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TUNISIA\Engenharia\ENGENHARIA\DEPARTAMENTO DE ENGENHARIA\Documentos\Fiscalização\2023\Contrato nº 248-2023 - Construção do Novo Fórum de Itainópolis\"/>
    </mc:Choice>
  </mc:AlternateContent>
  <bookViews>
    <workbookView xWindow="-120" yWindow="-120" windowWidth="21840" windowHeight="13140" firstSheet="1" activeTab="3"/>
  </bookViews>
  <sheets>
    <sheet name="Resumo do Orçamento" sheetId="1" r:id="rId1"/>
    <sheet name="Orçamento Sintético" sheetId="3" r:id="rId2"/>
    <sheet name="CPUs" sheetId="2" r:id="rId3"/>
    <sheet name="Cronograma" sheetId="9" r:id="rId4"/>
    <sheet name="BDI " sheetId="4" r:id="rId5"/>
    <sheet name="BDI DIFERENCIADO" sheetId="5" r:id="rId6"/>
    <sheet name="ENCARGOS" sheetId="6" r:id="rId7"/>
    <sheet name="INSUMOS" sheetId="7" r:id="rId8"/>
    <sheet name="SERVIÇOS" sheetId="8" r:id="rId9"/>
  </sheets>
  <externalReferences>
    <externalReference r:id="rId10"/>
  </externalReferences>
  <definedNames>
    <definedName name="_xlnm.Print_Area" localSheetId="4">'BDI '!$A$1:$G$43</definedName>
    <definedName name="_xlnm.Print_Area" localSheetId="5">'BDI DIFERENCIADO'!$A$1:$C$43</definedName>
    <definedName name="_xlnm.Print_Area" localSheetId="2">CPUs!$A$1:$J$3808</definedName>
    <definedName name="_xlnm.Print_Area" localSheetId="3">Cronograma!$A$1:$O$56</definedName>
    <definedName name="_xlnm.Print_Area" localSheetId="6">ENCARGOS!$A$1:$D$44</definedName>
    <definedName name="_xlnm.Print_Area" localSheetId="1">'Orçamento Sintético'!$A$1:$G$566</definedName>
    <definedName name="_xlnm.Print_Area" localSheetId="0">'Resumo do Orçamento'!$A$1:$H$29</definedName>
    <definedName name="_xlnm.Print_Titles" localSheetId="2">CPUs!$5:$5</definedName>
    <definedName name="_xlnm.Print_Titles" localSheetId="3">Cronograma!$1:$6</definedName>
    <definedName name="_xlnm.Print_Titles" localSheetId="1">'Orçamento Sintético'!$1:$4</definedName>
    <definedName name="_xlnm.Print_Titles" localSheetId="0">'Resumo do Orçamento'!$1:$4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6" i="9" l="1"/>
  <c r="J65" i="9"/>
  <c r="E63" i="9"/>
  <c r="F63" i="9"/>
  <c r="G63" i="9"/>
  <c r="H63" i="9"/>
  <c r="I63" i="9" s="1"/>
  <c r="J63" i="9" s="1"/>
  <c r="K63" i="9" s="1"/>
  <c r="L63" i="9" s="1"/>
  <c r="M63" i="9" s="1"/>
  <c r="N63" i="9" s="1"/>
  <c r="O63" i="9" s="1"/>
  <c r="D63" i="9"/>
  <c r="P44" i="9" l="1"/>
  <c r="P46" i="9"/>
  <c r="F323" i="3"/>
  <c r="F337" i="3"/>
  <c r="F347" i="3"/>
  <c r="F354" i="3"/>
  <c r="F359" i="3"/>
  <c r="F406" i="3"/>
  <c r="F409" i="3"/>
  <c r="F416" i="3"/>
  <c r="F417" i="3"/>
  <c r="F420" i="3"/>
  <c r="F435" i="3"/>
  <c r="F436" i="3"/>
  <c r="F443" i="3"/>
  <c r="F12" i="3"/>
  <c r="F24" i="3"/>
  <c r="F25" i="3"/>
  <c r="F33" i="3"/>
  <c r="F48" i="3"/>
  <c r="F60" i="3"/>
  <c r="F82" i="3"/>
  <c r="F86" i="3"/>
  <c r="F87" i="3"/>
  <c r="F96" i="3"/>
  <c r="F110" i="3"/>
  <c r="F113" i="3"/>
  <c r="F124" i="3"/>
  <c r="F125" i="3"/>
  <c r="F135" i="3"/>
  <c r="F139" i="3"/>
  <c r="F140" i="3"/>
  <c r="F152" i="3"/>
  <c r="F157" i="3"/>
  <c r="F158" i="3"/>
  <c r="F165" i="3"/>
  <c r="F169" i="3"/>
  <c r="F172" i="3"/>
  <c r="F173" i="3"/>
  <c r="F174" i="3"/>
  <c r="F178" i="3"/>
  <c r="F194" i="3"/>
  <c r="F197" i="3"/>
  <c r="F200" i="3"/>
  <c r="F201" i="3"/>
  <c r="F205" i="3"/>
  <c r="F223" i="3"/>
  <c r="F241" i="3"/>
  <c r="F242" i="3"/>
  <c r="F253" i="3"/>
  <c r="F264" i="3"/>
  <c r="F285" i="3"/>
  <c r="F286" i="3"/>
  <c r="F305" i="3"/>
  <c r="I561" i="3"/>
  <c r="H562" i="3"/>
  <c r="I562" i="3" s="1"/>
  <c r="H566" i="2"/>
  <c r="H566" i="9"/>
  <c r="K14" i="2"/>
  <c r="K23" i="2"/>
  <c r="K32" i="2"/>
  <c r="P42" i="9"/>
  <c r="P36" i="9"/>
  <c r="P34" i="9"/>
  <c r="P32" i="9"/>
  <c r="P30" i="9"/>
  <c r="P28" i="9"/>
  <c r="P26" i="9"/>
  <c r="P24" i="9"/>
  <c r="P22" i="9"/>
  <c r="P20" i="9"/>
  <c r="P18" i="9"/>
  <c r="P16" i="9"/>
  <c r="P14" i="9"/>
  <c r="P12" i="9"/>
  <c r="P10" i="9"/>
  <c r="P8" i="9"/>
  <c r="B2" i="9"/>
  <c r="B3" i="9"/>
  <c r="P38" i="9" l="1"/>
  <c r="P40" i="9"/>
  <c r="J100" i="2"/>
  <c r="J87" i="2"/>
  <c r="O14" i="2"/>
  <c r="P14" i="2" s="1"/>
  <c r="Q14" i="2" s="1"/>
  <c r="O15" i="2"/>
  <c r="P15" i="2" s="1"/>
  <c r="Q15" i="2" s="1"/>
  <c r="O16" i="2"/>
  <c r="P16" i="2" s="1"/>
  <c r="Q16" i="2" s="1"/>
  <c r="O17" i="2"/>
  <c r="P17" i="2" s="1"/>
  <c r="O18" i="2"/>
  <c r="P18" i="2" s="1"/>
  <c r="O19" i="2"/>
  <c r="P19" i="2" s="1"/>
  <c r="O20" i="2"/>
  <c r="P20" i="2" s="1"/>
  <c r="O21" i="2"/>
  <c r="P21" i="2" s="1"/>
  <c r="O22" i="2"/>
  <c r="P22" i="2" s="1"/>
  <c r="O23" i="2"/>
  <c r="P23" i="2" s="1"/>
  <c r="Q23" i="2" s="1"/>
  <c r="O24" i="2"/>
  <c r="P24" i="2" s="1"/>
  <c r="Q24" i="2" s="1"/>
  <c r="O25" i="2"/>
  <c r="P25" i="2" s="1"/>
  <c r="Q25" i="2" s="1"/>
  <c r="O26" i="2"/>
  <c r="P26" i="2" s="1"/>
  <c r="O27" i="2"/>
  <c r="P27" i="2" s="1"/>
  <c r="O28" i="2"/>
  <c r="P28" i="2"/>
  <c r="O29" i="2"/>
  <c r="P29" i="2" s="1"/>
  <c r="O30" i="2"/>
  <c r="P30" i="2"/>
  <c r="O31" i="2"/>
  <c r="P31" i="2" s="1"/>
  <c r="O32" i="2"/>
  <c r="P32" i="2" s="1"/>
  <c r="Q32" i="2" s="1"/>
  <c r="O33" i="2"/>
  <c r="P33" i="2" s="1"/>
  <c r="Q33" i="2" s="1"/>
  <c r="O34" i="2"/>
  <c r="P34" i="2"/>
  <c r="Q34" i="2" s="1"/>
  <c r="O35" i="2"/>
  <c r="P35" i="2" s="1"/>
  <c r="O36" i="2"/>
  <c r="P36" i="2" s="1"/>
  <c r="O37" i="2"/>
  <c r="P37" i="2" s="1"/>
  <c r="O38" i="2"/>
  <c r="P38" i="2" s="1"/>
  <c r="O39" i="2"/>
  <c r="P39" i="2" s="1"/>
  <c r="O40" i="2"/>
  <c r="P40" i="2" s="1"/>
  <c r="O41" i="2"/>
  <c r="P41" i="2" s="1"/>
  <c r="O42" i="2"/>
  <c r="P42" i="2"/>
  <c r="O43" i="2"/>
  <c r="P43" i="2" s="1"/>
  <c r="Q43" i="2" s="1"/>
  <c r="O44" i="2"/>
  <c r="P44" i="2"/>
  <c r="Q44" i="2" s="1"/>
  <c r="O45" i="2"/>
  <c r="P45" i="2" s="1"/>
  <c r="Q45" i="2" s="1"/>
  <c r="O46" i="2"/>
  <c r="P46" i="2"/>
  <c r="O47" i="2"/>
  <c r="P47" i="2" s="1"/>
  <c r="Q47" i="2" s="1"/>
  <c r="O48" i="2"/>
  <c r="P48" i="2" s="1"/>
  <c r="Q48" i="2" s="1"/>
  <c r="O49" i="2"/>
  <c r="P49" i="2" s="1"/>
  <c r="Q49" i="2" s="1"/>
  <c r="O50" i="2"/>
  <c r="P50" i="2" s="1"/>
  <c r="O51" i="2"/>
  <c r="P51" i="2" s="1"/>
  <c r="Q51" i="2" s="1"/>
  <c r="O52" i="2"/>
  <c r="P52" i="2"/>
  <c r="Q52" i="2" s="1"/>
  <c r="O53" i="2"/>
  <c r="P53" i="2" s="1"/>
  <c r="Q53" i="2" s="1"/>
  <c r="O54" i="2"/>
  <c r="P54" i="2" s="1"/>
  <c r="O55" i="2"/>
  <c r="P55" i="2" s="1"/>
  <c r="O56" i="2"/>
  <c r="P56" i="2" s="1"/>
  <c r="O57" i="2"/>
  <c r="P57" i="2" s="1"/>
  <c r="O58" i="2"/>
  <c r="P58" i="2" s="1"/>
  <c r="O59" i="2"/>
  <c r="P59" i="2" s="1"/>
  <c r="O60" i="2"/>
  <c r="P60" i="2"/>
  <c r="O61" i="2"/>
  <c r="P61" i="2" s="1"/>
  <c r="Q61" i="2" s="1"/>
  <c r="O62" i="2"/>
  <c r="P62" i="2"/>
  <c r="Q62" i="2" s="1"/>
  <c r="O63" i="2"/>
  <c r="P63" i="2" s="1"/>
  <c r="Q63" i="2" s="1"/>
  <c r="O64" i="2"/>
  <c r="P64" i="2" s="1"/>
  <c r="O65" i="2"/>
  <c r="P65" i="2" s="1"/>
  <c r="O66" i="2"/>
  <c r="P66" i="2"/>
  <c r="O67" i="2"/>
  <c r="P67" i="2" s="1"/>
  <c r="O68" i="2"/>
  <c r="P68" i="2"/>
  <c r="O69" i="2"/>
  <c r="P69" i="2" s="1"/>
  <c r="O70" i="2"/>
  <c r="P70" i="2" s="1"/>
  <c r="O71" i="2"/>
  <c r="P71" i="2" s="1"/>
  <c r="O72" i="2"/>
  <c r="P72" i="2" s="1"/>
  <c r="O73" i="2"/>
  <c r="P73" i="2" s="1"/>
  <c r="Q73" i="2" s="1"/>
  <c r="O74" i="2"/>
  <c r="P74" i="2" s="1"/>
  <c r="Q74" i="2" s="1"/>
  <c r="O75" i="2"/>
  <c r="P75" i="2" s="1"/>
  <c r="Q75" i="2" s="1"/>
  <c r="O76" i="2"/>
  <c r="P76" i="2" s="1"/>
  <c r="O77" i="2"/>
  <c r="P77" i="2" s="1"/>
  <c r="O78" i="2"/>
  <c r="P78" i="2"/>
  <c r="O79" i="2"/>
  <c r="P79" i="2" s="1"/>
  <c r="O80" i="2"/>
  <c r="P80" i="2" s="1"/>
  <c r="O81" i="2"/>
  <c r="P81" i="2" s="1"/>
  <c r="O82" i="2"/>
  <c r="P82" i="2" s="1"/>
  <c r="O83" i="2"/>
  <c r="P83" i="2" s="1"/>
  <c r="O84" i="2"/>
  <c r="P84" i="2"/>
  <c r="O85" i="2"/>
  <c r="P85" i="2" s="1"/>
  <c r="O86" i="2"/>
  <c r="P86" i="2"/>
  <c r="O87" i="2"/>
  <c r="P87" i="2" s="1"/>
  <c r="Q87" i="2" s="1"/>
  <c r="O88" i="2"/>
  <c r="P88" i="2" s="1"/>
  <c r="Q88" i="2" s="1"/>
  <c r="O89" i="2"/>
  <c r="P89" i="2" s="1"/>
  <c r="Q89" i="2" s="1"/>
  <c r="O90" i="2"/>
  <c r="P90" i="2" s="1"/>
  <c r="O91" i="2"/>
  <c r="P91" i="2" s="1"/>
  <c r="O92" i="2"/>
  <c r="P92" i="2" s="1"/>
  <c r="O93" i="2"/>
  <c r="P93" i="2" s="1"/>
  <c r="Q93" i="2" s="1"/>
  <c r="O94" i="2"/>
  <c r="P94" i="2" s="1"/>
  <c r="Q94" i="2" s="1"/>
  <c r="O95" i="2"/>
  <c r="P95" i="2" s="1"/>
  <c r="Q95" i="2" s="1"/>
  <c r="O96" i="2"/>
  <c r="P96" i="2" s="1"/>
  <c r="O97" i="2"/>
  <c r="P97" i="2" s="1"/>
  <c r="O98" i="2"/>
  <c r="P98" i="2" s="1"/>
  <c r="O99" i="2"/>
  <c r="P99" i="2" s="1"/>
  <c r="O100" i="2"/>
  <c r="P100" i="2"/>
  <c r="Q100" i="2" s="1"/>
  <c r="O101" i="2"/>
  <c r="P101" i="2" s="1"/>
  <c r="Q101" i="2" s="1"/>
  <c r="O102" i="2"/>
  <c r="P102" i="2"/>
  <c r="Q102" i="2" s="1"/>
  <c r="O103" i="2"/>
  <c r="P103" i="2" s="1"/>
  <c r="O104" i="2"/>
  <c r="P104" i="2" s="1"/>
  <c r="O105" i="2"/>
  <c r="P105" i="2" s="1"/>
  <c r="O106" i="2"/>
  <c r="P106" i="2"/>
  <c r="O107" i="2"/>
  <c r="P107" i="2" s="1"/>
  <c r="Q107" i="2" s="1"/>
  <c r="O108" i="2"/>
  <c r="P108" i="2" s="1"/>
  <c r="Q108" i="2" s="1"/>
  <c r="O109" i="2"/>
  <c r="P109" i="2" s="1"/>
  <c r="Q109" i="2" s="1"/>
  <c r="O110" i="2"/>
  <c r="P110" i="2" s="1"/>
  <c r="O111" i="2"/>
  <c r="P111" i="2" s="1"/>
  <c r="O112" i="2"/>
  <c r="P112" i="2" s="1"/>
  <c r="O113" i="2"/>
  <c r="P113" i="2" s="1"/>
  <c r="O114" i="2"/>
  <c r="P114" i="2" s="1"/>
  <c r="O115" i="2"/>
  <c r="P115" i="2" s="1"/>
  <c r="O116" i="2"/>
  <c r="P116" i="2" s="1"/>
  <c r="O117" i="2"/>
  <c r="P117" i="2" s="1"/>
  <c r="O118" i="2"/>
  <c r="P118" i="2"/>
  <c r="O119" i="2"/>
  <c r="P119" i="2" s="1"/>
  <c r="O120" i="2"/>
  <c r="P120" i="2" s="1"/>
  <c r="O121" i="2"/>
  <c r="P121" i="2" s="1"/>
  <c r="O122" i="2"/>
  <c r="P122" i="2" s="1"/>
  <c r="O123" i="2"/>
  <c r="P123" i="2" s="1"/>
  <c r="O124" i="2"/>
  <c r="P124" i="2"/>
  <c r="O125" i="2"/>
  <c r="P125" i="2" s="1"/>
  <c r="O126" i="2"/>
  <c r="P126" i="2" s="1"/>
  <c r="O127" i="2"/>
  <c r="P127" i="2" s="1"/>
  <c r="O128" i="2"/>
  <c r="P128" i="2" s="1"/>
  <c r="O129" i="2"/>
  <c r="P129" i="2" s="1"/>
  <c r="O130" i="2"/>
  <c r="P130" i="2" s="1"/>
  <c r="O131" i="2"/>
  <c r="P131" i="2" s="1"/>
  <c r="O132" i="2"/>
  <c r="P132" i="2"/>
  <c r="O133" i="2"/>
  <c r="P133" i="2" s="1"/>
  <c r="O134" i="2"/>
  <c r="P134" i="2" s="1"/>
  <c r="O135" i="2"/>
  <c r="P135" i="2" s="1"/>
  <c r="O136" i="2"/>
  <c r="P136" i="2" s="1"/>
  <c r="O137" i="2"/>
  <c r="P137" i="2" s="1"/>
  <c r="O138" i="2"/>
  <c r="P138" i="2" s="1"/>
  <c r="O139" i="2"/>
  <c r="P139" i="2" s="1"/>
  <c r="O140" i="2"/>
  <c r="P140" i="2" s="1"/>
  <c r="O141" i="2"/>
  <c r="P141" i="2" s="1"/>
  <c r="O142" i="2"/>
  <c r="P142" i="2"/>
  <c r="O143" i="2"/>
  <c r="P143" i="2" s="1"/>
  <c r="O144" i="2"/>
  <c r="P144" i="2" s="1"/>
  <c r="O145" i="2"/>
  <c r="P145" i="2" s="1"/>
  <c r="O146" i="2"/>
  <c r="P146" i="2"/>
  <c r="O147" i="2"/>
  <c r="P147" i="2" s="1"/>
  <c r="O148" i="2"/>
  <c r="P148" i="2"/>
  <c r="O149" i="2"/>
  <c r="P149" i="2" s="1"/>
  <c r="O150" i="2"/>
  <c r="P150" i="2" s="1"/>
  <c r="O151" i="2"/>
  <c r="P151" i="2" s="1"/>
  <c r="O152" i="2"/>
  <c r="P152" i="2" s="1"/>
  <c r="O153" i="2"/>
  <c r="P153" i="2" s="1"/>
  <c r="O154" i="2"/>
  <c r="P154" i="2"/>
  <c r="O155" i="2"/>
  <c r="P155" i="2" s="1"/>
  <c r="O156" i="2"/>
  <c r="P156" i="2"/>
  <c r="O157" i="2"/>
  <c r="P157" i="2" s="1"/>
  <c r="O158" i="2"/>
  <c r="P158" i="2" s="1"/>
  <c r="O159" i="2"/>
  <c r="P159" i="2" s="1"/>
  <c r="O160" i="2"/>
  <c r="P160" i="2" s="1"/>
  <c r="O161" i="2"/>
  <c r="P161" i="2" s="1"/>
  <c r="O162" i="2"/>
  <c r="P162" i="2" s="1"/>
  <c r="O163" i="2"/>
  <c r="P163" i="2" s="1"/>
  <c r="O164" i="2"/>
  <c r="P164" i="2" s="1"/>
  <c r="O165" i="2"/>
  <c r="P165" i="2" s="1"/>
  <c r="O166" i="2"/>
  <c r="P166" i="2" s="1"/>
  <c r="O167" i="2"/>
  <c r="P167" i="2" s="1"/>
  <c r="O168" i="2"/>
  <c r="P168" i="2" s="1"/>
  <c r="O169" i="2"/>
  <c r="P169" i="2" s="1"/>
  <c r="O170" i="2"/>
  <c r="P170" i="2"/>
  <c r="O171" i="2"/>
  <c r="P171" i="2" s="1"/>
  <c r="O172" i="2"/>
  <c r="P172" i="2" s="1"/>
  <c r="O173" i="2"/>
  <c r="P173" i="2" s="1"/>
  <c r="O174" i="2"/>
  <c r="P174" i="2" s="1"/>
  <c r="O175" i="2"/>
  <c r="P175" i="2" s="1"/>
  <c r="O176" i="2"/>
  <c r="P176" i="2" s="1"/>
  <c r="O177" i="2"/>
  <c r="P177" i="2" s="1"/>
  <c r="O178" i="2"/>
  <c r="P178" i="2" s="1"/>
  <c r="O179" i="2"/>
  <c r="P179" i="2" s="1"/>
  <c r="O180" i="2"/>
  <c r="P180" i="2"/>
  <c r="O181" i="2"/>
  <c r="P181" i="2" s="1"/>
  <c r="O182" i="2"/>
  <c r="P182" i="2" s="1"/>
  <c r="O183" i="2"/>
  <c r="P183" i="2" s="1"/>
  <c r="O184" i="2"/>
  <c r="P184" i="2" s="1"/>
  <c r="O185" i="2"/>
  <c r="P185" i="2" s="1"/>
  <c r="O186" i="2"/>
  <c r="P186" i="2" s="1"/>
  <c r="Q186" i="2" s="1"/>
  <c r="O187" i="2"/>
  <c r="P187" i="2" s="1"/>
  <c r="Q187" i="2" s="1"/>
  <c r="O188" i="2"/>
  <c r="P188" i="2" s="1"/>
  <c r="Q188" i="2" s="1"/>
  <c r="O189" i="2"/>
  <c r="P189" i="2" s="1"/>
  <c r="O190" i="2"/>
  <c r="P190" i="2" s="1"/>
  <c r="O191" i="2"/>
  <c r="P191" i="2" s="1"/>
  <c r="O192" i="2"/>
  <c r="P192" i="2" s="1"/>
  <c r="O193" i="2"/>
  <c r="P193" i="2" s="1"/>
  <c r="O194" i="2"/>
  <c r="P194" i="2" s="1"/>
  <c r="O195" i="2"/>
  <c r="P195" i="2" s="1"/>
  <c r="O196" i="2"/>
  <c r="P196" i="2"/>
  <c r="O197" i="2"/>
  <c r="P197" i="2" s="1"/>
  <c r="O198" i="2"/>
  <c r="P198" i="2" s="1"/>
  <c r="O199" i="2"/>
  <c r="P199" i="2"/>
  <c r="O200" i="2"/>
  <c r="P200" i="2" s="1"/>
  <c r="O201" i="2"/>
  <c r="P201" i="2" s="1"/>
  <c r="O202" i="2"/>
  <c r="P202" i="2" s="1"/>
  <c r="O203" i="2"/>
  <c r="P203" i="2" s="1"/>
  <c r="O204" i="2"/>
  <c r="P204" i="2" s="1"/>
  <c r="O205" i="2"/>
  <c r="P205" i="2" s="1"/>
  <c r="O206" i="2"/>
  <c r="P206" i="2" s="1"/>
  <c r="O207" i="2"/>
  <c r="P207" i="2" s="1"/>
  <c r="O208" i="2"/>
  <c r="P208" i="2" s="1"/>
  <c r="O209" i="2"/>
  <c r="P209" i="2" s="1"/>
  <c r="O210" i="2"/>
  <c r="P210" i="2" s="1"/>
  <c r="O211" i="2"/>
  <c r="P211" i="2" s="1"/>
  <c r="O212" i="2"/>
  <c r="P212" i="2" s="1"/>
  <c r="O213" i="2"/>
  <c r="P213" i="2" s="1"/>
  <c r="O214" i="2"/>
  <c r="P214" i="2" s="1"/>
  <c r="O215" i="2"/>
  <c r="P215" i="2" s="1"/>
  <c r="O216" i="2"/>
  <c r="P216" i="2" s="1"/>
  <c r="O217" i="2"/>
  <c r="P217" i="2" s="1"/>
  <c r="O218" i="2"/>
  <c r="P218" i="2" s="1"/>
  <c r="O219" i="2"/>
  <c r="P219" i="2" s="1"/>
  <c r="O220" i="2"/>
  <c r="P220" i="2" s="1"/>
  <c r="O221" i="2"/>
  <c r="P221" i="2" s="1"/>
  <c r="O222" i="2"/>
  <c r="P222" i="2" s="1"/>
  <c r="O223" i="2"/>
  <c r="P223" i="2"/>
  <c r="O224" i="2"/>
  <c r="P224" i="2" s="1"/>
  <c r="O225" i="2"/>
  <c r="P225" i="2" s="1"/>
  <c r="O226" i="2"/>
  <c r="P226" i="2" s="1"/>
  <c r="O227" i="2"/>
  <c r="P227" i="2" s="1"/>
  <c r="O228" i="2"/>
  <c r="P228" i="2" s="1"/>
  <c r="O229" i="2"/>
  <c r="P229" i="2" s="1"/>
  <c r="O230" i="2"/>
  <c r="P230" i="2" s="1"/>
  <c r="O231" i="2"/>
  <c r="P231" i="2" s="1"/>
  <c r="O232" i="2"/>
  <c r="P232" i="2" s="1"/>
  <c r="Q232" i="2" s="1"/>
  <c r="O233" i="2"/>
  <c r="P233" i="2" s="1"/>
  <c r="Q233" i="2" s="1"/>
  <c r="O234" i="2"/>
  <c r="P234" i="2" s="1"/>
  <c r="Q234" i="2" s="1"/>
  <c r="O235" i="2"/>
  <c r="P235" i="2" s="1"/>
  <c r="O236" i="2"/>
  <c r="P236" i="2" s="1"/>
  <c r="O237" i="2"/>
  <c r="P237" i="2" s="1"/>
  <c r="O238" i="2"/>
  <c r="P238" i="2" s="1"/>
  <c r="O239" i="2"/>
  <c r="P239" i="2"/>
  <c r="O240" i="2"/>
  <c r="P240" i="2" s="1"/>
  <c r="O241" i="2"/>
  <c r="P241" i="2" s="1"/>
  <c r="O242" i="2"/>
  <c r="P242" i="2" s="1"/>
  <c r="O243" i="2"/>
  <c r="P243" i="2" s="1"/>
  <c r="O244" i="2"/>
  <c r="P244" i="2" s="1"/>
  <c r="O245" i="2"/>
  <c r="P245" i="2" s="1"/>
  <c r="O246" i="2"/>
  <c r="P246" i="2" s="1"/>
  <c r="O247" i="2"/>
  <c r="P247" i="2" s="1"/>
  <c r="O248" i="2"/>
  <c r="P248" i="2" s="1"/>
  <c r="O249" i="2"/>
  <c r="P249" i="2" s="1"/>
  <c r="O250" i="2"/>
  <c r="P250" i="2" s="1"/>
  <c r="O251" i="2"/>
  <c r="P251" i="2" s="1"/>
  <c r="O252" i="2"/>
  <c r="P252" i="2" s="1"/>
  <c r="O253" i="2"/>
  <c r="P253" i="2" s="1"/>
  <c r="O254" i="2"/>
  <c r="P254" i="2" s="1"/>
  <c r="O255" i="2"/>
  <c r="P255" i="2" s="1"/>
  <c r="O256" i="2"/>
  <c r="P256" i="2" s="1"/>
  <c r="O257" i="2"/>
  <c r="P257" i="2" s="1"/>
  <c r="O258" i="2"/>
  <c r="P258" i="2" s="1"/>
  <c r="O259" i="2"/>
  <c r="P259" i="2" s="1"/>
  <c r="O260" i="2"/>
  <c r="P260" i="2" s="1"/>
  <c r="O261" i="2"/>
  <c r="P261" i="2"/>
  <c r="O262" i="2"/>
  <c r="P262" i="2" s="1"/>
  <c r="O263" i="2"/>
  <c r="P263" i="2" s="1"/>
  <c r="O264" i="2"/>
  <c r="P264" i="2" s="1"/>
  <c r="O265" i="2"/>
  <c r="P265" i="2" s="1"/>
  <c r="O266" i="2"/>
  <c r="P266" i="2" s="1"/>
  <c r="O267" i="2"/>
  <c r="P267" i="2" s="1"/>
  <c r="O268" i="2"/>
  <c r="P268" i="2" s="1"/>
  <c r="O269" i="2"/>
  <c r="P269" i="2" s="1"/>
  <c r="O270" i="2"/>
  <c r="P270" i="2" s="1"/>
  <c r="O271" i="2"/>
  <c r="P271" i="2" s="1"/>
  <c r="O272" i="2"/>
  <c r="P272" i="2" s="1"/>
  <c r="O273" i="2"/>
  <c r="P273" i="2" s="1"/>
  <c r="O274" i="2"/>
  <c r="P274" i="2" s="1"/>
  <c r="O275" i="2"/>
  <c r="P275" i="2" s="1"/>
  <c r="O276" i="2"/>
  <c r="P276" i="2" s="1"/>
  <c r="O277" i="2"/>
  <c r="P277" i="2" s="1"/>
  <c r="O278" i="2"/>
  <c r="P278" i="2" s="1"/>
  <c r="O279" i="2"/>
  <c r="P279" i="2" s="1"/>
  <c r="O280" i="2"/>
  <c r="P280" i="2" s="1"/>
  <c r="O281" i="2"/>
  <c r="P281" i="2" s="1"/>
  <c r="O282" i="2"/>
  <c r="P282" i="2" s="1"/>
  <c r="O283" i="2"/>
  <c r="P283" i="2" s="1"/>
  <c r="O284" i="2"/>
  <c r="P284" i="2" s="1"/>
  <c r="O285" i="2"/>
  <c r="P285" i="2" s="1"/>
  <c r="O286" i="2"/>
  <c r="P286" i="2" s="1"/>
  <c r="O287" i="2"/>
  <c r="P287" i="2" s="1"/>
  <c r="O288" i="2"/>
  <c r="P288" i="2" s="1"/>
  <c r="O289" i="2"/>
  <c r="P289" i="2" s="1"/>
  <c r="O290" i="2"/>
  <c r="P290" i="2" s="1"/>
  <c r="O291" i="2"/>
  <c r="P291" i="2" s="1"/>
  <c r="O292" i="2"/>
  <c r="P292" i="2" s="1"/>
  <c r="O293" i="2"/>
  <c r="P293" i="2" s="1"/>
  <c r="O294" i="2"/>
  <c r="P294" i="2" s="1"/>
  <c r="O295" i="2"/>
  <c r="P295" i="2"/>
  <c r="O296" i="2"/>
  <c r="P296" i="2" s="1"/>
  <c r="O297" i="2"/>
  <c r="P297" i="2" s="1"/>
  <c r="O298" i="2"/>
  <c r="P298" i="2" s="1"/>
  <c r="O299" i="2"/>
  <c r="P299" i="2" s="1"/>
  <c r="O300" i="2"/>
  <c r="P300" i="2" s="1"/>
  <c r="O301" i="2"/>
  <c r="P301" i="2" s="1"/>
  <c r="O302" i="2"/>
  <c r="P302" i="2" s="1"/>
  <c r="O303" i="2"/>
  <c r="P303" i="2" s="1"/>
  <c r="O304" i="2"/>
  <c r="P304" i="2" s="1"/>
  <c r="O305" i="2"/>
  <c r="P305" i="2" s="1"/>
  <c r="O306" i="2"/>
  <c r="P306" i="2" s="1"/>
  <c r="O307" i="2"/>
  <c r="P307" i="2" s="1"/>
  <c r="O308" i="2"/>
  <c r="P308" i="2" s="1"/>
  <c r="O309" i="2"/>
  <c r="P309" i="2" s="1"/>
  <c r="Q309" i="2" s="1"/>
  <c r="O310" i="2"/>
  <c r="P310" i="2" s="1"/>
  <c r="Q310" i="2" s="1"/>
  <c r="O311" i="2"/>
  <c r="P311" i="2" s="1"/>
  <c r="Q311" i="2" s="1"/>
  <c r="O312" i="2"/>
  <c r="P312" i="2" s="1"/>
  <c r="O313" i="2"/>
  <c r="P313" i="2" s="1"/>
  <c r="O314" i="2"/>
  <c r="P314" i="2" s="1"/>
  <c r="O315" i="2"/>
  <c r="P315" i="2" s="1"/>
  <c r="O316" i="2"/>
  <c r="P316" i="2" s="1"/>
  <c r="O317" i="2"/>
  <c r="P317" i="2" s="1"/>
  <c r="O318" i="2"/>
  <c r="P318" i="2" s="1"/>
  <c r="O319" i="2"/>
  <c r="P319" i="2" s="1"/>
  <c r="O320" i="2"/>
  <c r="P320" i="2" s="1"/>
  <c r="O321" i="2"/>
  <c r="P321" i="2" s="1"/>
  <c r="O322" i="2"/>
  <c r="P322" i="2" s="1"/>
  <c r="O323" i="2"/>
  <c r="P323" i="2" s="1"/>
  <c r="O324" i="2"/>
  <c r="P324" i="2" s="1"/>
  <c r="O325" i="2"/>
  <c r="P325" i="2" s="1"/>
  <c r="O326" i="2"/>
  <c r="P326" i="2" s="1"/>
  <c r="O327" i="2"/>
  <c r="P327" i="2" s="1"/>
  <c r="O328" i="2"/>
  <c r="P328" i="2" s="1"/>
  <c r="O329" i="2"/>
  <c r="P329" i="2" s="1"/>
  <c r="O330" i="2"/>
  <c r="P330" i="2" s="1"/>
  <c r="O331" i="2"/>
  <c r="P331" i="2" s="1"/>
  <c r="O332" i="2"/>
  <c r="P332" i="2" s="1"/>
  <c r="O333" i="2"/>
  <c r="P333" i="2" s="1"/>
  <c r="O334" i="2"/>
  <c r="P334" i="2" s="1"/>
  <c r="O335" i="2"/>
  <c r="P335" i="2"/>
  <c r="O336" i="2"/>
  <c r="P336" i="2" s="1"/>
  <c r="O337" i="2"/>
  <c r="P337" i="2" s="1"/>
  <c r="O338" i="2"/>
  <c r="P338" i="2" s="1"/>
  <c r="O339" i="2"/>
  <c r="P339" i="2" s="1"/>
  <c r="O340" i="2"/>
  <c r="P340" i="2" s="1"/>
  <c r="O341" i="2"/>
  <c r="P341" i="2" s="1"/>
  <c r="O342" i="2"/>
  <c r="P342" i="2" s="1"/>
  <c r="O343" i="2"/>
  <c r="P343" i="2"/>
  <c r="O344" i="2"/>
  <c r="P344" i="2" s="1"/>
  <c r="O345" i="2"/>
  <c r="P345" i="2" s="1"/>
  <c r="O346" i="2"/>
  <c r="P346" i="2" s="1"/>
  <c r="O347" i="2"/>
  <c r="P347" i="2" s="1"/>
  <c r="O348" i="2"/>
  <c r="P348" i="2" s="1"/>
  <c r="O349" i="2"/>
  <c r="P349" i="2" s="1"/>
  <c r="O350" i="2"/>
  <c r="P350" i="2" s="1"/>
  <c r="O351" i="2"/>
  <c r="P351" i="2" s="1"/>
  <c r="O352" i="2"/>
  <c r="P352" i="2" s="1"/>
  <c r="O353" i="2"/>
  <c r="P353" i="2" s="1"/>
  <c r="O354" i="2"/>
  <c r="P354" i="2" s="1"/>
  <c r="Q354" i="2" s="1"/>
  <c r="O355" i="2"/>
  <c r="P355" i="2" s="1"/>
  <c r="Q355" i="2" s="1"/>
  <c r="O356" i="2"/>
  <c r="P356" i="2" s="1"/>
  <c r="Q356" i="2" s="1"/>
  <c r="O357" i="2"/>
  <c r="P357" i="2"/>
  <c r="O358" i="2"/>
  <c r="P358" i="2" s="1"/>
  <c r="O359" i="2"/>
  <c r="P359" i="2"/>
  <c r="Q359" i="2" s="1"/>
  <c r="O360" i="2"/>
  <c r="P360" i="2" s="1"/>
  <c r="Q360" i="2" s="1"/>
  <c r="O361" i="2"/>
  <c r="P361" i="2" s="1"/>
  <c r="Q361" i="2" s="1"/>
  <c r="O362" i="2"/>
  <c r="P362" i="2" s="1"/>
  <c r="O363" i="2"/>
  <c r="P363" i="2" s="1"/>
  <c r="O364" i="2"/>
  <c r="P364" i="2" s="1"/>
  <c r="Q364" i="2" s="1"/>
  <c r="O365" i="2"/>
  <c r="P365" i="2" s="1"/>
  <c r="Q365" i="2" s="1"/>
  <c r="O366" i="2"/>
  <c r="P366" i="2" s="1"/>
  <c r="Q366" i="2" s="1"/>
  <c r="O367" i="2"/>
  <c r="P367" i="2"/>
  <c r="O368" i="2"/>
  <c r="P368" i="2" s="1"/>
  <c r="Q368" i="2" s="1"/>
  <c r="O369" i="2"/>
  <c r="P369" i="2"/>
  <c r="Q369" i="2" s="1"/>
  <c r="O370" i="2"/>
  <c r="P370" i="2" s="1"/>
  <c r="Q370" i="2" s="1"/>
  <c r="O371" i="2"/>
  <c r="P371" i="2" s="1"/>
  <c r="O372" i="2"/>
  <c r="P372" i="2" s="1"/>
  <c r="O373" i="2"/>
  <c r="P373" i="2" s="1"/>
  <c r="Q373" i="2" s="1"/>
  <c r="O374" i="2"/>
  <c r="P374" i="2" s="1"/>
  <c r="Q374" i="2" s="1"/>
  <c r="O375" i="2"/>
  <c r="P375" i="2" s="1"/>
  <c r="Q375" i="2" s="1"/>
  <c r="O376" i="2"/>
  <c r="P376" i="2" s="1"/>
  <c r="O377" i="2"/>
  <c r="P377" i="2"/>
  <c r="Q377" i="2" s="1"/>
  <c r="O378" i="2"/>
  <c r="P378" i="2" s="1"/>
  <c r="Q378" i="2" s="1"/>
  <c r="O379" i="2"/>
  <c r="P379" i="2" s="1"/>
  <c r="Q379" i="2" s="1"/>
  <c r="O380" i="2"/>
  <c r="P380" i="2" s="1"/>
  <c r="O381" i="2"/>
  <c r="P381" i="2" s="1"/>
  <c r="O382" i="2"/>
  <c r="P382" i="2" s="1"/>
  <c r="O383" i="2"/>
  <c r="P383" i="2" s="1"/>
  <c r="O384" i="2"/>
  <c r="P384" i="2" s="1"/>
  <c r="O385" i="2"/>
  <c r="P385" i="2" s="1"/>
  <c r="Q385" i="2" s="1"/>
  <c r="O386" i="2"/>
  <c r="P386" i="2" s="1"/>
  <c r="Q386" i="2" s="1"/>
  <c r="O387" i="2"/>
  <c r="P387" i="2" s="1"/>
  <c r="Q387" i="2" s="1"/>
  <c r="O388" i="2"/>
  <c r="P388" i="2" s="1"/>
  <c r="O389" i="2"/>
  <c r="P389" i="2" s="1"/>
  <c r="O390" i="2"/>
  <c r="P390" i="2" s="1"/>
  <c r="O391" i="2"/>
  <c r="P391" i="2" s="1"/>
  <c r="O392" i="2"/>
  <c r="P392" i="2" s="1"/>
  <c r="O393" i="2"/>
  <c r="P393" i="2" s="1"/>
  <c r="O394" i="2"/>
  <c r="P394" i="2" s="1"/>
  <c r="O395" i="2"/>
  <c r="P395" i="2" s="1"/>
  <c r="Q395" i="2" s="1"/>
  <c r="O396" i="2"/>
  <c r="P396" i="2" s="1"/>
  <c r="Q396" i="2" s="1"/>
  <c r="O397" i="2"/>
  <c r="P397" i="2" s="1"/>
  <c r="Q397" i="2" s="1"/>
  <c r="O398" i="2"/>
  <c r="P398" i="2" s="1"/>
  <c r="O399" i="2"/>
  <c r="P399" i="2"/>
  <c r="O400" i="2"/>
  <c r="P400" i="2" s="1"/>
  <c r="O401" i="2"/>
  <c r="P401" i="2" s="1"/>
  <c r="Q401" i="2" s="1"/>
  <c r="O402" i="2"/>
  <c r="P402" i="2" s="1"/>
  <c r="Q402" i="2" s="1"/>
  <c r="O403" i="2"/>
  <c r="P403" i="2" s="1"/>
  <c r="Q403" i="2" s="1"/>
  <c r="O404" i="2"/>
  <c r="P404" i="2" s="1"/>
  <c r="O405" i="2"/>
  <c r="P405" i="2" s="1"/>
  <c r="O406" i="2"/>
  <c r="P406" i="2" s="1"/>
  <c r="O407" i="2"/>
  <c r="P407" i="2" s="1"/>
  <c r="O408" i="2"/>
  <c r="P408" i="2" s="1"/>
  <c r="O409" i="2"/>
  <c r="P409" i="2"/>
  <c r="O410" i="2"/>
  <c r="P410" i="2" s="1"/>
  <c r="Q410" i="2" s="1"/>
  <c r="O411" i="2"/>
  <c r="P411" i="2" s="1"/>
  <c r="Q411" i="2" s="1"/>
  <c r="O412" i="2"/>
  <c r="P412" i="2" s="1"/>
  <c r="Q412" i="2" s="1"/>
  <c r="O413" i="2"/>
  <c r="P413" i="2" s="1"/>
  <c r="O414" i="2"/>
  <c r="P414" i="2" s="1"/>
  <c r="O415" i="2"/>
  <c r="P415" i="2"/>
  <c r="O416" i="2"/>
  <c r="P416" i="2" s="1"/>
  <c r="O417" i="2"/>
  <c r="P417" i="2"/>
  <c r="O418" i="2"/>
  <c r="P418" i="2" s="1"/>
  <c r="O419" i="2"/>
  <c r="P419" i="2" s="1"/>
  <c r="O420" i="2"/>
  <c r="P420" i="2" s="1"/>
  <c r="Q420" i="2" s="1"/>
  <c r="O421" i="2"/>
  <c r="P421" i="2" s="1"/>
  <c r="Q421" i="2" s="1"/>
  <c r="O422" i="2"/>
  <c r="P422" i="2" s="1"/>
  <c r="Q422" i="2" s="1"/>
  <c r="O423" i="2"/>
  <c r="P423" i="2" s="1"/>
  <c r="O424" i="2"/>
  <c r="P424" i="2" s="1"/>
  <c r="O425" i="2"/>
  <c r="P425" i="2"/>
  <c r="O426" i="2"/>
  <c r="P426" i="2" s="1"/>
  <c r="O427" i="2"/>
  <c r="P427" i="2" s="1"/>
  <c r="O428" i="2"/>
  <c r="P428" i="2" s="1"/>
  <c r="Q428" i="2" s="1"/>
  <c r="O429" i="2"/>
  <c r="P429" i="2" s="1"/>
  <c r="Q429" i="2" s="1"/>
  <c r="O430" i="2"/>
  <c r="P430" i="2" s="1"/>
  <c r="Q430" i="2" s="1"/>
  <c r="O431" i="2"/>
  <c r="P431" i="2" s="1"/>
  <c r="O432" i="2"/>
  <c r="P432" i="2" s="1"/>
  <c r="O433" i="2"/>
  <c r="P433" i="2" s="1"/>
  <c r="O434" i="2"/>
  <c r="P434" i="2" s="1"/>
  <c r="O435" i="2"/>
  <c r="P435" i="2"/>
  <c r="O436" i="2"/>
  <c r="P436" i="2" s="1"/>
  <c r="Q436" i="2" s="1"/>
  <c r="O437" i="2"/>
  <c r="P437" i="2" s="1"/>
  <c r="Q437" i="2" s="1"/>
  <c r="O438" i="2"/>
  <c r="P438" i="2" s="1"/>
  <c r="Q438" i="2" s="1"/>
  <c r="O439" i="2"/>
  <c r="P439" i="2"/>
  <c r="O440" i="2"/>
  <c r="P440" i="2" s="1"/>
  <c r="O441" i="2"/>
  <c r="P441" i="2" s="1"/>
  <c r="O442" i="2"/>
  <c r="P442" i="2" s="1"/>
  <c r="O443" i="2"/>
  <c r="P443" i="2"/>
  <c r="O444" i="2"/>
  <c r="P444" i="2" s="1"/>
  <c r="Q444" i="2" s="1"/>
  <c r="O445" i="2"/>
  <c r="P445" i="2" s="1"/>
  <c r="Q445" i="2" s="1"/>
  <c r="O446" i="2"/>
  <c r="P446" i="2" s="1"/>
  <c r="Q446" i="2" s="1"/>
  <c r="O447" i="2"/>
  <c r="P447" i="2" s="1"/>
  <c r="O448" i="2"/>
  <c r="P448" i="2" s="1"/>
  <c r="O449" i="2"/>
  <c r="P449" i="2" s="1"/>
  <c r="O450" i="2"/>
  <c r="P450" i="2" s="1"/>
  <c r="O451" i="2"/>
  <c r="P451" i="2" s="1"/>
  <c r="O452" i="2"/>
  <c r="P452" i="2" s="1"/>
  <c r="Q452" i="2" s="1"/>
  <c r="O453" i="2"/>
  <c r="P453" i="2" s="1"/>
  <c r="Q453" i="2" s="1"/>
  <c r="O454" i="2"/>
  <c r="P454" i="2" s="1"/>
  <c r="Q454" i="2" s="1"/>
  <c r="O455" i="2"/>
  <c r="P455" i="2" s="1"/>
  <c r="O456" i="2"/>
  <c r="P456" i="2" s="1"/>
  <c r="O457" i="2"/>
  <c r="P457" i="2"/>
  <c r="O458" i="2"/>
  <c r="P458" i="2" s="1"/>
  <c r="O459" i="2"/>
  <c r="P459" i="2" s="1"/>
  <c r="O460" i="2"/>
  <c r="P460" i="2" s="1"/>
  <c r="Q460" i="2" s="1"/>
  <c r="O461" i="2"/>
  <c r="P461" i="2" s="1"/>
  <c r="Q461" i="2" s="1"/>
  <c r="O462" i="2"/>
  <c r="P462" i="2" s="1"/>
  <c r="Q462" i="2" s="1"/>
  <c r="O463" i="2"/>
  <c r="P463" i="2" s="1"/>
  <c r="O464" i="2"/>
  <c r="P464" i="2" s="1"/>
  <c r="O465" i="2"/>
  <c r="P465" i="2" s="1"/>
  <c r="O466" i="2"/>
  <c r="P466" i="2" s="1"/>
  <c r="O467" i="2"/>
  <c r="P467" i="2"/>
  <c r="O468" i="2"/>
  <c r="P468" i="2" s="1"/>
  <c r="Q468" i="2" s="1"/>
  <c r="O469" i="2"/>
  <c r="P469" i="2" s="1"/>
  <c r="Q469" i="2" s="1"/>
  <c r="O470" i="2"/>
  <c r="P470" i="2" s="1"/>
  <c r="Q470" i="2" s="1"/>
  <c r="O471" i="2"/>
  <c r="P471" i="2" s="1"/>
  <c r="O472" i="2"/>
  <c r="P472" i="2" s="1"/>
  <c r="O473" i="2"/>
  <c r="P473" i="2" s="1"/>
  <c r="O474" i="2"/>
  <c r="P474" i="2" s="1"/>
  <c r="O475" i="2"/>
  <c r="P475" i="2" s="1"/>
  <c r="O476" i="2"/>
  <c r="P476" i="2" s="1"/>
  <c r="Q476" i="2" s="1"/>
  <c r="O477" i="2"/>
  <c r="P477" i="2" s="1"/>
  <c r="Q477" i="2" s="1"/>
  <c r="O478" i="2"/>
  <c r="P478" i="2" s="1"/>
  <c r="Q478" i="2" s="1"/>
  <c r="O479" i="2"/>
  <c r="P479" i="2" s="1"/>
  <c r="O480" i="2"/>
  <c r="P480" i="2" s="1"/>
  <c r="O481" i="2"/>
  <c r="P481" i="2"/>
  <c r="O482" i="2"/>
  <c r="P482" i="2" s="1"/>
  <c r="O483" i="2"/>
  <c r="P483" i="2" s="1"/>
  <c r="O484" i="2"/>
  <c r="P484" i="2" s="1"/>
  <c r="O485" i="2"/>
  <c r="P485" i="2" s="1"/>
  <c r="O486" i="2"/>
  <c r="P486" i="2" s="1"/>
  <c r="O487" i="2"/>
  <c r="P487" i="2" s="1"/>
  <c r="O488" i="2"/>
  <c r="P488" i="2" s="1"/>
  <c r="O489" i="2"/>
  <c r="P489" i="2" s="1"/>
  <c r="Q489" i="2" s="1"/>
  <c r="O490" i="2"/>
  <c r="P490" i="2" s="1"/>
  <c r="Q490" i="2" s="1"/>
  <c r="O491" i="2"/>
  <c r="P491" i="2" s="1"/>
  <c r="Q491" i="2" s="1"/>
  <c r="O492" i="2"/>
  <c r="P492" i="2" s="1"/>
  <c r="O493" i="2"/>
  <c r="P493" i="2" s="1"/>
  <c r="O494" i="2"/>
  <c r="P494" i="2" s="1"/>
  <c r="O495" i="2"/>
  <c r="P495" i="2" s="1"/>
  <c r="O496" i="2"/>
  <c r="P496" i="2" s="1"/>
  <c r="O497" i="2"/>
  <c r="P497" i="2" s="1"/>
  <c r="O498" i="2"/>
  <c r="P498" i="2" s="1"/>
  <c r="O499" i="2"/>
  <c r="P499" i="2" s="1"/>
  <c r="O500" i="2"/>
  <c r="P500" i="2" s="1"/>
  <c r="O501" i="2"/>
  <c r="P501" i="2" s="1"/>
  <c r="O502" i="2"/>
  <c r="P502" i="2" s="1"/>
  <c r="Q502" i="2" s="1"/>
  <c r="O503" i="2"/>
  <c r="P503" i="2" s="1"/>
  <c r="Q503" i="2" s="1"/>
  <c r="O504" i="2"/>
  <c r="P504" i="2" s="1"/>
  <c r="Q504" i="2" s="1"/>
  <c r="O505" i="2"/>
  <c r="P505" i="2" s="1"/>
  <c r="O506" i="2"/>
  <c r="P506" i="2" s="1"/>
  <c r="O507" i="2"/>
  <c r="P507" i="2" s="1"/>
  <c r="O508" i="2"/>
  <c r="P508" i="2" s="1"/>
  <c r="Q508" i="2" s="1"/>
  <c r="O509" i="2"/>
  <c r="P509" i="2" s="1"/>
  <c r="Q509" i="2" s="1"/>
  <c r="O510" i="2"/>
  <c r="P510" i="2" s="1"/>
  <c r="Q510" i="2" s="1"/>
  <c r="O511" i="2"/>
  <c r="P511" i="2" s="1"/>
  <c r="O512" i="2"/>
  <c r="P512" i="2" s="1"/>
  <c r="O513" i="2"/>
  <c r="P513" i="2" s="1"/>
  <c r="O514" i="2"/>
  <c r="P514" i="2" s="1"/>
  <c r="O515" i="2"/>
  <c r="P515" i="2"/>
  <c r="O516" i="2"/>
  <c r="P516" i="2" s="1"/>
  <c r="Q516" i="2" s="1"/>
  <c r="O517" i="2"/>
  <c r="P517" i="2" s="1"/>
  <c r="Q517" i="2" s="1"/>
  <c r="O518" i="2"/>
  <c r="P518" i="2" s="1"/>
  <c r="Q518" i="2" s="1"/>
  <c r="O519" i="2"/>
  <c r="P519" i="2"/>
  <c r="O520" i="2"/>
  <c r="P520" i="2" s="1"/>
  <c r="O521" i="2"/>
  <c r="P521" i="2" s="1"/>
  <c r="Q521" i="2" s="1"/>
  <c r="O522" i="2"/>
  <c r="P522" i="2" s="1"/>
  <c r="Q522" i="2" s="1"/>
  <c r="O523" i="2"/>
  <c r="P523" i="2" s="1"/>
  <c r="Q523" i="2" s="1"/>
  <c r="O524" i="2"/>
  <c r="P524" i="2" s="1"/>
  <c r="O525" i="2"/>
  <c r="P525" i="2" s="1"/>
  <c r="Q525" i="2" s="1"/>
  <c r="O526" i="2"/>
  <c r="P526" i="2" s="1"/>
  <c r="Q526" i="2" s="1"/>
  <c r="O527" i="2"/>
  <c r="P527" i="2" s="1"/>
  <c r="Q527" i="2" s="1"/>
  <c r="O528" i="2"/>
  <c r="P528" i="2" s="1"/>
  <c r="O529" i="2"/>
  <c r="P529" i="2" s="1"/>
  <c r="O530" i="2"/>
  <c r="P530" i="2" s="1"/>
  <c r="O531" i="2"/>
  <c r="P531" i="2" s="1"/>
  <c r="Q531" i="2" s="1"/>
  <c r="O532" i="2"/>
  <c r="P532" i="2" s="1"/>
  <c r="Q532" i="2" s="1"/>
  <c r="O533" i="2"/>
  <c r="P533" i="2" s="1"/>
  <c r="Q533" i="2" s="1"/>
  <c r="O534" i="2"/>
  <c r="P534" i="2" s="1"/>
  <c r="O535" i="2"/>
  <c r="P535" i="2" s="1"/>
  <c r="O536" i="2"/>
  <c r="P536" i="2" s="1"/>
  <c r="O537" i="2"/>
  <c r="P537" i="2"/>
  <c r="O538" i="2"/>
  <c r="P538" i="2" s="1"/>
  <c r="O539" i="2"/>
  <c r="P539" i="2" s="1"/>
  <c r="O540" i="2"/>
  <c r="P540" i="2" s="1"/>
  <c r="O541" i="2"/>
  <c r="P541" i="2" s="1"/>
  <c r="Q541" i="2" s="1"/>
  <c r="O542" i="2"/>
  <c r="P542" i="2" s="1"/>
  <c r="Q542" i="2" s="1"/>
  <c r="O543" i="2"/>
  <c r="P543" i="2"/>
  <c r="Q543" i="2" s="1"/>
  <c r="O544" i="2"/>
  <c r="P544" i="2" s="1"/>
  <c r="O545" i="2"/>
  <c r="P545" i="2" s="1"/>
  <c r="O546" i="2"/>
  <c r="P546" i="2" s="1"/>
  <c r="O547" i="2"/>
  <c r="P547" i="2"/>
  <c r="O548" i="2"/>
  <c r="P548" i="2" s="1"/>
  <c r="O549" i="2"/>
  <c r="P549" i="2" s="1"/>
  <c r="Q549" i="2" s="1"/>
  <c r="O550" i="2"/>
  <c r="P550" i="2" s="1"/>
  <c r="Q550" i="2" s="1"/>
  <c r="O551" i="2"/>
  <c r="P551" i="2"/>
  <c r="Q551" i="2" s="1"/>
  <c r="O552" i="2"/>
  <c r="P552" i="2" s="1"/>
  <c r="O553" i="2"/>
  <c r="P553" i="2" s="1"/>
  <c r="O554" i="2"/>
  <c r="P554" i="2" s="1"/>
  <c r="O555" i="2"/>
  <c r="P555" i="2" s="1"/>
  <c r="O556" i="2"/>
  <c r="P556" i="2" s="1"/>
  <c r="O557" i="2"/>
  <c r="P557" i="2" s="1"/>
  <c r="Q557" i="2" s="1"/>
  <c r="O558" i="2"/>
  <c r="P558" i="2" s="1"/>
  <c r="Q558" i="2" s="1"/>
  <c r="O559" i="2"/>
  <c r="P559" i="2" s="1"/>
  <c r="Q559" i="2" s="1"/>
  <c r="O560" i="2"/>
  <c r="P560" i="2" s="1"/>
  <c r="O561" i="2"/>
  <c r="P561" i="2"/>
  <c r="O562" i="2"/>
  <c r="P562" i="2" s="1"/>
  <c r="O563" i="2"/>
  <c r="P563" i="2" s="1"/>
  <c r="O564" i="2"/>
  <c r="P564" i="2" s="1"/>
  <c r="O565" i="2"/>
  <c r="P565" i="2" s="1"/>
  <c r="Q565" i="2" s="1"/>
  <c r="O566" i="2"/>
  <c r="P566" i="2" s="1"/>
  <c r="Q566" i="2" s="1"/>
  <c r="O567" i="2"/>
  <c r="P567" i="2" s="1"/>
  <c r="Q567" i="2" s="1"/>
  <c r="O568" i="2"/>
  <c r="P568" i="2" s="1"/>
  <c r="O569" i="2"/>
  <c r="P569" i="2"/>
  <c r="O570" i="2"/>
  <c r="P570" i="2" s="1"/>
  <c r="O571" i="2"/>
  <c r="P571" i="2" s="1"/>
  <c r="O572" i="2"/>
  <c r="P572" i="2" s="1"/>
  <c r="O573" i="2"/>
  <c r="P573" i="2" s="1"/>
  <c r="Q573" i="2" s="1"/>
  <c r="O574" i="2"/>
  <c r="P574" i="2" s="1"/>
  <c r="Q574" i="2" s="1"/>
  <c r="O575" i="2"/>
  <c r="P575" i="2" s="1"/>
  <c r="Q575" i="2" s="1"/>
  <c r="O576" i="2"/>
  <c r="P576" i="2" s="1"/>
  <c r="O577" i="2"/>
  <c r="P577" i="2" s="1"/>
  <c r="O578" i="2"/>
  <c r="P578" i="2" s="1"/>
  <c r="O579" i="2"/>
  <c r="P579" i="2" s="1"/>
  <c r="O580" i="2"/>
  <c r="P580" i="2" s="1"/>
  <c r="O581" i="2"/>
  <c r="P581" i="2" s="1"/>
  <c r="O582" i="2"/>
  <c r="P582" i="2" s="1"/>
  <c r="O583" i="2"/>
  <c r="P583" i="2"/>
  <c r="O584" i="2"/>
  <c r="P584" i="2" s="1"/>
  <c r="O585" i="2"/>
  <c r="P585" i="2"/>
  <c r="O586" i="2"/>
  <c r="P586" i="2" s="1"/>
  <c r="O587" i="2"/>
  <c r="P587" i="2"/>
  <c r="Q587" i="2" s="1"/>
  <c r="O588" i="2"/>
  <c r="P588" i="2" s="1"/>
  <c r="Q588" i="2" s="1"/>
  <c r="O589" i="2"/>
  <c r="P589" i="2" s="1"/>
  <c r="Q589" i="2" s="1"/>
  <c r="O590" i="2"/>
  <c r="P590" i="2" s="1"/>
  <c r="O591" i="2"/>
  <c r="P591" i="2" s="1"/>
  <c r="O592" i="2"/>
  <c r="P592" i="2" s="1"/>
  <c r="O593" i="2"/>
  <c r="P593" i="2" s="1"/>
  <c r="O594" i="2"/>
  <c r="P594" i="2" s="1"/>
  <c r="O595" i="2"/>
  <c r="P595" i="2" s="1"/>
  <c r="Q595" i="2" s="1"/>
  <c r="O596" i="2"/>
  <c r="P596" i="2" s="1"/>
  <c r="Q596" i="2" s="1"/>
  <c r="O597" i="2"/>
  <c r="P597" i="2" s="1"/>
  <c r="Q597" i="2" s="1"/>
  <c r="O598" i="2"/>
  <c r="P598" i="2" s="1"/>
  <c r="O599" i="2"/>
  <c r="P599" i="2" s="1"/>
  <c r="O600" i="2"/>
  <c r="P600" i="2" s="1"/>
  <c r="O601" i="2"/>
  <c r="P601" i="2"/>
  <c r="Q601" i="2" s="1"/>
  <c r="O602" i="2"/>
  <c r="P602" i="2" s="1"/>
  <c r="Q602" i="2" s="1"/>
  <c r="O603" i="2"/>
  <c r="P603" i="2"/>
  <c r="Q603" i="2" s="1"/>
  <c r="O604" i="2"/>
  <c r="P604" i="2" s="1"/>
  <c r="O605" i="2"/>
  <c r="P605" i="2" s="1"/>
  <c r="O606" i="2"/>
  <c r="P606" i="2" s="1"/>
  <c r="O607" i="2"/>
  <c r="P607" i="2" s="1"/>
  <c r="O608" i="2"/>
  <c r="P608" i="2" s="1"/>
  <c r="O609" i="2"/>
  <c r="P609" i="2" s="1"/>
  <c r="O610" i="2"/>
  <c r="P610" i="2" s="1"/>
  <c r="O611" i="2"/>
  <c r="P611" i="2" s="1"/>
  <c r="Q611" i="2" s="1"/>
  <c r="O612" i="2"/>
  <c r="P612" i="2" s="1"/>
  <c r="Q612" i="2" s="1"/>
  <c r="O613" i="2"/>
  <c r="P613" i="2" s="1"/>
  <c r="Q613" i="2" s="1"/>
  <c r="O614" i="2"/>
  <c r="P614" i="2" s="1"/>
  <c r="O615" i="2"/>
  <c r="P615" i="2" s="1"/>
  <c r="O616" i="2"/>
  <c r="P616" i="2" s="1"/>
  <c r="O617" i="2"/>
  <c r="P617" i="2" s="1"/>
  <c r="O618" i="2"/>
  <c r="P618" i="2" s="1"/>
  <c r="O619" i="2"/>
  <c r="P619" i="2" s="1"/>
  <c r="Q619" i="2" s="1"/>
  <c r="O620" i="2"/>
  <c r="P620" i="2" s="1"/>
  <c r="Q620" i="2" s="1"/>
  <c r="O621" i="2"/>
  <c r="P621" i="2" s="1"/>
  <c r="Q621" i="2" s="1"/>
  <c r="O622" i="2"/>
  <c r="P622" i="2" s="1"/>
  <c r="O623" i="2"/>
  <c r="P623" i="2" s="1"/>
  <c r="O624" i="2"/>
  <c r="P624" i="2" s="1"/>
  <c r="O625" i="2"/>
  <c r="P625" i="2" s="1"/>
  <c r="O626" i="2"/>
  <c r="P626" i="2" s="1"/>
  <c r="O627" i="2"/>
  <c r="P627" i="2" s="1"/>
  <c r="Q627" i="2" s="1"/>
  <c r="O628" i="2"/>
  <c r="P628" i="2" s="1"/>
  <c r="Q628" i="2" s="1"/>
  <c r="O629" i="2"/>
  <c r="P629" i="2" s="1"/>
  <c r="Q629" i="2" s="1"/>
  <c r="O630" i="2"/>
  <c r="P630" i="2" s="1"/>
  <c r="O631" i="2"/>
  <c r="P631" i="2" s="1"/>
  <c r="O632" i="2"/>
  <c r="P632" i="2" s="1"/>
  <c r="O633" i="2"/>
  <c r="P633" i="2" s="1"/>
  <c r="O634" i="2"/>
  <c r="P634" i="2" s="1"/>
  <c r="O635" i="2"/>
  <c r="P635" i="2" s="1"/>
  <c r="Q635" i="2" s="1"/>
  <c r="O636" i="2"/>
  <c r="P636" i="2" s="1"/>
  <c r="Q636" i="2" s="1"/>
  <c r="O637" i="2"/>
  <c r="P637" i="2" s="1"/>
  <c r="Q637" i="2" s="1"/>
  <c r="O638" i="2"/>
  <c r="P638" i="2" s="1"/>
  <c r="O639" i="2"/>
  <c r="P639" i="2"/>
  <c r="O640" i="2"/>
  <c r="P640" i="2" s="1"/>
  <c r="O641" i="2"/>
  <c r="P641" i="2"/>
  <c r="O642" i="2"/>
  <c r="P642" i="2" s="1"/>
  <c r="O643" i="2"/>
  <c r="P643" i="2" s="1"/>
  <c r="Q643" i="2" s="1"/>
  <c r="O644" i="2"/>
  <c r="P644" i="2" s="1"/>
  <c r="Q644" i="2" s="1"/>
  <c r="O645" i="2"/>
  <c r="P645" i="2" s="1"/>
  <c r="Q645" i="2" s="1"/>
  <c r="O646" i="2"/>
  <c r="P646" i="2" s="1"/>
  <c r="O647" i="2"/>
  <c r="P647" i="2" s="1"/>
  <c r="O648" i="2"/>
  <c r="P648" i="2" s="1"/>
  <c r="O649" i="2"/>
  <c r="P649" i="2"/>
  <c r="O650" i="2"/>
  <c r="P650" i="2" s="1"/>
  <c r="O651" i="2"/>
  <c r="P651" i="2" s="1"/>
  <c r="Q651" i="2" s="1"/>
  <c r="O652" i="2"/>
  <c r="P652" i="2" s="1"/>
  <c r="Q652" i="2" s="1"/>
  <c r="O653" i="2"/>
  <c r="P653" i="2" s="1"/>
  <c r="Q653" i="2" s="1"/>
  <c r="O654" i="2"/>
  <c r="P654" i="2" s="1"/>
  <c r="O655" i="2"/>
  <c r="P655" i="2" s="1"/>
  <c r="O656" i="2"/>
  <c r="P656" i="2" s="1"/>
  <c r="O657" i="2"/>
  <c r="P657" i="2"/>
  <c r="O658" i="2"/>
  <c r="P658" i="2" s="1"/>
  <c r="O659" i="2"/>
  <c r="P659" i="2"/>
  <c r="Q659" i="2" s="1"/>
  <c r="O660" i="2"/>
  <c r="P660" i="2" s="1"/>
  <c r="Q660" i="2" s="1"/>
  <c r="O661" i="2"/>
  <c r="P661" i="2" s="1"/>
  <c r="Q661" i="2" s="1"/>
  <c r="O662" i="2"/>
  <c r="P662" i="2" s="1"/>
  <c r="O663" i="2"/>
  <c r="P663" i="2" s="1"/>
  <c r="O664" i="2"/>
  <c r="P664" i="2" s="1"/>
  <c r="O665" i="2"/>
  <c r="P665" i="2" s="1"/>
  <c r="O666" i="2"/>
  <c r="P666" i="2" s="1"/>
  <c r="O667" i="2"/>
  <c r="P667" i="2"/>
  <c r="Q667" i="2" s="1"/>
  <c r="O668" i="2"/>
  <c r="P668" i="2" s="1"/>
  <c r="Q668" i="2" s="1"/>
  <c r="O669" i="2"/>
  <c r="P669" i="2" s="1"/>
  <c r="Q669" i="2" s="1"/>
  <c r="O670" i="2"/>
  <c r="P670" i="2" s="1"/>
  <c r="O671" i="2"/>
  <c r="P671" i="2" s="1"/>
  <c r="O672" i="2"/>
  <c r="P672" i="2" s="1"/>
  <c r="O673" i="2"/>
  <c r="P673" i="2"/>
  <c r="O674" i="2"/>
  <c r="P674" i="2" s="1"/>
  <c r="O675" i="2"/>
  <c r="P675" i="2" s="1"/>
  <c r="O676" i="2"/>
  <c r="P676" i="2" s="1"/>
  <c r="O677" i="2"/>
  <c r="P677" i="2" s="1"/>
  <c r="O678" i="2"/>
  <c r="P678" i="2" s="1"/>
  <c r="O679" i="2"/>
  <c r="P679" i="2" s="1"/>
  <c r="O680" i="2"/>
  <c r="P680" i="2" s="1"/>
  <c r="Q680" i="2" s="1"/>
  <c r="O681" i="2"/>
  <c r="P681" i="2"/>
  <c r="Q681" i="2" s="1"/>
  <c r="O682" i="2"/>
  <c r="P682" i="2" s="1"/>
  <c r="Q682" i="2" s="1"/>
  <c r="O683" i="2"/>
  <c r="P683" i="2"/>
  <c r="O684" i="2"/>
  <c r="P684" i="2" s="1"/>
  <c r="O685" i="2"/>
  <c r="P685" i="2" s="1"/>
  <c r="O686" i="2"/>
  <c r="P686" i="2" s="1"/>
  <c r="O687" i="2"/>
  <c r="P687" i="2" s="1"/>
  <c r="O688" i="2"/>
  <c r="P688" i="2" s="1"/>
  <c r="O689" i="2"/>
  <c r="P689" i="2"/>
  <c r="O690" i="2"/>
  <c r="P690" i="2" s="1"/>
  <c r="O691" i="2"/>
  <c r="P691" i="2" s="1"/>
  <c r="Q691" i="2" s="1"/>
  <c r="O692" i="2"/>
  <c r="P692" i="2" s="1"/>
  <c r="Q692" i="2" s="1"/>
  <c r="O693" i="2"/>
  <c r="P693" i="2" s="1"/>
  <c r="Q693" i="2" s="1"/>
  <c r="O694" i="2"/>
  <c r="P694" i="2" s="1"/>
  <c r="O695" i="2"/>
  <c r="P695" i="2"/>
  <c r="O696" i="2"/>
  <c r="P696" i="2" s="1"/>
  <c r="O697" i="2"/>
  <c r="P697" i="2" s="1"/>
  <c r="O698" i="2"/>
  <c r="P698" i="2" s="1"/>
  <c r="O699" i="2"/>
  <c r="P699" i="2"/>
  <c r="O700" i="2"/>
  <c r="P700" i="2" s="1"/>
  <c r="O701" i="2"/>
  <c r="P701" i="2" s="1"/>
  <c r="O702" i="2"/>
  <c r="P702" i="2" s="1"/>
  <c r="O703" i="2"/>
  <c r="P703" i="2"/>
  <c r="O704" i="2"/>
  <c r="P704" i="2" s="1"/>
  <c r="O705" i="2"/>
  <c r="P705" i="2" s="1"/>
  <c r="O706" i="2"/>
  <c r="P706" i="2" s="1"/>
  <c r="Q706" i="2" s="1"/>
  <c r="O707" i="2"/>
  <c r="P707" i="2" s="1"/>
  <c r="Q707" i="2" s="1"/>
  <c r="O708" i="2"/>
  <c r="P708" i="2" s="1"/>
  <c r="Q708" i="2" s="1"/>
  <c r="O709" i="2"/>
  <c r="P709" i="2" s="1"/>
  <c r="O710" i="2"/>
  <c r="P710" i="2" s="1"/>
  <c r="O711" i="2"/>
  <c r="P711" i="2" s="1"/>
  <c r="O712" i="2"/>
  <c r="P712" i="2" s="1"/>
  <c r="O713" i="2"/>
  <c r="P713" i="2" s="1"/>
  <c r="O714" i="2"/>
  <c r="P714" i="2" s="1"/>
  <c r="Q714" i="2" s="1"/>
  <c r="O715" i="2"/>
  <c r="P715" i="2" s="1"/>
  <c r="Q715" i="2" s="1"/>
  <c r="O716" i="2"/>
  <c r="P716" i="2" s="1"/>
  <c r="Q716" i="2" s="1"/>
  <c r="O717" i="2"/>
  <c r="P717" i="2" s="1"/>
  <c r="O718" i="2"/>
  <c r="P718" i="2" s="1"/>
  <c r="O719" i="2"/>
  <c r="P719" i="2" s="1"/>
  <c r="O720" i="2"/>
  <c r="P720" i="2" s="1"/>
  <c r="O721" i="2"/>
  <c r="P721" i="2" s="1"/>
  <c r="O722" i="2"/>
  <c r="P722" i="2" s="1"/>
  <c r="Q722" i="2" s="1"/>
  <c r="O723" i="2"/>
  <c r="P723" i="2" s="1"/>
  <c r="Q723" i="2" s="1"/>
  <c r="O724" i="2"/>
  <c r="P724" i="2" s="1"/>
  <c r="Q724" i="2" s="1"/>
  <c r="O725" i="2"/>
  <c r="P725" i="2"/>
  <c r="O726" i="2"/>
  <c r="P726" i="2" s="1"/>
  <c r="O727" i="2"/>
  <c r="P727" i="2" s="1"/>
  <c r="O728" i="2"/>
  <c r="P728" i="2" s="1"/>
  <c r="O729" i="2"/>
  <c r="P729" i="2" s="1"/>
  <c r="O730" i="2"/>
  <c r="P730" i="2" s="1"/>
  <c r="Q730" i="2" s="1"/>
  <c r="O731" i="2"/>
  <c r="P731" i="2" s="1"/>
  <c r="Q731" i="2" s="1"/>
  <c r="O732" i="2"/>
  <c r="P732" i="2" s="1"/>
  <c r="Q732" i="2" s="1"/>
  <c r="O733" i="2"/>
  <c r="P733" i="2" s="1"/>
  <c r="O734" i="2"/>
  <c r="P734" i="2" s="1"/>
  <c r="O735" i="2"/>
  <c r="P735" i="2" s="1"/>
  <c r="O736" i="2"/>
  <c r="P736" i="2" s="1"/>
  <c r="O737" i="2"/>
  <c r="P737" i="2" s="1"/>
  <c r="O738" i="2"/>
  <c r="P738" i="2" s="1"/>
  <c r="Q738" i="2" s="1"/>
  <c r="O739" i="2"/>
  <c r="P739" i="2" s="1"/>
  <c r="Q739" i="2" s="1"/>
  <c r="O740" i="2"/>
  <c r="P740" i="2" s="1"/>
  <c r="Q740" i="2" s="1"/>
  <c r="O741" i="2"/>
  <c r="P741" i="2" s="1"/>
  <c r="O742" i="2"/>
  <c r="P742" i="2" s="1"/>
  <c r="O743" i="2"/>
  <c r="P743" i="2" s="1"/>
  <c r="O744" i="2"/>
  <c r="P744" i="2" s="1"/>
  <c r="O745" i="2"/>
  <c r="P745" i="2" s="1"/>
  <c r="O746" i="2"/>
  <c r="P746" i="2" s="1"/>
  <c r="O747" i="2"/>
  <c r="P747" i="2" s="1"/>
  <c r="O748" i="2"/>
  <c r="P748" i="2" s="1"/>
  <c r="O749" i="2"/>
  <c r="P749" i="2" s="1"/>
  <c r="Q749" i="2" s="1"/>
  <c r="O750" i="2"/>
  <c r="P750" i="2" s="1"/>
  <c r="Q750" i="2" s="1"/>
  <c r="O751" i="2"/>
  <c r="P751" i="2"/>
  <c r="Q751" i="2" s="1"/>
  <c r="O752" i="2"/>
  <c r="P752" i="2" s="1"/>
  <c r="O753" i="2"/>
  <c r="P753" i="2" s="1"/>
  <c r="O754" i="2"/>
  <c r="P754" i="2" s="1"/>
  <c r="O755" i="2"/>
  <c r="P755" i="2" s="1"/>
  <c r="O756" i="2"/>
  <c r="P756" i="2" s="1"/>
  <c r="O757" i="2"/>
  <c r="P757" i="2" s="1"/>
  <c r="Q757" i="2" s="1"/>
  <c r="O758" i="2"/>
  <c r="P758" i="2" s="1"/>
  <c r="Q758" i="2" s="1"/>
  <c r="O759" i="2"/>
  <c r="P759" i="2" s="1"/>
  <c r="Q759" i="2" s="1"/>
  <c r="O760" i="2"/>
  <c r="P760" i="2" s="1"/>
  <c r="O761" i="2"/>
  <c r="P761" i="2" s="1"/>
  <c r="O762" i="2"/>
  <c r="P762" i="2" s="1"/>
  <c r="O763" i="2"/>
  <c r="P763" i="2" s="1"/>
  <c r="O764" i="2"/>
  <c r="P764" i="2" s="1"/>
  <c r="O765" i="2"/>
  <c r="P765" i="2" s="1"/>
  <c r="O766" i="2"/>
  <c r="P766" i="2" s="1"/>
  <c r="O767" i="2"/>
  <c r="P767" i="2" s="1"/>
  <c r="O768" i="2"/>
  <c r="P768" i="2" s="1"/>
  <c r="Q768" i="2" s="1"/>
  <c r="O769" i="2"/>
  <c r="P769" i="2" s="1"/>
  <c r="Q769" i="2" s="1"/>
  <c r="O770" i="2"/>
  <c r="P770" i="2" s="1"/>
  <c r="Q770" i="2" s="1"/>
  <c r="O771" i="2"/>
  <c r="P771" i="2"/>
  <c r="O772" i="2"/>
  <c r="P772" i="2" s="1"/>
  <c r="O773" i="2"/>
  <c r="P773" i="2" s="1"/>
  <c r="O774" i="2"/>
  <c r="P774" i="2" s="1"/>
  <c r="O775" i="2"/>
  <c r="P775" i="2" s="1"/>
  <c r="O776" i="2"/>
  <c r="P776" i="2" s="1"/>
  <c r="O777" i="2"/>
  <c r="P777" i="2" s="1"/>
  <c r="O778" i="2"/>
  <c r="P778" i="2" s="1"/>
  <c r="O779" i="2"/>
  <c r="P779" i="2" s="1"/>
  <c r="Q779" i="2" s="1"/>
  <c r="O780" i="2"/>
  <c r="P780" i="2" s="1"/>
  <c r="Q780" i="2" s="1"/>
  <c r="O781" i="2"/>
  <c r="P781" i="2" s="1"/>
  <c r="Q781" i="2" s="1"/>
  <c r="O782" i="2"/>
  <c r="P782" i="2" s="1"/>
  <c r="O783" i="2"/>
  <c r="P783" i="2" s="1"/>
  <c r="O784" i="2"/>
  <c r="P784" i="2" s="1"/>
  <c r="O785" i="2"/>
  <c r="P785" i="2" s="1"/>
  <c r="O786" i="2"/>
  <c r="P786" i="2" s="1"/>
  <c r="O787" i="2"/>
  <c r="P787" i="2" s="1"/>
  <c r="O788" i="2"/>
  <c r="P788" i="2" s="1"/>
  <c r="Q788" i="2" s="1"/>
  <c r="O789" i="2"/>
  <c r="P789" i="2" s="1"/>
  <c r="Q789" i="2" s="1"/>
  <c r="O790" i="2"/>
  <c r="P790" i="2" s="1"/>
  <c r="Q790" i="2" s="1"/>
  <c r="O791" i="2"/>
  <c r="P791" i="2"/>
  <c r="O792" i="2"/>
  <c r="P792" i="2" s="1"/>
  <c r="O793" i="2"/>
  <c r="P793" i="2" s="1"/>
  <c r="O794" i="2"/>
  <c r="P794" i="2" s="1"/>
  <c r="O795" i="2"/>
  <c r="P795" i="2"/>
  <c r="O796" i="2"/>
  <c r="P796" i="2" s="1"/>
  <c r="Q796" i="2" s="1"/>
  <c r="O797" i="2"/>
  <c r="P797" i="2" s="1"/>
  <c r="Q797" i="2" s="1"/>
  <c r="O798" i="2"/>
  <c r="P798" i="2" s="1"/>
  <c r="Q798" i="2" s="1"/>
  <c r="O799" i="2"/>
  <c r="P799" i="2" s="1"/>
  <c r="O800" i="2"/>
  <c r="P800" i="2" s="1"/>
  <c r="O801" i="2"/>
  <c r="P801" i="2" s="1"/>
  <c r="O802" i="2"/>
  <c r="P802" i="2" s="1"/>
  <c r="O803" i="2"/>
  <c r="P803" i="2" s="1"/>
  <c r="O804" i="2"/>
  <c r="P804" i="2" s="1"/>
  <c r="O805" i="2"/>
  <c r="P805" i="2" s="1"/>
  <c r="Q805" i="2" s="1"/>
  <c r="O806" i="2"/>
  <c r="P806" i="2" s="1"/>
  <c r="Q806" i="2" s="1"/>
  <c r="O807" i="2"/>
  <c r="P807" i="2" s="1"/>
  <c r="Q807" i="2" s="1"/>
  <c r="O808" i="2"/>
  <c r="P808" i="2" s="1"/>
  <c r="O809" i="2"/>
  <c r="P809" i="2" s="1"/>
  <c r="O810" i="2"/>
  <c r="P810" i="2" s="1"/>
  <c r="O811" i="2"/>
  <c r="P811" i="2" s="1"/>
  <c r="O812" i="2"/>
  <c r="P812" i="2" s="1"/>
  <c r="O813" i="2"/>
  <c r="P813" i="2" s="1"/>
  <c r="O814" i="2"/>
  <c r="P814" i="2" s="1"/>
  <c r="O815" i="2"/>
  <c r="P815" i="2"/>
  <c r="O816" i="2"/>
  <c r="P816" i="2" s="1"/>
  <c r="O817" i="2"/>
  <c r="P817" i="2" s="1"/>
  <c r="O818" i="2"/>
  <c r="P818" i="2" s="1"/>
  <c r="O819" i="2"/>
  <c r="P819" i="2" s="1"/>
  <c r="Q819" i="2" s="1"/>
  <c r="O820" i="2"/>
  <c r="P820" i="2" s="1"/>
  <c r="Q820" i="2" s="1"/>
  <c r="O821" i="2"/>
  <c r="P821" i="2" s="1"/>
  <c r="Q821" i="2" s="1"/>
  <c r="O822" i="2"/>
  <c r="P822" i="2" s="1"/>
  <c r="O823" i="2"/>
  <c r="P823" i="2" s="1"/>
  <c r="O824" i="2"/>
  <c r="P824" i="2" s="1"/>
  <c r="O825" i="2"/>
  <c r="P825" i="2" s="1"/>
  <c r="Q825" i="2" s="1"/>
  <c r="O826" i="2"/>
  <c r="P826" i="2" s="1"/>
  <c r="Q826" i="2" s="1"/>
  <c r="O827" i="2"/>
  <c r="P827" i="2" s="1"/>
  <c r="Q827" i="2" s="1"/>
  <c r="O828" i="2"/>
  <c r="P828" i="2" s="1"/>
  <c r="O829" i="2"/>
  <c r="P829" i="2" s="1"/>
  <c r="O830" i="2"/>
  <c r="P830" i="2" s="1"/>
  <c r="O831" i="2"/>
  <c r="P831" i="2" s="1"/>
  <c r="O832" i="2"/>
  <c r="P832" i="2" s="1"/>
  <c r="Q832" i="2" s="1"/>
  <c r="O833" i="2"/>
  <c r="P833" i="2" s="1"/>
  <c r="Q833" i="2" s="1"/>
  <c r="O834" i="2"/>
  <c r="P834" i="2" s="1"/>
  <c r="Q834" i="2" s="1"/>
  <c r="O835" i="2"/>
  <c r="P835" i="2" s="1"/>
  <c r="O836" i="2"/>
  <c r="P836" i="2" s="1"/>
  <c r="O837" i="2"/>
  <c r="P837" i="2" s="1"/>
  <c r="O838" i="2"/>
  <c r="P838" i="2" s="1"/>
  <c r="Q838" i="2" s="1"/>
  <c r="O839" i="2"/>
  <c r="P839" i="2"/>
  <c r="Q839" i="2" s="1"/>
  <c r="O840" i="2"/>
  <c r="P840" i="2" s="1"/>
  <c r="Q840" i="2" s="1"/>
  <c r="O841" i="2"/>
  <c r="P841" i="2" s="1"/>
  <c r="O842" i="2"/>
  <c r="P842" i="2" s="1"/>
  <c r="O843" i="2"/>
  <c r="P843" i="2" s="1"/>
  <c r="O844" i="2"/>
  <c r="P844" i="2" s="1"/>
  <c r="Q844" i="2" s="1"/>
  <c r="O845" i="2"/>
  <c r="P845" i="2" s="1"/>
  <c r="Q845" i="2" s="1"/>
  <c r="O846" i="2"/>
  <c r="P846" i="2" s="1"/>
  <c r="Q846" i="2" s="1"/>
  <c r="O847" i="2"/>
  <c r="P847" i="2" s="1"/>
  <c r="O848" i="2"/>
  <c r="P848" i="2" s="1"/>
  <c r="O849" i="2"/>
  <c r="P849" i="2" s="1"/>
  <c r="I849" i="2" s="1"/>
  <c r="J849" i="2" s="1"/>
  <c r="O850" i="2"/>
  <c r="P850" i="2" s="1"/>
  <c r="Q850" i="2" s="1"/>
  <c r="O851" i="2"/>
  <c r="P851" i="2"/>
  <c r="Q851" i="2" s="1"/>
  <c r="O852" i="2"/>
  <c r="P852" i="2" s="1"/>
  <c r="Q852" i="2" s="1"/>
  <c r="O853" i="2"/>
  <c r="P853" i="2"/>
  <c r="O854" i="2"/>
  <c r="P854" i="2" s="1"/>
  <c r="O855" i="2"/>
  <c r="P855" i="2" s="1"/>
  <c r="O856" i="2"/>
  <c r="P856" i="2" s="1"/>
  <c r="O857" i="2"/>
  <c r="P857" i="2" s="1"/>
  <c r="Q857" i="2" s="1"/>
  <c r="O858" i="2"/>
  <c r="P858" i="2" s="1"/>
  <c r="Q858" i="2" s="1"/>
  <c r="O859" i="2"/>
  <c r="P859" i="2" s="1"/>
  <c r="Q859" i="2" s="1"/>
  <c r="O860" i="2"/>
  <c r="P860" i="2" s="1"/>
  <c r="O861" i="2"/>
  <c r="P861" i="2" s="1"/>
  <c r="O862" i="2"/>
  <c r="P862" i="2" s="1"/>
  <c r="O863" i="2"/>
  <c r="P863" i="2" s="1"/>
  <c r="O864" i="2"/>
  <c r="P864" i="2" s="1"/>
  <c r="O865" i="2"/>
  <c r="P865" i="2" s="1"/>
  <c r="I865" i="2" s="1"/>
  <c r="J865" i="2" s="1"/>
  <c r="O866" i="2"/>
  <c r="P866" i="2" s="1"/>
  <c r="Q866" i="2" s="1"/>
  <c r="O867" i="2"/>
  <c r="P867" i="2" s="1"/>
  <c r="Q867" i="2" s="1"/>
  <c r="O868" i="2"/>
  <c r="P868" i="2" s="1"/>
  <c r="Q868" i="2" s="1"/>
  <c r="O869" i="2"/>
  <c r="P869" i="2"/>
  <c r="O870" i="2"/>
  <c r="P870" i="2" s="1"/>
  <c r="O871" i="2"/>
  <c r="P871" i="2"/>
  <c r="O872" i="2"/>
  <c r="P872" i="2" s="1"/>
  <c r="O873" i="2"/>
  <c r="P873" i="2" s="1"/>
  <c r="O874" i="2"/>
  <c r="P874" i="2" s="1"/>
  <c r="O875" i="2"/>
  <c r="P875" i="2" s="1"/>
  <c r="Q875" i="2" s="1"/>
  <c r="O876" i="2"/>
  <c r="P876" i="2" s="1"/>
  <c r="Q876" i="2" s="1"/>
  <c r="O877" i="2"/>
  <c r="P877" i="2"/>
  <c r="Q877" i="2" s="1"/>
  <c r="O878" i="2"/>
  <c r="P878" i="2" s="1"/>
  <c r="O879" i="2"/>
  <c r="P879" i="2" s="1"/>
  <c r="O880" i="2"/>
  <c r="P880" i="2" s="1"/>
  <c r="O881" i="2"/>
  <c r="P881" i="2" s="1"/>
  <c r="I881" i="2" s="1"/>
  <c r="J881" i="2" s="1"/>
  <c r="O882" i="2"/>
  <c r="P882" i="2" s="1"/>
  <c r="O883" i="2"/>
  <c r="P883" i="2"/>
  <c r="O884" i="2"/>
  <c r="P884" i="2" s="1"/>
  <c r="O885" i="2"/>
  <c r="P885" i="2" s="1"/>
  <c r="O886" i="2"/>
  <c r="P886" i="2" s="1"/>
  <c r="O887" i="2"/>
  <c r="P887" i="2"/>
  <c r="O888" i="2"/>
  <c r="P888" i="2" s="1"/>
  <c r="O889" i="2"/>
  <c r="P889" i="2" s="1"/>
  <c r="O890" i="2"/>
  <c r="P890" i="2" s="1"/>
  <c r="O891" i="2"/>
  <c r="P891" i="2" s="1"/>
  <c r="Q891" i="2" s="1"/>
  <c r="O892" i="2"/>
  <c r="P892" i="2" s="1"/>
  <c r="Q892" i="2" s="1"/>
  <c r="O893" i="2"/>
  <c r="P893" i="2"/>
  <c r="Q893" i="2" s="1"/>
  <c r="O894" i="2"/>
  <c r="P894" i="2" s="1"/>
  <c r="O895" i="2"/>
  <c r="P895" i="2" s="1"/>
  <c r="O896" i="2"/>
  <c r="P896" i="2" s="1"/>
  <c r="O897" i="2"/>
  <c r="P897" i="2" s="1"/>
  <c r="I897" i="2" s="1"/>
  <c r="J897" i="2" s="1"/>
  <c r="O898" i="2"/>
  <c r="P898" i="2" s="1"/>
  <c r="O899" i="2"/>
  <c r="P899" i="2"/>
  <c r="Q899" i="2" s="1"/>
  <c r="O900" i="2"/>
  <c r="P900" i="2" s="1"/>
  <c r="Q900" i="2" s="1"/>
  <c r="O901" i="2"/>
  <c r="P901" i="2"/>
  <c r="Q901" i="2" s="1"/>
  <c r="O902" i="2"/>
  <c r="P902" i="2" s="1"/>
  <c r="O903" i="2"/>
  <c r="P903" i="2" s="1"/>
  <c r="O904" i="2"/>
  <c r="P904" i="2" s="1"/>
  <c r="O905" i="2"/>
  <c r="P905" i="2" s="1"/>
  <c r="O906" i="2"/>
  <c r="P906" i="2" s="1"/>
  <c r="O907" i="2"/>
  <c r="P907" i="2" s="1"/>
  <c r="Q907" i="2" s="1"/>
  <c r="O908" i="2"/>
  <c r="P908" i="2" s="1"/>
  <c r="Q908" i="2" s="1"/>
  <c r="O909" i="2"/>
  <c r="P909" i="2" s="1"/>
  <c r="Q909" i="2" s="1"/>
  <c r="O910" i="2"/>
  <c r="P910" i="2" s="1"/>
  <c r="O911" i="2"/>
  <c r="P911" i="2" s="1"/>
  <c r="O912" i="2"/>
  <c r="P912" i="2" s="1"/>
  <c r="O913" i="2"/>
  <c r="P913" i="2" s="1"/>
  <c r="I913" i="2" s="1"/>
  <c r="J913" i="2" s="1"/>
  <c r="O914" i="2"/>
  <c r="P914" i="2" s="1"/>
  <c r="O915" i="2"/>
  <c r="P915" i="2"/>
  <c r="Q915" i="2" s="1"/>
  <c r="O916" i="2"/>
  <c r="P916" i="2" s="1"/>
  <c r="Q916" i="2" s="1"/>
  <c r="O917" i="2"/>
  <c r="P917" i="2" s="1"/>
  <c r="Q917" i="2" s="1"/>
  <c r="O918" i="2"/>
  <c r="P918" i="2" s="1"/>
  <c r="O919" i="2"/>
  <c r="P919" i="2" s="1"/>
  <c r="O920" i="2"/>
  <c r="P920" i="2" s="1"/>
  <c r="O921" i="2"/>
  <c r="P921" i="2" s="1"/>
  <c r="O922" i="2"/>
  <c r="P922" i="2" s="1"/>
  <c r="O923" i="2"/>
  <c r="P923" i="2" s="1"/>
  <c r="O924" i="2"/>
  <c r="P924" i="2" s="1"/>
  <c r="Q924" i="2" s="1"/>
  <c r="O925" i="2"/>
  <c r="P925" i="2"/>
  <c r="Q925" i="2" s="1"/>
  <c r="O926" i="2"/>
  <c r="P926" i="2" s="1"/>
  <c r="Q926" i="2" s="1"/>
  <c r="O927" i="2"/>
  <c r="P927" i="2"/>
  <c r="O928" i="2"/>
  <c r="P928" i="2" s="1"/>
  <c r="O929" i="2"/>
  <c r="P929" i="2" s="1"/>
  <c r="I929" i="2" s="1"/>
  <c r="J929" i="2" s="1"/>
  <c r="O930" i="2"/>
  <c r="P930" i="2" s="1"/>
  <c r="O931" i="2"/>
  <c r="P931" i="2" s="1"/>
  <c r="O932" i="2"/>
  <c r="P932" i="2" s="1"/>
  <c r="Q932" i="2" s="1"/>
  <c r="O933" i="2"/>
  <c r="P933" i="2" s="1"/>
  <c r="Q933" i="2" s="1"/>
  <c r="O934" i="2"/>
  <c r="P934" i="2" s="1"/>
  <c r="Q934" i="2" s="1"/>
  <c r="O935" i="2"/>
  <c r="P935" i="2" s="1"/>
  <c r="O936" i="2"/>
  <c r="P936" i="2" s="1"/>
  <c r="O937" i="2"/>
  <c r="P937" i="2" s="1"/>
  <c r="O938" i="2"/>
  <c r="P938" i="2" s="1"/>
  <c r="O939" i="2"/>
  <c r="P939" i="2"/>
  <c r="Q939" i="2" s="1"/>
  <c r="O940" i="2"/>
  <c r="P940" i="2" s="1"/>
  <c r="Q940" i="2" s="1"/>
  <c r="O941" i="2"/>
  <c r="P941" i="2" s="1"/>
  <c r="Q941" i="2" s="1"/>
  <c r="O942" i="2"/>
  <c r="P942" i="2" s="1"/>
  <c r="O943" i="2"/>
  <c r="P943" i="2" s="1"/>
  <c r="O944" i="2"/>
  <c r="P944" i="2" s="1"/>
  <c r="O945" i="2"/>
  <c r="P945" i="2" s="1"/>
  <c r="I945" i="2" s="1"/>
  <c r="J945" i="2" s="1"/>
  <c r="O946" i="2"/>
  <c r="P946" i="2" s="1"/>
  <c r="O947" i="2"/>
  <c r="P947" i="2"/>
  <c r="O948" i="2"/>
  <c r="P948" i="2" s="1"/>
  <c r="O949" i="2"/>
  <c r="P949" i="2" s="1"/>
  <c r="O950" i="2"/>
  <c r="P950" i="2" s="1"/>
  <c r="Q950" i="2" s="1"/>
  <c r="O951" i="2"/>
  <c r="P951" i="2" s="1"/>
  <c r="Q951" i="2" s="1"/>
  <c r="O952" i="2"/>
  <c r="P952" i="2" s="1"/>
  <c r="Q952" i="2" s="1"/>
  <c r="O953" i="2"/>
  <c r="P953" i="2" s="1"/>
  <c r="O954" i="2"/>
  <c r="P954" i="2" s="1"/>
  <c r="Q954" i="2" s="1"/>
  <c r="O955" i="2"/>
  <c r="P955" i="2" s="1"/>
  <c r="Q955" i="2" s="1"/>
  <c r="O956" i="2"/>
  <c r="P956" i="2" s="1"/>
  <c r="Q956" i="2" s="1"/>
  <c r="O957" i="2"/>
  <c r="P957" i="2" s="1"/>
  <c r="O958" i="2"/>
  <c r="P958" i="2" s="1"/>
  <c r="O959" i="2"/>
  <c r="P959" i="2" s="1"/>
  <c r="O960" i="2"/>
  <c r="P960" i="2" s="1"/>
  <c r="O961" i="2"/>
  <c r="P961" i="2" s="1"/>
  <c r="I961" i="2" s="1"/>
  <c r="J961" i="2" s="1"/>
  <c r="O962" i="2"/>
  <c r="P962" i="2" s="1"/>
  <c r="Q962" i="2" s="1"/>
  <c r="O963" i="2"/>
  <c r="P963" i="2" s="1"/>
  <c r="Q963" i="2" s="1"/>
  <c r="O964" i="2"/>
  <c r="P964" i="2" s="1"/>
  <c r="Q964" i="2" s="1"/>
  <c r="O965" i="2"/>
  <c r="P965" i="2"/>
  <c r="O966" i="2"/>
  <c r="P966" i="2" s="1"/>
  <c r="O967" i="2"/>
  <c r="P967" i="2"/>
  <c r="O968" i="2"/>
  <c r="P968" i="2" s="1"/>
  <c r="Q968" i="2" s="1"/>
  <c r="O969" i="2"/>
  <c r="P969" i="2" s="1"/>
  <c r="Q969" i="2" s="1"/>
  <c r="O970" i="2"/>
  <c r="P970" i="2" s="1"/>
  <c r="Q970" i="2" s="1"/>
  <c r="O971" i="2"/>
  <c r="P971" i="2"/>
  <c r="O972" i="2"/>
  <c r="P972" i="2" s="1"/>
  <c r="O973" i="2"/>
  <c r="P973" i="2" s="1"/>
  <c r="O974" i="2"/>
  <c r="P974" i="2" s="1"/>
  <c r="O975" i="2"/>
  <c r="P975" i="2" s="1"/>
  <c r="O976" i="2"/>
  <c r="P976" i="2" s="1"/>
  <c r="O977" i="2"/>
  <c r="P977" i="2" s="1"/>
  <c r="I977" i="2" s="1"/>
  <c r="J977" i="2" s="1"/>
  <c r="O978" i="2"/>
  <c r="P978" i="2" s="1"/>
  <c r="Q978" i="2" s="1"/>
  <c r="O979" i="2"/>
  <c r="P979" i="2"/>
  <c r="Q979" i="2" s="1"/>
  <c r="O980" i="2"/>
  <c r="P980" i="2" s="1"/>
  <c r="Q980" i="2" s="1"/>
  <c r="O981" i="2"/>
  <c r="P981" i="2" s="1"/>
  <c r="O982" i="2"/>
  <c r="P982" i="2" s="1"/>
  <c r="Q982" i="2" s="1"/>
  <c r="O983" i="2"/>
  <c r="P983" i="2" s="1"/>
  <c r="Q983" i="2" s="1"/>
  <c r="O984" i="2"/>
  <c r="P984" i="2" s="1"/>
  <c r="Q984" i="2" s="1"/>
  <c r="O985" i="2"/>
  <c r="P985" i="2"/>
  <c r="O986" i="2"/>
  <c r="P986" i="2"/>
  <c r="O987" i="2"/>
  <c r="P987" i="2" s="1"/>
  <c r="O988" i="2"/>
  <c r="P988" i="2"/>
  <c r="O989" i="2"/>
  <c r="P989" i="2" s="1"/>
  <c r="Q989" i="2" s="1"/>
  <c r="O990" i="2"/>
  <c r="P990" i="2" s="1"/>
  <c r="Q990" i="2" s="1"/>
  <c r="O991" i="2"/>
  <c r="P991" i="2"/>
  <c r="Q991" i="2" s="1"/>
  <c r="O992" i="2"/>
  <c r="P992" i="2"/>
  <c r="O993" i="2"/>
  <c r="P993" i="2" s="1"/>
  <c r="I993" i="2" s="1"/>
  <c r="J993" i="2" s="1"/>
  <c r="O994" i="2"/>
  <c r="P994" i="2" s="1"/>
  <c r="O995" i="2"/>
  <c r="P995" i="2" s="1"/>
  <c r="O996" i="2"/>
  <c r="P996" i="2" s="1"/>
  <c r="O997" i="2"/>
  <c r="P997" i="2"/>
  <c r="Q997" i="2" s="1"/>
  <c r="O998" i="2"/>
  <c r="P998" i="2"/>
  <c r="Q998" i="2" s="1"/>
  <c r="O999" i="2"/>
  <c r="P999" i="2" s="1"/>
  <c r="Q999" i="2" s="1"/>
  <c r="O1000" i="2"/>
  <c r="P1000" i="2"/>
  <c r="O1001" i="2"/>
  <c r="P1001" i="2" s="1"/>
  <c r="Q1001" i="2" s="1"/>
  <c r="O1002" i="2"/>
  <c r="P1002" i="2"/>
  <c r="Q1002" i="2" s="1"/>
  <c r="O1003" i="2"/>
  <c r="P1003" i="2"/>
  <c r="Q1003" i="2" s="1"/>
  <c r="O1004" i="2"/>
  <c r="P1004" i="2"/>
  <c r="O1005" i="2"/>
  <c r="P1005" i="2" s="1"/>
  <c r="O1006" i="2"/>
  <c r="P1006" i="2" s="1"/>
  <c r="O1007" i="2"/>
  <c r="P1007" i="2" s="1"/>
  <c r="O1008" i="2"/>
  <c r="P1008" i="2"/>
  <c r="O1009" i="2"/>
  <c r="P1009" i="2"/>
  <c r="I1009" i="2" s="1"/>
  <c r="J1009" i="2" s="1"/>
  <c r="O1010" i="2"/>
  <c r="P1010" i="2"/>
  <c r="Q1010" i="2" s="1"/>
  <c r="O1011" i="2"/>
  <c r="P1011" i="2" s="1"/>
  <c r="Q1011" i="2" s="1"/>
  <c r="O1012" i="2"/>
  <c r="P1012" i="2" s="1"/>
  <c r="Q1012" i="2" s="1"/>
  <c r="O1013" i="2"/>
  <c r="P1013" i="2" s="1"/>
  <c r="O1014" i="2"/>
  <c r="P1014" i="2"/>
  <c r="O1015" i="2"/>
  <c r="P1015" i="2"/>
  <c r="O1016" i="2"/>
  <c r="P1016" i="2"/>
  <c r="O1017" i="2"/>
  <c r="P1017" i="2" s="1"/>
  <c r="O1018" i="2"/>
  <c r="P1018" i="2"/>
  <c r="O1019" i="2"/>
  <c r="P1019" i="2" s="1"/>
  <c r="Q1019" i="2" s="1"/>
  <c r="O1020" i="2"/>
  <c r="P1020" i="2" s="1"/>
  <c r="Q1020" i="2" s="1"/>
  <c r="O1021" i="2"/>
  <c r="P1021" i="2"/>
  <c r="Q1021" i="2" s="1"/>
  <c r="O1022" i="2"/>
  <c r="P1022" i="2"/>
  <c r="O1023" i="2"/>
  <c r="P1023" i="2" s="1"/>
  <c r="O1024" i="2"/>
  <c r="P1024" i="2"/>
  <c r="O1025" i="2"/>
  <c r="P1025" i="2" s="1"/>
  <c r="I1025" i="2" s="1"/>
  <c r="J1025" i="2" s="1"/>
  <c r="O1026" i="2"/>
  <c r="P1026" i="2" s="1"/>
  <c r="O1027" i="2"/>
  <c r="P1027" i="2"/>
  <c r="O1028" i="2"/>
  <c r="P1028" i="2"/>
  <c r="Q1028" i="2" s="1"/>
  <c r="O1029" i="2"/>
  <c r="P1029" i="2" s="1"/>
  <c r="Q1029" i="2" s="1"/>
  <c r="O1030" i="2"/>
  <c r="P1030" i="2" s="1"/>
  <c r="Q1030" i="2" s="1"/>
  <c r="O1031" i="2"/>
  <c r="P1031" i="2" s="1"/>
  <c r="O1032" i="2"/>
  <c r="P1032" i="2" s="1"/>
  <c r="O1033" i="2"/>
  <c r="P1033" i="2"/>
  <c r="O1034" i="2"/>
  <c r="P1034" i="2"/>
  <c r="Q1034" i="2" s="1"/>
  <c r="O1035" i="2"/>
  <c r="P1035" i="2" s="1"/>
  <c r="Q1035" i="2" s="1"/>
  <c r="O1036" i="2"/>
  <c r="P1036" i="2" s="1"/>
  <c r="Q1036" i="2" s="1"/>
  <c r="O1037" i="2"/>
  <c r="P1037" i="2" s="1"/>
  <c r="O1038" i="2"/>
  <c r="P1038" i="2"/>
  <c r="O1039" i="2"/>
  <c r="P1039" i="2"/>
  <c r="O1040" i="2"/>
  <c r="P1040" i="2"/>
  <c r="O1041" i="2"/>
  <c r="P1041" i="2" s="1"/>
  <c r="I1041" i="2" s="1"/>
  <c r="J1041" i="2" s="1"/>
  <c r="O1042" i="2"/>
  <c r="P1042" i="2"/>
  <c r="Q1042" i="2" s="1"/>
  <c r="O1043" i="2"/>
  <c r="P1043" i="2" s="1"/>
  <c r="Q1043" i="2" s="1"/>
  <c r="O1044" i="2"/>
  <c r="P1044" i="2"/>
  <c r="Q1044" i="2" s="1"/>
  <c r="O1045" i="2"/>
  <c r="P1045" i="2"/>
  <c r="O1046" i="2"/>
  <c r="P1046" i="2"/>
  <c r="O1047" i="2"/>
  <c r="P1047" i="2" s="1"/>
  <c r="O1048" i="2"/>
  <c r="P1048" i="2" s="1"/>
  <c r="O1049" i="2"/>
  <c r="P1049" i="2" s="1"/>
  <c r="O1050" i="2"/>
  <c r="P1050" i="2"/>
  <c r="O1051" i="2"/>
  <c r="P1051" i="2"/>
  <c r="O1052" i="2"/>
  <c r="P1052" i="2"/>
  <c r="O1053" i="2"/>
  <c r="P1053" i="2" s="1"/>
  <c r="O1054" i="2"/>
  <c r="P1054" i="2"/>
  <c r="Q1054" i="2" s="1"/>
  <c r="O1055" i="2"/>
  <c r="P1055" i="2" s="1"/>
  <c r="Q1055" i="2" s="1"/>
  <c r="O1056" i="2"/>
  <c r="P1056" i="2" s="1"/>
  <c r="Q1056" i="2" s="1"/>
  <c r="O1057" i="2"/>
  <c r="P1057" i="2"/>
  <c r="I1057" i="2" s="1"/>
  <c r="J1057" i="2" s="1"/>
  <c r="O1058" i="2"/>
  <c r="P1058" i="2"/>
  <c r="O1059" i="2"/>
  <c r="P1059" i="2" s="1"/>
  <c r="O1060" i="2"/>
  <c r="P1060" i="2"/>
  <c r="O1061" i="2"/>
  <c r="P1061" i="2" s="1"/>
  <c r="O1062" i="2"/>
  <c r="P1062" i="2" s="1"/>
  <c r="O1063" i="2"/>
  <c r="P1063" i="2"/>
  <c r="O1064" i="2"/>
  <c r="P1064" i="2"/>
  <c r="O1065" i="2"/>
  <c r="P1065" i="2" s="1"/>
  <c r="O1066" i="2"/>
  <c r="P1066" i="2" s="1"/>
  <c r="Q1066" i="2" s="1"/>
  <c r="O1067" i="2"/>
  <c r="P1067" i="2" s="1"/>
  <c r="Q1067" i="2" s="1"/>
  <c r="O1068" i="2"/>
  <c r="P1068" i="2" s="1"/>
  <c r="Q1068" i="2" s="1"/>
  <c r="O1069" i="2"/>
  <c r="P1069" i="2"/>
  <c r="O1070" i="2"/>
  <c r="P1070" i="2"/>
  <c r="O1071" i="2"/>
  <c r="P1071" i="2" s="1"/>
  <c r="O1072" i="2"/>
  <c r="P1072" i="2" s="1"/>
  <c r="O1073" i="2"/>
  <c r="P1073" i="2" s="1"/>
  <c r="I1073" i="2" s="1"/>
  <c r="J1073" i="2" s="1"/>
  <c r="O1074" i="2"/>
  <c r="P1074" i="2"/>
  <c r="O1075" i="2"/>
  <c r="P1075" i="2"/>
  <c r="Q1075" i="2" s="1"/>
  <c r="O1076" i="2"/>
  <c r="P1076" i="2"/>
  <c r="Q1076" i="2" s="1"/>
  <c r="O1077" i="2"/>
  <c r="P1077" i="2" s="1"/>
  <c r="Q1077" i="2" s="1"/>
  <c r="O1078" i="2"/>
  <c r="P1078" i="2"/>
  <c r="O1079" i="2"/>
  <c r="P1079" i="2" s="1"/>
  <c r="O1080" i="2"/>
  <c r="P1080" i="2"/>
  <c r="O1081" i="2"/>
  <c r="P1081" i="2"/>
  <c r="O1082" i="2"/>
  <c r="P1082" i="2"/>
  <c r="Q1082" i="2" s="1"/>
  <c r="O1083" i="2"/>
  <c r="P1083" i="2" s="1"/>
  <c r="Q1083" i="2" s="1"/>
  <c r="O1084" i="2"/>
  <c r="P1084" i="2" s="1"/>
  <c r="Q1084" i="2" s="1"/>
  <c r="O1085" i="2"/>
  <c r="P1085" i="2" s="1"/>
  <c r="O1086" i="2"/>
  <c r="P1086" i="2"/>
  <c r="Q1086" i="2" s="1"/>
  <c r="O1087" i="2"/>
  <c r="P1087" i="2"/>
  <c r="Q1087" i="2" s="1"/>
  <c r="O1088" i="2"/>
  <c r="P1088" i="2"/>
  <c r="Q1088" i="2" s="1"/>
  <c r="O1089" i="2"/>
  <c r="P1089" i="2" s="1"/>
  <c r="I1089" i="2" s="1"/>
  <c r="J1089" i="2" s="1"/>
  <c r="O1090" i="2"/>
  <c r="P1090" i="2"/>
  <c r="O1091" i="2"/>
  <c r="P1091" i="2" s="1"/>
  <c r="O1092" i="2"/>
  <c r="P1092" i="2" s="1"/>
  <c r="Q1092" i="2" s="1"/>
  <c r="O1093" i="2"/>
  <c r="P1093" i="2"/>
  <c r="Q1093" i="2" s="1"/>
  <c r="O1094" i="2"/>
  <c r="P1094" i="2"/>
  <c r="Q1094" i="2" s="1"/>
  <c r="O1095" i="2"/>
  <c r="P1095" i="2" s="1"/>
  <c r="O1096" i="2"/>
  <c r="P1096" i="2"/>
  <c r="O1097" i="2"/>
  <c r="P1097" i="2" s="1"/>
  <c r="O1098" i="2"/>
  <c r="P1098" i="2" s="1"/>
  <c r="Q1098" i="2" s="1"/>
  <c r="O1099" i="2"/>
  <c r="P1099" i="2"/>
  <c r="Q1099" i="2" s="1"/>
  <c r="O1100" i="2"/>
  <c r="P1100" i="2"/>
  <c r="Q1100" i="2" s="1"/>
  <c r="O1101" i="2"/>
  <c r="P1101" i="2" s="1"/>
  <c r="O1102" i="2"/>
  <c r="P1102" i="2" s="1"/>
  <c r="O1103" i="2"/>
  <c r="P1103" i="2" s="1"/>
  <c r="O1104" i="2"/>
  <c r="P1104" i="2" s="1"/>
  <c r="Q1104" i="2" s="1"/>
  <c r="O1105" i="2"/>
  <c r="P1105" i="2"/>
  <c r="Q1105" i="2" s="1"/>
  <c r="O1106" i="2"/>
  <c r="P1106" i="2"/>
  <c r="Q1106" i="2" s="1"/>
  <c r="O1107" i="2"/>
  <c r="P1107" i="2" s="1"/>
  <c r="O1108" i="2"/>
  <c r="P1108" i="2" s="1"/>
  <c r="O1109" i="2"/>
  <c r="P1109" i="2" s="1"/>
  <c r="O1110" i="2"/>
  <c r="P1110" i="2"/>
  <c r="Q1110" i="2" s="1"/>
  <c r="O1111" i="2"/>
  <c r="P1111" i="2"/>
  <c r="Q1111" i="2" s="1"/>
  <c r="O1112" i="2"/>
  <c r="P1112" i="2"/>
  <c r="Q1112" i="2" s="1"/>
  <c r="O1113" i="2"/>
  <c r="P1113" i="2" s="1"/>
  <c r="O1114" i="2"/>
  <c r="P1114" i="2" s="1"/>
  <c r="O1115" i="2"/>
  <c r="P1115" i="2" s="1"/>
  <c r="O1116" i="2"/>
  <c r="P1116" i="2"/>
  <c r="Q1116" i="2" s="1"/>
  <c r="O1117" i="2"/>
  <c r="P1117" i="2"/>
  <c r="Q1117" i="2" s="1"/>
  <c r="O1118" i="2"/>
  <c r="P1118" i="2"/>
  <c r="Q1118" i="2" s="1"/>
  <c r="O1119" i="2"/>
  <c r="P1119" i="2" s="1"/>
  <c r="O1120" i="2"/>
  <c r="P1120" i="2" s="1"/>
  <c r="O1121" i="2"/>
  <c r="P1121" i="2" s="1"/>
  <c r="I1121" i="2" s="1"/>
  <c r="J1121" i="2" s="1"/>
  <c r="O1122" i="2"/>
  <c r="P1122" i="2"/>
  <c r="O1123" i="2"/>
  <c r="P1123" i="2"/>
  <c r="O1124" i="2"/>
  <c r="P1124" i="2"/>
  <c r="Q1124" i="2" s="1"/>
  <c r="O1125" i="2"/>
  <c r="P1125" i="2" s="1"/>
  <c r="Q1125" i="2" s="1"/>
  <c r="O1126" i="2"/>
  <c r="P1126" i="2"/>
  <c r="Q1126" i="2" s="1"/>
  <c r="O1127" i="2"/>
  <c r="P1127" i="2" s="1"/>
  <c r="O1128" i="2"/>
  <c r="P1128" i="2"/>
  <c r="O1129" i="2"/>
  <c r="P1129" i="2"/>
  <c r="O1130" i="2"/>
  <c r="P1130" i="2"/>
  <c r="O1131" i="2"/>
  <c r="P1131" i="2" s="1"/>
  <c r="O1132" i="2"/>
  <c r="P1132" i="2"/>
  <c r="O1133" i="2"/>
  <c r="P1133" i="2" s="1"/>
  <c r="Q1133" i="2" s="1"/>
  <c r="O1134" i="2"/>
  <c r="P1134" i="2" s="1"/>
  <c r="Q1134" i="2" s="1"/>
  <c r="O1135" i="2"/>
  <c r="P1135" i="2"/>
  <c r="Q1135" i="2" s="1"/>
  <c r="O1136" i="2"/>
  <c r="P1136" i="2"/>
  <c r="O1137" i="2"/>
  <c r="P1137" i="2" s="1"/>
  <c r="I1137" i="2" s="1"/>
  <c r="J1137" i="2" s="1"/>
  <c r="O1138" i="2"/>
  <c r="P1138" i="2" s="1"/>
  <c r="O1139" i="2"/>
  <c r="P1139" i="2" s="1"/>
  <c r="Q1139" i="2" s="1"/>
  <c r="O1140" i="2"/>
  <c r="P1140" i="2" s="1"/>
  <c r="Q1140" i="2" s="1"/>
  <c r="O1141" i="2"/>
  <c r="P1141" i="2"/>
  <c r="Q1141" i="2" s="1"/>
  <c r="O1142" i="2"/>
  <c r="P1142" i="2"/>
  <c r="O1143" i="2"/>
  <c r="P1143" i="2" s="1"/>
  <c r="O1144" i="2"/>
  <c r="P1144" i="2" s="1"/>
  <c r="O1145" i="2"/>
  <c r="P1145" i="2" s="1"/>
  <c r="Q1145" i="2" s="1"/>
  <c r="O1146" i="2"/>
  <c r="P1146" i="2"/>
  <c r="Q1146" i="2" s="1"/>
  <c r="O1147" i="2"/>
  <c r="P1147" i="2"/>
  <c r="Q1147" i="2" s="1"/>
  <c r="O1148" i="2"/>
  <c r="P1148" i="2"/>
  <c r="O1149" i="2"/>
  <c r="P1149" i="2" s="1"/>
  <c r="O1150" i="2"/>
  <c r="P1150" i="2" s="1"/>
  <c r="O1151" i="2"/>
  <c r="P1151" i="2" s="1"/>
  <c r="Q1151" i="2" s="1"/>
  <c r="O1152" i="2"/>
  <c r="P1152" i="2"/>
  <c r="Q1152" i="2" s="1"/>
  <c r="O1153" i="2"/>
  <c r="P1153" i="2"/>
  <c r="Q1153" i="2" s="1"/>
  <c r="O1154" i="2"/>
  <c r="P1154" i="2"/>
  <c r="O1155" i="2"/>
  <c r="P1155" i="2" s="1"/>
  <c r="O1156" i="2"/>
  <c r="P1156" i="2" s="1"/>
  <c r="O1157" i="2"/>
  <c r="P1157" i="2" s="1"/>
  <c r="O1158" i="2"/>
  <c r="P1158" i="2"/>
  <c r="Q1158" i="2" s="1"/>
  <c r="O1159" i="2"/>
  <c r="P1159" i="2"/>
  <c r="Q1159" i="2" s="1"/>
  <c r="O1160" i="2"/>
  <c r="P1160" i="2"/>
  <c r="Q1160" i="2" s="1"/>
  <c r="O1161" i="2"/>
  <c r="P1161" i="2" s="1"/>
  <c r="O1162" i="2"/>
  <c r="P1162" i="2"/>
  <c r="O1163" i="2"/>
  <c r="P1163" i="2" s="1"/>
  <c r="O1164" i="2"/>
  <c r="P1164" i="2"/>
  <c r="O1165" i="2"/>
  <c r="P1165" i="2"/>
  <c r="Q1165" i="2" s="1"/>
  <c r="O1166" i="2"/>
  <c r="P1166" i="2"/>
  <c r="Q1166" i="2" s="1"/>
  <c r="O1167" i="2"/>
  <c r="P1167" i="2" s="1"/>
  <c r="Q1167" i="2" s="1"/>
  <c r="O1168" i="2"/>
  <c r="P1168" i="2"/>
  <c r="O1169" i="2"/>
  <c r="P1169" i="2" s="1"/>
  <c r="I1169" i="2" s="1"/>
  <c r="J1169" i="2" s="1"/>
  <c r="O1170" i="2"/>
  <c r="P1170" i="2" s="1"/>
  <c r="O1171" i="2"/>
  <c r="P1171" i="2"/>
  <c r="O1172" i="2"/>
  <c r="P1172" i="2"/>
  <c r="O1173" i="2"/>
  <c r="P1173" i="2" s="1"/>
  <c r="Q1173" i="2" s="1"/>
  <c r="O1174" i="2"/>
  <c r="P1174" i="2" s="1"/>
  <c r="Q1174" i="2" s="1"/>
  <c r="O1175" i="2"/>
  <c r="P1175" i="2" s="1"/>
  <c r="Q1175" i="2" s="1"/>
  <c r="O1176" i="2"/>
  <c r="P1176" i="2" s="1"/>
  <c r="O1177" i="2"/>
  <c r="P1177" i="2"/>
  <c r="O1178" i="2"/>
  <c r="P1178" i="2"/>
  <c r="O1179" i="2"/>
  <c r="P1179" i="2" s="1"/>
  <c r="Q1179" i="2" s="1"/>
  <c r="O1180" i="2"/>
  <c r="P1180" i="2" s="1"/>
  <c r="Q1180" i="2" s="1"/>
  <c r="O1181" i="2"/>
  <c r="P1181" i="2" s="1"/>
  <c r="Q1181" i="2" s="1"/>
  <c r="O1182" i="2"/>
  <c r="P1182" i="2"/>
  <c r="O1183" i="2"/>
  <c r="P1183" i="2"/>
  <c r="O1184" i="2"/>
  <c r="P1184" i="2"/>
  <c r="O1185" i="2"/>
  <c r="P1185" i="2" s="1"/>
  <c r="I1185" i="2" s="1"/>
  <c r="O1186" i="2"/>
  <c r="P1186" i="2" s="1"/>
  <c r="O1187" i="2"/>
  <c r="P1187" i="2" s="1"/>
  <c r="Q1187" i="2" s="1"/>
  <c r="O1188" i="2"/>
  <c r="P1188" i="2"/>
  <c r="Q1188" i="2" s="1"/>
  <c r="O1189" i="2"/>
  <c r="P1189" i="2"/>
  <c r="Q1189" i="2" s="1"/>
  <c r="O1190" i="2"/>
  <c r="P1190" i="2"/>
  <c r="O1191" i="2"/>
  <c r="P1191" i="2" s="1"/>
  <c r="O1192" i="2"/>
  <c r="P1192" i="2"/>
  <c r="O1193" i="2"/>
  <c r="P1193" i="2" s="1"/>
  <c r="O1194" i="2"/>
  <c r="P1194" i="2"/>
  <c r="Q1194" i="2" s="1"/>
  <c r="O1195" i="2"/>
  <c r="P1195" i="2"/>
  <c r="Q1195" i="2" s="1"/>
  <c r="O1196" i="2"/>
  <c r="P1196" i="2"/>
  <c r="Q1196" i="2" s="1"/>
  <c r="O1197" i="2"/>
  <c r="P1197" i="2" s="1"/>
  <c r="O1198" i="2"/>
  <c r="P1198" i="2"/>
  <c r="Q1198" i="2" s="1"/>
  <c r="O1199" i="2"/>
  <c r="P1199" i="2" s="1"/>
  <c r="Q1199" i="2" s="1"/>
  <c r="O1200" i="2"/>
  <c r="P1200" i="2" s="1"/>
  <c r="Q1200" i="2" s="1"/>
  <c r="O1201" i="2"/>
  <c r="P1201" i="2"/>
  <c r="I1201" i="2" s="1"/>
  <c r="J1201" i="2" s="1"/>
  <c r="O1202" i="2"/>
  <c r="P1202" i="2"/>
  <c r="O1203" i="2"/>
  <c r="P1203" i="2" s="1"/>
  <c r="O1204" i="2"/>
  <c r="P1204" i="2"/>
  <c r="O1205" i="2"/>
  <c r="P1205" i="2" s="1"/>
  <c r="O1206" i="2"/>
  <c r="P1206" i="2" s="1"/>
  <c r="O1207" i="2"/>
  <c r="P1207" i="2"/>
  <c r="O1208" i="2"/>
  <c r="P1208" i="2"/>
  <c r="O1209" i="2"/>
  <c r="P1209" i="2" s="1"/>
  <c r="Q1209" i="2" s="1"/>
  <c r="O1210" i="2"/>
  <c r="P1210" i="2" s="1"/>
  <c r="Q1210" i="2" s="1"/>
  <c r="O1211" i="2"/>
  <c r="P1211" i="2" s="1"/>
  <c r="Q1211" i="2" s="1"/>
  <c r="O1212" i="2"/>
  <c r="P1212" i="2" s="1"/>
  <c r="O1213" i="2"/>
  <c r="P1213" i="2"/>
  <c r="O1214" i="2"/>
  <c r="P1214" i="2"/>
  <c r="O1215" i="2"/>
  <c r="P1215" i="2" s="1"/>
  <c r="Q1215" i="2" s="1"/>
  <c r="O1216" i="2"/>
  <c r="P1216" i="2" s="1"/>
  <c r="Q1216" i="2" s="1"/>
  <c r="O1217" i="2"/>
  <c r="P1217" i="2" s="1"/>
  <c r="Q1217" i="2" s="1"/>
  <c r="O1218" i="2"/>
  <c r="P1218" i="2"/>
  <c r="O1219" i="2"/>
  <c r="P1219" i="2"/>
  <c r="O1220" i="2"/>
  <c r="P1220" i="2"/>
  <c r="O1221" i="2"/>
  <c r="P1221" i="2" s="1"/>
  <c r="O1222" i="2"/>
  <c r="P1222" i="2"/>
  <c r="Q1222" i="2" s="1"/>
  <c r="O1223" i="2"/>
  <c r="P1223" i="2" s="1"/>
  <c r="Q1223" i="2" s="1"/>
  <c r="O1224" i="2"/>
  <c r="P1224" i="2"/>
  <c r="Q1224" i="2" s="1"/>
  <c r="O1225" i="2"/>
  <c r="P1225" i="2"/>
  <c r="O1226" i="2"/>
  <c r="P1226" i="2"/>
  <c r="O1227" i="2"/>
  <c r="P1227" i="2" s="1"/>
  <c r="O1228" i="2"/>
  <c r="P1228" i="2"/>
  <c r="O1229" i="2"/>
  <c r="P1229" i="2" s="1"/>
  <c r="Q1229" i="2" s="1"/>
  <c r="O1230" i="2"/>
  <c r="P1230" i="2"/>
  <c r="Q1230" i="2" s="1"/>
  <c r="O1231" i="2"/>
  <c r="P1231" i="2"/>
  <c r="Q1231" i="2" s="1"/>
  <c r="O1232" i="2"/>
  <c r="P1232" i="2"/>
  <c r="O1233" i="2"/>
  <c r="P1233" i="2" s="1"/>
  <c r="I1233" i="2" s="1"/>
  <c r="J1233" i="2" s="1"/>
  <c r="O1234" i="2"/>
  <c r="P1234" i="2"/>
  <c r="O1235" i="2"/>
  <c r="P1235" i="2" s="1"/>
  <c r="O1236" i="2"/>
  <c r="P1236" i="2" s="1"/>
  <c r="Q1236" i="2" s="1"/>
  <c r="O1237" i="2"/>
  <c r="P1237" i="2"/>
  <c r="Q1237" i="2" s="1"/>
  <c r="O1238" i="2"/>
  <c r="P1238" i="2"/>
  <c r="Q1238" i="2" s="1"/>
  <c r="O1239" i="2"/>
  <c r="P1239" i="2" s="1"/>
  <c r="O1240" i="2"/>
  <c r="P1240" i="2" s="1"/>
  <c r="O1241" i="2"/>
  <c r="P1241" i="2" s="1"/>
  <c r="O1242" i="2"/>
  <c r="P1242" i="2" s="1"/>
  <c r="O1243" i="2"/>
  <c r="P1243" i="2"/>
  <c r="Q1243" i="2" s="1"/>
  <c r="O1244" i="2"/>
  <c r="P1244" i="2"/>
  <c r="Q1244" i="2" s="1"/>
  <c r="O1245" i="2"/>
  <c r="P1245" i="2" s="1"/>
  <c r="Q1245" i="2" s="1"/>
  <c r="O1246" i="2"/>
  <c r="P1246" i="2" s="1"/>
  <c r="O1247" i="2"/>
  <c r="P1247" i="2" s="1"/>
  <c r="O1248" i="2"/>
  <c r="P1248" i="2" s="1"/>
  <c r="O1249" i="2"/>
  <c r="P1249" i="2"/>
  <c r="I1249" i="2" s="1"/>
  <c r="O1250" i="2"/>
  <c r="P1250" i="2"/>
  <c r="O1251" i="2"/>
  <c r="P1251" i="2" s="1"/>
  <c r="O1252" i="2"/>
  <c r="P1252" i="2" s="1"/>
  <c r="O1253" i="2"/>
  <c r="P1253" i="2" s="1"/>
  <c r="O1254" i="2"/>
  <c r="P1254" i="2"/>
  <c r="O1255" i="2"/>
  <c r="P1255" i="2"/>
  <c r="Q1255" i="2" s="1"/>
  <c r="O1256" i="2"/>
  <c r="P1256" i="2"/>
  <c r="Q1256" i="2" s="1"/>
  <c r="O1257" i="2"/>
  <c r="P1257" i="2" s="1"/>
  <c r="Q1257" i="2" s="1"/>
  <c r="O1258" i="2"/>
  <c r="P1258" i="2"/>
  <c r="O1259" i="2"/>
  <c r="P1259" i="2" s="1"/>
  <c r="O1260" i="2"/>
  <c r="P1260" i="2"/>
  <c r="O1261" i="2"/>
  <c r="P1261" i="2"/>
  <c r="O1262" i="2"/>
  <c r="P1262" i="2"/>
  <c r="O1263" i="2"/>
  <c r="P1263" i="2" s="1"/>
  <c r="O1264" i="2"/>
  <c r="P1264" i="2"/>
  <c r="O1265" i="2"/>
  <c r="P1265" i="2" s="1"/>
  <c r="I1265" i="2" s="1"/>
  <c r="O1266" i="2"/>
  <c r="P1266" i="2"/>
  <c r="O1267" i="2"/>
  <c r="P1267" i="2"/>
  <c r="Q1267" i="2" s="1"/>
  <c r="O1268" i="2"/>
  <c r="P1268" i="2"/>
  <c r="Q1268" i="2" s="1"/>
  <c r="O1269" i="2"/>
  <c r="P1269" i="2" s="1"/>
  <c r="Q1269" i="2" s="1"/>
  <c r="O1270" i="2"/>
  <c r="P1270" i="2"/>
  <c r="O1271" i="2"/>
  <c r="P1271" i="2" s="1"/>
  <c r="O1272" i="2"/>
  <c r="P1272" i="2" s="1"/>
  <c r="O1273" i="2"/>
  <c r="P1273" i="2"/>
  <c r="O1274" i="2"/>
  <c r="P1274" i="2"/>
  <c r="O1275" i="2"/>
  <c r="P1275" i="2" s="1"/>
  <c r="Q1275" i="2" s="1"/>
  <c r="O1276" i="2"/>
  <c r="P1276" i="2"/>
  <c r="Q1276" i="2" s="1"/>
  <c r="O1277" i="2"/>
  <c r="P1277" i="2" s="1"/>
  <c r="Q1277" i="2" s="1"/>
  <c r="O1278" i="2"/>
  <c r="P1278" i="2" s="1"/>
  <c r="O1279" i="2"/>
  <c r="P1279" i="2"/>
  <c r="O1280" i="2"/>
  <c r="P1280" i="2"/>
  <c r="O1281" i="2"/>
  <c r="P1281" i="2" s="1"/>
  <c r="I1281" i="2" s="1"/>
  <c r="O1282" i="2"/>
  <c r="P1282" i="2" s="1"/>
  <c r="O1283" i="2"/>
  <c r="P1283" i="2" s="1"/>
  <c r="Q1283" i="2" s="1"/>
  <c r="O1284" i="2"/>
  <c r="P1284" i="2" s="1"/>
  <c r="Q1284" i="2" s="1"/>
  <c r="O1285" i="2"/>
  <c r="P1285" i="2"/>
  <c r="Q1285" i="2" s="1"/>
  <c r="O1286" i="2"/>
  <c r="P1286" i="2"/>
  <c r="O1287" i="2"/>
  <c r="P1287" i="2" s="1"/>
  <c r="O1288" i="2"/>
  <c r="P1288" i="2" s="1"/>
  <c r="O1289" i="2"/>
  <c r="P1289" i="2" s="1"/>
  <c r="Q1289" i="2" s="1"/>
  <c r="O1290" i="2"/>
  <c r="P1290" i="2"/>
  <c r="Q1290" i="2" s="1"/>
  <c r="O1291" i="2"/>
  <c r="P1291" i="2"/>
  <c r="Q1291" i="2" s="1"/>
  <c r="O1292" i="2"/>
  <c r="P1292" i="2"/>
  <c r="O1293" i="2"/>
  <c r="P1293" i="2" s="1"/>
  <c r="O1294" i="2"/>
  <c r="P1294" i="2"/>
  <c r="O1295" i="2"/>
  <c r="P1295" i="2" s="1"/>
  <c r="Q1295" i="2" s="1"/>
  <c r="O1296" i="2"/>
  <c r="P1296" i="2"/>
  <c r="Q1296" i="2" s="1"/>
  <c r="O1297" i="2"/>
  <c r="P1297" i="2"/>
  <c r="Q1297" i="2" s="1"/>
  <c r="O1298" i="2"/>
  <c r="P1298" i="2"/>
  <c r="O1299" i="2"/>
  <c r="P1299" i="2" s="1"/>
  <c r="O1300" i="2"/>
  <c r="P1300" i="2"/>
  <c r="O1301" i="2"/>
  <c r="P1301" i="2" s="1"/>
  <c r="O1302" i="2"/>
  <c r="P1302" i="2"/>
  <c r="Q1302" i="2" s="1"/>
  <c r="O1303" i="2"/>
  <c r="P1303" i="2"/>
  <c r="Q1303" i="2" s="1"/>
  <c r="O1304" i="2"/>
  <c r="P1304" i="2"/>
  <c r="Q1304" i="2" s="1"/>
  <c r="O1305" i="2"/>
  <c r="P1305" i="2" s="1"/>
  <c r="I1305" i="2" s="1"/>
  <c r="J1305" i="2" s="1"/>
  <c r="O1306" i="2"/>
  <c r="P1306" i="2"/>
  <c r="O1307" i="2"/>
  <c r="P1307" i="2" s="1"/>
  <c r="O1308" i="2"/>
  <c r="P1308" i="2" s="1"/>
  <c r="O1309" i="2"/>
  <c r="P1309" i="2"/>
  <c r="Q1309" i="2" s="1"/>
  <c r="O1310" i="2"/>
  <c r="P1310" i="2"/>
  <c r="Q1310" i="2" s="1"/>
  <c r="O1311" i="2"/>
  <c r="P1311" i="2" s="1"/>
  <c r="Q1311" i="2" s="1"/>
  <c r="O1312" i="2"/>
  <c r="P1312" i="2" s="1"/>
  <c r="O1313" i="2"/>
  <c r="P1313" i="2" s="1"/>
  <c r="I1313" i="2" s="1"/>
  <c r="O1314" i="2"/>
  <c r="P1314" i="2" s="1"/>
  <c r="O1315" i="2"/>
  <c r="P1315" i="2"/>
  <c r="Q1315" i="2" s="1"/>
  <c r="O1316" i="2"/>
  <c r="P1316" i="2"/>
  <c r="Q1316" i="2" s="1"/>
  <c r="O1317" i="2"/>
  <c r="P1317" i="2" s="1"/>
  <c r="Q1317" i="2" s="1"/>
  <c r="O1318" i="2"/>
  <c r="P1318" i="2" s="1"/>
  <c r="O1319" i="2"/>
  <c r="P1319" i="2" s="1"/>
  <c r="O1320" i="2"/>
  <c r="P1320" i="2" s="1"/>
  <c r="O1321" i="2"/>
  <c r="P1321" i="2"/>
  <c r="Q1321" i="2" s="1"/>
  <c r="O1322" i="2"/>
  <c r="P1322" i="2"/>
  <c r="Q1322" i="2" s="1"/>
  <c r="O1323" i="2"/>
  <c r="P1323" i="2" s="1"/>
  <c r="Q1323" i="2" s="1"/>
  <c r="O1324" i="2"/>
  <c r="P1324" i="2" s="1"/>
  <c r="O1325" i="2"/>
  <c r="P1325" i="2" s="1"/>
  <c r="O1326" i="2"/>
  <c r="P1326" i="2"/>
  <c r="O1327" i="2"/>
  <c r="P1327" i="2"/>
  <c r="Q1327" i="2" s="1"/>
  <c r="O1328" i="2"/>
  <c r="P1328" i="2"/>
  <c r="Q1328" i="2" s="1"/>
  <c r="O1329" i="2"/>
  <c r="P1329" i="2" s="1"/>
  <c r="Q1329" i="2" s="1"/>
  <c r="O1330" i="2"/>
  <c r="P1330" i="2"/>
  <c r="O1331" i="2"/>
  <c r="P1331" i="2" s="1"/>
  <c r="O1332" i="2"/>
  <c r="P1332" i="2"/>
  <c r="O1333" i="2"/>
  <c r="P1333" i="2"/>
  <c r="Q1333" i="2" s="1"/>
  <c r="O1334" i="2"/>
  <c r="P1334" i="2"/>
  <c r="Q1334" i="2" s="1"/>
  <c r="O1335" i="2"/>
  <c r="P1335" i="2" s="1"/>
  <c r="Q1335" i="2" s="1"/>
  <c r="O1336" i="2"/>
  <c r="P1336" i="2"/>
  <c r="O1337" i="2"/>
  <c r="P1337" i="2" s="1"/>
  <c r="I1337" i="2" s="1"/>
  <c r="J1337" i="2" s="1"/>
  <c r="O1338" i="2"/>
  <c r="P1338" i="2"/>
  <c r="O1339" i="2"/>
  <c r="P1339" i="2"/>
  <c r="Q1339" i="2" s="1"/>
  <c r="O1340" i="2"/>
  <c r="P1340" i="2"/>
  <c r="Q1340" i="2" s="1"/>
  <c r="O1341" i="2"/>
  <c r="P1341" i="2" s="1"/>
  <c r="Q1341" i="2" s="1"/>
  <c r="O1342" i="2"/>
  <c r="P1342" i="2"/>
  <c r="O1343" i="2"/>
  <c r="P1343" i="2" s="1"/>
  <c r="O1344" i="2"/>
  <c r="P1344" i="2" s="1"/>
  <c r="O1345" i="2"/>
  <c r="P1345" i="2"/>
  <c r="Q1345" i="2" s="1"/>
  <c r="O1346" i="2"/>
  <c r="P1346" i="2"/>
  <c r="Q1346" i="2" s="1"/>
  <c r="O1347" i="2"/>
  <c r="P1347" i="2" s="1"/>
  <c r="Q1347" i="2" s="1"/>
  <c r="O1348" i="2"/>
  <c r="P1348" i="2"/>
  <c r="O1349" i="2"/>
  <c r="P1349" i="2" s="1"/>
  <c r="O1350" i="2"/>
  <c r="P1350" i="2" s="1"/>
  <c r="O1351" i="2"/>
  <c r="P1351" i="2"/>
  <c r="Q1351" i="2" s="1"/>
  <c r="O1352" i="2"/>
  <c r="P1352" i="2"/>
  <c r="Q1352" i="2" s="1"/>
  <c r="O1353" i="2"/>
  <c r="P1353" i="2" s="1"/>
  <c r="Q1353" i="2" s="1"/>
  <c r="O1354" i="2"/>
  <c r="P1354" i="2" s="1"/>
  <c r="O1355" i="2"/>
  <c r="P1355" i="2" s="1"/>
  <c r="O1356" i="2"/>
  <c r="P1356" i="2" s="1"/>
  <c r="O1357" i="2"/>
  <c r="P1357" i="2"/>
  <c r="O1358" i="2"/>
  <c r="P1358" i="2"/>
  <c r="Q1358" i="2" s="1"/>
  <c r="O1359" i="2"/>
  <c r="P1359" i="2" s="1"/>
  <c r="Q1359" i="2" s="1"/>
  <c r="O1360" i="2"/>
  <c r="P1360" i="2" s="1"/>
  <c r="Q1360" i="2" s="1"/>
  <c r="O1361" i="2"/>
  <c r="P1361" i="2" s="1"/>
  <c r="I1361" i="2" s="1"/>
  <c r="J1361" i="2" s="1"/>
  <c r="O1362" i="2"/>
  <c r="P1362" i="2"/>
  <c r="O1363" i="2"/>
  <c r="P1363" i="2"/>
  <c r="O1364" i="2"/>
  <c r="P1364" i="2"/>
  <c r="O1365" i="2"/>
  <c r="P1365" i="2" s="1"/>
  <c r="Q1365" i="2" s="1"/>
  <c r="O1366" i="2"/>
  <c r="P1366" i="2"/>
  <c r="Q1366" i="2" s="1"/>
  <c r="O1367" i="2"/>
  <c r="P1367" i="2" s="1"/>
  <c r="Q1367" i="2" s="1"/>
  <c r="O1368" i="2"/>
  <c r="P1368" i="2"/>
  <c r="O1369" i="2"/>
  <c r="P1369" i="2"/>
  <c r="I1369" i="2" s="1"/>
  <c r="J1369" i="2" s="1"/>
  <c r="O1370" i="2"/>
  <c r="P1370" i="2"/>
  <c r="O1371" i="2"/>
  <c r="P1371" i="2" s="1"/>
  <c r="O1372" i="2"/>
  <c r="P1372" i="2"/>
  <c r="Q1372" i="2" s="1"/>
  <c r="O1373" i="2"/>
  <c r="P1373" i="2" s="1"/>
  <c r="Q1373" i="2" s="1"/>
  <c r="O1374" i="2"/>
  <c r="P1374" i="2"/>
  <c r="Q1374" i="2" s="1"/>
  <c r="O1375" i="2"/>
  <c r="P1375" i="2"/>
  <c r="O1376" i="2"/>
  <c r="P1376" i="2"/>
  <c r="O1377" i="2"/>
  <c r="P1377" i="2" s="1"/>
  <c r="I1377" i="2" s="1"/>
  <c r="O1378" i="2"/>
  <c r="P1378" i="2"/>
  <c r="O1379" i="2"/>
  <c r="P1379" i="2" s="1"/>
  <c r="O1380" i="2"/>
  <c r="P1380" i="2" s="1"/>
  <c r="O1381" i="2"/>
  <c r="P1381" i="2"/>
  <c r="Q1381" i="2" s="1"/>
  <c r="O1382" i="2"/>
  <c r="P1382" i="2"/>
  <c r="Q1382" i="2" s="1"/>
  <c r="O1383" i="2"/>
  <c r="P1383" i="2" s="1"/>
  <c r="Q1383" i="2" s="1"/>
  <c r="O1384" i="2"/>
  <c r="P1384" i="2"/>
  <c r="O1385" i="2"/>
  <c r="P1385" i="2" s="1"/>
  <c r="I1385" i="2" s="1"/>
  <c r="J1385" i="2" s="1"/>
  <c r="O1386" i="2"/>
  <c r="P1386" i="2" s="1"/>
  <c r="O1387" i="2"/>
  <c r="P1387" i="2"/>
  <c r="O1388" i="2"/>
  <c r="P1388" i="2"/>
  <c r="O1389" i="2"/>
  <c r="P1389" i="2" s="1"/>
  <c r="Q1389" i="2" s="1"/>
  <c r="O1390" i="2"/>
  <c r="P1390" i="2" s="1"/>
  <c r="Q1390" i="2" s="1"/>
  <c r="O1391" i="2"/>
  <c r="P1391" i="2" s="1"/>
  <c r="Q1391" i="2" s="1"/>
  <c r="O1392" i="2"/>
  <c r="P1392" i="2" s="1"/>
  <c r="O1393" i="2"/>
  <c r="P1393" i="2"/>
  <c r="I1393" i="2" s="1"/>
  <c r="O1394" i="2"/>
  <c r="P1394" i="2"/>
  <c r="O1395" i="2"/>
  <c r="P1395" i="2" s="1"/>
  <c r="O1396" i="2"/>
  <c r="P1396" i="2" s="1"/>
  <c r="O1397" i="2"/>
  <c r="P1397" i="2" s="1"/>
  <c r="O1398" i="2"/>
  <c r="P1398" i="2"/>
  <c r="Q1398" i="2" s="1"/>
  <c r="O1399" i="2"/>
  <c r="P1399" i="2"/>
  <c r="Q1399" i="2" s="1"/>
  <c r="O1400" i="2"/>
  <c r="P1400" i="2"/>
  <c r="Q1400" i="2" s="1"/>
  <c r="O1401" i="2"/>
  <c r="P1401" i="2" s="1"/>
  <c r="I1401" i="2" s="1"/>
  <c r="J1401" i="2" s="1"/>
  <c r="O1402" i="2"/>
  <c r="P1402" i="2"/>
  <c r="O1403" i="2"/>
  <c r="P1403" i="2" s="1"/>
  <c r="O1404" i="2"/>
  <c r="P1404" i="2"/>
  <c r="O1405" i="2"/>
  <c r="P1405" i="2"/>
  <c r="O1406" i="2"/>
  <c r="P1406" i="2"/>
  <c r="Q1406" i="2" s="1"/>
  <c r="O1407" i="2"/>
  <c r="P1407" i="2" s="1"/>
  <c r="Q1407" i="2" s="1"/>
  <c r="O1408" i="2"/>
  <c r="P1408" i="2"/>
  <c r="Q1408" i="2" s="1"/>
  <c r="O1409" i="2"/>
  <c r="P1409" i="2" s="1"/>
  <c r="I1409" i="2" s="1"/>
  <c r="J1409" i="2" s="1"/>
  <c r="O1410" i="2"/>
  <c r="P1410" i="2"/>
  <c r="O1411" i="2"/>
  <c r="P1411" i="2"/>
  <c r="O1412" i="2"/>
  <c r="P1412" i="2"/>
  <c r="O1413" i="2"/>
  <c r="P1413" i="2" s="1"/>
  <c r="O1414" i="2"/>
  <c r="P1414" i="2"/>
  <c r="Q1414" i="2" s="1"/>
  <c r="O1415" i="2"/>
  <c r="P1415" i="2" s="1"/>
  <c r="Q1415" i="2" s="1"/>
  <c r="O1416" i="2"/>
  <c r="P1416" i="2" s="1"/>
  <c r="Q1416" i="2" s="1"/>
  <c r="O1417" i="2"/>
  <c r="P1417" i="2"/>
  <c r="I1417" i="2" s="1"/>
  <c r="J1417" i="2" s="1"/>
  <c r="O1418" i="2"/>
  <c r="P1418" i="2"/>
  <c r="O1419" i="2"/>
  <c r="P1419" i="2" s="1"/>
  <c r="O1420" i="2"/>
  <c r="P1420" i="2"/>
  <c r="O1421" i="2"/>
  <c r="P1421" i="2" s="1"/>
  <c r="O1422" i="2"/>
  <c r="P1422" i="2" s="1"/>
  <c r="O1423" i="2"/>
  <c r="P1423" i="2"/>
  <c r="Q1423" i="2" s="1"/>
  <c r="O1424" i="2"/>
  <c r="P1424" i="2"/>
  <c r="Q1424" i="2" s="1"/>
  <c r="O1425" i="2"/>
  <c r="P1425" i="2" s="1"/>
  <c r="Q1425" i="2" s="1"/>
  <c r="O1426" i="2"/>
  <c r="P1426" i="2" s="1"/>
  <c r="O1427" i="2"/>
  <c r="P1427" i="2" s="1"/>
  <c r="O1428" i="2"/>
  <c r="P1428" i="2" s="1"/>
  <c r="O1429" i="2"/>
  <c r="P1429" i="2"/>
  <c r="O1430" i="2"/>
  <c r="P1430" i="2"/>
  <c r="O1431" i="2"/>
  <c r="P1431" i="2" s="1"/>
  <c r="Q1431" i="2" s="1"/>
  <c r="O1432" i="2"/>
  <c r="P1432" i="2" s="1"/>
  <c r="Q1432" i="2" s="1"/>
  <c r="O1433" i="2"/>
  <c r="P1433" i="2" s="1"/>
  <c r="Q1433" i="2" s="1"/>
  <c r="O1434" i="2"/>
  <c r="P1434" i="2"/>
  <c r="O1435" i="2"/>
  <c r="P1435" i="2"/>
  <c r="O1436" i="2"/>
  <c r="P1436" i="2"/>
  <c r="O1437" i="2"/>
  <c r="P1437" i="2" s="1"/>
  <c r="O1438" i="2"/>
  <c r="P1438" i="2"/>
  <c r="I1438" i="2" s="1"/>
  <c r="O1439" i="2"/>
  <c r="P1439" i="2" s="1"/>
  <c r="Q1439" i="2" s="1"/>
  <c r="O1440" i="2"/>
  <c r="P1440" i="2" s="1"/>
  <c r="Q1440" i="2" s="1"/>
  <c r="O1441" i="2"/>
  <c r="P1441" i="2"/>
  <c r="Q1441" i="2" s="1"/>
  <c r="O1442" i="2"/>
  <c r="P1442" i="2"/>
  <c r="O1443" i="2"/>
  <c r="P1443" i="2"/>
  <c r="O1444" i="2"/>
  <c r="P1444" i="2"/>
  <c r="I1444" i="2" s="1"/>
  <c r="O1445" i="2"/>
  <c r="P1445" i="2" s="1"/>
  <c r="O1446" i="2"/>
  <c r="P1446" i="2"/>
  <c r="O1447" i="2"/>
  <c r="P1447" i="2"/>
  <c r="O1448" i="2"/>
  <c r="P1448" i="2"/>
  <c r="Q1448" i="2" s="1"/>
  <c r="O1449" i="2"/>
  <c r="P1449" i="2" s="1"/>
  <c r="Q1449" i="2" s="1"/>
  <c r="O1450" i="2"/>
  <c r="P1450" i="2" s="1"/>
  <c r="Q1450" i="2" s="1"/>
  <c r="O1451" i="2"/>
  <c r="P1451" i="2" s="1"/>
  <c r="O1452" i="2"/>
  <c r="P1452" i="2" s="1"/>
  <c r="O1453" i="2"/>
  <c r="P1453" i="2"/>
  <c r="O1454" i="2"/>
  <c r="P1454" i="2"/>
  <c r="I1454" i="2" s="1"/>
  <c r="O1455" i="2"/>
  <c r="P1455" i="2"/>
  <c r="O1456" i="2"/>
  <c r="P1456" i="2"/>
  <c r="O1457" i="2"/>
  <c r="P1457" i="2" s="1"/>
  <c r="Q1457" i="2" s="1"/>
  <c r="O1458" i="2"/>
  <c r="P1458" i="2"/>
  <c r="Q1458" i="2" s="1"/>
  <c r="O1459" i="2"/>
  <c r="P1459" i="2"/>
  <c r="Q1459" i="2" s="1"/>
  <c r="O1460" i="2"/>
  <c r="P1460" i="2"/>
  <c r="I1460" i="2" s="1"/>
  <c r="J1460" i="2" s="1"/>
  <c r="O1461" i="2"/>
  <c r="P1461" i="2" s="1"/>
  <c r="O1462" i="2"/>
  <c r="P1462" i="2" s="1"/>
  <c r="O1463" i="2"/>
  <c r="P1463" i="2" s="1"/>
  <c r="O1464" i="2"/>
  <c r="P1464" i="2"/>
  <c r="O1465" i="2"/>
  <c r="P1465" i="2"/>
  <c r="I1465" i="2" s="1"/>
  <c r="O1466" i="2"/>
  <c r="P1466" i="2"/>
  <c r="Q1466" i="2" s="1"/>
  <c r="O1467" i="2"/>
  <c r="P1467" i="2" s="1"/>
  <c r="Q1467" i="2" s="1"/>
  <c r="O1468" i="2"/>
  <c r="P1468" i="2"/>
  <c r="Q1468" i="2" s="1"/>
  <c r="O1469" i="2"/>
  <c r="P1469" i="2" s="1"/>
  <c r="O1470" i="2"/>
  <c r="P1470" i="2" s="1"/>
  <c r="I1470" i="2" s="1"/>
  <c r="O1471" i="2"/>
  <c r="P1471" i="2"/>
  <c r="O1472" i="2"/>
  <c r="P1472" i="2"/>
  <c r="O1473" i="2"/>
  <c r="P1473" i="2"/>
  <c r="O1474" i="2"/>
  <c r="P1474" i="2" s="1"/>
  <c r="Q1474" i="2" s="1"/>
  <c r="O1475" i="2"/>
  <c r="P1475" i="2" s="1"/>
  <c r="Q1475" i="2" s="1"/>
  <c r="O1476" i="2"/>
  <c r="P1476" i="2"/>
  <c r="Q1476" i="2" s="1"/>
  <c r="O1477" i="2"/>
  <c r="P1477" i="2"/>
  <c r="O1478" i="2"/>
  <c r="P1478" i="2"/>
  <c r="O1479" i="2"/>
  <c r="P1479" i="2" s="1"/>
  <c r="Q1479" i="2" s="1"/>
  <c r="O1480" i="2"/>
  <c r="P1480" i="2"/>
  <c r="Q1480" i="2" s="1"/>
  <c r="O1481" i="2"/>
  <c r="P1481" i="2" s="1"/>
  <c r="Q1481" i="2" s="1"/>
  <c r="O1482" i="2"/>
  <c r="P1482" i="2" s="1"/>
  <c r="O1483" i="2"/>
  <c r="P1483" i="2"/>
  <c r="Q1483" i="2" s="1"/>
  <c r="O1484" i="2"/>
  <c r="P1484" i="2"/>
  <c r="Q1484" i="2" s="1"/>
  <c r="O1485" i="2"/>
  <c r="P1485" i="2"/>
  <c r="Q1485" i="2" s="1"/>
  <c r="O1486" i="2"/>
  <c r="P1486" i="2"/>
  <c r="I1486" i="2" s="1"/>
  <c r="J1486" i="2" s="1"/>
  <c r="O1487" i="2"/>
  <c r="P1487" i="2" s="1"/>
  <c r="O1488" i="2"/>
  <c r="P1488" i="2" s="1"/>
  <c r="O1489" i="2"/>
  <c r="P1489" i="2"/>
  <c r="O1490" i="2"/>
  <c r="P1490" i="2"/>
  <c r="O1491" i="2"/>
  <c r="P1491" i="2"/>
  <c r="O1492" i="2"/>
  <c r="P1492" i="2"/>
  <c r="Q1492" i="2" s="1"/>
  <c r="O1493" i="2"/>
  <c r="P1493" i="2" s="1"/>
  <c r="Q1493" i="2" s="1"/>
  <c r="O1494" i="2"/>
  <c r="P1494" i="2" s="1"/>
  <c r="Q1494" i="2" s="1"/>
  <c r="O1495" i="2"/>
  <c r="P1495" i="2"/>
  <c r="O1496" i="2"/>
  <c r="P1496" i="2"/>
  <c r="O1497" i="2"/>
  <c r="P1497" i="2"/>
  <c r="I1497" i="2" s="1"/>
  <c r="O1498" i="2"/>
  <c r="P1498" i="2"/>
  <c r="O1499" i="2"/>
  <c r="P1499" i="2" s="1"/>
  <c r="O1500" i="2"/>
  <c r="P1500" i="2" s="1"/>
  <c r="O1501" i="2"/>
  <c r="P1501" i="2" s="1"/>
  <c r="O1502" i="2"/>
  <c r="P1502" i="2"/>
  <c r="I1502" i="2" s="1"/>
  <c r="O1503" i="2"/>
  <c r="P1503" i="2"/>
  <c r="O1504" i="2"/>
  <c r="P1504" i="2"/>
  <c r="O1505" i="2"/>
  <c r="P1505" i="2" s="1"/>
  <c r="O1506" i="2"/>
  <c r="P1506" i="2" s="1"/>
  <c r="O1507" i="2"/>
  <c r="P1507" i="2" s="1"/>
  <c r="O1508" i="2"/>
  <c r="P1508" i="2"/>
  <c r="I1508" i="2" s="1"/>
  <c r="O1509" i="2"/>
  <c r="P1509" i="2"/>
  <c r="O1510" i="2"/>
  <c r="P1510" i="2"/>
  <c r="Q1510" i="2" s="1"/>
  <c r="O1511" i="2"/>
  <c r="P1511" i="2" s="1"/>
  <c r="Q1511" i="2" s="1"/>
  <c r="O1512" i="2"/>
  <c r="P1512" i="2" s="1"/>
  <c r="Q1512" i="2" s="1"/>
  <c r="O1513" i="2"/>
  <c r="P1513" i="2" s="1"/>
  <c r="I1513" i="2" s="1"/>
  <c r="J1513" i="2" s="1"/>
  <c r="O1514" i="2"/>
  <c r="P1514" i="2"/>
  <c r="O1515" i="2"/>
  <c r="P1515" i="2"/>
  <c r="O1516" i="2"/>
  <c r="P1516" i="2"/>
  <c r="O1517" i="2"/>
  <c r="P1517" i="2" s="1"/>
  <c r="O1518" i="2"/>
  <c r="P1518" i="2" s="1"/>
  <c r="I1518" i="2" s="1"/>
  <c r="O1519" i="2"/>
  <c r="P1519" i="2" s="1"/>
  <c r="Q1519" i="2" s="1"/>
  <c r="O1520" i="2"/>
  <c r="P1520" i="2"/>
  <c r="Q1520" i="2" s="1"/>
  <c r="O1521" i="2"/>
  <c r="P1521" i="2"/>
  <c r="Q1521" i="2" s="1"/>
  <c r="O1522" i="2"/>
  <c r="P1522" i="2"/>
  <c r="O1523" i="2"/>
  <c r="P1523" i="2" s="1"/>
  <c r="O1524" i="2"/>
  <c r="P1524" i="2" s="1"/>
  <c r="I1524" i="2" s="1"/>
  <c r="J1524" i="2" s="1"/>
  <c r="O1525" i="2"/>
  <c r="P1525" i="2" s="1"/>
  <c r="O1526" i="2"/>
  <c r="P1526" i="2"/>
  <c r="O1527" i="2"/>
  <c r="P1527" i="2"/>
  <c r="O1528" i="2"/>
  <c r="P1528" i="2"/>
  <c r="O1529" i="2"/>
  <c r="P1529" i="2" s="1"/>
  <c r="I1529" i="2" s="1"/>
  <c r="O1530" i="2"/>
  <c r="P1530" i="2" s="1"/>
  <c r="O1531" i="2"/>
  <c r="P1531" i="2" s="1"/>
  <c r="O1532" i="2"/>
  <c r="P1532" i="2"/>
  <c r="O1533" i="2"/>
  <c r="P1533" i="2"/>
  <c r="O1534" i="2"/>
  <c r="P1534" i="2"/>
  <c r="I1534" i="2" s="1"/>
  <c r="O1535" i="2"/>
  <c r="P1535" i="2" s="1"/>
  <c r="O1536" i="2"/>
  <c r="P1536" i="2" s="1"/>
  <c r="O1537" i="2"/>
  <c r="P1537" i="2" s="1"/>
  <c r="O1538" i="2"/>
  <c r="P1538" i="2"/>
  <c r="O1539" i="2"/>
  <c r="P1539" i="2"/>
  <c r="O1540" i="2"/>
  <c r="P1540" i="2"/>
  <c r="I1540" i="2" s="1"/>
  <c r="O1541" i="2"/>
  <c r="P1541" i="2" s="1"/>
  <c r="Q1541" i="2" s="1"/>
  <c r="O1542" i="2"/>
  <c r="P1542" i="2" s="1"/>
  <c r="Q1542" i="2" s="1"/>
  <c r="O1543" i="2"/>
  <c r="P1543" i="2" s="1"/>
  <c r="Q1543" i="2" s="1"/>
  <c r="O1544" i="2"/>
  <c r="P1544" i="2"/>
  <c r="O1545" i="2"/>
  <c r="P1545" i="2"/>
  <c r="I1545" i="2" s="1"/>
  <c r="J1545" i="2" s="1"/>
  <c r="O1546" i="2"/>
  <c r="P1546" i="2"/>
  <c r="O1547" i="2"/>
  <c r="P1547" i="2" s="1"/>
  <c r="O1548" i="2"/>
  <c r="P1548" i="2" s="1"/>
  <c r="O1549" i="2"/>
  <c r="P1549" i="2" s="1"/>
  <c r="O1550" i="2"/>
  <c r="P1550" i="2"/>
  <c r="I1550" i="2" s="1"/>
  <c r="O1551" i="2"/>
  <c r="P1551" i="2"/>
  <c r="Q1551" i="2" s="1"/>
  <c r="O1552" i="2"/>
  <c r="P1552" i="2"/>
  <c r="Q1552" i="2" s="1"/>
  <c r="O1553" i="2"/>
  <c r="P1553" i="2" s="1"/>
  <c r="Q1553" i="2" s="1"/>
  <c r="O1554" i="2"/>
  <c r="P1554" i="2" s="1"/>
  <c r="O1555" i="2"/>
  <c r="P1555" i="2" s="1"/>
  <c r="O1556" i="2"/>
  <c r="P1556" i="2"/>
  <c r="I1556" i="2" s="1"/>
  <c r="O1557" i="2"/>
  <c r="P1557" i="2"/>
  <c r="O1558" i="2"/>
  <c r="P1558" i="2"/>
  <c r="Q1558" i="2" s="1"/>
  <c r="O1559" i="2"/>
  <c r="P1559" i="2" s="1"/>
  <c r="Q1559" i="2" s="1"/>
  <c r="O1560" i="2"/>
  <c r="P1560" i="2" s="1"/>
  <c r="Q1560" i="2" s="1"/>
  <c r="O1561" i="2"/>
  <c r="P1561" i="2" s="1"/>
  <c r="I1561" i="2" s="1"/>
  <c r="J1561" i="2" s="1"/>
  <c r="O1562" i="2"/>
  <c r="P1562" i="2"/>
  <c r="O1563" i="2"/>
  <c r="P1563" i="2"/>
  <c r="O1564" i="2"/>
  <c r="P1564" i="2"/>
  <c r="O1565" i="2"/>
  <c r="P1565" i="2" s="1"/>
  <c r="Q1565" i="2" s="1"/>
  <c r="O1566" i="2"/>
  <c r="P1566" i="2" s="1"/>
  <c r="Q1566" i="2" s="1"/>
  <c r="O1567" i="2"/>
  <c r="P1567" i="2" s="1"/>
  <c r="Q1567" i="2" s="1"/>
  <c r="O1568" i="2"/>
  <c r="P1568" i="2"/>
  <c r="O1569" i="2"/>
  <c r="P1569" i="2"/>
  <c r="O1570" i="2"/>
  <c r="P1570" i="2"/>
  <c r="O1571" i="2"/>
  <c r="P1571" i="2" s="1"/>
  <c r="O1572" i="2"/>
  <c r="P1572" i="2" s="1"/>
  <c r="Q1572" i="2" s="1"/>
  <c r="O1573" i="2"/>
  <c r="P1573" i="2" s="1"/>
  <c r="Q1573" i="2" s="1"/>
  <c r="O1574" i="2"/>
  <c r="P1574" i="2"/>
  <c r="Q1574" i="2" s="1"/>
  <c r="O1575" i="2"/>
  <c r="P1575" i="2"/>
  <c r="O1576" i="2"/>
  <c r="P1576" i="2"/>
  <c r="O1577" i="2"/>
  <c r="P1577" i="2" s="1"/>
  <c r="I1577" i="2" s="1"/>
  <c r="J1577" i="2" s="1"/>
  <c r="O1578" i="2"/>
  <c r="P1578" i="2" s="1"/>
  <c r="O1579" i="2"/>
  <c r="P1579" i="2" s="1"/>
  <c r="O1580" i="2"/>
  <c r="P1580" i="2"/>
  <c r="O1581" i="2"/>
  <c r="P1581" i="2"/>
  <c r="Q1581" i="2" s="1"/>
  <c r="O1582" i="2"/>
  <c r="P1582" i="2"/>
  <c r="Q1582" i="2" s="1"/>
  <c r="O1583" i="2"/>
  <c r="P1583" i="2" s="1"/>
  <c r="Q1583" i="2" s="1"/>
  <c r="O1584" i="2"/>
  <c r="P1584" i="2" s="1"/>
  <c r="O1585" i="2"/>
  <c r="P1585" i="2" s="1"/>
  <c r="O1586" i="2"/>
  <c r="P1586" i="2"/>
  <c r="O1587" i="2"/>
  <c r="P1587" i="2"/>
  <c r="I1587" i="2" s="1"/>
  <c r="O1588" i="2"/>
  <c r="P1588" i="2"/>
  <c r="O1589" i="2"/>
  <c r="P1589" i="2" s="1"/>
  <c r="O1590" i="2"/>
  <c r="P1590" i="2" s="1"/>
  <c r="Q1590" i="2" s="1"/>
  <c r="O1591" i="2"/>
  <c r="P1591" i="2" s="1"/>
  <c r="Q1591" i="2" s="1"/>
  <c r="O1592" i="2"/>
  <c r="P1592" i="2"/>
  <c r="Q1592" i="2" s="1"/>
  <c r="O1593" i="2"/>
  <c r="P1593" i="2"/>
  <c r="O1594" i="2"/>
  <c r="P1594" i="2"/>
  <c r="O1595" i="2"/>
  <c r="P1595" i="2" s="1"/>
  <c r="I1595" i="2" s="1"/>
  <c r="O1596" i="2"/>
  <c r="P1596" i="2" s="1"/>
  <c r="O1597" i="2"/>
  <c r="P1597" i="2" s="1"/>
  <c r="O1598" i="2"/>
  <c r="P1598" i="2"/>
  <c r="O1599" i="2"/>
  <c r="P1599" i="2"/>
  <c r="Q1599" i="2" s="1"/>
  <c r="O1600" i="2"/>
  <c r="P1600" i="2"/>
  <c r="Q1600" i="2" s="1"/>
  <c r="O1601" i="2"/>
  <c r="P1601" i="2" s="1"/>
  <c r="Q1601" i="2" s="1"/>
  <c r="O1602" i="2"/>
  <c r="P1602" i="2" s="1"/>
  <c r="O1603" i="2"/>
  <c r="P1603" i="2" s="1"/>
  <c r="I1603" i="2" s="1"/>
  <c r="O1604" i="2"/>
  <c r="P1604" i="2"/>
  <c r="O1605" i="2"/>
  <c r="P1605" i="2"/>
  <c r="O1606" i="2"/>
  <c r="P1606" i="2"/>
  <c r="O1607" i="2"/>
  <c r="P1607" i="2" s="1"/>
  <c r="I1607" i="2" s="1"/>
  <c r="O1608" i="2"/>
  <c r="P1608" i="2" s="1"/>
  <c r="Q1608" i="2" s="1"/>
  <c r="O1609" i="2"/>
  <c r="P1609" i="2" s="1"/>
  <c r="Q1609" i="2" s="1"/>
  <c r="O1610" i="2"/>
  <c r="P1610" i="2"/>
  <c r="Q1610" i="2" s="1"/>
  <c r="O1611" i="2"/>
  <c r="P1611" i="2"/>
  <c r="I1611" i="2" s="1"/>
  <c r="J1611" i="2" s="1"/>
  <c r="O1612" i="2"/>
  <c r="P1612" i="2"/>
  <c r="O1613" i="2"/>
  <c r="P1613" i="2" s="1"/>
  <c r="O1614" i="2"/>
  <c r="P1614" i="2" s="1"/>
  <c r="O1615" i="2"/>
  <c r="P1615" i="2" s="1"/>
  <c r="I1615" i="2" s="1"/>
  <c r="O1616" i="2"/>
  <c r="P1616" i="2"/>
  <c r="O1617" i="2"/>
  <c r="P1617" i="2"/>
  <c r="Q1617" i="2" s="1"/>
  <c r="O1618" i="2"/>
  <c r="P1618" i="2"/>
  <c r="Q1618" i="2" s="1"/>
  <c r="O1619" i="2"/>
  <c r="P1619" i="2" s="1"/>
  <c r="Q1619" i="2" s="1"/>
  <c r="O1620" i="2"/>
  <c r="P1620" i="2" s="1"/>
  <c r="O1621" i="2"/>
  <c r="P1621" i="2" s="1"/>
  <c r="O1622" i="2"/>
  <c r="P1622" i="2"/>
  <c r="O1623" i="2"/>
  <c r="P1623" i="2"/>
  <c r="I1623" i="2" s="1"/>
  <c r="O1624" i="2"/>
  <c r="P1624" i="2"/>
  <c r="O1625" i="2"/>
  <c r="P1625" i="2" s="1"/>
  <c r="O1626" i="2"/>
  <c r="P1626" i="2" s="1"/>
  <c r="Q1626" i="2" s="1"/>
  <c r="O1627" i="2"/>
  <c r="P1627" i="2" s="1"/>
  <c r="Q1627" i="2" s="1"/>
  <c r="O1628" i="2"/>
  <c r="P1628" i="2"/>
  <c r="Q1628" i="2" s="1"/>
  <c r="O1629" i="2"/>
  <c r="P1629" i="2"/>
  <c r="O1630" i="2"/>
  <c r="P1630" i="2"/>
  <c r="O1631" i="2"/>
  <c r="P1631" i="2" s="1"/>
  <c r="I1631" i="2" s="1"/>
  <c r="J1631" i="2" s="1"/>
  <c r="O1632" i="2"/>
  <c r="P1632" i="2" s="1"/>
  <c r="O1633" i="2"/>
  <c r="P1633" i="2" s="1"/>
  <c r="O1634" i="2"/>
  <c r="P1634" i="2"/>
  <c r="O1635" i="2"/>
  <c r="P1635" i="2"/>
  <c r="Q1635" i="2" s="1"/>
  <c r="O1636" i="2"/>
  <c r="P1636" i="2"/>
  <c r="Q1636" i="2" s="1"/>
  <c r="O1637" i="2"/>
  <c r="P1637" i="2" s="1"/>
  <c r="Q1637" i="2" s="1"/>
  <c r="O1638" i="2"/>
  <c r="P1638" i="2" s="1"/>
  <c r="O1639" i="2"/>
  <c r="P1639" i="2" s="1"/>
  <c r="I1639" i="2" s="1"/>
  <c r="J1639" i="2" s="1"/>
  <c r="O1640" i="2"/>
  <c r="P1640" i="2"/>
  <c r="O1641" i="2"/>
  <c r="P1641" i="2"/>
  <c r="O1642" i="2"/>
  <c r="P1642" i="2"/>
  <c r="O1643" i="2"/>
  <c r="P1643" i="2" s="1"/>
  <c r="I1643" i="2" s="1"/>
  <c r="J1643" i="2" s="1"/>
  <c r="O1644" i="2"/>
  <c r="P1644" i="2" s="1"/>
  <c r="Q1644" i="2" s="1"/>
  <c r="O1645" i="2"/>
  <c r="P1645" i="2" s="1"/>
  <c r="Q1645" i="2" s="1"/>
  <c r="O1646" i="2"/>
  <c r="P1646" i="2"/>
  <c r="Q1646" i="2" s="1"/>
  <c r="O1647" i="2"/>
  <c r="P1647" i="2"/>
  <c r="I1647" i="2" s="1"/>
  <c r="J1647" i="2" s="1"/>
  <c r="O1648" i="2"/>
  <c r="P1648" i="2"/>
  <c r="O1649" i="2"/>
  <c r="P1649" i="2" s="1"/>
  <c r="O1650" i="2"/>
  <c r="P1650" i="2" s="1"/>
  <c r="O1651" i="2"/>
  <c r="P1651" i="2" s="1"/>
  <c r="I1651" i="2" s="1"/>
  <c r="O1652" i="2"/>
  <c r="P1652" i="2"/>
  <c r="O1653" i="2"/>
  <c r="P1653" i="2"/>
  <c r="Q1653" i="2" s="1"/>
  <c r="O1654" i="2"/>
  <c r="P1654" i="2"/>
  <c r="Q1654" i="2" s="1"/>
  <c r="O1655" i="2"/>
  <c r="P1655" i="2" s="1"/>
  <c r="Q1655" i="2" s="1"/>
  <c r="O1656" i="2"/>
  <c r="P1656" i="2" s="1"/>
  <c r="O1657" i="2"/>
  <c r="P1657" i="2" s="1"/>
  <c r="O1658" i="2"/>
  <c r="P1658" i="2"/>
  <c r="O1659" i="2"/>
  <c r="P1659" i="2"/>
  <c r="I1659" i="2" s="1"/>
  <c r="O1660" i="2"/>
  <c r="P1660" i="2"/>
  <c r="O1661" i="2"/>
  <c r="P1661" i="2" s="1"/>
  <c r="O1662" i="2"/>
  <c r="P1662" i="2" s="1"/>
  <c r="Q1662" i="2" s="1"/>
  <c r="O1663" i="2"/>
  <c r="P1663" i="2" s="1"/>
  <c r="Q1663" i="2" s="1"/>
  <c r="O1664" i="2"/>
  <c r="P1664" i="2"/>
  <c r="Q1664" i="2" s="1"/>
  <c r="O1665" i="2"/>
  <c r="P1665" i="2"/>
  <c r="O1666" i="2"/>
  <c r="P1666" i="2"/>
  <c r="O1667" i="2"/>
  <c r="P1667" i="2" s="1"/>
  <c r="I1667" i="2" s="1"/>
  <c r="J1667" i="2" s="1"/>
  <c r="O1668" i="2"/>
  <c r="P1668" i="2" s="1"/>
  <c r="O1669" i="2"/>
  <c r="P1669" i="2" s="1"/>
  <c r="O1670" i="2"/>
  <c r="P1670" i="2"/>
  <c r="O1671" i="2"/>
  <c r="P1671" i="2"/>
  <c r="Q1671" i="2" s="1"/>
  <c r="O1672" i="2"/>
  <c r="P1672" i="2"/>
  <c r="Q1672" i="2" s="1"/>
  <c r="O1673" i="2"/>
  <c r="P1673" i="2" s="1"/>
  <c r="Q1673" i="2" s="1"/>
  <c r="O1674" i="2"/>
  <c r="P1674" i="2" s="1"/>
  <c r="O1675" i="2"/>
  <c r="P1675" i="2" s="1"/>
  <c r="I1675" i="2" s="1"/>
  <c r="O1676" i="2"/>
  <c r="P1676" i="2"/>
  <c r="O1677" i="2"/>
  <c r="P1677" i="2"/>
  <c r="O1678" i="2"/>
  <c r="P1678" i="2"/>
  <c r="Q1678" i="2" s="1"/>
  <c r="O1679" i="2"/>
  <c r="P1679" i="2" s="1"/>
  <c r="Q1679" i="2" s="1"/>
  <c r="O1680" i="2"/>
  <c r="P1680" i="2" s="1"/>
  <c r="Q1680" i="2" s="1"/>
  <c r="O1681" i="2"/>
  <c r="P1681" i="2" s="1"/>
  <c r="O1682" i="2"/>
  <c r="P1682" i="2"/>
  <c r="O1683" i="2"/>
  <c r="P1683" i="2"/>
  <c r="I1683" i="2" s="1"/>
  <c r="O1684" i="2"/>
  <c r="P1684" i="2"/>
  <c r="O1685" i="2"/>
  <c r="P1685" i="2" s="1"/>
  <c r="Q1685" i="2" s="1"/>
  <c r="O1686" i="2"/>
  <c r="P1686" i="2" s="1"/>
  <c r="Q1686" i="2" s="1"/>
  <c r="O1687" i="2"/>
  <c r="P1687" i="2" s="1"/>
  <c r="Q1687" i="2" s="1"/>
  <c r="O1688" i="2"/>
  <c r="P1688" i="2"/>
  <c r="O1689" i="2"/>
  <c r="P1689" i="2"/>
  <c r="O1690" i="2"/>
  <c r="P1690" i="2"/>
  <c r="O1691" i="2"/>
  <c r="P1691" i="2" s="1"/>
  <c r="I1691" i="2" s="1"/>
  <c r="O1692" i="2"/>
  <c r="P1692" i="2" s="1"/>
  <c r="O1693" i="2"/>
  <c r="P1693" i="2" s="1"/>
  <c r="O1694" i="2"/>
  <c r="P1694" i="2"/>
  <c r="Q1694" i="2" s="1"/>
  <c r="O1695" i="2"/>
  <c r="P1695" i="2"/>
  <c r="Q1695" i="2" s="1"/>
  <c r="O1696" i="2"/>
  <c r="P1696" i="2"/>
  <c r="Q1696" i="2" s="1"/>
  <c r="O1697" i="2"/>
  <c r="P1697" i="2" s="1"/>
  <c r="O1698" i="2"/>
  <c r="P1698" i="2" s="1"/>
  <c r="O1699" i="2"/>
  <c r="P1699" i="2" s="1"/>
  <c r="I1699" i="2" s="1"/>
  <c r="O1700" i="2"/>
  <c r="P1700" i="2"/>
  <c r="O1701" i="2"/>
  <c r="P1701" i="2"/>
  <c r="O1702" i="2"/>
  <c r="P1702" i="2"/>
  <c r="O1703" i="2"/>
  <c r="P1703" i="2" s="1"/>
  <c r="Q1703" i="2" s="1"/>
  <c r="O1704" i="2"/>
  <c r="P1704" i="2" s="1"/>
  <c r="Q1704" i="2" s="1"/>
  <c r="O1705" i="2"/>
  <c r="P1705" i="2" s="1"/>
  <c r="Q1705" i="2" s="1"/>
  <c r="O1706" i="2"/>
  <c r="P1706" i="2"/>
  <c r="O1707" i="2"/>
  <c r="P1707" i="2"/>
  <c r="I1707" i="2" s="1"/>
  <c r="O1708" i="2"/>
  <c r="P1708" i="2"/>
  <c r="O1709" i="2"/>
  <c r="P1709" i="2" s="1"/>
  <c r="O1710" i="2"/>
  <c r="P1710" i="2" s="1"/>
  <c r="O1711" i="2"/>
  <c r="P1711" i="2" s="1"/>
  <c r="I1711" i="2" s="1"/>
  <c r="O1712" i="2"/>
  <c r="P1712" i="2"/>
  <c r="Q1712" i="2" s="1"/>
  <c r="O1713" i="2"/>
  <c r="P1713" i="2"/>
  <c r="Q1713" i="2" s="1"/>
  <c r="O1714" i="2"/>
  <c r="P1714" i="2"/>
  <c r="Q1714" i="2" s="1"/>
  <c r="O1715" i="2"/>
  <c r="P1715" i="2" s="1"/>
  <c r="I1715" i="2" s="1"/>
  <c r="J1715" i="2" s="1"/>
  <c r="O1716" i="2"/>
  <c r="P1716" i="2" s="1"/>
  <c r="O1717" i="2"/>
  <c r="P1717" i="2" s="1"/>
  <c r="O1718" i="2"/>
  <c r="P1718" i="2"/>
  <c r="O1719" i="2"/>
  <c r="P1719" i="2"/>
  <c r="I1719" i="2" s="1"/>
  <c r="J1719" i="2" s="1"/>
  <c r="O1720" i="2"/>
  <c r="P1720" i="2"/>
  <c r="O1721" i="2"/>
  <c r="P1721" i="2" s="1"/>
  <c r="O1722" i="2"/>
  <c r="P1722" i="2" s="1"/>
  <c r="O1723" i="2"/>
  <c r="P1723" i="2" s="1"/>
  <c r="I1723" i="2" s="1"/>
  <c r="J1723" i="2" s="1"/>
  <c r="O1724" i="2"/>
  <c r="P1724" i="2"/>
  <c r="O1725" i="2"/>
  <c r="P1725" i="2"/>
  <c r="O1726" i="2"/>
  <c r="P1726" i="2"/>
  <c r="O1727" i="2"/>
  <c r="P1727" i="2" s="1"/>
  <c r="Q1727" i="2" s="1"/>
  <c r="O1728" i="2"/>
  <c r="P1728" i="2" s="1"/>
  <c r="Q1728" i="2" s="1"/>
  <c r="O1729" i="2"/>
  <c r="P1729" i="2" s="1"/>
  <c r="Q1729" i="2" s="1"/>
  <c r="O1730" i="2"/>
  <c r="P1730" i="2"/>
  <c r="O1731" i="2"/>
  <c r="P1731" i="2"/>
  <c r="I1731" i="2" s="1"/>
  <c r="O1732" i="2"/>
  <c r="P1732" i="2"/>
  <c r="O1733" i="2"/>
  <c r="P1733" i="2" s="1"/>
  <c r="Q1733" i="2" s="1"/>
  <c r="O1734" i="2"/>
  <c r="P1734" i="2" s="1"/>
  <c r="Q1734" i="2" s="1"/>
  <c r="O1735" i="2"/>
  <c r="P1735" i="2" s="1"/>
  <c r="Q1735" i="2" s="1"/>
  <c r="O1736" i="2"/>
  <c r="P1736" i="2"/>
  <c r="O1737" i="2"/>
  <c r="P1737" i="2"/>
  <c r="O1738" i="2"/>
  <c r="P1738" i="2"/>
  <c r="O1739" i="2"/>
  <c r="P1739" i="2" s="1"/>
  <c r="I1739" i="2" s="1"/>
  <c r="O1740" i="2"/>
  <c r="P1740" i="2" s="1"/>
  <c r="Q1740" i="2" s="1"/>
  <c r="O1741" i="2"/>
  <c r="P1741" i="2" s="1"/>
  <c r="Q1741" i="2" s="1"/>
  <c r="O1742" i="2"/>
  <c r="P1742" i="2"/>
  <c r="Q1742" i="2" s="1"/>
  <c r="O1743" i="2"/>
  <c r="P1743" i="2"/>
  <c r="I1743" i="2" s="1"/>
  <c r="J1743" i="2" s="1"/>
  <c r="O1744" i="2"/>
  <c r="P1744" i="2"/>
  <c r="O1745" i="2"/>
  <c r="P1745" i="2" s="1"/>
  <c r="O1746" i="2"/>
  <c r="P1746" i="2" s="1"/>
  <c r="O1747" i="2"/>
  <c r="P1747" i="2" s="1"/>
  <c r="Q1747" i="2" s="1"/>
  <c r="O1748" i="2"/>
  <c r="P1748" i="2"/>
  <c r="Q1748" i="2" s="1"/>
  <c r="O1749" i="2"/>
  <c r="P1749" i="2"/>
  <c r="Q1749" i="2" s="1"/>
  <c r="O1750" i="2"/>
  <c r="P1750" i="2"/>
  <c r="O1751" i="2"/>
  <c r="P1751" i="2" s="1"/>
  <c r="I1751" i="2" s="1"/>
  <c r="O1752" i="2"/>
  <c r="P1752" i="2" s="1"/>
  <c r="O1753" i="2"/>
  <c r="P1753" i="2" s="1"/>
  <c r="O1754" i="2"/>
  <c r="P1754" i="2"/>
  <c r="Q1754" i="2" s="1"/>
  <c r="O1755" i="2"/>
  <c r="P1755" i="2"/>
  <c r="Q1755" i="2" s="1"/>
  <c r="O1756" i="2"/>
  <c r="P1756" i="2"/>
  <c r="Q1756" i="2" s="1"/>
  <c r="O1757" i="2"/>
  <c r="P1757" i="2" s="1"/>
  <c r="O1758" i="2"/>
  <c r="P1758" i="2" s="1"/>
  <c r="O1759" i="2"/>
  <c r="P1759" i="2" s="1"/>
  <c r="I1759" i="2" s="1"/>
  <c r="J1759" i="2" s="1"/>
  <c r="O1760" i="2"/>
  <c r="P1760" i="2"/>
  <c r="O1761" i="2"/>
  <c r="P1761" i="2"/>
  <c r="O1762" i="2"/>
  <c r="P1762" i="2"/>
  <c r="Q1762" i="2" s="1"/>
  <c r="O1763" i="2"/>
  <c r="P1763" i="2" s="1"/>
  <c r="Q1763" i="2" s="1"/>
  <c r="O1764" i="2"/>
  <c r="P1764" i="2" s="1"/>
  <c r="Q1764" i="2" s="1"/>
  <c r="O1765" i="2"/>
  <c r="P1765" i="2" s="1"/>
  <c r="O1766" i="2"/>
  <c r="P1766" i="2"/>
  <c r="O1767" i="2"/>
  <c r="P1767" i="2"/>
  <c r="I1767" i="2" s="1"/>
  <c r="O1768" i="2"/>
  <c r="P1768" i="2"/>
  <c r="O1769" i="2"/>
  <c r="P1769" i="2" s="1"/>
  <c r="O1770" i="2"/>
  <c r="P1770" i="2" s="1"/>
  <c r="O1771" i="2"/>
  <c r="P1771" i="2" s="1"/>
  <c r="I1771" i="2" s="1"/>
  <c r="O1772" i="2"/>
  <c r="P1772" i="2"/>
  <c r="Q1772" i="2" s="1"/>
  <c r="O1773" i="2"/>
  <c r="P1773" i="2"/>
  <c r="Q1773" i="2" s="1"/>
  <c r="O1774" i="2"/>
  <c r="P1774" i="2"/>
  <c r="Q1774" i="2" s="1"/>
  <c r="O1775" i="2"/>
  <c r="P1775" i="2" s="1"/>
  <c r="I1775" i="2" s="1"/>
  <c r="J1775" i="2" s="1"/>
  <c r="O1776" i="2"/>
  <c r="P1776" i="2" s="1"/>
  <c r="O1777" i="2"/>
  <c r="P1777" i="2" s="1"/>
  <c r="Q1777" i="2" s="1"/>
  <c r="O1778" i="2"/>
  <c r="P1778" i="2"/>
  <c r="Q1778" i="2" s="1"/>
  <c r="O1779" i="2"/>
  <c r="P1779" i="2"/>
  <c r="Q1779" i="2" s="1"/>
  <c r="O1780" i="2"/>
  <c r="P1780" i="2"/>
  <c r="O1781" i="2"/>
  <c r="P1781" i="2" s="1"/>
  <c r="O1782" i="2"/>
  <c r="P1782" i="2" s="1"/>
  <c r="Q1782" i="2" s="1"/>
  <c r="O1783" i="2"/>
  <c r="P1783" i="2" s="1"/>
  <c r="Q1783" i="2" s="1"/>
  <c r="O1784" i="2"/>
  <c r="P1784" i="2"/>
  <c r="Q1784" i="2" s="1"/>
  <c r="O1785" i="2"/>
  <c r="P1785" i="2"/>
  <c r="O1786" i="2"/>
  <c r="P1786" i="2"/>
  <c r="O1787" i="2"/>
  <c r="P1787" i="2" s="1"/>
  <c r="I1787" i="2" s="1"/>
  <c r="J1787" i="2" s="1"/>
  <c r="O1788" i="2"/>
  <c r="P1788" i="2" s="1"/>
  <c r="Q1788" i="2" s="1"/>
  <c r="O1789" i="2"/>
  <c r="P1789" i="2" s="1"/>
  <c r="Q1789" i="2" s="1"/>
  <c r="O1790" i="2"/>
  <c r="P1790" i="2"/>
  <c r="Q1790" i="2" s="1"/>
  <c r="O1791" i="2"/>
  <c r="P1791" i="2"/>
  <c r="I1791" i="2" s="1"/>
  <c r="J1791" i="2" s="1"/>
  <c r="O1792" i="2"/>
  <c r="P1792" i="2"/>
  <c r="O1793" i="2"/>
  <c r="P1793" i="2" s="1"/>
  <c r="O1794" i="2"/>
  <c r="P1794" i="2" s="1"/>
  <c r="O1795" i="2"/>
  <c r="P1795" i="2" s="1"/>
  <c r="Q1795" i="2" s="1"/>
  <c r="O1796" i="2"/>
  <c r="P1796" i="2"/>
  <c r="Q1796" i="2" s="1"/>
  <c r="O1797" i="2"/>
  <c r="P1797" i="2"/>
  <c r="Q1797" i="2" s="1"/>
  <c r="O1798" i="2"/>
  <c r="P1798" i="2"/>
  <c r="O1799" i="2"/>
  <c r="P1799" i="2" s="1"/>
  <c r="I1799" i="2" s="1"/>
  <c r="O1800" i="2"/>
  <c r="P1800" i="2" s="1"/>
  <c r="O1801" i="2"/>
  <c r="P1801" i="2" s="1"/>
  <c r="O1802" i="2"/>
  <c r="P1802" i="2"/>
  <c r="Q1802" i="2" s="1"/>
  <c r="O1803" i="2"/>
  <c r="P1803" i="2"/>
  <c r="Q1803" i="2" s="1"/>
  <c r="O1804" i="2"/>
  <c r="P1804" i="2"/>
  <c r="Q1804" i="2" s="1"/>
  <c r="O1805" i="2"/>
  <c r="P1805" i="2" s="1"/>
  <c r="O1806" i="2"/>
  <c r="P1806" i="2" s="1"/>
  <c r="O1807" i="2"/>
  <c r="P1807" i="2" s="1"/>
  <c r="I1807" i="2" s="1"/>
  <c r="O1808" i="2"/>
  <c r="P1808" i="2"/>
  <c r="Q1808" i="2" s="1"/>
  <c r="O1809" i="2"/>
  <c r="P1809" i="2"/>
  <c r="Q1809" i="2" s="1"/>
  <c r="O1810" i="2"/>
  <c r="P1810" i="2"/>
  <c r="Q1810" i="2" s="1"/>
  <c r="O1811" i="2"/>
  <c r="P1811" i="2" s="1"/>
  <c r="I1811" i="2" s="1"/>
  <c r="J1811" i="2" s="1"/>
  <c r="O1812" i="2"/>
  <c r="P1812" i="2" s="1"/>
  <c r="Q1812" i="2" s="1"/>
  <c r="O1813" i="2"/>
  <c r="P1813" i="2" s="1"/>
  <c r="Q1813" i="2" s="1"/>
  <c r="O1814" i="2"/>
  <c r="P1814" i="2" s="1"/>
  <c r="Q1814" i="2" s="1"/>
  <c r="O1815" i="2"/>
  <c r="P1815" i="2"/>
  <c r="I1815" i="2" s="1"/>
  <c r="O1816" i="2"/>
  <c r="P1816" i="2"/>
  <c r="O1817" i="2"/>
  <c r="P1817" i="2" s="1"/>
  <c r="O1818" i="2"/>
  <c r="P1818" i="2" s="1"/>
  <c r="Q1818" i="2" s="1"/>
  <c r="O1819" i="2"/>
  <c r="P1819" i="2" s="1"/>
  <c r="Q1819" i="2" s="1"/>
  <c r="O1820" i="2"/>
  <c r="P1820" i="2"/>
  <c r="Q1820" i="2" s="1"/>
  <c r="O1821" i="2"/>
  <c r="P1821" i="2"/>
  <c r="O1822" i="2"/>
  <c r="P1822" i="2"/>
  <c r="O1823" i="2"/>
  <c r="P1823" i="2" s="1"/>
  <c r="I1823" i="2" s="1"/>
  <c r="O1824" i="2"/>
  <c r="P1824" i="2" s="1"/>
  <c r="Q1824" i="2" s="1"/>
  <c r="O1825" i="2"/>
  <c r="P1825" i="2" s="1"/>
  <c r="Q1825" i="2" s="1"/>
  <c r="O1826" i="2"/>
  <c r="P1826" i="2"/>
  <c r="Q1826" i="2" s="1"/>
  <c r="O1827" i="2"/>
  <c r="P1827" i="2"/>
  <c r="I1827" i="2" s="1"/>
  <c r="J1827" i="2" s="1"/>
  <c r="O1828" i="2"/>
  <c r="P1828" i="2"/>
  <c r="O1829" i="2"/>
  <c r="P1829" i="2" s="1"/>
  <c r="O1830" i="2"/>
  <c r="P1830" i="2"/>
  <c r="O1831" i="2"/>
  <c r="P1831" i="2" s="1"/>
  <c r="Q1831" i="2" s="1"/>
  <c r="O1832" i="2"/>
  <c r="P1832" i="2"/>
  <c r="Q1832" i="2" s="1"/>
  <c r="O1833" i="2"/>
  <c r="P1833" i="2"/>
  <c r="Q1833" i="2" s="1"/>
  <c r="O1834" i="2"/>
  <c r="P1834" i="2"/>
  <c r="O1835" i="2"/>
  <c r="P1835" i="2" s="1"/>
  <c r="I1835" i="2" s="1"/>
  <c r="J1835" i="2" s="1"/>
  <c r="O1836" i="2"/>
  <c r="P1836" i="2" s="1"/>
  <c r="O1837" i="2"/>
  <c r="P1837" i="2" s="1"/>
  <c r="O1838" i="2"/>
  <c r="P1838" i="2"/>
  <c r="O1839" i="2"/>
  <c r="P1839" i="2"/>
  <c r="I1839" i="2" s="1"/>
  <c r="O1840" i="2"/>
  <c r="P1840" i="2"/>
  <c r="O1841" i="2"/>
  <c r="P1841" i="2" s="1"/>
  <c r="O1842" i="2"/>
  <c r="P1842" i="2" s="1"/>
  <c r="Q1842" i="2" s="1"/>
  <c r="O1843" i="2"/>
  <c r="P1843" i="2" s="1"/>
  <c r="Q1843" i="2" s="1"/>
  <c r="O1844" i="2"/>
  <c r="P1844" i="2"/>
  <c r="Q1844" i="2" s="1"/>
  <c r="O1845" i="2"/>
  <c r="P1845" i="2"/>
  <c r="O1846" i="2"/>
  <c r="P1846" i="2"/>
  <c r="O1847" i="2"/>
  <c r="P1847" i="2" s="1"/>
  <c r="Q1847" i="2" s="1"/>
  <c r="O1848" i="2"/>
  <c r="P1848" i="2" s="1"/>
  <c r="Q1848" i="2" s="1"/>
  <c r="O1849" i="2"/>
  <c r="P1849" i="2" s="1"/>
  <c r="Q1849" i="2" s="1"/>
  <c r="O1850" i="2"/>
  <c r="P1850" i="2"/>
  <c r="O1851" i="2"/>
  <c r="P1851" i="2"/>
  <c r="Q1851" i="2" s="1"/>
  <c r="O1852" i="2"/>
  <c r="P1852" i="2"/>
  <c r="Q1852" i="2" s="1"/>
  <c r="O1853" i="2"/>
  <c r="P1853" i="2" s="1"/>
  <c r="Q1853" i="2" s="1"/>
  <c r="O1854" i="2"/>
  <c r="P1854" i="2" s="1"/>
  <c r="O1855" i="2"/>
  <c r="P1855" i="2" s="1"/>
  <c r="I1855" i="2" s="1"/>
  <c r="J1855" i="2" s="1"/>
  <c r="O1856" i="2"/>
  <c r="P1856" i="2"/>
  <c r="O1857" i="2"/>
  <c r="P1857" i="2"/>
  <c r="Q1857" i="2" s="1"/>
  <c r="O1858" i="2"/>
  <c r="P1858" i="2"/>
  <c r="Q1858" i="2" s="1"/>
  <c r="O1859" i="2"/>
  <c r="P1859" i="2" s="1"/>
  <c r="Q1859" i="2" s="1"/>
  <c r="O1860" i="2"/>
  <c r="P1860" i="2" s="1"/>
  <c r="O1861" i="2"/>
  <c r="P1861" i="2" s="1"/>
  <c r="O1862" i="2"/>
  <c r="P1862" i="2"/>
  <c r="O1863" i="2"/>
  <c r="P1863" i="2"/>
  <c r="I1863" i="2" s="1"/>
  <c r="O1864" i="2"/>
  <c r="P1864" i="2"/>
  <c r="O1865" i="2"/>
  <c r="P1865" i="2" s="1"/>
  <c r="O1866" i="2"/>
  <c r="P1866" i="2"/>
  <c r="O1867" i="2"/>
  <c r="P1867" i="2" s="1"/>
  <c r="Q1867" i="2" s="1"/>
  <c r="O1868" i="2"/>
  <c r="P1868" i="2"/>
  <c r="Q1868" i="2" s="1"/>
  <c r="O1869" i="2"/>
  <c r="P1869" i="2"/>
  <c r="Q1869" i="2" s="1"/>
  <c r="O1870" i="2"/>
  <c r="P1870" i="2"/>
  <c r="O1871" i="2"/>
  <c r="P1871" i="2" s="1"/>
  <c r="I1871" i="2" s="1"/>
  <c r="J1871" i="2" s="1"/>
  <c r="O1872" i="2"/>
  <c r="P1872" i="2" s="1"/>
  <c r="O1873" i="2"/>
  <c r="P1873" i="2" s="1"/>
  <c r="O1874" i="2"/>
  <c r="P1874" i="2"/>
  <c r="O1875" i="2"/>
  <c r="P1875" i="2"/>
  <c r="Q1875" i="2" s="1"/>
  <c r="O1876" i="2"/>
  <c r="P1876" i="2"/>
  <c r="Q1876" i="2" s="1"/>
  <c r="O1877" i="2"/>
  <c r="P1877" i="2" s="1"/>
  <c r="Q1877" i="2" s="1"/>
  <c r="O1878" i="2"/>
  <c r="P1878" i="2" s="1"/>
  <c r="O1879" i="2"/>
  <c r="P1879" i="2" s="1"/>
  <c r="I1879" i="2" s="1"/>
  <c r="J1879" i="2" s="1"/>
  <c r="O1880" i="2"/>
  <c r="P1880" i="2"/>
  <c r="O1881" i="2"/>
  <c r="P1881" i="2"/>
  <c r="Q1881" i="2" s="1"/>
  <c r="O1882" i="2"/>
  <c r="P1882" i="2"/>
  <c r="Q1882" i="2" s="1"/>
  <c r="O1883" i="2"/>
  <c r="P1883" i="2"/>
  <c r="Q1883" i="2" s="1"/>
  <c r="O1884" i="2"/>
  <c r="P1884" i="2"/>
  <c r="O1885" i="2"/>
  <c r="P1885" i="2"/>
  <c r="O1886" i="2"/>
  <c r="P1886" i="2"/>
  <c r="O1887" i="2"/>
  <c r="P1887" i="2"/>
  <c r="I1887" i="2" s="1"/>
  <c r="J1887" i="2" s="1"/>
  <c r="O1888" i="2"/>
  <c r="P1888" i="2"/>
  <c r="O1889" i="2"/>
  <c r="P1889" i="2"/>
  <c r="O1890" i="2"/>
  <c r="P1890" i="2"/>
  <c r="O1891" i="2"/>
  <c r="P1891" i="2"/>
  <c r="I1891" i="2" s="1"/>
  <c r="J1891" i="2" s="1"/>
  <c r="O1892" i="2"/>
  <c r="P1892" i="2"/>
  <c r="O1893" i="2"/>
  <c r="P1893" i="2"/>
  <c r="O1894" i="2"/>
  <c r="P1894" i="2"/>
  <c r="O1895" i="2"/>
  <c r="P1895" i="2"/>
  <c r="Q1895" i="2" s="1"/>
  <c r="O1896" i="2"/>
  <c r="P1896" i="2"/>
  <c r="Q1896" i="2" s="1"/>
  <c r="O1897" i="2"/>
  <c r="P1897" i="2"/>
  <c r="Q1897" i="2" s="1"/>
  <c r="O1898" i="2"/>
  <c r="P1898" i="2"/>
  <c r="O1899" i="2"/>
  <c r="P1899" i="2"/>
  <c r="I1899" i="2" s="1"/>
  <c r="J1899" i="2" s="1"/>
  <c r="O1900" i="2"/>
  <c r="P1900" i="2"/>
  <c r="O1901" i="2"/>
  <c r="P1901" i="2"/>
  <c r="O1902" i="2"/>
  <c r="P1902" i="2"/>
  <c r="O1903" i="2"/>
  <c r="P1903" i="2"/>
  <c r="I1903" i="2" s="1"/>
  <c r="O1904" i="2"/>
  <c r="P1904" i="2"/>
  <c r="O1905" i="2"/>
  <c r="P1905" i="2"/>
  <c r="O1906" i="2"/>
  <c r="P1906" i="2"/>
  <c r="O1907" i="2"/>
  <c r="P1907" i="2"/>
  <c r="I1907" i="2" s="1"/>
  <c r="O1908" i="2"/>
  <c r="P1908" i="2"/>
  <c r="Q1908" i="2" s="1"/>
  <c r="O1909" i="2"/>
  <c r="P1909" i="2"/>
  <c r="Q1909" i="2" s="1"/>
  <c r="O1910" i="2"/>
  <c r="P1910" i="2"/>
  <c r="Q1910" i="2" s="1"/>
  <c r="O1911" i="2"/>
  <c r="P1911" i="2"/>
  <c r="I1911" i="2" s="1"/>
  <c r="J1911" i="2" s="1"/>
  <c r="O1912" i="2"/>
  <c r="P1912" i="2"/>
  <c r="O1913" i="2"/>
  <c r="P1913" i="2"/>
  <c r="O1914" i="2"/>
  <c r="P1914" i="2"/>
  <c r="O1915" i="2"/>
  <c r="P1915" i="2"/>
  <c r="I1915" i="2" s="1"/>
  <c r="O1916" i="2"/>
  <c r="P1916" i="2"/>
  <c r="Q1916" i="2" s="1"/>
  <c r="O1917" i="2"/>
  <c r="P1917" i="2"/>
  <c r="Q1917" i="2" s="1"/>
  <c r="O1918" i="2"/>
  <c r="P1918" i="2"/>
  <c r="Q1918" i="2" s="1"/>
  <c r="O1919" i="2"/>
  <c r="P1919" i="2"/>
  <c r="I1919" i="2" s="1"/>
  <c r="J1919" i="2" s="1"/>
  <c r="O1920" i="2"/>
  <c r="P1920" i="2"/>
  <c r="O1921" i="2"/>
  <c r="P1921" i="2"/>
  <c r="O1922" i="2"/>
  <c r="P1922" i="2"/>
  <c r="O1923" i="2"/>
  <c r="P1923" i="2"/>
  <c r="I1923" i="2" s="1"/>
  <c r="O1924" i="2"/>
  <c r="P1924" i="2"/>
  <c r="Q1924" i="2" s="1"/>
  <c r="O1925" i="2"/>
  <c r="P1925" i="2"/>
  <c r="Q1925" i="2" s="1"/>
  <c r="O1926" i="2"/>
  <c r="P1926" i="2"/>
  <c r="Q1926" i="2" s="1"/>
  <c r="O1927" i="2"/>
  <c r="P1927" i="2"/>
  <c r="I1927" i="2" s="1"/>
  <c r="J1927" i="2" s="1"/>
  <c r="O1928" i="2"/>
  <c r="P1928" i="2"/>
  <c r="O1929" i="2"/>
  <c r="P1929" i="2"/>
  <c r="Q1929" i="2" s="1"/>
  <c r="O1930" i="2"/>
  <c r="P1930" i="2"/>
  <c r="Q1930" i="2" s="1"/>
  <c r="O1931" i="2"/>
  <c r="P1931" i="2"/>
  <c r="Q1931" i="2" s="1"/>
  <c r="O1932" i="2"/>
  <c r="P1932" i="2"/>
  <c r="O1933" i="2"/>
  <c r="P1933" i="2"/>
  <c r="Q1933" i="2" s="1"/>
  <c r="O1934" i="2"/>
  <c r="P1934" i="2"/>
  <c r="Q1934" i="2" s="1"/>
  <c r="O1935" i="2"/>
  <c r="P1935" i="2"/>
  <c r="Q1935" i="2" s="1"/>
  <c r="O1936" i="2"/>
  <c r="P1936" i="2"/>
  <c r="O1937" i="2"/>
  <c r="P1937" i="2"/>
  <c r="O1938" i="2"/>
  <c r="P1938" i="2"/>
  <c r="O1939" i="2"/>
  <c r="P1939" i="2"/>
  <c r="Q1939" i="2" s="1"/>
  <c r="O1940" i="2"/>
  <c r="P1940" i="2"/>
  <c r="Q1940" i="2" s="1"/>
  <c r="O1941" i="2"/>
  <c r="P1941" i="2"/>
  <c r="Q1941" i="2" s="1"/>
  <c r="O1942" i="2"/>
  <c r="P1942" i="2"/>
  <c r="O1943" i="2"/>
  <c r="P1943" i="2"/>
  <c r="I1943" i="2" s="1"/>
  <c r="J1943" i="2" s="1"/>
  <c r="O1944" i="2"/>
  <c r="P1944" i="2"/>
  <c r="O1945" i="2"/>
  <c r="P1945" i="2"/>
  <c r="Q1945" i="2" s="1"/>
  <c r="O1946" i="2"/>
  <c r="P1946" i="2"/>
  <c r="Q1946" i="2" s="1"/>
  <c r="O1947" i="2"/>
  <c r="P1947" i="2"/>
  <c r="Q1947" i="2" s="1"/>
  <c r="O1948" i="2"/>
  <c r="P1948" i="2"/>
  <c r="O1949" i="2"/>
  <c r="P1949" i="2"/>
  <c r="O1950" i="2"/>
  <c r="P1950" i="2"/>
  <c r="O1951" i="2"/>
  <c r="P1951" i="2"/>
  <c r="I1951" i="2" s="1"/>
  <c r="O1952" i="2"/>
  <c r="P1952" i="2"/>
  <c r="O1953" i="2"/>
  <c r="P1953" i="2"/>
  <c r="O1954" i="2"/>
  <c r="P1954" i="2"/>
  <c r="O1955" i="2"/>
  <c r="P1955" i="2"/>
  <c r="Q1955" i="2" s="1"/>
  <c r="O1956" i="2"/>
  <c r="P1956" i="2"/>
  <c r="Q1956" i="2" s="1"/>
  <c r="O1957" i="2"/>
  <c r="P1957" i="2"/>
  <c r="Q1957" i="2" s="1"/>
  <c r="O1958" i="2"/>
  <c r="P1958" i="2"/>
  <c r="O1959" i="2"/>
  <c r="P1959" i="2"/>
  <c r="I1959" i="2" s="1"/>
  <c r="J1959" i="2" s="1"/>
  <c r="O1960" i="2"/>
  <c r="P1960" i="2"/>
  <c r="O1961" i="2"/>
  <c r="P1961" i="2"/>
  <c r="O1962" i="2"/>
  <c r="P1962" i="2"/>
  <c r="O1963" i="2"/>
  <c r="P1963" i="2"/>
  <c r="Q1963" i="2" s="1"/>
  <c r="O1964" i="2"/>
  <c r="P1964" i="2"/>
  <c r="Q1964" i="2" s="1"/>
  <c r="O1965" i="2"/>
  <c r="P1965" i="2"/>
  <c r="Q1965" i="2" s="1"/>
  <c r="O1966" i="2"/>
  <c r="P1966" i="2"/>
  <c r="O1967" i="2"/>
  <c r="P1967" i="2"/>
  <c r="I1967" i="2" s="1"/>
  <c r="J1967" i="2" s="1"/>
  <c r="O1968" i="2"/>
  <c r="P1968" i="2"/>
  <c r="O1969" i="2"/>
  <c r="P1969" i="2"/>
  <c r="O1970" i="2"/>
  <c r="P1970" i="2"/>
  <c r="O1971" i="2"/>
  <c r="P1971" i="2"/>
  <c r="I1971" i="2" s="1"/>
  <c r="J1971" i="2" s="1"/>
  <c r="O1972" i="2"/>
  <c r="P1972" i="2"/>
  <c r="O1973" i="2"/>
  <c r="P1973" i="2"/>
  <c r="O1974" i="2"/>
  <c r="P1974" i="2"/>
  <c r="O1975" i="2"/>
  <c r="P1975" i="2"/>
  <c r="I1975" i="2" s="1"/>
  <c r="J1975" i="2" s="1"/>
  <c r="O1976" i="2"/>
  <c r="P1976" i="2"/>
  <c r="O1977" i="2"/>
  <c r="P1977" i="2"/>
  <c r="Q1977" i="2" s="1"/>
  <c r="O1978" i="2"/>
  <c r="P1978" i="2"/>
  <c r="Q1978" i="2" s="1"/>
  <c r="O1979" i="2"/>
  <c r="P1979" i="2"/>
  <c r="Q1979" i="2" s="1"/>
  <c r="O1980" i="2"/>
  <c r="P1980" i="2"/>
  <c r="O1981" i="2"/>
  <c r="P1981" i="2"/>
  <c r="O1982" i="2"/>
  <c r="P1982" i="2"/>
  <c r="O1983" i="2"/>
  <c r="P1983" i="2"/>
  <c r="I1983" i="2" s="1"/>
  <c r="J1983" i="2" s="1"/>
  <c r="O1984" i="2"/>
  <c r="P1984" i="2"/>
  <c r="O1985" i="2"/>
  <c r="P1985" i="2"/>
  <c r="Q1985" i="2" s="1"/>
  <c r="O1986" i="2"/>
  <c r="P1986" i="2"/>
  <c r="Q1986" i="2" s="1"/>
  <c r="O1987" i="2"/>
  <c r="P1987" i="2"/>
  <c r="Q1987" i="2" s="1"/>
  <c r="O1988" i="2"/>
  <c r="P1988" i="2"/>
  <c r="O1989" i="2"/>
  <c r="P1989" i="2"/>
  <c r="O1990" i="2"/>
  <c r="P1990" i="2"/>
  <c r="O1991" i="2"/>
  <c r="P1991" i="2"/>
  <c r="I1991" i="2" s="1"/>
  <c r="J1991" i="2" s="1"/>
  <c r="O1992" i="2"/>
  <c r="P1992" i="2"/>
  <c r="O1993" i="2"/>
  <c r="P1993" i="2"/>
  <c r="Q1993" i="2" s="1"/>
  <c r="O1994" i="2"/>
  <c r="P1994" i="2"/>
  <c r="Q1994" i="2" s="1"/>
  <c r="O1995" i="2"/>
  <c r="P1995" i="2"/>
  <c r="Q1995" i="2" s="1"/>
  <c r="O1996" i="2"/>
  <c r="P1996" i="2"/>
  <c r="O1997" i="2"/>
  <c r="P1997" i="2"/>
  <c r="O1998" i="2"/>
  <c r="P1998" i="2"/>
  <c r="O1999" i="2"/>
  <c r="P1999" i="2"/>
  <c r="I1999" i="2" s="1"/>
  <c r="J1999" i="2" s="1"/>
  <c r="O2000" i="2"/>
  <c r="P2000" i="2"/>
  <c r="O2001" i="2"/>
  <c r="P2001" i="2"/>
  <c r="O2002" i="2"/>
  <c r="P2002" i="2"/>
  <c r="O2003" i="2"/>
  <c r="P2003" i="2"/>
  <c r="I2003" i="2" s="1"/>
  <c r="O2004" i="2"/>
  <c r="P2004" i="2"/>
  <c r="O2005" i="2"/>
  <c r="P2005" i="2"/>
  <c r="O2006" i="2"/>
  <c r="P2006" i="2"/>
  <c r="Q2006" i="2" s="1"/>
  <c r="O2007" i="2"/>
  <c r="P2007" i="2"/>
  <c r="Q2007" i="2" s="1"/>
  <c r="O2008" i="2"/>
  <c r="P2008" i="2"/>
  <c r="Q2008" i="2" s="1"/>
  <c r="O2009" i="2"/>
  <c r="P2009" i="2"/>
  <c r="O2010" i="2"/>
  <c r="P2010" i="2"/>
  <c r="O2011" i="2"/>
  <c r="P2011" i="2"/>
  <c r="I2011" i="2" s="1"/>
  <c r="J2011" i="2" s="1"/>
  <c r="O2012" i="2"/>
  <c r="P2012" i="2"/>
  <c r="O2013" i="2"/>
  <c r="P2013" i="2"/>
  <c r="O2014" i="2"/>
  <c r="P2014" i="2"/>
  <c r="O2015" i="2"/>
  <c r="P2015" i="2"/>
  <c r="I2015" i="2" s="1"/>
  <c r="J2015" i="2" s="1"/>
  <c r="O2016" i="2"/>
  <c r="P2016" i="2"/>
  <c r="O2017" i="2"/>
  <c r="P2017" i="2"/>
  <c r="O2018" i="2"/>
  <c r="P2018" i="2"/>
  <c r="O2019" i="2"/>
  <c r="P2019" i="2"/>
  <c r="I2019" i="2" s="1"/>
  <c r="J2019" i="2" s="1"/>
  <c r="O2020" i="2"/>
  <c r="P2020" i="2"/>
  <c r="Q2020" i="2" s="1"/>
  <c r="O2021" i="2"/>
  <c r="P2021" i="2"/>
  <c r="Q2021" i="2" s="1"/>
  <c r="O2022" i="2"/>
  <c r="P2022" i="2"/>
  <c r="Q2022" i="2" s="1"/>
  <c r="O2023" i="2"/>
  <c r="P2023" i="2"/>
  <c r="I2023" i="2" s="1"/>
  <c r="O2024" i="2"/>
  <c r="P2024" i="2"/>
  <c r="O2025" i="2"/>
  <c r="P2025" i="2"/>
  <c r="Q2025" i="2" s="1"/>
  <c r="O2026" i="2"/>
  <c r="P2026" i="2"/>
  <c r="Q2026" i="2" s="1"/>
  <c r="O2027" i="2"/>
  <c r="P2027" i="2"/>
  <c r="Q2027" i="2" s="1"/>
  <c r="O2028" i="2"/>
  <c r="P2028" i="2"/>
  <c r="O2029" i="2"/>
  <c r="P2029" i="2"/>
  <c r="O2030" i="2"/>
  <c r="P2030" i="2"/>
  <c r="O2031" i="2"/>
  <c r="P2031" i="2"/>
  <c r="I2031" i="2" s="1"/>
  <c r="O2032" i="2"/>
  <c r="P2032" i="2"/>
  <c r="O2033" i="2"/>
  <c r="P2033" i="2"/>
  <c r="O2034" i="2"/>
  <c r="P2034" i="2"/>
  <c r="Q2034" i="2" s="1"/>
  <c r="O2035" i="2"/>
  <c r="P2035" i="2"/>
  <c r="Q2035" i="2" s="1"/>
  <c r="O2036" i="2"/>
  <c r="P2036" i="2"/>
  <c r="Q2036" i="2" s="1"/>
  <c r="O2037" i="2"/>
  <c r="P2037" i="2"/>
  <c r="O2038" i="2"/>
  <c r="P2038" i="2"/>
  <c r="O2039" i="2"/>
  <c r="P2039" i="2"/>
  <c r="I2039" i="2" s="1"/>
  <c r="J2039" i="2" s="1"/>
  <c r="O2040" i="2"/>
  <c r="P2040" i="2"/>
  <c r="O2041" i="2"/>
  <c r="P2041" i="2"/>
  <c r="O2042" i="2"/>
  <c r="P2042" i="2"/>
  <c r="O2043" i="2"/>
  <c r="P2043" i="2"/>
  <c r="I2043" i="2" s="1"/>
  <c r="O2044" i="2"/>
  <c r="P2044" i="2"/>
  <c r="O2045" i="2"/>
  <c r="P2045" i="2"/>
  <c r="O2046" i="2"/>
  <c r="P2046" i="2"/>
  <c r="O2047" i="2"/>
  <c r="P2047" i="2"/>
  <c r="I2047" i="2" s="1"/>
  <c r="O2048" i="2"/>
  <c r="P2048" i="2"/>
  <c r="O2049" i="2"/>
  <c r="P2049" i="2"/>
  <c r="O2050" i="2"/>
  <c r="P2050" i="2"/>
  <c r="O2051" i="2"/>
  <c r="P2051" i="2"/>
  <c r="I2051" i="2" s="1"/>
  <c r="O2052" i="2"/>
  <c r="P2052" i="2"/>
  <c r="O2053" i="2"/>
  <c r="P2053" i="2"/>
  <c r="O2054" i="2"/>
  <c r="P2054" i="2"/>
  <c r="O2055" i="2"/>
  <c r="P2055" i="2"/>
  <c r="I2055" i="2" s="1"/>
  <c r="O2056" i="2"/>
  <c r="P2056" i="2"/>
  <c r="O2057" i="2"/>
  <c r="P2057" i="2"/>
  <c r="Q2057" i="2" s="1"/>
  <c r="O2058" i="2"/>
  <c r="P2058" i="2"/>
  <c r="Q2058" i="2" s="1"/>
  <c r="O2059" i="2"/>
  <c r="P2059" i="2"/>
  <c r="Q2059" i="2" s="1"/>
  <c r="O2060" i="2"/>
  <c r="P2060" i="2"/>
  <c r="O2061" i="2"/>
  <c r="P2061" i="2"/>
  <c r="O2062" i="2"/>
  <c r="P2062" i="2"/>
  <c r="O2063" i="2"/>
  <c r="P2063" i="2"/>
  <c r="Q2063" i="2" s="1"/>
  <c r="O2064" i="2"/>
  <c r="P2064" i="2"/>
  <c r="Q2064" i="2" s="1"/>
  <c r="O2065" i="2"/>
  <c r="P2065" i="2"/>
  <c r="Q2065" i="2" s="1"/>
  <c r="O2066" i="2"/>
  <c r="P2066" i="2"/>
  <c r="O2067" i="2"/>
  <c r="P2067" i="2"/>
  <c r="I2067" i="2" s="1"/>
  <c r="J2067" i="2" s="1"/>
  <c r="O2068" i="2"/>
  <c r="P2068" i="2"/>
  <c r="O2069" i="2"/>
  <c r="P2069" i="2"/>
  <c r="O2070" i="2"/>
  <c r="P2070" i="2"/>
  <c r="O2071" i="2"/>
  <c r="P2071" i="2"/>
  <c r="Q2071" i="2" s="1"/>
  <c r="O2072" i="2"/>
  <c r="P2072" i="2"/>
  <c r="Q2072" i="2" s="1"/>
  <c r="O2073" i="2"/>
  <c r="P2073" i="2"/>
  <c r="Q2073" i="2" s="1"/>
  <c r="O2074" i="2"/>
  <c r="P2074" i="2"/>
  <c r="O2075" i="2"/>
  <c r="P2075" i="2"/>
  <c r="I2075" i="2" s="1"/>
  <c r="O2076" i="2"/>
  <c r="P2076" i="2"/>
  <c r="O2077" i="2"/>
  <c r="P2077" i="2"/>
  <c r="O2078" i="2"/>
  <c r="P2078" i="2"/>
  <c r="O2079" i="2"/>
  <c r="P2079" i="2"/>
  <c r="I2079" i="2" s="1"/>
  <c r="O2080" i="2"/>
  <c r="P2080" i="2"/>
  <c r="Q2080" i="2" s="1"/>
  <c r="O2081" i="2"/>
  <c r="P2081" i="2"/>
  <c r="Q2081" i="2" s="1"/>
  <c r="O2082" i="2"/>
  <c r="P2082" i="2"/>
  <c r="Q2082" i="2" s="1"/>
  <c r="O2083" i="2"/>
  <c r="P2083" i="2"/>
  <c r="I2083" i="2" s="1"/>
  <c r="J2083" i="2" s="1"/>
  <c r="O2084" i="2"/>
  <c r="P2084" i="2"/>
  <c r="O2085" i="2"/>
  <c r="P2085" i="2"/>
  <c r="O2086" i="2"/>
  <c r="P2086" i="2"/>
  <c r="Q2086" i="2" s="1"/>
  <c r="O2087" i="2"/>
  <c r="P2087" i="2"/>
  <c r="Q2087" i="2" s="1"/>
  <c r="O2088" i="2"/>
  <c r="P2088" i="2"/>
  <c r="Q2088" i="2" s="1"/>
  <c r="O2089" i="2"/>
  <c r="P2089" i="2"/>
  <c r="O2090" i="2"/>
  <c r="P2090" i="2"/>
  <c r="O2091" i="2"/>
  <c r="P2091" i="2"/>
  <c r="I2091" i="2" s="1"/>
  <c r="O2092" i="2"/>
  <c r="P2092" i="2"/>
  <c r="Q2092" i="2" s="1"/>
  <c r="O2093" i="2"/>
  <c r="P2093" i="2"/>
  <c r="Q2093" i="2" s="1"/>
  <c r="O2094" i="2"/>
  <c r="P2094" i="2"/>
  <c r="Q2094" i="2" s="1"/>
  <c r="O2095" i="2"/>
  <c r="P2095" i="2"/>
  <c r="I2095" i="2" s="1"/>
  <c r="O2096" i="2"/>
  <c r="P2096" i="2"/>
  <c r="O2097" i="2"/>
  <c r="P2097" i="2"/>
  <c r="O2098" i="2"/>
  <c r="P2098" i="2"/>
  <c r="Q2098" i="2" s="1"/>
  <c r="O2099" i="2"/>
  <c r="P2099" i="2"/>
  <c r="Q2099" i="2" s="1"/>
  <c r="O2100" i="2"/>
  <c r="P2100" i="2"/>
  <c r="Q2100" i="2" s="1"/>
  <c r="O2101" i="2"/>
  <c r="P2101" i="2"/>
  <c r="O2102" i="2"/>
  <c r="P2102" i="2"/>
  <c r="O2103" i="2"/>
  <c r="P2103" i="2"/>
  <c r="I2103" i="2" s="1"/>
  <c r="O2104" i="2"/>
  <c r="P2104" i="2"/>
  <c r="Q2104" i="2" s="1"/>
  <c r="O2105" i="2"/>
  <c r="P2105" i="2"/>
  <c r="Q2105" i="2" s="1"/>
  <c r="O2106" i="2"/>
  <c r="P2106" i="2"/>
  <c r="Q2106" i="2" s="1"/>
  <c r="O2107" i="2"/>
  <c r="P2107" i="2"/>
  <c r="I2107" i="2" s="1"/>
  <c r="J2107" i="2" s="1"/>
  <c r="O2108" i="2"/>
  <c r="P2108" i="2"/>
  <c r="O2109" i="2"/>
  <c r="P2109" i="2"/>
  <c r="O2110" i="2"/>
  <c r="P2110" i="2"/>
  <c r="Q2110" i="2" s="1"/>
  <c r="O2111" i="2"/>
  <c r="P2111" i="2"/>
  <c r="Q2111" i="2" s="1"/>
  <c r="O2112" i="2"/>
  <c r="P2112" i="2"/>
  <c r="Q2112" i="2" s="1"/>
  <c r="O2113" i="2"/>
  <c r="P2113" i="2"/>
  <c r="O2114" i="2"/>
  <c r="P2114" i="2"/>
  <c r="O2115" i="2"/>
  <c r="P2115" i="2"/>
  <c r="I2115" i="2" s="1"/>
  <c r="O2116" i="2"/>
  <c r="P2116" i="2"/>
  <c r="Q2116" i="2" s="1"/>
  <c r="O2117" i="2"/>
  <c r="P2117" i="2"/>
  <c r="Q2117" i="2" s="1"/>
  <c r="O2118" i="2"/>
  <c r="P2118" i="2"/>
  <c r="Q2118" i="2" s="1"/>
  <c r="O2119" i="2"/>
  <c r="P2119" i="2"/>
  <c r="I2119" i="2" s="1"/>
  <c r="O2120" i="2"/>
  <c r="P2120" i="2"/>
  <c r="O2121" i="2"/>
  <c r="P2121" i="2"/>
  <c r="O2122" i="2"/>
  <c r="P2122" i="2"/>
  <c r="O2123" i="2"/>
  <c r="P2123" i="2"/>
  <c r="I2123" i="2" s="1"/>
  <c r="O2124" i="2"/>
  <c r="P2124" i="2"/>
  <c r="O2125" i="2"/>
  <c r="P2125" i="2"/>
  <c r="O2126" i="2"/>
  <c r="P2126" i="2"/>
  <c r="O2127" i="2"/>
  <c r="P2127" i="2"/>
  <c r="Q2127" i="2" s="1"/>
  <c r="O2128" i="2"/>
  <c r="P2128" i="2"/>
  <c r="Q2128" i="2" s="1"/>
  <c r="O2129" i="2"/>
  <c r="P2129" i="2"/>
  <c r="Q2129" i="2" s="1"/>
  <c r="O2130" i="2"/>
  <c r="P2130" i="2"/>
  <c r="O2131" i="2"/>
  <c r="P2131" i="2"/>
  <c r="I2131" i="2" s="1"/>
  <c r="O2132" i="2"/>
  <c r="P2132" i="2"/>
  <c r="O2133" i="2"/>
  <c r="P2133" i="2"/>
  <c r="O2134" i="2"/>
  <c r="P2134" i="2"/>
  <c r="Q2134" i="2" s="1"/>
  <c r="O2135" i="2"/>
  <c r="P2135" i="2"/>
  <c r="Q2135" i="2" s="1"/>
  <c r="O2136" i="2"/>
  <c r="P2136" i="2"/>
  <c r="Q2136" i="2" s="1"/>
  <c r="O2137" i="2"/>
  <c r="P2137" i="2"/>
  <c r="O2138" i="2"/>
  <c r="P2138" i="2"/>
  <c r="O2139" i="2"/>
  <c r="P2139" i="2"/>
  <c r="I2139" i="2" s="1"/>
  <c r="O2140" i="2"/>
  <c r="P2140" i="2"/>
  <c r="O2141" i="2"/>
  <c r="P2141" i="2"/>
  <c r="O2142" i="2"/>
  <c r="P2142" i="2"/>
  <c r="Q2142" i="2" s="1"/>
  <c r="O2143" i="2"/>
  <c r="P2143" i="2"/>
  <c r="Q2143" i="2" s="1"/>
  <c r="O2144" i="2"/>
  <c r="P2144" i="2"/>
  <c r="Q2144" i="2" s="1"/>
  <c r="O2145" i="2"/>
  <c r="P2145" i="2"/>
  <c r="O2146" i="2"/>
  <c r="P2146" i="2"/>
  <c r="O2147" i="2"/>
  <c r="P2147" i="2"/>
  <c r="I2147" i="2" s="1"/>
  <c r="O2148" i="2"/>
  <c r="P2148" i="2"/>
  <c r="O2149" i="2"/>
  <c r="P2149" i="2"/>
  <c r="O2150" i="2"/>
  <c r="P2150" i="2"/>
  <c r="O2151" i="2"/>
  <c r="P2151" i="2"/>
  <c r="I2151" i="2" s="1"/>
  <c r="O2152" i="2"/>
  <c r="P2152" i="2"/>
  <c r="O2153" i="2"/>
  <c r="P2153" i="2"/>
  <c r="Q2153" i="2" s="1"/>
  <c r="O2154" i="2"/>
  <c r="P2154" i="2"/>
  <c r="Q2154" i="2" s="1"/>
  <c r="O2155" i="2"/>
  <c r="P2155" i="2"/>
  <c r="Q2155" i="2" s="1"/>
  <c r="O2156" i="2"/>
  <c r="P2156" i="2"/>
  <c r="O2157" i="2"/>
  <c r="P2157" i="2"/>
  <c r="O2158" i="2"/>
  <c r="P2158" i="2"/>
  <c r="O2159" i="2"/>
  <c r="P2159" i="2"/>
  <c r="I2159" i="2" s="1"/>
  <c r="O2160" i="2"/>
  <c r="P2160" i="2"/>
  <c r="O2161" i="2"/>
  <c r="P2161" i="2"/>
  <c r="Q2161" i="2" s="1"/>
  <c r="O2162" i="2"/>
  <c r="P2162" i="2"/>
  <c r="Q2162" i="2" s="1"/>
  <c r="O2163" i="2"/>
  <c r="P2163" i="2"/>
  <c r="Q2163" i="2" s="1"/>
  <c r="O2164" i="2"/>
  <c r="P2164" i="2"/>
  <c r="O2165" i="2"/>
  <c r="P2165" i="2"/>
  <c r="O2166" i="2"/>
  <c r="P2166" i="2"/>
  <c r="O2167" i="2"/>
  <c r="P2167" i="2"/>
  <c r="I2167" i="2" s="1"/>
  <c r="O2168" i="2"/>
  <c r="P2168" i="2"/>
  <c r="O2169" i="2"/>
  <c r="P2169" i="2"/>
  <c r="O2170" i="2"/>
  <c r="P2170" i="2"/>
  <c r="O2171" i="2"/>
  <c r="P2171" i="2"/>
  <c r="I2171" i="2" s="1"/>
  <c r="O2172" i="2"/>
  <c r="P2172" i="2"/>
  <c r="Q2172" i="2" s="1"/>
  <c r="O2173" i="2"/>
  <c r="P2173" i="2"/>
  <c r="Q2173" i="2" s="1"/>
  <c r="O2174" i="2"/>
  <c r="P2174" i="2"/>
  <c r="Q2174" i="2" s="1"/>
  <c r="O2175" i="2"/>
  <c r="P2175" i="2"/>
  <c r="I2175" i="2" s="1"/>
  <c r="O2176" i="2"/>
  <c r="P2176" i="2"/>
  <c r="O2177" i="2"/>
  <c r="P2177" i="2"/>
  <c r="O2178" i="2"/>
  <c r="P2178" i="2"/>
  <c r="O2179" i="2"/>
  <c r="P2179" i="2"/>
  <c r="I2179" i="2" s="1"/>
  <c r="O2180" i="2"/>
  <c r="P2180" i="2"/>
  <c r="Q2180" i="2" s="1"/>
  <c r="O2181" i="2"/>
  <c r="P2181" i="2"/>
  <c r="Q2181" i="2" s="1"/>
  <c r="O2182" i="2"/>
  <c r="P2182" i="2"/>
  <c r="Q2182" i="2" s="1"/>
  <c r="O2183" i="2"/>
  <c r="P2183" i="2"/>
  <c r="I2183" i="2" s="1"/>
  <c r="J2183" i="2" s="1"/>
  <c r="O2184" i="2"/>
  <c r="P2184" i="2"/>
  <c r="O2185" i="2"/>
  <c r="P2185" i="2"/>
  <c r="O2186" i="2"/>
  <c r="P2186" i="2"/>
  <c r="O2187" i="2"/>
  <c r="P2187" i="2"/>
  <c r="Q2187" i="2" s="1"/>
  <c r="O2188" i="2"/>
  <c r="P2188" i="2"/>
  <c r="Q2188" i="2" s="1"/>
  <c r="O2189" i="2"/>
  <c r="P2189" i="2"/>
  <c r="Q2189" i="2" s="1"/>
  <c r="O2190" i="2"/>
  <c r="P2190" i="2"/>
  <c r="O2191" i="2"/>
  <c r="P2191" i="2"/>
  <c r="I2191" i="2" s="1"/>
  <c r="J2191" i="2" s="1"/>
  <c r="O2192" i="2"/>
  <c r="P2192" i="2"/>
  <c r="O2193" i="2"/>
  <c r="P2193" i="2"/>
  <c r="O2194" i="2"/>
  <c r="P2194" i="2"/>
  <c r="Q2194" i="2" s="1"/>
  <c r="O2195" i="2"/>
  <c r="P2195" i="2"/>
  <c r="Q2195" i="2" s="1"/>
  <c r="O2196" i="2"/>
  <c r="P2196" i="2"/>
  <c r="Q2196" i="2" s="1"/>
  <c r="O2197" i="2"/>
  <c r="P2197" i="2"/>
  <c r="O2198" i="2"/>
  <c r="P2198" i="2"/>
  <c r="O2199" i="2"/>
  <c r="P2199" i="2"/>
  <c r="I2199" i="2" s="1"/>
  <c r="J2199" i="2" s="1"/>
  <c r="O2200" i="2"/>
  <c r="P2200" i="2"/>
  <c r="O2201" i="2"/>
  <c r="P2201" i="2"/>
  <c r="Q2201" i="2" s="1"/>
  <c r="O2202" i="2"/>
  <c r="P2202" i="2"/>
  <c r="Q2202" i="2" s="1"/>
  <c r="O2203" i="2"/>
  <c r="P2203" i="2"/>
  <c r="Q2203" i="2" s="1"/>
  <c r="O2204" i="2"/>
  <c r="P2204" i="2"/>
  <c r="O2205" i="2"/>
  <c r="P2205" i="2"/>
  <c r="O2206" i="2"/>
  <c r="P2206" i="2"/>
  <c r="O2207" i="2"/>
  <c r="P2207" i="2"/>
  <c r="I2207" i="2" s="1"/>
  <c r="J2207" i="2" s="1"/>
  <c r="O2208" i="2"/>
  <c r="P2208" i="2"/>
  <c r="Q2208" i="2" s="1"/>
  <c r="O2209" i="2"/>
  <c r="P2209" i="2"/>
  <c r="Q2209" i="2" s="1"/>
  <c r="O2210" i="2"/>
  <c r="P2210" i="2"/>
  <c r="Q2210" i="2" s="1"/>
  <c r="O2211" i="2"/>
  <c r="P2211" i="2"/>
  <c r="I2211" i="2" s="1"/>
  <c r="J2211" i="2" s="1"/>
  <c r="O2212" i="2"/>
  <c r="P2212" i="2"/>
  <c r="O2213" i="2"/>
  <c r="P2213" i="2"/>
  <c r="O2214" i="2"/>
  <c r="P2214" i="2"/>
  <c r="O2215" i="2"/>
  <c r="P2215" i="2"/>
  <c r="Q2215" i="2" s="1"/>
  <c r="O2216" i="2"/>
  <c r="P2216" i="2"/>
  <c r="Q2216" i="2" s="1"/>
  <c r="O2217" i="2"/>
  <c r="P2217" i="2"/>
  <c r="Q2217" i="2" s="1"/>
  <c r="O2218" i="2"/>
  <c r="P2218" i="2"/>
  <c r="O2219" i="2"/>
  <c r="P2219" i="2"/>
  <c r="I2219" i="2" s="1"/>
  <c r="O2220" i="2"/>
  <c r="P2220" i="2"/>
  <c r="O2221" i="2"/>
  <c r="P2221" i="2"/>
  <c r="O2222" i="2"/>
  <c r="P2222" i="2"/>
  <c r="Q2222" i="2" s="1"/>
  <c r="O2223" i="2"/>
  <c r="P2223" i="2"/>
  <c r="Q2223" i="2" s="1"/>
  <c r="O2224" i="2"/>
  <c r="P2224" i="2"/>
  <c r="Q2224" i="2" s="1"/>
  <c r="O2225" i="2"/>
  <c r="P2225" i="2"/>
  <c r="O2226" i="2"/>
  <c r="P2226" i="2"/>
  <c r="O2227" i="2"/>
  <c r="P2227" i="2"/>
  <c r="I2227" i="2" s="1"/>
  <c r="O2228" i="2"/>
  <c r="P2228" i="2"/>
  <c r="O2229" i="2"/>
  <c r="P2229" i="2"/>
  <c r="Q2229" i="2" s="1"/>
  <c r="O2230" i="2"/>
  <c r="P2230" i="2"/>
  <c r="Q2230" i="2" s="1"/>
  <c r="O2231" i="2"/>
  <c r="P2231" i="2"/>
  <c r="Q2231" i="2" s="1"/>
  <c r="O2232" i="2"/>
  <c r="P2232" i="2"/>
  <c r="O2233" i="2"/>
  <c r="P2233" i="2"/>
  <c r="O2234" i="2"/>
  <c r="P2234" i="2"/>
  <c r="O2235" i="2"/>
  <c r="P2235" i="2"/>
  <c r="I2235" i="2" s="1"/>
  <c r="O2236" i="2"/>
  <c r="P2236" i="2"/>
  <c r="Q2236" i="2" s="1"/>
  <c r="O2237" i="2"/>
  <c r="P2237" i="2"/>
  <c r="Q2237" i="2" s="1"/>
  <c r="O2238" i="2"/>
  <c r="P2238" i="2"/>
  <c r="Q2238" i="2" s="1"/>
  <c r="O2239" i="2"/>
  <c r="P2239" i="2"/>
  <c r="I2239" i="2" s="1"/>
  <c r="J2239" i="2" s="1"/>
  <c r="O2240" i="2"/>
  <c r="P2240" i="2"/>
  <c r="O2241" i="2"/>
  <c r="P2241" i="2"/>
  <c r="O2242" i="2"/>
  <c r="P2242" i="2"/>
  <c r="O2243" i="2"/>
  <c r="P2243" i="2"/>
  <c r="Q2243" i="2" s="1"/>
  <c r="O2244" i="2"/>
  <c r="P2244" i="2"/>
  <c r="Q2244" i="2" s="1"/>
  <c r="O2245" i="2"/>
  <c r="P2245" i="2"/>
  <c r="Q2245" i="2" s="1"/>
  <c r="O2246" i="2"/>
  <c r="P2246" i="2"/>
  <c r="O2247" i="2"/>
  <c r="P2247" i="2"/>
  <c r="I2247" i="2" s="1"/>
  <c r="J2247" i="2" s="1"/>
  <c r="O2248" i="2"/>
  <c r="P2248" i="2"/>
  <c r="O2249" i="2"/>
  <c r="P2249" i="2"/>
  <c r="O2250" i="2"/>
  <c r="P2250" i="2"/>
  <c r="Q2250" i="2" s="1"/>
  <c r="O2251" i="2"/>
  <c r="P2251" i="2"/>
  <c r="Q2251" i="2" s="1"/>
  <c r="O2252" i="2"/>
  <c r="P2252" i="2"/>
  <c r="Q2252" i="2" s="1"/>
  <c r="O2253" i="2"/>
  <c r="P2253" i="2"/>
  <c r="O2254" i="2"/>
  <c r="P2254" i="2"/>
  <c r="O2255" i="2"/>
  <c r="P2255" i="2"/>
  <c r="I2255" i="2" s="1"/>
  <c r="J2255" i="2" s="1"/>
  <c r="O2256" i="2"/>
  <c r="P2256" i="2"/>
  <c r="O2257" i="2"/>
  <c r="P2257" i="2"/>
  <c r="Q2257" i="2" s="1"/>
  <c r="O2258" i="2"/>
  <c r="P2258" i="2"/>
  <c r="Q2258" i="2" s="1"/>
  <c r="O2259" i="2"/>
  <c r="P2259" i="2"/>
  <c r="Q2259" i="2" s="1"/>
  <c r="O2260" i="2"/>
  <c r="P2260" i="2"/>
  <c r="O2261" i="2"/>
  <c r="P2261" i="2"/>
  <c r="O2262" i="2"/>
  <c r="P2262" i="2"/>
  <c r="O2263" i="2"/>
  <c r="P2263" i="2"/>
  <c r="Q2263" i="2" s="1"/>
  <c r="O2264" i="2"/>
  <c r="P2264" i="2"/>
  <c r="Q2264" i="2" s="1"/>
  <c r="O2265" i="2"/>
  <c r="P2265" i="2"/>
  <c r="Q2265" i="2" s="1"/>
  <c r="O2266" i="2"/>
  <c r="P2266" i="2"/>
  <c r="O2267" i="2"/>
  <c r="P2267" i="2"/>
  <c r="I2267" i="2" s="1"/>
  <c r="J2267" i="2" s="1"/>
  <c r="O2268" i="2"/>
  <c r="P2268" i="2"/>
  <c r="O2269" i="2"/>
  <c r="P2269" i="2"/>
  <c r="Q2269" i="2" s="1"/>
  <c r="O2270" i="2"/>
  <c r="P2270" i="2"/>
  <c r="Q2270" i="2" s="1"/>
  <c r="O2271" i="2"/>
  <c r="P2271" i="2"/>
  <c r="Q2271" i="2" s="1"/>
  <c r="O2272" i="2"/>
  <c r="P2272" i="2"/>
  <c r="O2273" i="2"/>
  <c r="P2273" i="2"/>
  <c r="O2274" i="2"/>
  <c r="P2274" i="2"/>
  <c r="O2275" i="2"/>
  <c r="P2275" i="2"/>
  <c r="Q2275" i="2" s="1"/>
  <c r="O2276" i="2"/>
  <c r="P2276" i="2"/>
  <c r="Q2276" i="2" s="1"/>
  <c r="O2277" i="2"/>
  <c r="P2277" i="2"/>
  <c r="Q2277" i="2" s="1"/>
  <c r="O2278" i="2"/>
  <c r="P2278" i="2"/>
  <c r="O2279" i="2"/>
  <c r="P2279" i="2"/>
  <c r="I2279" i="2" s="1"/>
  <c r="J2279" i="2" s="1"/>
  <c r="O2280" i="2"/>
  <c r="P2280" i="2"/>
  <c r="O2281" i="2"/>
  <c r="P2281" i="2"/>
  <c r="O2282" i="2"/>
  <c r="P2282" i="2"/>
  <c r="Q2282" i="2" s="1"/>
  <c r="O2283" i="2"/>
  <c r="P2283" i="2"/>
  <c r="Q2283" i="2" s="1"/>
  <c r="O2284" i="2"/>
  <c r="P2284" i="2"/>
  <c r="Q2284" i="2" s="1"/>
  <c r="O2285" i="2"/>
  <c r="P2285" i="2"/>
  <c r="O2286" i="2"/>
  <c r="P2286" i="2"/>
  <c r="O2287" i="2"/>
  <c r="P2287" i="2"/>
  <c r="I2287" i="2" s="1"/>
  <c r="O2288" i="2"/>
  <c r="P2288" i="2"/>
  <c r="O2289" i="2"/>
  <c r="P2289" i="2"/>
  <c r="Q2289" i="2" s="1"/>
  <c r="O2290" i="2"/>
  <c r="P2290" i="2"/>
  <c r="Q2290" i="2" s="1"/>
  <c r="O2291" i="2"/>
  <c r="P2291" i="2"/>
  <c r="Q2291" i="2" s="1"/>
  <c r="O2292" i="2"/>
  <c r="P2292" i="2"/>
  <c r="O2293" i="2"/>
  <c r="P2293" i="2"/>
  <c r="O2294" i="2"/>
  <c r="P2294" i="2"/>
  <c r="O2295" i="2"/>
  <c r="P2295" i="2"/>
  <c r="I2295" i="2" s="1"/>
  <c r="J2295" i="2" s="1"/>
  <c r="O2296" i="2"/>
  <c r="P2296" i="2"/>
  <c r="O2297" i="2"/>
  <c r="P2297" i="2"/>
  <c r="Q2297" i="2" s="1"/>
  <c r="O2298" i="2"/>
  <c r="P2298" i="2"/>
  <c r="Q2298" i="2" s="1"/>
  <c r="O2299" i="2"/>
  <c r="P2299" i="2"/>
  <c r="Q2299" i="2" s="1"/>
  <c r="O2300" i="2"/>
  <c r="P2300" i="2"/>
  <c r="O2301" i="2"/>
  <c r="P2301" i="2"/>
  <c r="Q2301" i="2" s="1"/>
  <c r="O2302" i="2"/>
  <c r="P2302" i="2"/>
  <c r="Q2302" i="2" s="1"/>
  <c r="O2303" i="2"/>
  <c r="P2303" i="2"/>
  <c r="Q2303" i="2" s="1"/>
  <c r="O2304" i="2"/>
  <c r="P2304" i="2"/>
  <c r="O2305" i="2"/>
  <c r="P2305" i="2"/>
  <c r="O2306" i="2"/>
  <c r="P2306" i="2"/>
  <c r="O2307" i="2"/>
  <c r="P2307" i="2"/>
  <c r="I2307" i="2" s="1"/>
  <c r="O2308" i="2"/>
  <c r="P2308" i="2"/>
  <c r="Q2308" i="2" s="1"/>
  <c r="O2309" i="2"/>
  <c r="P2309" i="2"/>
  <c r="Q2309" i="2" s="1"/>
  <c r="O2310" i="2"/>
  <c r="P2310" i="2"/>
  <c r="Q2310" i="2" s="1"/>
  <c r="O2311" i="2"/>
  <c r="P2311" i="2"/>
  <c r="I2311" i="2" s="1"/>
  <c r="J2311" i="2" s="1"/>
  <c r="O2312" i="2"/>
  <c r="P2312" i="2"/>
  <c r="O2313" i="2"/>
  <c r="P2313" i="2"/>
  <c r="O2314" i="2"/>
  <c r="P2314" i="2"/>
  <c r="O2315" i="2"/>
  <c r="P2315" i="2"/>
  <c r="Q2315" i="2" s="1"/>
  <c r="O2316" i="2"/>
  <c r="P2316" i="2"/>
  <c r="Q2316" i="2" s="1"/>
  <c r="O2317" i="2"/>
  <c r="P2317" i="2"/>
  <c r="Q2317" i="2" s="1"/>
  <c r="O2318" i="2"/>
  <c r="P2318" i="2"/>
  <c r="O2319" i="2"/>
  <c r="P2319" i="2"/>
  <c r="I2319" i="2" s="1"/>
  <c r="O2320" i="2"/>
  <c r="P2320" i="2"/>
  <c r="O2321" i="2"/>
  <c r="P2321" i="2"/>
  <c r="O2322" i="2"/>
  <c r="P2322" i="2"/>
  <c r="Q2322" i="2" s="1"/>
  <c r="O2323" i="2"/>
  <c r="P2323" i="2"/>
  <c r="Q2323" i="2" s="1"/>
  <c r="O2324" i="2"/>
  <c r="P2324" i="2"/>
  <c r="Q2324" i="2" s="1"/>
  <c r="O2325" i="2"/>
  <c r="P2325" i="2"/>
  <c r="O2326" i="2"/>
  <c r="P2326" i="2"/>
  <c r="O2327" i="2"/>
  <c r="P2327" i="2"/>
  <c r="I2327" i="2" s="1"/>
  <c r="J2327" i="2" s="1"/>
  <c r="O2328" i="2"/>
  <c r="P2328" i="2"/>
  <c r="O2329" i="2"/>
  <c r="P2329" i="2"/>
  <c r="Q2329" i="2" s="1"/>
  <c r="O2330" i="2"/>
  <c r="P2330" i="2"/>
  <c r="Q2330" i="2" s="1"/>
  <c r="O2331" i="2"/>
  <c r="P2331" i="2"/>
  <c r="Q2331" i="2" s="1"/>
  <c r="O2332" i="2"/>
  <c r="P2332" i="2"/>
  <c r="O2333" i="2"/>
  <c r="P2333" i="2"/>
  <c r="O2334" i="2"/>
  <c r="P2334" i="2"/>
  <c r="O2335" i="2"/>
  <c r="P2335" i="2"/>
  <c r="I2335" i="2" s="1"/>
  <c r="O2336" i="2"/>
  <c r="P2336" i="2"/>
  <c r="Q2336" i="2" s="1"/>
  <c r="O2337" i="2"/>
  <c r="P2337" i="2"/>
  <c r="Q2337" i="2" s="1"/>
  <c r="O2338" i="2"/>
  <c r="P2338" i="2"/>
  <c r="Q2338" i="2" s="1"/>
  <c r="O2339" i="2"/>
  <c r="P2339" i="2"/>
  <c r="I2339" i="2" s="1"/>
  <c r="J2339" i="2" s="1"/>
  <c r="O2340" i="2"/>
  <c r="P2340" i="2"/>
  <c r="O2341" i="2"/>
  <c r="P2341" i="2"/>
  <c r="O2342" i="2"/>
  <c r="P2342" i="2"/>
  <c r="O2343" i="2"/>
  <c r="P2343" i="2"/>
  <c r="Q2343" i="2" s="1"/>
  <c r="O2344" i="2"/>
  <c r="P2344" i="2"/>
  <c r="Q2344" i="2" s="1"/>
  <c r="O2345" i="2"/>
  <c r="P2345" i="2"/>
  <c r="Q2345" i="2" s="1"/>
  <c r="O2346" i="2"/>
  <c r="P2346" i="2"/>
  <c r="O2347" i="2"/>
  <c r="P2347" i="2"/>
  <c r="I2347" i="2" s="1"/>
  <c r="J2347" i="2" s="1"/>
  <c r="O2348" i="2"/>
  <c r="P2348" i="2"/>
  <c r="Q2348" i="2" s="1"/>
  <c r="O2349" i="2"/>
  <c r="P2349" i="2"/>
  <c r="Q2349" i="2" s="1"/>
  <c r="O2350" i="2"/>
  <c r="P2350" i="2"/>
  <c r="Q2350" i="2" s="1"/>
  <c r="O2351" i="2"/>
  <c r="P2351" i="2"/>
  <c r="I2351" i="2" s="1"/>
  <c r="J2351" i="2" s="1"/>
  <c r="O2352" i="2"/>
  <c r="P2352" i="2"/>
  <c r="O2353" i="2"/>
  <c r="P2353" i="2"/>
  <c r="Q2353" i="2" s="1"/>
  <c r="O2354" i="2"/>
  <c r="P2354" i="2"/>
  <c r="Q2354" i="2" s="1"/>
  <c r="O2355" i="2"/>
  <c r="P2355" i="2"/>
  <c r="Q2355" i="2" s="1"/>
  <c r="O2356" i="2"/>
  <c r="P2356" i="2"/>
  <c r="O2357" i="2"/>
  <c r="P2357" i="2"/>
  <c r="O2358" i="2"/>
  <c r="P2358" i="2"/>
  <c r="Q2358" i="2" s="1"/>
  <c r="O2359" i="2"/>
  <c r="P2359" i="2"/>
  <c r="Q2359" i="2" s="1"/>
  <c r="O2360" i="2"/>
  <c r="P2360" i="2"/>
  <c r="Q2360" i="2" s="1"/>
  <c r="O2361" i="2"/>
  <c r="P2361" i="2"/>
  <c r="O2362" i="2"/>
  <c r="P2362" i="2"/>
  <c r="O2363" i="2"/>
  <c r="P2363" i="2"/>
  <c r="Q2363" i="2" s="1"/>
  <c r="O2364" i="2"/>
  <c r="P2364" i="2"/>
  <c r="Q2364" i="2" s="1"/>
  <c r="O2365" i="2"/>
  <c r="P2365" i="2"/>
  <c r="Q2365" i="2" s="1"/>
  <c r="O2366" i="2"/>
  <c r="P2366" i="2"/>
  <c r="O2367" i="2"/>
  <c r="P2367" i="2"/>
  <c r="I2367" i="2" s="1"/>
  <c r="J2367" i="2" s="1"/>
  <c r="O2368" i="2"/>
  <c r="P2368" i="2"/>
  <c r="O2369" i="2"/>
  <c r="P2369" i="2"/>
  <c r="Q2369" i="2" s="1"/>
  <c r="O2370" i="2"/>
  <c r="P2370" i="2"/>
  <c r="Q2370" i="2" s="1"/>
  <c r="O2371" i="2"/>
  <c r="P2371" i="2"/>
  <c r="Q2371" i="2" s="1"/>
  <c r="O2372" i="2"/>
  <c r="P2372" i="2"/>
  <c r="O2373" i="2"/>
  <c r="P2373" i="2"/>
  <c r="O2374" i="2"/>
  <c r="P2374" i="2"/>
  <c r="O2375" i="2"/>
  <c r="P2375" i="2"/>
  <c r="Q2375" i="2" s="1"/>
  <c r="O2376" i="2"/>
  <c r="P2376" i="2"/>
  <c r="Q2376" i="2" s="1"/>
  <c r="O2377" i="2"/>
  <c r="P2377" i="2"/>
  <c r="Q2377" i="2" s="1"/>
  <c r="O2378" i="2"/>
  <c r="P2378" i="2"/>
  <c r="O2379" i="2"/>
  <c r="P2379" i="2"/>
  <c r="I2379" i="2" s="1"/>
  <c r="J2379" i="2" s="1"/>
  <c r="O2380" i="2"/>
  <c r="P2380" i="2"/>
  <c r="O2381" i="2"/>
  <c r="P2381" i="2"/>
  <c r="Q2381" i="2" s="1"/>
  <c r="O2382" i="2"/>
  <c r="P2382" i="2"/>
  <c r="Q2382" i="2" s="1"/>
  <c r="O2383" i="2"/>
  <c r="P2383" i="2"/>
  <c r="Q2383" i="2" s="1"/>
  <c r="O2384" i="2"/>
  <c r="P2384" i="2"/>
  <c r="O2385" i="2"/>
  <c r="P2385" i="2"/>
  <c r="O2386" i="2"/>
  <c r="P2386" i="2"/>
  <c r="O2387" i="2"/>
  <c r="P2387" i="2"/>
  <c r="Q2387" i="2" s="1"/>
  <c r="O2388" i="2"/>
  <c r="P2388" i="2"/>
  <c r="Q2388" i="2" s="1"/>
  <c r="O2389" i="2"/>
  <c r="P2389" i="2"/>
  <c r="Q2389" i="2" s="1"/>
  <c r="O2390" i="2"/>
  <c r="P2390" i="2"/>
  <c r="O2391" i="2"/>
  <c r="P2391" i="2"/>
  <c r="I2391" i="2" s="1"/>
  <c r="J2391" i="2" s="1"/>
  <c r="O2392" i="2"/>
  <c r="P2392" i="2"/>
  <c r="O2393" i="2"/>
  <c r="P2393" i="2"/>
  <c r="Q2393" i="2" s="1"/>
  <c r="O2394" i="2"/>
  <c r="P2394" i="2"/>
  <c r="Q2394" i="2" s="1"/>
  <c r="O2395" i="2"/>
  <c r="P2395" i="2"/>
  <c r="Q2395" i="2" s="1"/>
  <c r="O2396" i="2"/>
  <c r="P2396" i="2"/>
  <c r="O2397" i="2"/>
  <c r="P2397" i="2"/>
  <c r="O2398" i="2"/>
  <c r="P2398" i="2"/>
  <c r="O2399" i="2"/>
  <c r="P2399" i="2"/>
  <c r="Q2399" i="2" s="1"/>
  <c r="O2400" i="2"/>
  <c r="P2400" i="2"/>
  <c r="Q2400" i="2" s="1"/>
  <c r="O2401" i="2"/>
  <c r="P2401" i="2"/>
  <c r="Q2401" i="2" s="1"/>
  <c r="O2402" i="2"/>
  <c r="P2402" i="2"/>
  <c r="O2403" i="2"/>
  <c r="P2403" i="2"/>
  <c r="I2403" i="2" s="1"/>
  <c r="J2403" i="2" s="1"/>
  <c r="O2404" i="2"/>
  <c r="P2404" i="2"/>
  <c r="O2405" i="2"/>
  <c r="P2405" i="2"/>
  <c r="Q2405" i="2" s="1"/>
  <c r="O2406" i="2"/>
  <c r="P2406" i="2"/>
  <c r="Q2406" i="2" s="1"/>
  <c r="O2407" i="2"/>
  <c r="P2407" i="2"/>
  <c r="Q2407" i="2" s="1"/>
  <c r="O2408" i="2"/>
  <c r="P2408" i="2"/>
  <c r="O2409" i="2"/>
  <c r="P2409" i="2"/>
  <c r="O2410" i="2"/>
  <c r="P2410" i="2"/>
  <c r="O2411" i="2"/>
  <c r="P2411" i="2"/>
  <c r="I2411" i="2" s="1"/>
  <c r="O2412" i="2"/>
  <c r="P2412" i="2"/>
  <c r="Q2412" i="2" s="1"/>
  <c r="O2413" i="2"/>
  <c r="P2413" i="2"/>
  <c r="Q2413" i="2" s="1"/>
  <c r="O2414" i="2"/>
  <c r="P2414" i="2"/>
  <c r="Q2414" i="2" s="1"/>
  <c r="O2415" i="2"/>
  <c r="P2415" i="2"/>
  <c r="I2415" i="2" s="1"/>
  <c r="J2415" i="2" s="1"/>
  <c r="O2416" i="2"/>
  <c r="P2416" i="2"/>
  <c r="O2417" i="2"/>
  <c r="P2417" i="2"/>
  <c r="O2418" i="2"/>
  <c r="P2418" i="2"/>
  <c r="O2419" i="2"/>
  <c r="P2419" i="2"/>
  <c r="Q2419" i="2" s="1"/>
  <c r="O2420" i="2"/>
  <c r="P2420" i="2"/>
  <c r="Q2420" i="2" s="1"/>
  <c r="O2421" i="2"/>
  <c r="P2421" i="2"/>
  <c r="Q2421" i="2" s="1"/>
  <c r="O2422" i="2"/>
  <c r="P2422" i="2"/>
  <c r="O2423" i="2"/>
  <c r="P2423" i="2"/>
  <c r="I2423" i="2" s="1"/>
  <c r="J2423" i="2" s="1"/>
  <c r="O2424" i="2"/>
  <c r="P2424" i="2"/>
  <c r="O2425" i="2"/>
  <c r="P2425" i="2"/>
  <c r="O2426" i="2"/>
  <c r="P2426" i="2"/>
  <c r="Q2426" i="2" s="1"/>
  <c r="O2427" i="2"/>
  <c r="P2427" i="2"/>
  <c r="Q2427" i="2" s="1"/>
  <c r="O2428" i="2"/>
  <c r="P2428" i="2"/>
  <c r="Q2428" i="2" s="1"/>
  <c r="O2429" i="2"/>
  <c r="P2429" i="2"/>
  <c r="O2430" i="2"/>
  <c r="P2430" i="2"/>
  <c r="O2431" i="2"/>
  <c r="P2431" i="2"/>
  <c r="I2431" i="2" s="1"/>
  <c r="O2432" i="2"/>
  <c r="P2432" i="2"/>
  <c r="O2433" i="2"/>
  <c r="P2433" i="2"/>
  <c r="Q2433" i="2" s="1"/>
  <c r="O2434" i="2"/>
  <c r="P2434" i="2"/>
  <c r="Q2434" i="2" s="1"/>
  <c r="O2435" i="2"/>
  <c r="P2435" i="2"/>
  <c r="Q2435" i="2" s="1"/>
  <c r="O2436" i="2"/>
  <c r="P2436" i="2"/>
  <c r="O2437" i="2"/>
  <c r="P2437" i="2"/>
  <c r="O2438" i="2"/>
  <c r="P2438" i="2"/>
  <c r="O2439" i="2"/>
  <c r="P2439" i="2"/>
  <c r="Q2439" i="2" s="1"/>
  <c r="O2440" i="2"/>
  <c r="P2440" i="2"/>
  <c r="Q2440" i="2" s="1"/>
  <c r="O2441" i="2"/>
  <c r="P2441" i="2"/>
  <c r="Q2441" i="2" s="1"/>
  <c r="O2442" i="2"/>
  <c r="P2442" i="2"/>
  <c r="O2443" i="2"/>
  <c r="P2443" i="2"/>
  <c r="I2443" i="2" s="1"/>
  <c r="O2444" i="2"/>
  <c r="P2444" i="2"/>
  <c r="O2445" i="2"/>
  <c r="P2445" i="2"/>
  <c r="Q2445" i="2" s="1"/>
  <c r="O2446" i="2"/>
  <c r="P2446" i="2"/>
  <c r="Q2446" i="2" s="1"/>
  <c r="O2447" i="2"/>
  <c r="P2447" i="2"/>
  <c r="Q2447" i="2" s="1"/>
  <c r="O2448" i="2"/>
  <c r="P2448" i="2"/>
  <c r="O2449" i="2"/>
  <c r="P2449" i="2"/>
  <c r="O2450" i="2"/>
  <c r="P2450" i="2"/>
  <c r="O2451" i="2"/>
  <c r="P2451" i="2"/>
  <c r="Q2451" i="2" s="1"/>
  <c r="O2452" i="2"/>
  <c r="P2452" i="2"/>
  <c r="Q2452" i="2" s="1"/>
  <c r="O2453" i="2"/>
  <c r="P2453" i="2"/>
  <c r="Q2453" i="2" s="1"/>
  <c r="O2454" i="2"/>
  <c r="P2454" i="2"/>
  <c r="O2455" i="2"/>
  <c r="P2455" i="2"/>
  <c r="I2455" i="2" s="1"/>
  <c r="J2455" i="2" s="1"/>
  <c r="O2456" i="2"/>
  <c r="P2456" i="2"/>
  <c r="O2457" i="2"/>
  <c r="P2457" i="2"/>
  <c r="Q2457" i="2" s="1"/>
  <c r="O2458" i="2"/>
  <c r="P2458" i="2"/>
  <c r="Q2458" i="2" s="1"/>
  <c r="O2459" i="2"/>
  <c r="P2459" i="2"/>
  <c r="Q2459" i="2" s="1"/>
  <c r="O2460" i="2"/>
  <c r="P2460" i="2"/>
  <c r="O2461" i="2"/>
  <c r="P2461" i="2"/>
  <c r="O2462" i="2"/>
  <c r="P2462" i="2"/>
  <c r="O2463" i="2"/>
  <c r="P2463" i="2"/>
  <c r="Q2463" i="2" s="1"/>
  <c r="O2464" i="2"/>
  <c r="P2464" i="2"/>
  <c r="Q2464" i="2" s="1"/>
  <c r="O2465" i="2"/>
  <c r="P2465" i="2"/>
  <c r="Q2465" i="2" s="1"/>
  <c r="O2466" i="2"/>
  <c r="P2466" i="2"/>
  <c r="O2467" i="2"/>
  <c r="P2467" i="2"/>
  <c r="I2467" i="2" s="1"/>
  <c r="J2467" i="2" s="1"/>
  <c r="O2468" i="2"/>
  <c r="P2468" i="2"/>
  <c r="O2469" i="2"/>
  <c r="P2469" i="2"/>
  <c r="Q2469" i="2" s="1"/>
  <c r="O2470" i="2"/>
  <c r="P2470" i="2"/>
  <c r="Q2470" i="2" s="1"/>
  <c r="O2471" i="2"/>
  <c r="P2471" i="2"/>
  <c r="Q2471" i="2" s="1"/>
  <c r="O2472" i="2"/>
  <c r="P2472" i="2"/>
  <c r="O2473" i="2"/>
  <c r="P2473" i="2"/>
  <c r="O2474" i="2"/>
  <c r="P2474" i="2"/>
  <c r="O2475" i="2"/>
  <c r="P2475" i="2"/>
  <c r="Q2475" i="2" s="1"/>
  <c r="O2476" i="2"/>
  <c r="P2476" i="2"/>
  <c r="Q2476" i="2" s="1"/>
  <c r="O2477" i="2"/>
  <c r="P2477" i="2"/>
  <c r="Q2477" i="2" s="1"/>
  <c r="O2478" i="2"/>
  <c r="P2478" i="2"/>
  <c r="O2479" i="2"/>
  <c r="P2479" i="2"/>
  <c r="I2479" i="2" s="1"/>
  <c r="O2480" i="2"/>
  <c r="P2480" i="2"/>
  <c r="O2481" i="2"/>
  <c r="P2481" i="2"/>
  <c r="Q2481" i="2" s="1"/>
  <c r="O2482" i="2"/>
  <c r="P2482" i="2"/>
  <c r="Q2482" i="2" s="1"/>
  <c r="O2483" i="2"/>
  <c r="P2483" i="2"/>
  <c r="Q2483" i="2" s="1"/>
  <c r="O2484" i="2"/>
  <c r="P2484" i="2"/>
  <c r="O2485" i="2"/>
  <c r="P2485" i="2"/>
  <c r="O2486" i="2"/>
  <c r="P2486" i="2"/>
  <c r="O2487" i="2"/>
  <c r="P2487" i="2"/>
  <c r="Q2487" i="2" s="1"/>
  <c r="O2488" i="2"/>
  <c r="P2488" i="2"/>
  <c r="Q2488" i="2" s="1"/>
  <c r="O2489" i="2"/>
  <c r="P2489" i="2"/>
  <c r="Q2489" i="2" s="1"/>
  <c r="O2490" i="2"/>
  <c r="P2490" i="2"/>
  <c r="O2491" i="2"/>
  <c r="P2491" i="2"/>
  <c r="I2491" i="2" s="1"/>
  <c r="O2492" i="2"/>
  <c r="P2492" i="2"/>
  <c r="Q2492" i="2" s="1"/>
  <c r="O2493" i="2"/>
  <c r="P2493" i="2"/>
  <c r="Q2493" i="2" s="1"/>
  <c r="O2494" i="2"/>
  <c r="P2494" i="2"/>
  <c r="Q2494" i="2" s="1"/>
  <c r="O2495" i="2"/>
  <c r="P2495" i="2"/>
  <c r="I2495" i="2" s="1"/>
  <c r="J2495" i="2" s="1"/>
  <c r="O2496" i="2"/>
  <c r="P2496" i="2"/>
  <c r="O2497" i="2"/>
  <c r="P2497" i="2"/>
  <c r="Q2497" i="2" s="1"/>
  <c r="O2498" i="2"/>
  <c r="P2498" i="2"/>
  <c r="Q2498" i="2" s="1"/>
  <c r="O2499" i="2"/>
  <c r="P2499" i="2"/>
  <c r="Q2499" i="2" s="1"/>
  <c r="O2500" i="2"/>
  <c r="P2500" i="2"/>
  <c r="O2501" i="2"/>
  <c r="P2501" i="2"/>
  <c r="O2502" i="2"/>
  <c r="P2502" i="2"/>
  <c r="Q2502" i="2" s="1"/>
  <c r="O2503" i="2"/>
  <c r="P2503" i="2"/>
  <c r="Q2503" i="2" s="1"/>
  <c r="O2504" i="2"/>
  <c r="P2504" i="2"/>
  <c r="Q2504" i="2" s="1"/>
  <c r="O2505" i="2"/>
  <c r="P2505" i="2"/>
  <c r="O2506" i="2"/>
  <c r="P2506" i="2"/>
  <c r="O2507" i="2"/>
  <c r="P2507" i="2"/>
  <c r="Q2507" i="2" s="1"/>
  <c r="O2508" i="2"/>
  <c r="P2508" i="2"/>
  <c r="Q2508" i="2" s="1"/>
  <c r="O2509" i="2"/>
  <c r="P2509" i="2"/>
  <c r="Q2509" i="2" s="1"/>
  <c r="O2510" i="2"/>
  <c r="P2510" i="2"/>
  <c r="O2511" i="2"/>
  <c r="P2511" i="2"/>
  <c r="I2511" i="2" s="1"/>
  <c r="J2511" i="2" s="1"/>
  <c r="O2512" i="2"/>
  <c r="P2512" i="2"/>
  <c r="O2513" i="2"/>
  <c r="P2513" i="2"/>
  <c r="Q2513" i="2" s="1"/>
  <c r="O2514" i="2"/>
  <c r="P2514" i="2"/>
  <c r="Q2514" i="2" s="1"/>
  <c r="O2515" i="2"/>
  <c r="P2515" i="2"/>
  <c r="Q2515" i="2" s="1"/>
  <c r="O2516" i="2"/>
  <c r="P2516" i="2"/>
  <c r="O2517" i="2"/>
  <c r="P2517" i="2"/>
  <c r="O2518" i="2"/>
  <c r="P2518" i="2"/>
  <c r="Q2518" i="2" s="1"/>
  <c r="O2519" i="2"/>
  <c r="P2519" i="2"/>
  <c r="Q2519" i="2" s="1"/>
  <c r="O2520" i="2"/>
  <c r="P2520" i="2"/>
  <c r="Q2520" i="2" s="1"/>
  <c r="O2521" i="2"/>
  <c r="P2521" i="2"/>
  <c r="O2522" i="2"/>
  <c r="P2522" i="2"/>
  <c r="O2523" i="2"/>
  <c r="P2523" i="2"/>
  <c r="Q2523" i="2" s="1"/>
  <c r="O2524" i="2"/>
  <c r="P2524" i="2"/>
  <c r="Q2524" i="2" s="1"/>
  <c r="O2525" i="2"/>
  <c r="P2525" i="2"/>
  <c r="Q2525" i="2" s="1"/>
  <c r="O2526" i="2"/>
  <c r="P2526" i="2"/>
  <c r="O2527" i="2"/>
  <c r="P2527" i="2"/>
  <c r="I2527" i="2" s="1"/>
  <c r="J2527" i="2" s="1"/>
  <c r="O2528" i="2"/>
  <c r="P2528" i="2"/>
  <c r="O2529" i="2"/>
  <c r="P2529" i="2"/>
  <c r="O2530" i="2"/>
  <c r="P2530" i="2"/>
  <c r="Q2530" i="2" s="1"/>
  <c r="O2531" i="2"/>
  <c r="P2531" i="2"/>
  <c r="Q2531" i="2" s="1"/>
  <c r="O2532" i="2"/>
  <c r="P2532" i="2"/>
  <c r="Q2532" i="2" s="1"/>
  <c r="O2533" i="2"/>
  <c r="P2533" i="2"/>
  <c r="O2534" i="2"/>
  <c r="P2534" i="2"/>
  <c r="O2535" i="2"/>
  <c r="P2535" i="2"/>
  <c r="I2535" i="2" s="1"/>
  <c r="O2536" i="2"/>
  <c r="P2536" i="2"/>
  <c r="Q2536" i="2" s="1"/>
  <c r="O2537" i="2"/>
  <c r="P2537" i="2"/>
  <c r="Q2537" i="2" s="1"/>
  <c r="O2538" i="2"/>
  <c r="P2538" i="2"/>
  <c r="Q2538" i="2" s="1"/>
  <c r="O2539" i="2"/>
  <c r="P2539" i="2"/>
  <c r="I2539" i="2" s="1"/>
  <c r="J2539" i="2" s="1"/>
  <c r="O2540" i="2"/>
  <c r="P2540" i="2"/>
  <c r="O2541" i="2"/>
  <c r="P2541" i="2"/>
  <c r="O2542" i="2"/>
  <c r="P2542" i="2"/>
  <c r="O2543" i="2"/>
  <c r="P2543" i="2"/>
  <c r="Q2543" i="2" s="1"/>
  <c r="O2544" i="2"/>
  <c r="P2544" i="2"/>
  <c r="Q2544" i="2" s="1"/>
  <c r="O2545" i="2"/>
  <c r="P2545" i="2"/>
  <c r="Q2545" i="2" s="1"/>
  <c r="O2546" i="2"/>
  <c r="P2546" i="2"/>
  <c r="O2547" i="2"/>
  <c r="P2547" i="2"/>
  <c r="I2547" i="2" s="1"/>
  <c r="J2547" i="2" s="1"/>
  <c r="O2548" i="2"/>
  <c r="P2548" i="2"/>
  <c r="O2549" i="2"/>
  <c r="P2549" i="2"/>
  <c r="O2550" i="2"/>
  <c r="P2550" i="2"/>
  <c r="Q2550" i="2" s="1"/>
  <c r="O2551" i="2"/>
  <c r="P2551" i="2"/>
  <c r="Q2551" i="2" s="1"/>
  <c r="O2552" i="2"/>
  <c r="P2552" i="2"/>
  <c r="Q2552" i="2" s="1"/>
  <c r="O2553" i="2"/>
  <c r="P2553" i="2"/>
  <c r="O2554" i="2"/>
  <c r="P2554" i="2"/>
  <c r="O2555" i="2"/>
  <c r="P2555" i="2"/>
  <c r="I2555" i="2" s="1"/>
  <c r="O2556" i="2"/>
  <c r="P2556" i="2"/>
  <c r="O2557" i="2"/>
  <c r="P2557" i="2"/>
  <c r="Q2557" i="2" s="1"/>
  <c r="O2558" i="2"/>
  <c r="P2558" i="2"/>
  <c r="Q2558" i="2" s="1"/>
  <c r="O2559" i="2"/>
  <c r="P2559" i="2"/>
  <c r="Q2559" i="2" s="1"/>
  <c r="O2560" i="2"/>
  <c r="P2560" i="2"/>
  <c r="O2561" i="2"/>
  <c r="P2561" i="2"/>
  <c r="O2562" i="2"/>
  <c r="P2562" i="2"/>
  <c r="O2563" i="2"/>
  <c r="P2563" i="2"/>
  <c r="I2563" i="2" s="1"/>
  <c r="J2563" i="2" s="1"/>
  <c r="O2564" i="2"/>
  <c r="P2564" i="2"/>
  <c r="Q2564" i="2" s="1"/>
  <c r="O2565" i="2"/>
  <c r="P2565" i="2"/>
  <c r="Q2565" i="2" s="1"/>
  <c r="O2566" i="2"/>
  <c r="P2566" i="2"/>
  <c r="Q2566" i="2" s="1"/>
  <c r="O2567" i="2"/>
  <c r="P2567" i="2"/>
  <c r="I2567" i="2" s="1"/>
  <c r="J2567" i="2" s="1"/>
  <c r="O2568" i="2"/>
  <c r="P2568" i="2"/>
  <c r="O2569" i="2"/>
  <c r="P2569" i="2"/>
  <c r="O2570" i="2"/>
  <c r="P2570" i="2"/>
  <c r="O2571" i="2"/>
  <c r="P2571" i="2"/>
  <c r="Q2571" i="2" s="1"/>
  <c r="O2572" i="2"/>
  <c r="P2572" i="2"/>
  <c r="Q2572" i="2" s="1"/>
  <c r="O2573" i="2"/>
  <c r="P2573" i="2"/>
  <c r="Q2573" i="2" s="1"/>
  <c r="O2574" i="2"/>
  <c r="P2574" i="2"/>
  <c r="O2575" i="2"/>
  <c r="P2575" i="2"/>
  <c r="I2575" i="2" s="1"/>
  <c r="J2575" i="2" s="1"/>
  <c r="O2576" i="2"/>
  <c r="P2576" i="2"/>
  <c r="O2577" i="2"/>
  <c r="P2577" i="2"/>
  <c r="O2578" i="2"/>
  <c r="P2578" i="2"/>
  <c r="O2579" i="2"/>
  <c r="P2579" i="2"/>
  <c r="Q2579" i="2" s="1"/>
  <c r="O2580" i="2"/>
  <c r="P2580" i="2"/>
  <c r="Q2580" i="2" s="1"/>
  <c r="O2581" i="2"/>
  <c r="P2581" i="2"/>
  <c r="Q2581" i="2" s="1"/>
  <c r="O2582" i="2"/>
  <c r="P2582" i="2"/>
  <c r="O2583" i="2"/>
  <c r="P2583" i="2"/>
  <c r="I2583" i="2" s="1"/>
  <c r="O2584" i="2"/>
  <c r="P2584" i="2"/>
  <c r="O2585" i="2"/>
  <c r="P2585" i="2"/>
  <c r="O2586" i="2"/>
  <c r="P2586" i="2"/>
  <c r="Q2586" i="2" s="1"/>
  <c r="O2587" i="2"/>
  <c r="P2587" i="2"/>
  <c r="Q2587" i="2" s="1"/>
  <c r="O2588" i="2"/>
  <c r="P2588" i="2"/>
  <c r="Q2588" i="2" s="1"/>
  <c r="O2589" i="2"/>
  <c r="P2589" i="2"/>
  <c r="O2590" i="2"/>
  <c r="P2590" i="2"/>
  <c r="O2591" i="2"/>
  <c r="P2591" i="2"/>
  <c r="I2591" i="2" s="1"/>
  <c r="J2591" i="2" s="1"/>
  <c r="O2592" i="2"/>
  <c r="P2592" i="2"/>
  <c r="Q2592" i="2" s="1"/>
  <c r="O2593" i="2"/>
  <c r="P2593" i="2"/>
  <c r="Q2593" i="2" s="1"/>
  <c r="O2594" i="2"/>
  <c r="P2594" i="2"/>
  <c r="Q2594" i="2" s="1"/>
  <c r="O2595" i="2"/>
  <c r="P2595" i="2"/>
  <c r="I2595" i="2" s="1"/>
  <c r="J2595" i="2" s="1"/>
  <c r="O2596" i="2"/>
  <c r="P2596" i="2"/>
  <c r="O2597" i="2"/>
  <c r="P2597" i="2"/>
  <c r="O2598" i="2"/>
  <c r="P2598" i="2"/>
  <c r="O2599" i="2"/>
  <c r="P2599" i="2"/>
  <c r="I2599" i="2" s="1"/>
  <c r="O2600" i="2"/>
  <c r="P2600" i="2"/>
  <c r="O2601" i="2"/>
  <c r="P2601" i="2"/>
  <c r="O2602" i="2"/>
  <c r="P2602" i="2"/>
  <c r="Q2602" i="2" s="1"/>
  <c r="O2603" i="2"/>
  <c r="P2603" i="2"/>
  <c r="Q2603" i="2" s="1"/>
  <c r="O2604" i="2"/>
  <c r="P2604" i="2"/>
  <c r="Q2604" i="2" s="1"/>
  <c r="O2605" i="2"/>
  <c r="P2605" i="2"/>
  <c r="O2606" i="2"/>
  <c r="P2606" i="2"/>
  <c r="O2607" i="2"/>
  <c r="P2607" i="2"/>
  <c r="I2607" i="2" s="1"/>
  <c r="J2607" i="2" s="1"/>
  <c r="O2608" i="2"/>
  <c r="P2608" i="2"/>
  <c r="O2609" i="2"/>
  <c r="P2609" i="2"/>
  <c r="O2610" i="2"/>
  <c r="P2610" i="2"/>
  <c r="O2611" i="2"/>
  <c r="P2611" i="2"/>
  <c r="I2611" i="2" s="1"/>
  <c r="O2612" i="2"/>
  <c r="P2612" i="2"/>
  <c r="Q2612" i="2" s="1"/>
  <c r="O2613" i="2"/>
  <c r="P2613" i="2"/>
  <c r="Q2613" i="2" s="1"/>
  <c r="O2614" i="2"/>
  <c r="P2614" i="2"/>
  <c r="Q2614" i="2" s="1"/>
  <c r="O2615" i="2"/>
  <c r="P2615" i="2"/>
  <c r="I2615" i="2" s="1"/>
  <c r="J2615" i="2" s="1"/>
  <c r="O2616" i="2"/>
  <c r="P2616" i="2"/>
  <c r="O2617" i="2"/>
  <c r="P2617" i="2"/>
  <c r="O2618" i="2"/>
  <c r="P2618" i="2"/>
  <c r="Q2618" i="2" s="1"/>
  <c r="O2619" i="2"/>
  <c r="P2619" i="2"/>
  <c r="Q2619" i="2" s="1"/>
  <c r="O2620" i="2"/>
  <c r="P2620" i="2"/>
  <c r="Q2620" i="2" s="1"/>
  <c r="O2621" i="2"/>
  <c r="P2621" i="2"/>
  <c r="O2622" i="2"/>
  <c r="P2622" i="2"/>
  <c r="Q2622" i="2" s="1"/>
  <c r="O2623" i="2"/>
  <c r="P2623" i="2"/>
  <c r="Q2623" i="2" s="1"/>
  <c r="O2624" i="2"/>
  <c r="P2624" i="2"/>
  <c r="Q2624" i="2" s="1"/>
  <c r="O2625" i="2"/>
  <c r="P2625" i="2"/>
  <c r="O2626" i="2"/>
  <c r="P2626" i="2"/>
  <c r="Q2626" i="2" s="1"/>
  <c r="O2627" i="2"/>
  <c r="P2627" i="2"/>
  <c r="Q2627" i="2" s="1"/>
  <c r="O2628" i="2"/>
  <c r="P2628" i="2"/>
  <c r="Q2628" i="2" s="1"/>
  <c r="O2629" i="2"/>
  <c r="P2629" i="2"/>
  <c r="O2630" i="2"/>
  <c r="P2630" i="2"/>
  <c r="O2631" i="2"/>
  <c r="P2631" i="2"/>
  <c r="I2631" i="2" s="1"/>
  <c r="J2631" i="2" s="1"/>
  <c r="O2632" i="2"/>
  <c r="P2632" i="2"/>
  <c r="Q2632" i="2" s="1"/>
  <c r="O2633" i="2"/>
  <c r="P2633" i="2"/>
  <c r="Q2633" i="2" s="1"/>
  <c r="O2634" i="2"/>
  <c r="P2634" i="2"/>
  <c r="Q2634" i="2" s="1"/>
  <c r="O2635" i="2"/>
  <c r="P2635" i="2"/>
  <c r="I2635" i="2" s="1"/>
  <c r="J2635" i="2" s="1"/>
  <c r="O2636" i="2"/>
  <c r="P2636" i="2"/>
  <c r="O2637" i="2"/>
  <c r="P2637" i="2"/>
  <c r="O2638" i="2"/>
  <c r="P2638" i="2"/>
  <c r="Q2638" i="2" s="1"/>
  <c r="O2639" i="2"/>
  <c r="P2639" i="2"/>
  <c r="Q2639" i="2" s="1"/>
  <c r="O2640" i="2"/>
  <c r="P2640" i="2"/>
  <c r="Q2640" i="2" s="1"/>
  <c r="O2641" i="2"/>
  <c r="P2641" i="2"/>
  <c r="O2642" i="2"/>
  <c r="P2642" i="2"/>
  <c r="O2643" i="2"/>
  <c r="P2643" i="2"/>
  <c r="I2643" i="2" s="1"/>
  <c r="O2644" i="2"/>
  <c r="P2644" i="2"/>
  <c r="O2645" i="2"/>
  <c r="P2645" i="2"/>
  <c r="Q2645" i="2" s="1"/>
  <c r="O2646" i="2"/>
  <c r="P2646" i="2"/>
  <c r="Q2646" i="2" s="1"/>
  <c r="O2647" i="2"/>
  <c r="P2647" i="2"/>
  <c r="Q2647" i="2" s="1"/>
  <c r="O2648" i="2"/>
  <c r="P2648" i="2"/>
  <c r="O2649" i="2"/>
  <c r="P2649" i="2"/>
  <c r="O2650" i="2"/>
  <c r="P2650" i="2"/>
  <c r="Q2650" i="2" s="1"/>
  <c r="O2651" i="2"/>
  <c r="P2651" i="2"/>
  <c r="Q2651" i="2" s="1"/>
  <c r="O2652" i="2"/>
  <c r="P2652" i="2"/>
  <c r="Q2652" i="2" s="1"/>
  <c r="O2653" i="2"/>
  <c r="P2653" i="2"/>
  <c r="O2654" i="2"/>
  <c r="P2654" i="2"/>
  <c r="O2655" i="2"/>
  <c r="P2655" i="2"/>
  <c r="I2655" i="2" s="1"/>
  <c r="J2655" i="2" s="1"/>
  <c r="O2656" i="2"/>
  <c r="P2656" i="2"/>
  <c r="O2657" i="2"/>
  <c r="P2657" i="2"/>
  <c r="Q2657" i="2" s="1"/>
  <c r="O2658" i="2"/>
  <c r="P2658" i="2"/>
  <c r="Q2658" i="2" s="1"/>
  <c r="O2659" i="2"/>
  <c r="P2659" i="2"/>
  <c r="Q2659" i="2" s="1"/>
  <c r="O2660" i="2"/>
  <c r="P2660" i="2"/>
  <c r="O2661" i="2"/>
  <c r="P2661" i="2"/>
  <c r="O2662" i="2"/>
  <c r="P2662" i="2"/>
  <c r="O2663" i="2"/>
  <c r="P2663" i="2"/>
  <c r="Q2663" i="2" s="1"/>
  <c r="O2664" i="2"/>
  <c r="P2664" i="2"/>
  <c r="Q2664" i="2" s="1"/>
  <c r="O2665" i="2"/>
  <c r="P2665" i="2"/>
  <c r="Q2665" i="2" s="1"/>
  <c r="O2666" i="2"/>
  <c r="P2666" i="2"/>
  <c r="O2667" i="2"/>
  <c r="P2667" i="2"/>
  <c r="I2667" i="2" s="1"/>
  <c r="J2667" i="2" s="1"/>
  <c r="O2668" i="2"/>
  <c r="P2668" i="2"/>
  <c r="O2669" i="2"/>
  <c r="P2669" i="2"/>
  <c r="Q2669" i="2" s="1"/>
  <c r="O2670" i="2"/>
  <c r="P2670" i="2"/>
  <c r="Q2670" i="2" s="1"/>
  <c r="O2671" i="2"/>
  <c r="P2671" i="2"/>
  <c r="Q2671" i="2" s="1"/>
  <c r="O2672" i="2"/>
  <c r="P2672" i="2"/>
  <c r="O2673" i="2"/>
  <c r="P2673" i="2"/>
  <c r="O2674" i="2"/>
  <c r="P2674" i="2"/>
  <c r="O2675" i="2"/>
  <c r="P2675" i="2"/>
  <c r="I2675" i="2" s="1"/>
  <c r="O2676" i="2"/>
  <c r="P2676" i="2"/>
  <c r="Q2676" i="2" s="1"/>
  <c r="O2677" i="2"/>
  <c r="P2677" i="2"/>
  <c r="Q2677" i="2" s="1"/>
  <c r="O2678" i="2"/>
  <c r="P2678" i="2"/>
  <c r="Q2678" i="2" s="1"/>
  <c r="O2679" i="2"/>
  <c r="P2679" i="2"/>
  <c r="I2679" i="2" s="1"/>
  <c r="O2680" i="2"/>
  <c r="P2680" i="2"/>
  <c r="O2681" i="2"/>
  <c r="P2681" i="2"/>
  <c r="O2682" i="2"/>
  <c r="P2682" i="2"/>
  <c r="Q2682" i="2" s="1"/>
  <c r="O2683" i="2"/>
  <c r="P2683" i="2"/>
  <c r="Q2683" i="2" s="1"/>
  <c r="O2684" i="2"/>
  <c r="P2684" i="2"/>
  <c r="Q2684" i="2" s="1"/>
  <c r="O2685" i="2"/>
  <c r="P2685" i="2"/>
  <c r="O2686" i="2"/>
  <c r="P2686" i="2"/>
  <c r="Q2686" i="2" s="1"/>
  <c r="O2687" i="2"/>
  <c r="P2687" i="2"/>
  <c r="Q2687" i="2" s="1"/>
  <c r="O2688" i="2"/>
  <c r="P2688" i="2"/>
  <c r="Q2688" i="2" s="1"/>
  <c r="O2689" i="2"/>
  <c r="P2689" i="2"/>
  <c r="O2690" i="2"/>
  <c r="P2690" i="2"/>
  <c r="O2691" i="2"/>
  <c r="P2691" i="2"/>
  <c r="I2691" i="2" s="1"/>
  <c r="O2692" i="2"/>
  <c r="P2692" i="2"/>
  <c r="Q2692" i="2" s="1"/>
  <c r="O2693" i="2"/>
  <c r="P2693" i="2"/>
  <c r="Q2693" i="2" s="1"/>
  <c r="O2694" i="2"/>
  <c r="P2694" i="2"/>
  <c r="Q2694" i="2" s="1"/>
  <c r="O2695" i="2"/>
  <c r="P2695" i="2"/>
  <c r="I2695" i="2" s="1"/>
  <c r="J2695" i="2" s="1"/>
  <c r="O2696" i="2"/>
  <c r="P2696" i="2"/>
  <c r="O2697" i="2"/>
  <c r="P2697" i="2"/>
  <c r="Q2697" i="2" s="1"/>
  <c r="O2698" i="2"/>
  <c r="P2698" i="2"/>
  <c r="Q2698" i="2" s="1"/>
  <c r="O2699" i="2"/>
  <c r="P2699" i="2"/>
  <c r="Q2699" i="2" s="1"/>
  <c r="O2700" i="2"/>
  <c r="P2700" i="2"/>
  <c r="O2701" i="2"/>
  <c r="P2701" i="2"/>
  <c r="O2702" i="2"/>
  <c r="P2702" i="2"/>
  <c r="Q2702" i="2" s="1"/>
  <c r="O2703" i="2"/>
  <c r="P2703" i="2"/>
  <c r="Q2703" i="2" s="1"/>
  <c r="O2704" i="2"/>
  <c r="P2704" i="2"/>
  <c r="Q2704" i="2" s="1"/>
  <c r="O2705" i="2"/>
  <c r="P2705" i="2"/>
  <c r="O2706" i="2"/>
  <c r="P2706" i="2"/>
  <c r="O2707" i="2"/>
  <c r="P2707" i="2"/>
  <c r="I2707" i="2" s="1"/>
  <c r="J2707" i="2" s="1"/>
  <c r="O2708" i="2"/>
  <c r="P2708" i="2"/>
  <c r="Q2708" i="2" s="1"/>
  <c r="O2709" i="2"/>
  <c r="P2709" i="2"/>
  <c r="Q2709" i="2" s="1"/>
  <c r="O2710" i="2"/>
  <c r="P2710" i="2"/>
  <c r="Q2710" i="2" s="1"/>
  <c r="O2711" i="2"/>
  <c r="P2711" i="2"/>
  <c r="I2711" i="2" s="1"/>
  <c r="J2711" i="2" s="1"/>
  <c r="O2712" i="2"/>
  <c r="P2712" i="2"/>
  <c r="O2713" i="2"/>
  <c r="P2713" i="2"/>
  <c r="O2714" i="2"/>
  <c r="P2714" i="2"/>
  <c r="Q2714" i="2" s="1"/>
  <c r="O2715" i="2"/>
  <c r="P2715" i="2"/>
  <c r="Q2715" i="2" s="1"/>
  <c r="O2716" i="2"/>
  <c r="P2716" i="2"/>
  <c r="Q2716" i="2" s="1"/>
  <c r="O2717" i="2"/>
  <c r="P2717" i="2"/>
  <c r="O2718" i="2"/>
  <c r="P2718" i="2"/>
  <c r="O2719" i="2"/>
  <c r="P2719" i="2"/>
  <c r="I2719" i="2" s="1"/>
  <c r="J2719" i="2" s="1"/>
  <c r="O2720" i="2"/>
  <c r="P2720" i="2"/>
  <c r="Q2720" i="2" s="1"/>
  <c r="O2721" i="2"/>
  <c r="P2721" i="2"/>
  <c r="Q2721" i="2" s="1"/>
  <c r="O2722" i="2"/>
  <c r="P2722" i="2"/>
  <c r="Q2722" i="2" s="1"/>
  <c r="O2723" i="2"/>
  <c r="P2723" i="2"/>
  <c r="I2723" i="2" s="1"/>
  <c r="J2723" i="2" s="1"/>
  <c r="O2724" i="2"/>
  <c r="P2724" i="2"/>
  <c r="O2725" i="2"/>
  <c r="P2725" i="2"/>
  <c r="O2726" i="2"/>
  <c r="P2726" i="2"/>
  <c r="Q2726" i="2" s="1"/>
  <c r="O2727" i="2"/>
  <c r="P2727" i="2"/>
  <c r="Q2727" i="2" s="1"/>
  <c r="O2728" i="2"/>
  <c r="P2728" i="2"/>
  <c r="Q2728" i="2" s="1"/>
  <c r="O2729" i="2"/>
  <c r="P2729" i="2"/>
  <c r="O2730" i="2"/>
  <c r="P2730" i="2"/>
  <c r="O2731" i="2"/>
  <c r="P2731" i="2"/>
  <c r="I2731" i="2" s="1"/>
  <c r="J2731" i="2" s="1"/>
  <c r="O2732" i="2"/>
  <c r="P2732" i="2"/>
  <c r="Q2732" i="2" s="1"/>
  <c r="O2733" i="2"/>
  <c r="P2733" i="2"/>
  <c r="Q2733" i="2" s="1"/>
  <c r="O2734" i="2"/>
  <c r="P2734" i="2"/>
  <c r="Q2734" i="2" s="1"/>
  <c r="O2735" i="2"/>
  <c r="P2735" i="2"/>
  <c r="I2735" i="2" s="1"/>
  <c r="O2736" i="2"/>
  <c r="P2736" i="2"/>
  <c r="O2737" i="2"/>
  <c r="P2737" i="2"/>
  <c r="O2738" i="2"/>
  <c r="P2738" i="2"/>
  <c r="O2739" i="2"/>
  <c r="P2739" i="2"/>
  <c r="Q2739" i="2" s="1"/>
  <c r="O2740" i="2"/>
  <c r="P2740" i="2"/>
  <c r="Q2740" i="2" s="1"/>
  <c r="O2741" i="2"/>
  <c r="P2741" i="2"/>
  <c r="Q2741" i="2" s="1"/>
  <c r="O2742" i="2"/>
  <c r="P2742" i="2"/>
  <c r="O2743" i="2"/>
  <c r="P2743" i="2"/>
  <c r="I2743" i="2" s="1"/>
  <c r="J2743" i="2" s="1"/>
  <c r="O2744" i="2"/>
  <c r="P2744" i="2"/>
  <c r="O2745" i="2"/>
  <c r="P2745" i="2"/>
  <c r="Q2745" i="2" s="1"/>
  <c r="O2746" i="2"/>
  <c r="P2746" i="2"/>
  <c r="Q2746" i="2" s="1"/>
  <c r="O2747" i="2"/>
  <c r="P2747" i="2"/>
  <c r="Q2747" i="2" s="1"/>
  <c r="O2748" i="2"/>
  <c r="P2748" i="2"/>
  <c r="O2749" i="2"/>
  <c r="P2749" i="2"/>
  <c r="O2750" i="2"/>
  <c r="P2750" i="2"/>
  <c r="O2751" i="2"/>
  <c r="P2751" i="2"/>
  <c r="Q2751" i="2" s="1"/>
  <c r="O2752" i="2"/>
  <c r="P2752" i="2"/>
  <c r="Q2752" i="2" s="1"/>
  <c r="O2753" i="2"/>
  <c r="P2753" i="2"/>
  <c r="Q2753" i="2" s="1"/>
  <c r="O2754" i="2"/>
  <c r="P2754" i="2"/>
  <c r="O2755" i="2"/>
  <c r="P2755" i="2"/>
  <c r="Q2755" i="2" s="1"/>
  <c r="O2756" i="2"/>
  <c r="P2756" i="2"/>
  <c r="Q2756" i="2" s="1"/>
  <c r="O2757" i="2"/>
  <c r="P2757" i="2"/>
  <c r="Q2757" i="2" s="1"/>
  <c r="O2758" i="2"/>
  <c r="P2758" i="2"/>
  <c r="O2759" i="2"/>
  <c r="P2759" i="2"/>
  <c r="I2759" i="2" s="1"/>
  <c r="J2759" i="2" s="1"/>
  <c r="O2760" i="2"/>
  <c r="P2760" i="2"/>
  <c r="O2761" i="2"/>
  <c r="P2761" i="2"/>
  <c r="Q2761" i="2" s="1"/>
  <c r="O2762" i="2"/>
  <c r="P2762" i="2"/>
  <c r="Q2762" i="2" s="1"/>
  <c r="O2763" i="2"/>
  <c r="P2763" i="2"/>
  <c r="Q2763" i="2" s="1"/>
  <c r="O2764" i="2"/>
  <c r="P2764" i="2"/>
  <c r="O2765" i="2"/>
  <c r="P2765" i="2"/>
  <c r="Q2765" i="2" s="1"/>
  <c r="O2766" i="2"/>
  <c r="P2766" i="2"/>
  <c r="Q2766" i="2" s="1"/>
  <c r="O2767" i="2"/>
  <c r="P2767" i="2"/>
  <c r="Q2767" i="2" s="1"/>
  <c r="O2768" i="2"/>
  <c r="P2768" i="2"/>
  <c r="O2769" i="2"/>
  <c r="P2769" i="2"/>
  <c r="Q2769" i="2" s="1"/>
  <c r="O2770" i="2"/>
  <c r="P2770" i="2"/>
  <c r="Q2770" i="2" s="1"/>
  <c r="O2771" i="2"/>
  <c r="P2771" i="2"/>
  <c r="Q2771" i="2" s="1"/>
  <c r="O2772" i="2"/>
  <c r="P2772" i="2"/>
  <c r="O2773" i="2"/>
  <c r="P2773" i="2"/>
  <c r="Q2773" i="2" s="1"/>
  <c r="O2774" i="2"/>
  <c r="P2774" i="2"/>
  <c r="Q2774" i="2" s="1"/>
  <c r="O2775" i="2"/>
  <c r="P2775" i="2"/>
  <c r="Q2775" i="2" s="1"/>
  <c r="O2776" i="2"/>
  <c r="P2776" i="2"/>
  <c r="O2777" i="2"/>
  <c r="P2777" i="2"/>
  <c r="O2778" i="2"/>
  <c r="P2778" i="2"/>
  <c r="O2779" i="2"/>
  <c r="P2779" i="2"/>
  <c r="I2779" i="2" s="1"/>
  <c r="O2780" i="2"/>
  <c r="P2780" i="2"/>
  <c r="Q2780" i="2" s="1"/>
  <c r="O2781" i="2"/>
  <c r="P2781" i="2"/>
  <c r="Q2781" i="2" s="1"/>
  <c r="O2782" i="2"/>
  <c r="P2782" i="2"/>
  <c r="Q2782" i="2" s="1"/>
  <c r="O2783" i="2"/>
  <c r="P2783" i="2"/>
  <c r="I2783" i="2" s="1"/>
  <c r="J2783" i="2" s="1"/>
  <c r="O2784" i="2"/>
  <c r="P2784" i="2"/>
  <c r="O2785" i="2"/>
  <c r="P2785" i="2"/>
  <c r="Q2785" i="2" s="1"/>
  <c r="O2786" i="2"/>
  <c r="P2786" i="2"/>
  <c r="Q2786" i="2" s="1"/>
  <c r="O2787" i="2"/>
  <c r="P2787" i="2"/>
  <c r="Q2787" i="2" s="1"/>
  <c r="O2788" i="2"/>
  <c r="P2788" i="2"/>
  <c r="O2789" i="2"/>
  <c r="P2789" i="2"/>
  <c r="Q2789" i="2" s="1"/>
  <c r="O2790" i="2"/>
  <c r="P2790" i="2"/>
  <c r="Q2790" i="2" s="1"/>
  <c r="O2791" i="2"/>
  <c r="P2791" i="2"/>
  <c r="Q2791" i="2" s="1"/>
  <c r="O2792" i="2"/>
  <c r="P2792" i="2"/>
  <c r="O2793" i="2"/>
  <c r="P2793" i="2"/>
  <c r="O2794" i="2"/>
  <c r="P2794" i="2"/>
  <c r="O2795" i="2"/>
  <c r="P2795" i="2"/>
  <c r="Q2795" i="2" s="1"/>
  <c r="O2796" i="2"/>
  <c r="P2796" i="2"/>
  <c r="Q2796" i="2" s="1"/>
  <c r="O2797" i="2"/>
  <c r="P2797" i="2"/>
  <c r="Q2797" i="2" s="1"/>
  <c r="O2798" i="2"/>
  <c r="P2798" i="2"/>
  <c r="O2799" i="2"/>
  <c r="P2799" i="2"/>
  <c r="I2799" i="2" s="1"/>
  <c r="O2800" i="2"/>
  <c r="P2800" i="2"/>
  <c r="O2801" i="2"/>
  <c r="P2801" i="2"/>
  <c r="O2802" i="2"/>
  <c r="P2802" i="2"/>
  <c r="Q2802" i="2" s="1"/>
  <c r="O2803" i="2"/>
  <c r="P2803" i="2"/>
  <c r="Q2803" i="2" s="1"/>
  <c r="O2804" i="2"/>
  <c r="P2804" i="2"/>
  <c r="Q2804" i="2" s="1"/>
  <c r="O2805" i="2"/>
  <c r="P2805" i="2"/>
  <c r="O2806" i="2"/>
  <c r="P2806" i="2"/>
  <c r="Q2806" i="2" s="1"/>
  <c r="O2807" i="2"/>
  <c r="P2807" i="2"/>
  <c r="Q2807" i="2" s="1"/>
  <c r="O2808" i="2"/>
  <c r="P2808" i="2"/>
  <c r="Q2808" i="2" s="1"/>
  <c r="O2809" i="2"/>
  <c r="P2809" i="2"/>
  <c r="O2810" i="2"/>
  <c r="P2810" i="2"/>
  <c r="Q2810" i="2" s="1"/>
  <c r="O2811" i="2"/>
  <c r="P2811" i="2"/>
  <c r="Q2811" i="2" s="1"/>
  <c r="O2812" i="2"/>
  <c r="P2812" i="2"/>
  <c r="Q2812" i="2" s="1"/>
  <c r="O2813" i="2"/>
  <c r="P2813" i="2"/>
  <c r="O2814" i="2"/>
  <c r="P2814" i="2"/>
  <c r="Q2814" i="2" s="1"/>
  <c r="O2815" i="2"/>
  <c r="P2815" i="2"/>
  <c r="Q2815" i="2" s="1"/>
  <c r="O2816" i="2"/>
  <c r="P2816" i="2"/>
  <c r="Q2816" i="2" s="1"/>
  <c r="O2817" i="2"/>
  <c r="P2817" i="2"/>
  <c r="O2818" i="2"/>
  <c r="P2818" i="2"/>
  <c r="O2819" i="2"/>
  <c r="P2819" i="2"/>
  <c r="Q2819" i="2" s="1"/>
  <c r="O2820" i="2"/>
  <c r="P2820" i="2"/>
  <c r="Q2820" i="2" s="1"/>
  <c r="O2821" i="2"/>
  <c r="P2821" i="2"/>
  <c r="Q2821" i="2" s="1"/>
  <c r="O2822" i="2"/>
  <c r="P2822" i="2"/>
  <c r="O2823" i="2"/>
  <c r="P2823" i="2"/>
  <c r="I2823" i="2" s="1"/>
  <c r="J2823" i="2" s="1"/>
  <c r="O2824" i="2"/>
  <c r="P2824" i="2"/>
  <c r="Q2824" i="2" s="1"/>
  <c r="O2825" i="2"/>
  <c r="P2825" i="2"/>
  <c r="Q2825" i="2" s="1"/>
  <c r="O2826" i="2"/>
  <c r="P2826" i="2"/>
  <c r="Q2826" i="2" s="1"/>
  <c r="O2827" i="2"/>
  <c r="P2827" i="2" s="1"/>
  <c r="I2827" i="2"/>
  <c r="J2827" i="2" s="1"/>
  <c r="O2828" i="2"/>
  <c r="P2828" i="2"/>
  <c r="Q2828" i="2" s="1"/>
  <c r="O2829" i="2"/>
  <c r="P2829" i="2"/>
  <c r="Q2829" i="2" s="1"/>
  <c r="O2830" i="2"/>
  <c r="P2830" i="2"/>
  <c r="Q2830" i="2" s="1"/>
  <c r="O2831" i="2"/>
  <c r="P2831" i="2"/>
  <c r="I2831" i="2" s="1"/>
  <c r="O2832" i="2"/>
  <c r="P2832" i="2"/>
  <c r="Q2832" i="2" s="1"/>
  <c r="O2833" i="2"/>
  <c r="P2833" i="2"/>
  <c r="Q2833" i="2" s="1"/>
  <c r="O2834" i="2"/>
  <c r="P2834" i="2"/>
  <c r="Q2834" i="2" s="1"/>
  <c r="O2835" i="2"/>
  <c r="P2835" i="2"/>
  <c r="I2835" i="2" s="1"/>
  <c r="O2836" i="2"/>
  <c r="P2836" i="2"/>
  <c r="Q2836" i="2" s="1"/>
  <c r="O2837" i="2"/>
  <c r="P2837" i="2"/>
  <c r="Q2837" i="2" s="1"/>
  <c r="O2838" i="2"/>
  <c r="P2838" i="2"/>
  <c r="Q2838" i="2" s="1"/>
  <c r="O2839" i="2"/>
  <c r="P2839" i="2"/>
  <c r="I2839" i="2" s="1"/>
  <c r="J2839" i="2" s="1"/>
  <c r="O2840" i="2"/>
  <c r="P2840" i="2"/>
  <c r="Q2840" i="2" s="1"/>
  <c r="O2841" i="2"/>
  <c r="P2841" i="2"/>
  <c r="Q2841" i="2" s="1"/>
  <c r="O2842" i="2"/>
  <c r="P2842" i="2"/>
  <c r="Q2842" i="2" s="1"/>
  <c r="O2843" i="2"/>
  <c r="P2843" i="2"/>
  <c r="I2843" i="2" s="1"/>
  <c r="J2843" i="2" s="1"/>
  <c r="O2844" i="2"/>
  <c r="P2844" i="2"/>
  <c r="Q2844" i="2" s="1"/>
  <c r="O2845" i="2"/>
  <c r="P2845" i="2"/>
  <c r="Q2845" i="2" s="1"/>
  <c r="O2846" i="2"/>
  <c r="P2846" i="2"/>
  <c r="Q2846" i="2" s="1"/>
  <c r="O2847" i="2"/>
  <c r="P2847" i="2"/>
  <c r="I2847" i="2" s="1"/>
  <c r="J2847" i="2" s="1"/>
  <c r="O2848" i="2"/>
  <c r="P2848" i="2"/>
  <c r="Q2848" i="2" s="1"/>
  <c r="O2849" i="2"/>
  <c r="P2849" i="2"/>
  <c r="Q2849" i="2" s="1"/>
  <c r="O2850" i="2"/>
  <c r="P2850" i="2"/>
  <c r="Q2850" i="2" s="1"/>
  <c r="O2851" i="2"/>
  <c r="P2851" i="2"/>
  <c r="I2851" i="2" s="1"/>
  <c r="J2851" i="2" s="1"/>
  <c r="O2852" i="2"/>
  <c r="P2852" i="2"/>
  <c r="Q2852" i="2" s="1"/>
  <c r="O2853" i="2"/>
  <c r="P2853" i="2"/>
  <c r="Q2853" i="2" s="1"/>
  <c r="O2854" i="2"/>
  <c r="P2854" i="2"/>
  <c r="Q2854" i="2" s="1"/>
  <c r="O2855" i="2"/>
  <c r="P2855" i="2"/>
  <c r="I2855" i="2" s="1"/>
  <c r="O2856" i="2"/>
  <c r="P2856" i="2"/>
  <c r="Q2856" i="2" s="1"/>
  <c r="O2857" i="2"/>
  <c r="P2857" i="2"/>
  <c r="Q2857" i="2" s="1"/>
  <c r="O2858" i="2"/>
  <c r="P2858" i="2"/>
  <c r="Q2858" i="2" s="1"/>
  <c r="O2859" i="2"/>
  <c r="P2859" i="2"/>
  <c r="I2859" i="2" s="1"/>
  <c r="O2860" i="2"/>
  <c r="P2860" i="2"/>
  <c r="O2861" i="2"/>
  <c r="P2861" i="2"/>
  <c r="O2862" i="2"/>
  <c r="P2862" i="2"/>
  <c r="Q2862" i="2" s="1"/>
  <c r="O2863" i="2"/>
  <c r="P2863" i="2"/>
  <c r="Q2863" i="2" s="1"/>
  <c r="O2864" i="2"/>
  <c r="P2864" i="2"/>
  <c r="Q2864" i="2" s="1"/>
  <c r="O2865" i="2"/>
  <c r="P2865" i="2"/>
  <c r="O2866" i="2"/>
  <c r="P2866" i="2"/>
  <c r="O2867" i="2"/>
  <c r="P2867" i="2"/>
  <c r="I2867" i="2" s="1"/>
  <c r="O2868" i="2"/>
  <c r="P2868" i="2"/>
  <c r="Q2868" i="2" s="1"/>
  <c r="O2869" i="2"/>
  <c r="P2869" i="2"/>
  <c r="Q2869" i="2" s="1"/>
  <c r="O2870" i="2"/>
  <c r="P2870" i="2"/>
  <c r="Q2870" i="2" s="1"/>
  <c r="O2871" i="2"/>
  <c r="P2871" i="2"/>
  <c r="I2871" i="2" s="1"/>
  <c r="J2871" i="2" s="1"/>
  <c r="O2872" i="2"/>
  <c r="P2872" i="2"/>
  <c r="O2873" i="2"/>
  <c r="P2873" i="2"/>
  <c r="O2874" i="2"/>
  <c r="P2874" i="2"/>
  <c r="O2875" i="2"/>
  <c r="P2875" i="2"/>
  <c r="Q2875" i="2" s="1"/>
  <c r="O2876" i="2"/>
  <c r="P2876" i="2"/>
  <c r="Q2876" i="2" s="1"/>
  <c r="O2877" i="2"/>
  <c r="P2877" i="2"/>
  <c r="Q2877" i="2" s="1"/>
  <c r="O2878" i="2"/>
  <c r="P2878" i="2"/>
  <c r="O2879" i="2"/>
  <c r="P2879" i="2"/>
  <c r="I2879" i="2" s="1"/>
  <c r="J2879" i="2" s="1"/>
  <c r="O2880" i="2"/>
  <c r="P2880" i="2"/>
  <c r="Q2880" i="2" s="1"/>
  <c r="O2881" i="2"/>
  <c r="P2881" i="2"/>
  <c r="Q2881" i="2" s="1"/>
  <c r="O2882" i="2"/>
  <c r="P2882" i="2"/>
  <c r="Q2882" i="2" s="1"/>
  <c r="O2883" i="2"/>
  <c r="P2883" i="2"/>
  <c r="I2883" i="2" s="1"/>
  <c r="J2883" i="2" s="1"/>
  <c r="O2884" i="2"/>
  <c r="P2884" i="2"/>
  <c r="O2885" i="2"/>
  <c r="P2885" i="2"/>
  <c r="Q2885" i="2" s="1"/>
  <c r="O2886" i="2"/>
  <c r="P2886" i="2"/>
  <c r="Q2886" i="2" s="1"/>
  <c r="O2887" i="2"/>
  <c r="P2887" i="2"/>
  <c r="Q2887" i="2" s="1"/>
  <c r="O2888" i="2"/>
  <c r="P2888" i="2"/>
  <c r="O2889" i="2"/>
  <c r="P2889" i="2"/>
  <c r="O2890" i="2"/>
  <c r="P2890" i="2"/>
  <c r="Q2890" i="2" s="1"/>
  <c r="O2891" i="2"/>
  <c r="P2891" i="2"/>
  <c r="Q2891" i="2" s="1"/>
  <c r="O2892" i="2"/>
  <c r="P2892" i="2"/>
  <c r="Q2892" i="2" s="1"/>
  <c r="O2893" i="2"/>
  <c r="P2893" i="2"/>
  <c r="O2894" i="2"/>
  <c r="P2894" i="2"/>
  <c r="O2895" i="2"/>
  <c r="P2895" i="2"/>
  <c r="Q2895" i="2" s="1"/>
  <c r="O2896" i="2"/>
  <c r="P2896" i="2"/>
  <c r="Q2896" i="2" s="1"/>
  <c r="O2897" i="2"/>
  <c r="P2897" i="2"/>
  <c r="Q2897" i="2" s="1"/>
  <c r="O2898" i="2"/>
  <c r="P2898" i="2"/>
  <c r="O2899" i="2"/>
  <c r="P2899" i="2"/>
  <c r="I2899" i="2" s="1"/>
  <c r="O2900" i="2"/>
  <c r="P2900" i="2"/>
  <c r="O2901" i="2"/>
  <c r="P2901" i="2"/>
  <c r="O2902" i="2"/>
  <c r="P2902" i="2"/>
  <c r="Q2902" i="2" s="1"/>
  <c r="O2903" i="2"/>
  <c r="P2903" i="2"/>
  <c r="Q2903" i="2" s="1"/>
  <c r="O2904" i="2"/>
  <c r="P2904" i="2"/>
  <c r="Q2904" i="2" s="1"/>
  <c r="O2905" i="2"/>
  <c r="P2905" i="2"/>
  <c r="O2906" i="2"/>
  <c r="P2906" i="2"/>
  <c r="O2907" i="2"/>
  <c r="P2907" i="2"/>
  <c r="I2907" i="2" s="1"/>
  <c r="J2907" i="2" s="1"/>
  <c r="O2908" i="2"/>
  <c r="P2908" i="2"/>
  <c r="O2909" i="2"/>
  <c r="P2909" i="2"/>
  <c r="Q2909" i="2" s="1"/>
  <c r="O2910" i="2"/>
  <c r="P2910" i="2"/>
  <c r="Q2910" i="2" s="1"/>
  <c r="O2911" i="2"/>
  <c r="P2911" i="2"/>
  <c r="Q2911" i="2" s="1"/>
  <c r="O2912" i="2"/>
  <c r="P2912" i="2"/>
  <c r="O2913" i="2"/>
  <c r="P2913" i="2"/>
  <c r="O2914" i="2"/>
  <c r="P2914" i="2"/>
  <c r="O2915" i="2"/>
  <c r="P2915" i="2"/>
  <c r="I2915" i="2" s="1"/>
  <c r="J2915" i="2" s="1"/>
  <c r="O2916" i="2"/>
  <c r="P2916" i="2"/>
  <c r="O2917" i="2"/>
  <c r="P2917" i="2"/>
  <c r="O2918" i="2"/>
  <c r="P2918" i="2"/>
  <c r="O2919" i="2"/>
  <c r="P2919" i="2"/>
  <c r="I2919" i="2" s="1"/>
  <c r="O2920" i="2"/>
  <c r="P2920" i="2"/>
  <c r="Q2920" i="2" s="1"/>
  <c r="O2921" i="2"/>
  <c r="P2921" i="2"/>
  <c r="Q2921" i="2" s="1"/>
  <c r="O2922" i="2"/>
  <c r="P2922" i="2"/>
  <c r="Q2922" i="2" s="1"/>
  <c r="O2923" i="2"/>
  <c r="P2923" i="2"/>
  <c r="I2923" i="2" s="1"/>
  <c r="J2923" i="2" s="1"/>
  <c r="O2924" i="2"/>
  <c r="P2924" i="2"/>
  <c r="O2925" i="2"/>
  <c r="P2925" i="2"/>
  <c r="O2926" i="2"/>
  <c r="P2926" i="2"/>
  <c r="O2927" i="2"/>
  <c r="P2927" i="2"/>
  <c r="I2927" i="2" s="1"/>
  <c r="O2928" i="2"/>
  <c r="P2928" i="2"/>
  <c r="Q2928" i="2" s="1"/>
  <c r="O2929" i="2"/>
  <c r="P2929" i="2"/>
  <c r="Q2929" i="2" s="1"/>
  <c r="O2930" i="2"/>
  <c r="P2930" i="2"/>
  <c r="Q2930" i="2" s="1"/>
  <c r="O2931" i="2"/>
  <c r="P2931" i="2"/>
  <c r="I2931" i="2" s="1"/>
  <c r="J2931" i="2" s="1"/>
  <c r="O2932" i="2"/>
  <c r="P2932" i="2"/>
  <c r="O2933" i="2"/>
  <c r="P2933" i="2"/>
  <c r="O2934" i="2"/>
  <c r="P2934" i="2"/>
  <c r="O2935" i="2"/>
  <c r="P2935" i="2"/>
  <c r="I2935" i="2" s="1"/>
  <c r="O2936" i="2"/>
  <c r="P2936" i="2"/>
  <c r="Q2936" i="2" s="1"/>
  <c r="O2937" i="2"/>
  <c r="P2937" i="2"/>
  <c r="Q2937" i="2" s="1"/>
  <c r="O2938" i="2"/>
  <c r="P2938" i="2"/>
  <c r="Q2938" i="2" s="1"/>
  <c r="O2939" i="2"/>
  <c r="P2939" i="2"/>
  <c r="I2939" i="2" s="1"/>
  <c r="J2939" i="2" s="1"/>
  <c r="O2940" i="2"/>
  <c r="P2940" i="2"/>
  <c r="O2941" i="2"/>
  <c r="P2941" i="2"/>
  <c r="O2942" i="2"/>
  <c r="P2942" i="2"/>
  <c r="O2943" i="2"/>
  <c r="P2943" i="2"/>
  <c r="I2943" i="2" s="1"/>
  <c r="O2944" i="2"/>
  <c r="P2944" i="2"/>
  <c r="Q2944" i="2" s="1"/>
  <c r="O2945" i="2"/>
  <c r="P2945" i="2"/>
  <c r="Q2945" i="2" s="1"/>
  <c r="O2946" i="2"/>
  <c r="P2946" i="2"/>
  <c r="Q2946" i="2" s="1"/>
  <c r="O2947" i="2"/>
  <c r="P2947" i="2"/>
  <c r="I2947" i="2" s="1"/>
  <c r="J2947" i="2" s="1"/>
  <c r="O2948" i="2"/>
  <c r="P2948" i="2"/>
  <c r="O2949" i="2"/>
  <c r="P2949" i="2"/>
  <c r="O2950" i="2"/>
  <c r="P2950" i="2"/>
  <c r="O2951" i="2"/>
  <c r="P2951" i="2"/>
  <c r="I2951" i="2" s="1"/>
  <c r="O2952" i="2"/>
  <c r="P2952" i="2"/>
  <c r="Q2952" i="2" s="1"/>
  <c r="O2953" i="2"/>
  <c r="P2953" i="2"/>
  <c r="Q2953" i="2" s="1"/>
  <c r="O2954" i="2"/>
  <c r="P2954" i="2"/>
  <c r="Q2954" i="2" s="1"/>
  <c r="O2955" i="2"/>
  <c r="P2955" i="2"/>
  <c r="I2955" i="2" s="1"/>
  <c r="J2955" i="2" s="1"/>
  <c r="O2956" i="2"/>
  <c r="P2956" i="2"/>
  <c r="O2957" i="2"/>
  <c r="P2957" i="2"/>
  <c r="Q2957" i="2" s="1"/>
  <c r="O2958" i="2"/>
  <c r="P2958" i="2"/>
  <c r="Q2958" i="2" s="1"/>
  <c r="O2959" i="2"/>
  <c r="P2959" i="2"/>
  <c r="Q2959" i="2" s="1"/>
  <c r="O2960" i="2"/>
  <c r="P2960" i="2"/>
  <c r="O2961" i="2"/>
  <c r="P2961" i="2"/>
  <c r="O2962" i="2"/>
  <c r="P2962" i="2"/>
  <c r="O2963" i="2"/>
  <c r="P2963" i="2"/>
  <c r="Q2963" i="2" s="1"/>
  <c r="O2964" i="2"/>
  <c r="P2964" i="2"/>
  <c r="Q2964" i="2" s="1"/>
  <c r="O2965" i="2"/>
  <c r="P2965" i="2"/>
  <c r="Q2965" i="2" s="1"/>
  <c r="O2966" i="2"/>
  <c r="P2966" i="2"/>
  <c r="O2967" i="2"/>
  <c r="P2967" i="2"/>
  <c r="I2967" i="2" s="1"/>
  <c r="O2968" i="2"/>
  <c r="P2968" i="2"/>
  <c r="O2969" i="2"/>
  <c r="P2969" i="2"/>
  <c r="O2970" i="2"/>
  <c r="P2970" i="2"/>
  <c r="O2971" i="2"/>
  <c r="P2971" i="2"/>
  <c r="I2971" i="2" s="1"/>
  <c r="O2972" i="2"/>
  <c r="P2972" i="2"/>
  <c r="O2973" i="2"/>
  <c r="P2973" i="2"/>
  <c r="Q2973" i="2" s="1"/>
  <c r="O2974" i="2"/>
  <c r="P2974" i="2"/>
  <c r="Q2974" i="2" s="1"/>
  <c r="O2975" i="2"/>
  <c r="P2975" i="2"/>
  <c r="Q2975" i="2" s="1"/>
  <c r="O2976" i="2"/>
  <c r="P2976" i="2"/>
  <c r="O2977" i="2"/>
  <c r="P2977" i="2"/>
  <c r="Q2977" i="2" s="1"/>
  <c r="O2978" i="2"/>
  <c r="P2978" i="2"/>
  <c r="Q2978" i="2" s="1"/>
  <c r="O2979" i="2"/>
  <c r="P2979" i="2"/>
  <c r="Q2979" i="2" s="1"/>
  <c r="O2980" i="2"/>
  <c r="P2980" i="2"/>
  <c r="O2981" i="2"/>
  <c r="P2981" i="2"/>
  <c r="O2982" i="2"/>
  <c r="P2982" i="2"/>
  <c r="O2983" i="2"/>
  <c r="P2983" i="2"/>
  <c r="I2983" i="2" s="1"/>
  <c r="J2983" i="2" s="1"/>
  <c r="O2984" i="2"/>
  <c r="P2984" i="2"/>
  <c r="O2985" i="2"/>
  <c r="P2985" i="2"/>
  <c r="O2986" i="2"/>
  <c r="P2986" i="2"/>
  <c r="O2987" i="2"/>
  <c r="P2987" i="2"/>
  <c r="Q2987" i="2" s="1"/>
  <c r="O2988" i="2"/>
  <c r="P2988" i="2"/>
  <c r="Q2988" i="2" s="1"/>
  <c r="O2989" i="2"/>
  <c r="P2989" i="2"/>
  <c r="Q2989" i="2" s="1"/>
  <c r="O2990" i="2"/>
  <c r="P2990" i="2"/>
  <c r="O2991" i="2"/>
  <c r="P2991" i="2"/>
  <c r="I2991" i="2" s="1"/>
  <c r="J2991" i="2" s="1"/>
  <c r="O2992" i="2"/>
  <c r="P2992" i="2"/>
  <c r="O2993" i="2"/>
  <c r="P2993" i="2"/>
  <c r="O2994" i="2"/>
  <c r="P2994" i="2"/>
  <c r="O2995" i="2"/>
  <c r="P2995" i="2"/>
  <c r="Q2995" i="2" s="1"/>
  <c r="O2996" i="2"/>
  <c r="P2996" i="2"/>
  <c r="Q2996" i="2" s="1"/>
  <c r="O2997" i="2"/>
  <c r="P2997" i="2"/>
  <c r="Q2997" i="2" s="1"/>
  <c r="O2998" i="2"/>
  <c r="P2998" i="2"/>
  <c r="O2999" i="2"/>
  <c r="P2999" i="2"/>
  <c r="I2999" i="2" s="1"/>
  <c r="J2999" i="2" s="1"/>
  <c r="O3000" i="2"/>
  <c r="P3000" i="2"/>
  <c r="O3001" i="2"/>
  <c r="P3001" i="2"/>
  <c r="O3002" i="2"/>
  <c r="P3002" i="2"/>
  <c r="O3003" i="2"/>
  <c r="P3003" i="2"/>
  <c r="Q3003" i="2" s="1"/>
  <c r="O3004" i="2"/>
  <c r="P3004" i="2"/>
  <c r="Q3004" i="2" s="1"/>
  <c r="O3005" i="2"/>
  <c r="P3005" i="2"/>
  <c r="Q3005" i="2" s="1"/>
  <c r="O3006" i="2"/>
  <c r="P3006" i="2"/>
  <c r="O3007" i="2"/>
  <c r="P3007" i="2"/>
  <c r="I3007" i="2" s="1"/>
  <c r="O3008" i="2"/>
  <c r="P3008" i="2"/>
  <c r="O3009" i="2"/>
  <c r="P3009" i="2"/>
  <c r="Q3009" i="2" s="1"/>
  <c r="O3010" i="2"/>
  <c r="P3010" i="2"/>
  <c r="Q3010" i="2" s="1"/>
  <c r="O3011" i="2"/>
  <c r="P3011" i="2"/>
  <c r="Q3011" i="2" s="1"/>
  <c r="O3012" i="2"/>
  <c r="P3012" i="2"/>
  <c r="O3013" i="2"/>
  <c r="P3013" i="2"/>
  <c r="O3014" i="2"/>
  <c r="P3014" i="2"/>
  <c r="O3015" i="2"/>
  <c r="P3015" i="2"/>
  <c r="I3015" i="2" s="1"/>
  <c r="J3015" i="2" s="1"/>
  <c r="O3016" i="2"/>
  <c r="P3016" i="2"/>
  <c r="O3017" i="2"/>
  <c r="P3017" i="2"/>
  <c r="Q3017" i="2" s="1"/>
  <c r="O3018" i="2"/>
  <c r="P3018" i="2"/>
  <c r="Q3018" i="2" s="1"/>
  <c r="O3019" i="2"/>
  <c r="P3019" i="2"/>
  <c r="Q3019" i="2" s="1"/>
  <c r="O3020" i="2"/>
  <c r="P3020" i="2"/>
  <c r="O3021" i="2"/>
  <c r="P3021" i="2"/>
  <c r="O3022" i="2"/>
  <c r="P3022" i="2"/>
  <c r="O3023" i="2"/>
  <c r="P3023" i="2"/>
  <c r="I3023" i="2" s="1"/>
  <c r="O3024" i="2"/>
  <c r="P3024" i="2"/>
  <c r="Q3024" i="2" s="1"/>
  <c r="O3025" i="2"/>
  <c r="P3025" i="2"/>
  <c r="Q3025" i="2" s="1"/>
  <c r="O3026" i="2"/>
  <c r="P3026" i="2"/>
  <c r="Q3026" i="2" s="1"/>
  <c r="O3027" i="2"/>
  <c r="P3027" i="2"/>
  <c r="I3027" i="2" s="1"/>
  <c r="J3027" i="2" s="1"/>
  <c r="O3028" i="2"/>
  <c r="P3028" i="2"/>
  <c r="O3029" i="2"/>
  <c r="P3029" i="2"/>
  <c r="Q3029" i="2" s="1"/>
  <c r="O3030" i="2"/>
  <c r="P3030" i="2"/>
  <c r="Q3030" i="2" s="1"/>
  <c r="O3031" i="2"/>
  <c r="P3031" i="2"/>
  <c r="Q3031" i="2" s="1"/>
  <c r="O3032" i="2"/>
  <c r="P3032" i="2"/>
  <c r="O3033" i="2"/>
  <c r="P3033" i="2"/>
  <c r="I3033" i="2" s="1"/>
  <c r="O3034" i="2"/>
  <c r="P3034" i="2"/>
  <c r="Q3034" i="2" s="1"/>
  <c r="O3035" i="2"/>
  <c r="P3035" i="2"/>
  <c r="Q3035" i="2" s="1"/>
  <c r="O3036" i="2"/>
  <c r="P3036" i="2"/>
  <c r="Q3036" i="2" s="1"/>
  <c r="O3037" i="2"/>
  <c r="P3037" i="2"/>
  <c r="I3037" i="2" s="1"/>
  <c r="J3037" i="2" s="1"/>
  <c r="O3038" i="2"/>
  <c r="P3038" i="2"/>
  <c r="O3039" i="2"/>
  <c r="P3039" i="2"/>
  <c r="Q3039" i="2" s="1"/>
  <c r="O3040" i="2"/>
  <c r="P3040" i="2"/>
  <c r="Q3040" i="2" s="1"/>
  <c r="O3041" i="2"/>
  <c r="P3041" i="2"/>
  <c r="Q3041" i="2" s="1"/>
  <c r="O3042" i="2"/>
  <c r="P3042" i="2"/>
  <c r="O3043" i="2"/>
  <c r="P3043" i="2"/>
  <c r="I3043" i="2" s="1"/>
  <c r="O3044" i="2"/>
  <c r="P3044" i="2"/>
  <c r="Q3044" i="2" s="1"/>
  <c r="O3045" i="2"/>
  <c r="P3045" i="2"/>
  <c r="Q3045" i="2" s="1"/>
  <c r="O3046" i="2"/>
  <c r="P3046" i="2"/>
  <c r="Q3046" i="2" s="1"/>
  <c r="O3047" i="2"/>
  <c r="P3047" i="2"/>
  <c r="I3047" i="2" s="1"/>
  <c r="J3047" i="2" s="1"/>
  <c r="O3048" i="2"/>
  <c r="P3048" i="2"/>
  <c r="O3049" i="2"/>
  <c r="P3049" i="2"/>
  <c r="I3049" i="2" s="1"/>
  <c r="J3049" i="2" s="1"/>
  <c r="O3050" i="2"/>
  <c r="P3050" i="2"/>
  <c r="O3051" i="2"/>
  <c r="P3051" i="2"/>
  <c r="I3051" i="2" s="1"/>
  <c r="J3051" i="2" s="1"/>
  <c r="O3052" i="2"/>
  <c r="P3052" i="2"/>
  <c r="O3053" i="2"/>
  <c r="P3053" i="2"/>
  <c r="I3053" i="2" s="1"/>
  <c r="J3053" i="2" s="1"/>
  <c r="O3054" i="2"/>
  <c r="P3054" i="2"/>
  <c r="Q3054" i="2" s="1"/>
  <c r="O3055" i="2"/>
  <c r="P3055" i="2"/>
  <c r="Q3055" i="2" s="1"/>
  <c r="O3056" i="2"/>
  <c r="P3056" i="2"/>
  <c r="Q3056" i="2" s="1"/>
  <c r="O3057" i="2"/>
  <c r="P3057" i="2"/>
  <c r="I3057" i="2" s="1"/>
  <c r="J3057" i="2" s="1"/>
  <c r="O3058" i="2"/>
  <c r="P3058" i="2"/>
  <c r="O3059" i="2"/>
  <c r="P3059" i="2"/>
  <c r="I3059" i="2" s="1"/>
  <c r="O3060" i="2"/>
  <c r="P3060" i="2"/>
  <c r="O3061" i="2"/>
  <c r="P3061" i="2"/>
  <c r="I3061" i="2" s="1"/>
  <c r="O3062" i="2"/>
  <c r="P3062" i="2"/>
  <c r="O3063" i="2"/>
  <c r="P3063" i="2"/>
  <c r="Q3063" i="2" s="1"/>
  <c r="O3064" i="2"/>
  <c r="P3064" i="2"/>
  <c r="Q3064" i="2" s="1"/>
  <c r="O3065" i="2"/>
  <c r="P3065" i="2"/>
  <c r="Q3065" i="2" s="1"/>
  <c r="O3066" i="2"/>
  <c r="P3066" i="2"/>
  <c r="O3067" i="2"/>
  <c r="P3067" i="2"/>
  <c r="I3067" i="2" s="1"/>
  <c r="J3067" i="2" s="1"/>
  <c r="O3068" i="2"/>
  <c r="P3068" i="2"/>
  <c r="O3069" i="2"/>
  <c r="P3069" i="2"/>
  <c r="I3069" i="2" s="1"/>
  <c r="J3069" i="2" s="1"/>
  <c r="O3070" i="2"/>
  <c r="P3070" i="2"/>
  <c r="O3071" i="2"/>
  <c r="P3071" i="2"/>
  <c r="I3071" i="2" s="1"/>
  <c r="J3071" i="2" s="1"/>
  <c r="O3072" i="2"/>
  <c r="P3072" i="2"/>
  <c r="Q3072" i="2" s="1"/>
  <c r="O3073" i="2"/>
  <c r="P3073" i="2"/>
  <c r="Q3073" i="2" s="1"/>
  <c r="O3074" i="2"/>
  <c r="P3074" i="2"/>
  <c r="Q3074" i="2" s="1"/>
  <c r="O3075" i="2"/>
  <c r="P3075" i="2"/>
  <c r="I3075" i="2" s="1"/>
  <c r="J3075" i="2" s="1"/>
  <c r="O3076" i="2"/>
  <c r="P3076" i="2"/>
  <c r="O3077" i="2"/>
  <c r="P3077" i="2"/>
  <c r="I3077" i="2" s="1"/>
  <c r="J3077" i="2" s="1"/>
  <c r="O3078" i="2"/>
  <c r="P3078" i="2"/>
  <c r="O3079" i="2"/>
  <c r="P3079" i="2"/>
  <c r="I3079" i="2" s="1"/>
  <c r="O3080" i="2"/>
  <c r="P3080" i="2"/>
  <c r="O3081" i="2"/>
  <c r="P3081" i="2"/>
  <c r="Q3081" i="2" s="1"/>
  <c r="O3082" i="2"/>
  <c r="P3082" i="2"/>
  <c r="Q3082" i="2" s="1"/>
  <c r="O3083" i="2"/>
  <c r="P3083" i="2"/>
  <c r="Q3083" i="2" s="1"/>
  <c r="O3084" i="2"/>
  <c r="P3084" i="2"/>
  <c r="O3085" i="2"/>
  <c r="P3085" i="2"/>
  <c r="I3085" i="2" s="1"/>
  <c r="J3085" i="2" s="1"/>
  <c r="O3086" i="2"/>
  <c r="P3086" i="2"/>
  <c r="O3087" i="2"/>
  <c r="P3087" i="2"/>
  <c r="Q3087" i="2" s="1"/>
  <c r="O3088" i="2"/>
  <c r="P3088" i="2"/>
  <c r="Q3088" i="2" s="1"/>
  <c r="O3089" i="2"/>
  <c r="P3089" i="2"/>
  <c r="Q3089" i="2" s="1"/>
  <c r="O3090" i="2"/>
  <c r="P3090" i="2"/>
  <c r="O3091" i="2"/>
  <c r="P3091" i="2"/>
  <c r="I3091" i="2" s="1"/>
  <c r="J3091" i="2" s="1"/>
  <c r="O3092" i="2"/>
  <c r="P3092" i="2"/>
  <c r="O3093" i="2"/>
  <c r="P3093" i="2"/>
  <c r="I3093" i="2" s="1"/>
  <c r="O3094" i="2"/>
  <c r="P3094" i="2"/>
  <c r="O3095" i="2"/>
  <c r="P3095" i="2"/>
  <c r="I3095" i="2" s="1"/>
  <c r="O3096" i="2"/>
  <c r="P3096" i="2"/>
  <c r="O3097" i="2"/>
  <c r="P3097" i="2"/>
  <c r="I3097" i="2" s="1"/>
  <c r="O3098" i="2"/>
  <c r="P3098" i="2"/>
  <c r="Q3098" i="2" s="1"/>
  <c r="O3099" i="2"/>
  <c r="P3099" i="2"/>
  <c r="Q3099" i="2" s="1"/>
  <c r="O3100" i="2"/>
  <c r="P3100" i="2"/>
  <c r="Q3100" i="2" s="1"/>
  <c r="O3101" i="2"/>
  <c r="P3101" i="2"/>
  <c r="I3101" i="2" s="1"/>
  <c r="J3101" i="2" s="1"/>
  <c r="O3102" i="2"/>
  <c r="P3102" i="2"/>
  <c r="O3103" i="2"/>
  <c r="P3103" i="2"/>
  <c r="I3103" i="2" s="1"/>
  <c r="J3103" i="2" s="1"/>
  <c r="O3104" i="2"/>
  <c r="P3104" i="2"/>
  <c r="O3105" i="2"/>
  <c r="P3105" i="2"/>
  <c r="I3105" i="2" s="1"/>
  <c r="O3106" i="2"/>
  <c r="P3106" i="2"/>
  <c r="O3107" i="2"/>
  <c r="P3107" i="2"/>
  <c r="I3107" i="2" s="1"/>
  <c r="O3108" i="2"/>
  <c r="P3108" i="2"/>
  <c r="O3109" i="2"/>
  <c r="P3109" i="2"/>
  <c r="Q3109" i="2" s="1"/>
  <c r="O3110" i="2"/>
  <c r="P3110" i="2"/>
  <c r="Q3110" i="2" s="1"/>
  <c r="O3111" i="2"/>
  <c r="P3111" i="2"/>
  <c r="Q3111" i="2" s="1"/>
  <c r="O3112" i="2"/>
  <c r="P3112" i="2"/>
  <c r="O3113" i="2"/>
  <c r="P3113" i="2"/>
  <c r="I3113" i="2" s="1"/>
  <c r="J3113" i="2" s="1"/>
  <c r="O3114" i="2"/>
  <c r="P3114" i="2"/>
  <c r="O3115" i="2"/>
  <c r="P3115" i="2"/>
  <c r="I3115" i="2" s="1"/>
  <c r="O3116" i="2"/>
  <c r="P3116" i="2"/>
  <c r="O3117" i="2"/>
  <c r="P3117" i="2"/>
  <c r="I3117" i="2" s="1"/>
  <c r="O3118" i="2"/>
  <c r="P3118" i="2"/>
  <c r="O3119" i="2"/>
  <c r="P3119" i="2"/>
  <c r="I3119" i="2" s="1"/>
  <c r="O3120" i="2"/>
  <c r="P3120" i="2"/>
  <c r="Q3120" i="2" s="1"/>
  <c r="O3121" i="2"/>
  <c r="P3121" i="2"/>
  <c r="Q3121" i="2" s="1"/>
  <c r="O3122" i="2"/>
  <c r="P3122" i="2"/>
  <c r="Q3122" i="2" s="1"/>
  <c r="O3123" i="2"/>
  <c r="P3123" i="2"/>
  <c r="I3123" i="2" s="1"/>
  <c r="J3123" i="2" s="1"/>
  <c r="O3124" i="2"/>
  <c r="P3124" i="2"/>
  <c r="O3125" i="2"/>
  <c r="P3125" i="2"/>
  <c r="I3125" i="2" s="1"/>
  <c r="J3125" i="2" s="1"/>
  <c r="O3126" i="2"/>
  <c r="P3126" i="2"/>
  <c r="O3127" i="2"/>
  <c r="P3127" i="2"/>
  <c r="I3127" i="2" s="1"/>
  <c r="O3128" i="2"/>
  <c r="P3128" i="2"/>
  <c r="O3129" i="2"/>
  <c r="P3129" i="2"/>
  <c r="I3129" i="2" s="1"/>
  <c r="O3130" i="2"/>
  <c r="P3130" i="2"/>
  <c r="O3131" i="2"/>
  <c r="P3131" i="2"/>
  <c r="Q3131" i="2" s="1"/>
  <c r="O3132" i="2"/>
  <c r="P3132" i="2"/>
  <c r="Q3132" i="2" s="1"/>
  <c r="O3133" i="2"/>
  <c r="P3133" i="2"/>
  <c r="Q3133" i="2" s="1"/>
  <c r="O3134" i="2"/>
  <c r="P3134" i="2"/>
  <c r="O3135" i="2"/>
  <c r="P3135" i="2"/>
  <c r="I3135" i="2" s="1"/>
  <c r="J3135" i="2" s="1"/>
  <c r="O3136" i="2"/>
  <c r="P3136" i="2"/>
  <c r="O3137" i="2"/>
  <c r="P3137" i="2"/>
  <c r="I3137" i="2" s="1"/>
  <c r="O3138" i="2"/>
  <c r="P3138" i="2"/>
  <c r="O3139" i="2"/>
  <c r="P3139" i="2"/>
  <c r="I3139" i="2" s="1"/>
  <c r="O3140" i="2"/>
  <c r="P3140" i="2"/>
  <c r="O3141" i="2"/>
  <c r="P3141" i="2"/>
  <c r="I3141" i="2" s="1"/>
  <c r="O3142" i="2"/>
  <c r="P3142" i="2"/>
  <c r="O3143" i="2"/>
  <c r="P3143" i="2"/>
  <c r="I3143" i="2" s="1"/>
  <c r="O3144" i="2"/>
  <c r="P3144" i="2"/>
  <c r="Q3144" i="2" s="1"/>
  <c r="O3145" i="2"/>
  <c r="P3145" i="2"/>
  <c r="Q3145" i="2" s="1"/>
  <c r="O3146" i="2"/>
  <c r="P3146" i="2"/>
  <c r="Q3146" i="2" s="1"/>
  <c r="O3147" i="2"/>
  <c r="P3147" i="2"/>
  <c r="I3147" i="2" s="1"/>
  <c r="O3148" i="2"/>
  <c r="P3148" i="2"/>
  <c r="O3149" i="2"/>
  <c r="P3149" i="2"/>
  <c r="I3149" i="2" s="1"/>
  <c r="O3150" i="2"/>
  <c r="P3150" i="2"/>
  <c r="O3151" i="2"/>
  <c r="P3151" i="2"/>
  <c r="I3151" i="2" s="1"/>
  <c r="O3152" i="2"/>
  <c r="P3152" i="2"/>
  <c r="O3153" i="2"/>
  <c r="P3153" i="2"/>
  <c r="I3153" i="2" s="1"/>
  <c r="O3154" i="2"/>
  <c r="P3154" i="2"/>
  <c r="O3155" i="2"/>
  <c r="P3155" i="2"/>
  <c r="I3155" i="2" s="1"/>
  <c r="O3156" i="2"/>
  <c r="P3156" i="2"/>
  <c r="O3157" i="2"/>
  <c r="P3157" i="2"/>
  <c r="Q3157" i="2" s="1"/>
  <c r="O3158" i="2"/>
  <c r="P3158" i="2"/>
  <c r="Q3158" i="2" s="1"/>
  <c r="O3159" i="2"/>
  <c r="P3159" i="2"/>
  <c r="Q3159" i="2" s="1"/>
  <c r="O3160" i="2"/>
  <c r="P3160" i="2"/>
  <c r="O3161" i="2"/>
  <c r="P3161" i="2"/>
  <c r="I3161" i="2" s="1"/>
  <c r="O3162" i="2"/>
  <c r="P3162" i="2"/>
  <c r="O3163" i="2"/>
  <c r="P3163" i="2"/>
  <c r="I3163" i="2" s="1"/>
  <c r="O3164" i="2"/>
  <c r="P3164" i="2"/>
  <c r="O3165" i="2"/>
  <c r="P3165" i="2"/>
  <c r="I3165" i="2" s="1"/>
  <c r="O3166" i="2"/>
  <c r="P3166" i="2"/>
  <c r="O3167" i="2"/>
  <c r="P3167" i="2"/>
  <c r="I3167" i="2" s="1"/>
  <c r="O3168" i="2"/>
  <c r="P3168" i="2"/>
  <c r="O3169" i="2"/>
  <c r="P3169" i="2"/>
  <c r="I3169" i="2" s="1"/>
  <c r="O3170" i="2"/>
  <c r="P3170" i="2"/>
  <c r="Q3170" i="2" s="1"/>
  <c r="O3171" i="2"/>
  <c r="P3171" i="2"/>
  <c r="Q3171" i="2" s="1"/>
  <c r="O3172" i="2"/>
  <c r="P3172" i="2"/>
  <c r="Q3172" i="2" s="1"/>
  <c r="O3173" i="2"/>
  <c r="P3173" i="2"/>
  <c r="I3173" i="2" s="1"/>
  <c r="O3174" i="2"/>
  <c r="P3174" i="2"/>
  <c r="O3175" i="2"/>
  <c r="P3175" i="2"/>
  <c r="I3175" i="2" s="1"/>
  <c r="O3176" i="2"/>
  <c r="P3176" i="2"/>
  <c r="Q3176" i="2" s="1"/>
  <c r="O3177" i="2"/>
  <c r="P3177" i="2"/>
  <c r="Q3177" i="2" s="1"/>
  <c r="O3178" i="2"/>
  <c r="P3178" i="2"/>
  <c r="Q3178" i="2" s="1"/>
  <c r="O3179" i="2"/>
  <c r="P3179" i="2"/>
  <c r="I3179" i="2" s="1"/>
  <c r="O3180" i="2"/>
  <c r="P3180" i="2"/>
  <c r="O3181" i="2"/>
  <c r="P3181" i="2"/>
  <c r="I3181" i="2" s="1"/>
  <c r="O3182" i="2"/>
  <c r="P3182" i="2"/>
  <c r="O3183" i="2"/>
  <c r="P3183" i="2"/>
  <c r="Q3183" i="2" s="1"/>
  <c r="O3184" i="2"/>
  <c r="P3184" i="2"/>
  <c r="Q3184" i="2" s="1"/>
  <c r="O3185" i="2"/>
  <c r="P3185" i="2"/>
  <c r="Q3185" i="2" s="1"/>
  <c r="O3186" i="2"/>
  <c r="P3186" i="2"/>
  <c r="O3187" i="2"/>
  <c r="P3187" i="2"/>
  <c r="I3187" i="2" s="1"/>
  <c r="O3188" i="2"/>
  <c r="P3188" i="2"/>
  <c r="O3189" i="2"/>
  <c r="P3189" i="2"/>
  <c r="I3189" i="2" s="1"/>
  <c r="O3190" i="2"/>
  <c r="P3190" i="2"/>
  <c r="Q3190" i="2" s="1"/>
  <c r="O3191" i="2"/>
  <c r="P3191" i="2"/>
  <c r="Q3191" i="2" s="1"/>
  <c r="O3192" i="2"/>
  <c r="P3192" i="2"/>
  <c r="Q3192" i="2" s="1"/>
  <c r="O3193" i="2"/>
  <c r="P3193" i="2"/>
  <c r="I3193" i="2" s="1"/>
  <c r="J3193" i="2" s="1"/>
  <c r="O3194" i="2"/>
  <c r="P3194" i="2"/>
  <c r="O3195" i="2"/>
  <c r="P3195" i="2"/>
  <c r="I3195" i="2" s="1"/>
  <c r="O3196" i="2"/>
  <c r="P3196" i="2"/>
  <c r="O3197" i="2"/>
  <c r="P3197" i="2"/>
  <c r="Q3197" i="2" s="1"/>
  <c r="O3198" i="2"/>
  <c r="P3198" i="2"/>
  <c r="Q3198" i="2" s="1"/>
  <c r="O3199" i="2"/>
  <c r="P3199" i="2"/>
  <c r="Q3199" i="2" s="1"/>
  <c r="O3200" i="2"/>
  <c r="P3200" i="2"/>
  <c r="O3201" i="2"/>
  <c r="P3201" i="2"/>
  <c r="I3201" i="2" s="1"/>
  <c r="O3202" i="2"/>
  <c r="P3202" i="2"/>
  <c r="O3203" i="2"/>
  <c r="P3203" i="2"/>
  <c r="I3203" i="2" s="1"/>
  <c r="O3204" i="2"/>
  <c r="P3204" i="2"/>
  <c r="Q3204" i="2" s="1"/>
  <c r="O3205" i="2"/>
  <c r="P3205" i="2"/>
  <c r="Q3205" i="2" s="1"/>
  <c r="O3206" i="2"/>
  <c r="P3206" i="2"/>
  <c r="Q3206" i="2" s="1"/>
  <c r="O3207" i="2"/>
  <c r="P3207" i="2"/>
  <c r="I3207" i="2" s="1"/>
  <c r="J3207" i="2" s="1"/>
  <c r="O3208" i="2"/>
  <c r="P3208" i="2"/>
  <c r="O3209" i="2"/>
  <c r="P3209" i="2"/>
  <c r="I3209" i="2" s="1"/>
  <c r="J3209" i="2" s="1"/>
  <c r="O3210" i="2"/>
  <c r="P3210" i="2"/>
  <c r="O3211" i="2"/>
  <c r="P3211" i="2"/>
  <c r="Q3211" i="2" s="1"/>
  <c r="O3212" i="2"/>
  <c r="P3212" i="2"/>
  <c r="Q3212" i="2" s="1"/>
  <c r="O3213" i="2"/>
  <c r="P3213" i="2"/>
  <c r="Q3213" i="2" s="1"/>
  <c r="O3214" i="2"/>
  <c r="P3214" i="2"/>
  <c r="O3215" i="2"/>
  <c r="P3215" i="2"/>
  <c r="I3215" i="2" s="1"/>
  <c r="J3215" i="2" s="1"/>
  <c r="O3216" i="2"/>
  <c r="P3216" i="2"/>
  <c r="O3217" i="2"/>
  <c r="P3217" i="2"/>
  <c r="Q3217" i="2" s="1"/>
  <c r="O3218" i="2"/>
  <c r="P3218" i="2"/>
  <c r="Q3218" i="2" s="1"/>
  <c r="O3219" i="2"/>
  <c r="P3219" i="2"/>
  <c r="Q3219" i="2" s="1"/>
  <c r="O3220" i="2"/>
  <c r="P3220" i="2"/>
  <c r="O3221" i="2"/>
  <c r="P3221" i="2"/>
  <c r="I3221" i="2" s="1"/>
  <c r="J3221" i="2" s="1"/>
  <c r="O3222" i="2"/>
  <c r="P3222" i="2"/>
  <c r="O3223" i="2"/>
  <c r="P3223" i="2"/>
  <c r="Q3223" i="2" s="1"/>
  <c r="O3224" i="2"/>
  <c r="P3224" i="2"/>
  <c r="Q3224" i="2" s="1"/>
  <c r="O3225" i="2"/>
  <c r="P3225" i="2"/>
  <c r="Q3225" i="2" s="1"/>
  <c r="O3226" i="2"/>
  <c r="P3226" i="2"/>
  <c r="O3227" i="2"/>
  <c r="P3227" i="2"/>
  <c r="I3227" i="2" s="1"/>
  <c r="J3227" i="2" s="1"/>
  <c r="O3228" i="2"/>
  <c r="P3228" i="2"/>
  <c r="O3229" i="2"/>
  <c r="P3229" i="2"/>
  <c r="Q3229" i="2" s="1"/>
  <c r="O3230" i="2"/>
  <c r="P3230" i="2"/>
  <c r="Q3230" i="2" s="1"/>
  <c r="O3231" i="2"/>
  <c r="P3231" i="2"/>
  <c r="Q3231" i="2" s="1"/>
  <c r="O3232" i="2"/>
  <c r="P3232" i="2"/>
  <c r="O3233" i="2"/>
  <c r="P3233" i="2"/>
  <c r="I3233" i="2" s="1"/>
  <c r="J3233" i="2" s="1"/>
  <c r="O3234" i="2"/>
  <c r="P3234" i="2"/>
  <c r="O3235" i="2"/>
  <c r="P3235" i="2"/>
  <c r="I3235" i="2" s="1"/>
  <c r="J3235" i="2" s="1"/>
  <c r="O3236" i="2"/>
  <c r="P3236" i="2"/>
  <c r="O3237" i="2"/>
  <c r="P3237" i="2"/>
  <c r="Q3237" i="2" s="1"/>
  <c r="O3238" i="2"/>
  <c r="P3238" i="2"/>
  <c r="Q3238" i="2" s="1"/>
  <c r="O3239" i="2"/>
  <c r="P3239" i="2"/>
  <c r="Q3239" i="2" s="1"/>
  <c r="O3240" i="2"/>
  <c r="P3240" i="2"/>
  <c r="O3241" i="2"/>
  <c r="P3241" i="2"/>
  <c r="I3241" i="2" s="1"/>
  <c r="J3241" i="2" s="1"/>
  <c r="O3242" i="2"/>
  <c r="P3242" i="2"/>
  <c r="O3243" i="2"/>
  <c r="P3243" i="2"/>
  <c r="I3243" i="2" s="1"/>
  <c r="J3243" i="2" s="1"/>
  <c r="O3244" i="2"/>
  <c r="P3244" i="2"/>
  <c r="Q3244" i="2" s="1"/>
  <c r="O3245" i="2"/>
  <c r="P3245" i="2"/>
  <c r="Q3245" i="2" s="1"/>
  <c r="O3246" i="2"/>
  <c r="P3246" i="2"/>
  <c r="Q3246" i="2" s="1"/>
  <c r="O3247" i="2"/>
  <c r="P3247" i="2"/>
  <c r="I3247" i="2" s="1"/>
  <c r="O3248" i="2"/>
  <c r="P3248" i="2"/>
  <c r="O3249" i="2"/>
  <c r="P3249" i="2"/>
  <c r="I3249" i="2" s="1"/>
  <c r="O3250" i="2"/>
  <c r="P3250" i="2"/>
  <c r="Q3250" i="2" s="1"/>
  <c r="O3251" i="2"/>
  <c r="P3251" i="2"/>
  <c r="Q3251" i="2" s="1"/>
  <c r="O3252" i="2"/>
  <c r="P3252" i="2"/>
  <c r="Q3252" i="2" s="1"/>
  <c r="O3253" i="2"/>
  <c r="P3253" i="2"/>
  <c r="I3253" i="2" s="1"/>
  <c r="J3253" i="2" s="1"/>
  <c r="O3254" i="2"/>
  <c r="P3254" i="2"/>
  <c r="O3255" i="2"/>
  <c r="P3255" i="2"/>
  <c r="I3255" i="2" s="1"/>
  <c r="J3255" i="2" s="1"/>
  <c r="O3256" i="2"/>
  <c r="P3256" i="2"/>
  <c r="Q3256" i="2" s="1"/>
  <c r="O3257" i="2"/>
  <c r="P3257" i="2"/>
  <c r="Q3257" i="2" s="1"/>
  <c r="O3258" i="2"/>
  <c r="P3258" i="2"/>
  <c r="Q3258" i="2" s="1"/>
  <c r="O3259" i="2"/>
  <c r="P3259" i="2"/>
  <c r="I3259" i="2" s="1"/>
  <c r="J3259" i="2" s="1"/>
  <c r="O3260" i="2"/>
  <c r="P3260" i="2"/>
  <c r="O3261" i="2"/>
  <c r="P3261" i="2"/>
  <c r="Q3261" i="2" s="1"/>
  <c r="O3262" i="2"/>
  <c r="P3262" i="2"/>
  <c r="Q3262" i="2" s="1"/>
  <c r="O3263" i="2"/>
  <c r="P3263" i="2"/>
  <c r="Q3263" i="2" s="1"/>
  <c r="O3264" i="2"/>
  <c r="P3264" i="2"/>
  <c r="O3265" i="2"/>
  <c r="P3265" i="2"/>
  <c r="I3265" i="2" s="1"/>
  <c r="J3265" i="2" s="1"/>
  <c r="O3266" i="2"/>
  <c r="P3266" i="2"/>
  <c r="O3267" i="2"/>
  <c r="P3267" i="2"/>
  <c r="Q3267" i="2" s="1"/>
  <c r="O3268" i="2"/>
  <c r="P3268" i="2"/>
  <c r="Q3268" i="2" s="1"/>
  <c r="O3269" i="2"/>
  <c r="P3269" i="2"/>
  <c r="Q3269" i="2" s="1"/>
  <c r="O3270" i="2"/>
  <c r="P3270" i="2"/>
  <c r="O3271" i="2"/>
  <c r="P3271" i="2"/>
  <c r="I3271" i="2" s="1"/>
  <c r="J3271" i="2" s="1"/>
  <c r="O3272" i="2"/>
  <c r="P3272" i="2"/>
  <c r="O3273" i="2"/>
  <c r="P3273" i="2"/>
  <c r="Q3273" i="2" s="1"/>
  <c r="O3274" i="2"/>
  <c r="P3274" i="2"/>
  <c r="Q3274" i="2" s="1"/>
  <c r="O3275" i="2"/>
  <c r="P3275" i="2"/>
  <c r="Q3275" i="2" s="1"/>
  <c r="O3276" i="2"/>
  <c r="P3276" i="2" s="1"/>
  <c r="O3277" i="2"/>
  <c r="P3277" i="2" s="1"/>
  <c r="Q3277" i="2" s="1"/>
  <c r="O3278" i="2"/>
  <c r="P3278" i="2" s="1"/>
  <c r="Q3278" i="2" s="1"/>
  <c r="O3279" i="2"/>
  <c r="P3279" i="2"/>
  <c r="Q3279" i="2" s="1"/>
  <c r="O3280" i="2"/>
  <c r="P3280" i="2" s="1"/>
  <c r="O3281" i="2"/>
  <c r="P3281" i="2" s="1"/>
  <c r="I3281" i="2" s="1"/>
  <c r="J3281" i="2" s="1"/>
  <c r="O3282" i="2"/>
  <c r="P3282" i="2" s="1"/>
  <c r="O3283" i="2"/>
  <c r="P3283" i="2" s="1"/>
  <c r="Q3283" i="2" s="1"/>
  <c r="O3284" i="2"/>
  <c r="P3284" i="2" s="1"/>
  <c r="Q3284" i="2" s="1"/>
  <c r="O3285" i="2"/>
  <c r="P3285" i="2"/>
  <c r="Q3285" i="2" s="1"/>
  <c r="O3286" i="2"/>
  <c r="P3286" i="2" s="1"/>
  <c r="O3287" i="2"/>
  <c r="P3287" i="2" s="1"/>
  <c r="I3287" i="2" s="1"/>
  <c r="J3287" i="2" s="1"/>
  <c r="O3288" i="2"/>
  <c r="P3288" i="2" s="1"/>
  <c r="O3289" i="2"/>
  <c r="P3289" i="2" s="1"/>
  <c r="Q3289" i="2" s="1"/>
  <c r="O3290" i="2"/>
  <c r="P3290" i="2" s="1"/>
  <c r="Q3290" i="2" s="1"/>
  <c r="O3291" i="2"/>
  <c r="P3291" i="2"/>
  <c r="Q3291" i="2" s="1"/>
  <c r="O3292" i="2"/>
  <c r="P3292" i="2" s="1"/>
  <c r="O3293" i="2"/>
  <c r="P3293" i="2" s="1"/>
  <c r="I3293" i="2" s="1"/>
  <c r="O3294" i="2"/>
  <c r="P3294" i="2" s="1"/>
  <c r="Q3294" i="2" s="1"/>
  <c r="O3295" i="2"/>
  <c r="P3295" i="2" s="1"/>
  <c r="Q3295" i="2" s="1"/>
  <c r="O3296" i="2"/>
  <c r="P3296" i="2" s="1"/>
  <c r="Q3296" i="2" s="1"/>
  <c r="O3297" i="2"/>
  <c r="P3297" i="2"/>
  <c r="I3297" i="2" s="1"/>
  <c r="O3298" i="2"/>
  <c r="P3298" i="2" s="1"/>
  <c r="Q3298" i="2" s="1"/>
  <c r="O3299" i="2"/>
  <c r="P3299" i="2" s="1"/>
  <c r="Q3299" i="2" s="1"/>
  <c r="O3300" i="2"/>
  <c r="P3300" i="2" s="1"/>
  <c r="Q3300" i="2" s="1"/>
  <c r="O3301" i="2"/>
  <c r="P3301" i="2" s="1"/>
  <c r="I3301" i="2" s="1"/>
  <c r="J3301" i="2" s="1"/>
  <c r="O3302" i="2"/>
  <c r="P3302" i="2" s="1"/>
  <c r="O3303" i="2"/>
  <c r="P3303" i="2"/>
  <c r="I3303" i="2" s="1"/>
  <c r="J3303" i="2" s="1"/>
  <c r="O3304" i="2"/>
  <c r="P3304" i="2" s="1"/>
  <c r="O3305" i="2"/>
  <c r="P3305" i="2" s="1"/>
  <c r="I3305" i="2" s="1"/>
  <c r="O3306" i="2"/>
  <c r="P3306" i="2" s="1"/>
  <c r="O3307" i="2"/>
  <c r="P3307" i="2" s="1"/>
  <c r="I3307" i="2" s="1"/>
  <c r="O3308" i="2"/>
  <c r="P3308" i="2" s="1"/>
  <c r="Q3308" i="2" s="1"/>
  <c r="O3309" i="2"/>
  <c r="P3309" i="2"/>
  <c r="Q3309" i="2" s="1"/>
  <c r="O3310" i="2"/>
  <c r="P3310" i="2" s="1"/>
  <c r="Q3310" i="2" s="1"/>
  <c r="O3311" i="2"/>
  <c r="P3311" i="2" s="1"/>
  <c r="I3311" i="2" s="1"/>
  <c r="J3311" i="2" s="1"/>
  <c r="O3312" i="2"/>
  <c r="P3312" i="2" s="1"/>
  <c r="O3313" i="2"/>
  <c r="P3313" i="2" s="1"/>
  <c r="I3313" i="2" s="1"/>
  <c r="J3313" i="2" s="1"/>
  <c r="O3314" i="2"/>
  <c r="P3314" i="2" s="1"/>
  <c r="Q3314" i="2" s="1"/>
  <c r="O3315" i="2"/>
  <c r="P3315" i="2"/>
  <c r="Q3315" i="2" s="1"/>
  <c r="O3316" i="2"/>
  <c r="P3316" i="2" s="1"/>
  <c r="Q3316" i="2" s="1"/>
  <c r="O3317" i="2"/>
  <c r="P3317" i="2" s="1"/>
  <c r="I3317" i="2" s="1"/>
  <c r="J3317" i="2" s="1"/>
  <c r="O3318" i="2"/>
  <c r="P3318" i="2" s="1"/>
  <c r="O3319" i="2"/>
  <c r="P3319" i="2" s="1"/>
  <c r="I3319" i="2" s="1"/>
  <c r="J3319" i="2" s="1"/>
  <c r="O3320" i="2"/>
  <c r="P3320" i="2" s="1"/>
  <c r="O3321" i="2"/>
  <c r="P3321" i="2"/>
  <c r="Q3321" i="2" s="1"/>
  <c r="O3322" i="2"/>
  <c r="P3322" i="2" s="1"/>
  <c r="Q3322" i="2" s="1"/>
  <c r="O3323" i="2"/>
  <c r="P3323" i="2" s="1"/>
  <c r="Q3323" i="2" s="1"/>
  <c r="O3324" i="2"/>
  <c r="P3324" i="2" s="1"/>
  <c r="O3325" i="2"/>
  <c r="P3325" i="2" s="1"/>
  <c r="I3325" i="2" s="1"/>
  <c r="J3325" i="2" s="1"/>
  <c r="O3326" i="2"/>
  <c r="P3326" i="2" s="1"/>
  <c r="O3327" i="2"/>
  <c r="P3327" i="2"/>
  <c r="Q3327" i="2" s="1"/>
  <c r="O3328" i="2"/>
  <c r="P3328" i="2" s="1"/>
  <c r="Q3328" i="2" s="1"/>
  <c r="O3329" i="2"/>
  <c r="P3329" i="2" s="1"/>
  <c r="Q3329" i="2" s="1"/>
  <c r="O3330" i="2"/>
  <c r="P3330" i="2" s="1"/>
  <c r="O3331" i="2"/>
  <c r="P3331" i="2" s="1"/>
  <c r="I3331" i="2" s="1"/>
  <c r="J3331" i="2" s="1"/>
  <c r="O3332" i="2"/>
  <c r="P3332" i="2" s="1"/>
  <c r="Q3332" i="2" s="1"/>
  <c r="O3333" i="2"/>
  <c r="P3333" i="2"/>
  <c r="Q3333" i="2" s="1"/>
  <c r="O3334" i="2"/>
  <c r="P3334" i="2" s="1"/>
  <c r="Q3334" i="2" s="1"/>
  <c r="O3335" i="2"/>
  <c r="P3335" i="2" s="1"/>
  <c r="I3335" i="2" s="1"/>
  <c r="J3335" i="2" s="1"/>
  <c r="O3336" i="2"/>
  <c r="P3336" i="2" s="1"/>
  <c r="O3337" i="2"/>
  <c r="P3337" i="2" s="1"/>
  <c r="I3337" i="2" s="1"/>
  <c r="J3337" i="2" s="1"/>
  <c r="O3338" i="2"/>
  <c r="P3338" i="2" s="1"/>
  <c r="Q3338" i="2" s="1"/>
  <c r="O3339" i="2"/>
  <c r="P3339" i="2"/>
  <c r="Q3339" i="2" s="1"/>
  <c r="O3340" i="2"/>
  <c r="P3340" i="2" s="1"/>
  <c r="Q3340" i="2" s="1"/>
  <c r="O3341" i="2"/>
  <c r="P3341" i="2" s="1"/>
  <c r="I3341" i="2" s="1"/>
  <c r="J3341" i="2" s="1"/>
  <c r="O3342" i="2"/>
  <c r="P3342" i="2" s="1"/>
  <c r="O3343" i="2"/>
  <c r="P3343" i="2" s="1"/>
  <c r="Q3343" i="2" s="1"/>
  <c r="O3344" i="2"/>
  <c r="P3344" i="2" s="1"/>
  <c r="Q3344" i="2" s="1"/>
  <c r="O3345" i="2"/>
  <c r="P3345" i="2"/>
  <c r="Q3345" i="2" s="1"/>
  <c r="O3346" i="2"/>
  <c r="P3346" i="2" s="1"/>
  <c r="O3347" i="2"/>
  <c r="P3347" i="2" s="1"/>
  <c r="I3347" i="2" s="1"/>
  <c r="J3347" i="2" s="1"/>
  <c r="O3348" i="2"/>
  <c r="P3348" i="2" s="1"/>
  <c r="O3349" i="2"/>
  <c r="P3349" i="2" s="1"/>
  <c r="I3349" i="2" s="1"/>
  <c r="J3349" i="2" s="1"/>
  <c r="O3350" i="2"/>
  <c r="P3350" i="2" s="1"/>
  <c r="O3351" i="2"/>
  <c r="P3351" i="2"/>
  <c r="I3351" i="2" s="1"/>
  <c r="J3351" i="2" s="1"/>
  <c r="O3352" i="2"/>
  <c r="P3352" i="2" s="1"/>
  <c r="O3353" i="2"/>
  <c r="P3353" i="2" s="1"/>
  <c r="I3353" i="2" s="1"/>
  <c r="O3354" i="2"/>
  <c r="P3354" i="2" s="1"/>
  <c r="O3355" i="2"/>
  <c r="P3355" i="2" s="1"/>
  <c r="I3355" i="2" s="1"/>
  <c r="O3356" i="2"/>
  <c r="P3356" i="2" s="1"/>
  <c r="O3357" i="2"/>
  <c r="P3357" i="2"/>
  <c r="I3357" i="2" s="1"/>
  <c r="O3358" i="2"/>
  <c r="P3358" i="2" s="1"/>
  <c r="O3359" i="2"/>
  <c r="P3359" i="2" s="1"/>
  <c r="I3359" i="2" s="1"/>
  <c r="O3360" i="2"/>
  <c r="P3360" i="2" s="1"/>
  <c r="O3361" i="2"/>
  <c r="P3361" i="2" s="1"/>
  <c r="I3361" i="2" s="1"/>
  <c r="O3362" i="2"/>
  <c r="P3362" i="2" s="1"/>
  <c r="O3363" i="2"/>
  <c r="P3363" i="2"/>
  <c r="I3363" i="2" s="1"/>
  <c r="O3364" i="2"/>
  <c r="P3364" i="2" s="1"/>
  <c r="Q3364" i="2" s="1"/>
  <c r="O3365" i="2"/>
  <c r="P3365" i="2" s="1"/>
  <c r="Q3365" i="2" s="1"/>
  <c r="O3366" i="2"/>
  <c r="P3366" i="2" s="1"/>
  <c r="Q3366" i="2" s="1"/>
  <c r="O3367" i="2"/>
  <c r="P3367" i="2" s="1"/>
  <c r="I3367" i="2" s="1"/>
  <c r="J3367" i="2" s="1"/>
  <c r="O3368" i="2"/>
  <c r="P3368" i="2" s="1"/>
  <c r="O3369" i="2"/>
  <c r="P3369" i="2"/>
  <c r="I3369" i="2" s="1"/>
  <c r="O3370" i="2"/>
  <c r="P3370" i="2" s="1"/>
  <c r="O3371" i="2"/>
  <c r="P3371" i="2" s="1"/>
  <c r="Q3371" i="2" s="1"/>
  <c r="O3372" i="2"/>
  <c r="P3372" i="2" s="1"/>
  <c r="Q3372" i="2" s="1"/>
  <c r="O3373" i="2"/>
  <c r="P3373" i="2" s="1"/>
  <c r="Q3373" i="2" s="1"/>
  <c r="O3374" i="2"/>
  <c r="P3374" i="2" s="1"/>
  <c r="O3375" i="2"/>
  <c r="P3375" i="2"/>
  <c r="I3375" i="2" s="1"/>
  <c r="O3376" i="2"/>
  <c r="P3376" i="2" s="1"/>
  <c r="O3377" i="2"/>
  <c r="P3377" i="2" s="1"/>
  <c r="Q3377" i="2" s="1"/>
  <c r="O3378" i="2"/>
  <c r="P3378" i="2" s="1"/>
  <c r="Q3378" i="2" s="1"/>
  <c r="O3379" i="2"/>
  <c r="P3379" i="2" s="1"/>
  <c r="Q3379" i="2" s="1"/>
  <c r="O3380" i="2"/>
  <c r="P3380" i="2" s="1"/>
  <c r="O3381" i="2"/>
  <c r="P3381" i="2"/>
  <c r="I3381" i="2" s="1"/>
  <c r="J3381" i="2" s="1"/>
  <c r="O3382" i="2"/>
  <c r="P3382" i="2" s="1"/>
  <c r="O3383" i="2"/>
  <c r="P3383" i="2" s="1"/>
  <c r="Q3383" i="2" s="1"/>
  <c r="O3384" i="2"/>
  <c r="P3384" i="2" s="1"/>
  <c r="Q3384" i="2" s="1"/>
  <c r="O3385" i="2"/>
  <c r="P3385" i="2" s="1"/>
  <c r="Q3385" i="2" s="1"/>
  <c r="O3386" i="2"/>
  <c r="P3386" i="2" s="1"/>
  <c r="O3387" i="2"/>
  <c r="P3387" i="2"/>
  <c r="I3387" i="2" s="1"/>
  <c r="J3387" i="2" s="1"/>
  <c r="O3388" i="2"/>
  <c r="P3388" i="2" s="1"/>
  <c r="O3389" i="2"/>
  <c r="P3389" i="2" s="1"/>
  <c r="I3389" i="2" s="1"/>
  <c r="O3390" i="2"/>
  <c r="P3390" i="2" s="1"/>
  <c r="Q3390" i="2" s="1"/>
  <c r="O3391" i="2"/>
  <c r="P3391" i="2" s="1"/>
  <c r="Q3391" i="2" s="1"/>
  <c r="O3392" i="2"/>
  <c r="P3392" i="2" s="1"/>
  <c r="Q3392" i="2" s="1"/>
  <c r="O3393" i="2"/>
  <c r="P3393" i="2"/>
  <c r="I3393" i="2" s="1"/>
  <c r="J3393" i="2" s="1"/>
  <c r="O3394" i="2"/>
  <c r="P3394" i="2" s="1"/>
  <c r="O3395" i="2"/>
  <c r="P3395" i="2" s="1"/>
  <c r="I3395" i="2" s="1"/>
  <c r="O3396" i="2"/>
  <c r="P3396" i="2" s="1"/>
  <c r="O3397" i="2"/>
  <c r="P3397" i="2" s="1"/>
  <c r="Q3397" i="2" s="1"/>
  <c r="O3398" i="2"/>
  <c r="P3398" i="2" s="1"/>
  <c r="Q3398" i="2" s="1"/>
  <c r="O3399" i="2"/>
  <c r="P3399" i="2"/>
  <c r="Q3399" i="2" s="1"/>
  <c r="O3400" i="2"/>
  <c r="P3400" i="2" s="1"/>
  <c r="O3401" i="2"/>
  <c r="P3401" i="2" s="1"/>
  <c r="I3401" i="2" s="1"/>
  <c r="J3401" i="2" s="1"/>
  <c r="O3402" i="2"/>
  <c r="P3402" i="2" s="1"/>
  <c r="O3403" i="2"/>
  <c r="P3403" i="2" s="1"/>
  <c r="I3403" i="2" s="1"/>
  <c r="J3403" i="2" s="1"/>
  <c r="O3404" i="2"/>
  <c r="P3404" i="2" s="1"/>
  <c r="O3405" i="2"/>
  <c r="P3405" i="2"/>
  <c r="Q3405" i="2" s="1"/>
  <c r="O3406" i="2"/>
  <c r="P3406" i="2" s="1"/>
  <c r="Q3406" i="2" s="1"/>
  <c r="O3407" i="2"/>
  <c r="P3407" i="2" s="1"/>
  <c r="Q3407" i="2" s="1"/>
  <c r="O3408" i="2"/>
  <c r="P3408" i="2" s="1"/>
  <c r="O3409" i="2"/>
  <c r="P3409" i="2" s="1"/>
  <c r="Q3409" i="2" s="1"/>
  <c r="O3410" i="2"/>
  <c r="P3410" i="2" s="1"/>
  <c r="Q3410" i="2" s="1"/>
  <c r="O3411" i="2"/>
  <c r="P3411" i="2"/>
  <c r="Q3411" i="2" s="1"/>
  <c r="O3412" i="2"/>
  <c r="P3412" i="2" s="1"/>
  <c r="O3413" i="2"/>
  <c r="P3413" i="2" s="1"/>
  <c r="I3413" i="2" s="1"/>
  <c r="J3413" i="2" s="1"/>
  <c r="O3414" i="2"/>
  <c r="P3414" i="2" s="1"/>
  <c r="O3415" i="2"/>
  <c r="P3415" i="2" s="1"/>
  <c r="Q3415" i="2" s="1"/>
  <c r="O3416" i="2"/>
  <c r="P3416" i="2" s="1"/>
  <c r="Q3416" i="2" s="1"/>
  <c r="O3417" i="2"/>
  <c r="P3417" i="2"/>
  <c r="Q3417" i="2" s="1"/>
  <c r="O3418" i="2"/>
  <c r="P3418" i="2" s="1"/>
  <c r="O3419" i="2"/>
  <c r="P3419" i="2" s="1"/>
  <c r="I3419" i="2" s="1"/>
  <c r="J3419" i="2" s="1"/>
  <c r="O3420" i="2"/>
  <c r="P3420" i="2" s="1"/>
  <c r="O3421" i="2"/>
  <c r="P3421" i="2" s="1"/>
  <c r="Q3421" i="2" s="1"/>
  <c r="O3422" i="2"/>
  <c r="P3422" i="2" s="1"/>
  <c r="Q3422" i="2" s="1"/>
  <c r="O3423" i="2"/>
  <c r="P3423" i="2"/>
  <c r="Q3423" i="2" s="1"/>
  <c r="O3424" i="2"/>
  <c r="P3424" i="2" s="1"/>
  <c r="O3425" i="2"/>
  <c r="P3425" i="2" s="1"/>
  <c r="Q3425" i="2" s="1"/>
  <c r="O3426" i="2"/>
  <c r="P3426" i="2" s="1"/>
  <c r="Q3426" i="2" s="1"/>
  <c r="O3427" i="2"/>
  <c r="P3427" i="2" s="1"/>
  <c r="Q3427" i="2" s="1"/>
  <c r="O3428" i="2"/>
  <c r="P3428" i="2" s="1"/>
  <c r="O3429" i="2"/>
  <c r="P3429" i="2"/>
  <c r="I3429" i="2" s="1"/>
  <c r="J3429" i="2" s="1"/>
  <c r="O3430" i="2"/>
  <c r="P3430" i="2" s="1"/>
  <c r="O3431" i="2"/>
  <c r="P3431" i="2" s="1"/>
  <c r="Q3431" i="2" s="1"/>
  <c r="O3432" i="2"/>
  <c r="P3432" i="2" s="1"/>
  <c r="Q3432" i="2" s="1"/>
  <c r="O3433" i="2"/>
  <c r="P3433" i="2" s="1"/>
  <c r="Q3433" i="2" s="1"/>
  <c r="O3434" i="2"/>
  <c r="P3434" i="2" s="1"/>
  <c r="O3435" i="2"/>
  <c r="P3435" i="2"/>
  <c r="Q3435" i="2" s="1"/>
  <c r="O3436" i="2"/>
  <c r="P3436" i="2" s="1"/>
  <c r="Q3436" i="2" s="1"/>
  <c r="O3437" i="2"/>
  <c r="P3437" i="2" s="1"/>
  <c r="Q3437" i="2" s="1"/>
  <c r="O3438" i="2"/>
  <c r="P3438" i="2" s="1"/>
  <c r="O3439" i="2"/>
  <c r="P3439" i="2" s="1"/>
  <c r="I3439" i="2" s="1"/>
  <c r="J3439" i="2" s="1"/>
  <c r="O3440" i="2"/>
  <c r="P3440" i="2" s="1"/>
  <c r="O3441" i="2"/>
  <c r="P3441" i="2"/>
  <c r="Q3441" i="2" s="1"/>
  <c r="O3442" i="2"/>
  <c r="P3442" i="2" s="1"/>
  <c r="Q3442" i="2" s="1"/>
  <c r="O3443" i="2"/>
  <c r="P3443" i="2" s="1"/>
  <c r="Q3443" i="2" s="1"/>
  <c r="O3444" i="2"/>
  <c r="P3444" i="2" s="1"/>
  <c r="O3445" i="2"/>
  <c r="P3445" i="2" s="1"/>
  <c r="I3445" i="2" s="1"/>
  <c r="J3445" i="2" s="1"/>
  <c r="O3446" i="2"/>
  <c r="P3446" i="2" s="1"/>
  <c r="O3447" i="2"/>
  <c r="P3447" i="2"/>
  <c r="Q3447" i="2" s="1"/>
  <c r="O3448" i="2"/>
  <c r="P3448" i="2" s="1"/>
  <c r="Q3448" i="2" s="1"/>
  <c r="O3449" i="2"/>
  <c r="P3449" i="2" s="1"/>
  <c r="Q3449" i="2" s="1"/>
  <c r="O3450" i="2"/>
  <c r="P3450" i="2" s="1"/>
  <c r="O3451" i="2"/>
  <c r="P3451" i="2" s="1"/>
  <c r="I3451" i="2" s="1"/>
  <c r="J3451" i="2" s="1"/>
  <c r="O3452" i="2"/>
  <c r="P3452" i="2" s="1"/>
  <c r="Q3452" i="2" s="1"/>
  <c r="O3453" i="2"/>
  <c r="P3453" i="2"/>
  <c r="Q3453" i="2" s="1"/>
  <c r="O3454" i="2"/>
  <c r="P3454" i="2" s="1"/>
  <c r="Q3454" i="2" s="1"/>
  <c r="O3455" i="2"/>
  <c r="P3455" i="2" s="1"/>
  <c r="I3455" i="2" s="1"/>
  <c r="J3455" i="2" s="1"/>
  <c r="O3456" i="2"/>
  <c r="P3456" i="2" s="1"/>
  <c r="O3457" i="2"/>
  <c r="P3457" i="2" s="1"/>
  <c r="Q3457" i="2" s="1"/>
  <c r="O3458" i="2"/>
  <c r="P3458" i="2" s="1"/>
  <c r="Q3458" i="2" s="1"/>
  <c r="O3459" i="2"/>
  <c r="P3459" i="2"/>
  <c r="Q3459" i="2" s="1"/>
  <c r="O3460" i="2"/>
  <c r="P3460" i="2" s="1"/>
  <c r="O3461" i="2"/>
  <c r="P3461" i="2" s="1"/>
  <c r="I3461" i="2" s="1"/>
  <c r="J3461" i="2" s="1"/>
  <c r="O3462" i="2"/>
  <c r="P3462" i="2" s="1"/>
  <c r="Q3462" i="2" s="1"/>
  <c r="O3463" i="2"/>
  <c r="P3463" i="2" s="1"/>
  <c r="Q3463" i="2" s="1"/>
  <c r="O3464" i="2"/>
  <c r="P3464" i="2" s="1"/>
  <c r="Q3464" i="2" s="1"/>
  <c r="O3465" i="2"/>
  <c r="P3465" i="2"/>
  <c r="I3465" i="2" s="1"/>
  <c r="J3465" i="2" s="1"/>
  <c r="O3466" i="2"/>
  <c r="P3466" i="2" s="1"/>
  <c r="O3467" i="2"/>
  <c r="P3467" i="2" s="1"/>
  <c r="I3467" i="2" s="1"/>
  <c r="O3468" i="2"/>
  <c r="P3468" i="2" s="1"/>
  <c r="Q3468" i="2" s="1"/>
  <c r="O3469" i="2"/>
  <c r="P3469" i="2" s="1"/>
  <c r="Q3469" i="2" s="1"/>
  <c r="O3470" i="2"/>
  <c r="P3470" i="2" s="1"/>
  <c r="Q3470" i="2" s="1"/>
  <c r="O3471" i="2"/>
  <c r="P3471" i="2"/>
  <c r="I3471" i="2" s="1"/>
  <c r="J3471" i="2" s="1"/>
  <c r="O3472" i="2"/>
  <c r="P3472" i="2" s="1"/>
  <c r="O3473" i="2"/>
  <c r="P3473" i="2" s="1"/>
  <c r="I3473" i="2" s="1"/>
  <c r="O3474" i="2"/>
  <c r="P3474" i="2" s="1"/>
  <c r="O3475" i="2"/>
  <c r="P3475" i="2" s="1"/>
  <c r="Q3475" i="2" s="1"/>
  <c r="O3476" i="2"/>
  <c r="P3476" i="2" s="1"/>
  <c r="Q3476" i="2" s="1"/>
  <c r="O3477" i="2"/>
  <c r="P3477" i="2"/>
  <c r="Q3477" i="2" s="1"/>
  <c r="O3478" i="2"/>
  <c r="P3478" i="2" s="1"/>
  <c r="O3479" i="2"/>
  <c r="P3479" i="2" s="1"/>
  <c r="I3479" i="2" s="1"/>
  <c r="O3480" i="2"/>
  <c r="P3480" i="2" s="1"/>
  <c r="O3481" i="2"/>
  <c r="P3481" i="2" s="1"/>
  <c r="Q3481" i="2" s="1"/>
  <c r="O3482" i="2"/>
  <c r="P3482" i="2" s="1"/>
  <c r="Q3482" i="2" s="1"/>
  <c r="O3483" i="2"/>
  <c r="P3483" i="2"/>
  <c r="Q3483" i="2" s="1"/>
  <c r="O3484" i="2"/>
  <c r="P3484" i="2" s="1"/>
  <c r="O3485" i="2"/>
  <c r="P3485" i="2" s="1"/>
  <c r="I3485" i="2" s="1"/>
  <c r="O3486" i="2"/>
  <c r="P3486" i="2" s="1"/>
  <c r="O3487" i="2"/>
  <c r="P3487" i="2" s="1"/>
  <c r="Q3487" i="2" s="1"/>
  <c r="O3488" i="2"/>
  <c r="P3488" i="2" s="1"/>
  <c r="Q3488" i="2" s="1"/>
  <c r="O3489" i="2"/>
  <c r="P3489" i="2"/>
  <c r="Q3489" i="2" s="1"/>
  <c r="O3490" i="2"/>
  <c r="P3490" i="2" s="1"/>
  <c r="O3491" i="2"/>
  <c r="P3491" i="2" s="1"/>
  <c r="I3491" i="2" s="1"/>
  <c r="J3491" i="2" s="1"/>
  <c r="O3492" i="2"/>
  <c r="P3492" i="2" s="1"/>
  <c r="O3493" i="2"/>
  <c r="P3493" i="2" s="1"/>
  <c r="Q3493" i="2" s="1"/>
  <c r="O3494" i="2"/>
  <c r="P3494" i="2" s="1"/>
  <c r="Q3494" i="2" s="1"/>
  <c r="O3495" i="2"/>
  <c r="P3495" i="2"/>
  <c r="Q3495" i="2" s="1"/>
  <c r="O3496" i="2"/>
  <c r="P3496" i="2" s="1"/>
  <c r="O3497" i="2"/>
  <c r="P3497" i="2" s="1"/>
  <c r="I3497" i="2" s="1"/>
  <c r="O3498" i="2"/>
  <c r="P3498" i="2" s="1"/>
  <c r="O3499" i="2"/>
  <c r="P3499" i="2" s="1"/>
  <c r="Q3499" i="2" s="1"/>
  <c r="O3500" i="2"/>
  <c r="P3500" i="2" s="1"/>
  <c r="Q3500" i="2" s="1"/>
  <c r="O3501" i="2"/>
  <c r="P3501" i="2"/>
  <c r="Q3501" i="2" s="1"/>
  <c r="O3502" i="2"/>
  <c r="P3502" i="2" s="1"/>
  <c r="O3503" i="2"/>
  <c r="P3503" i="2" s="1"/>
  <c r="I3503" i="2" s="1"/>
  <c r="O3504" i="2"/>
  <c r="P3504" i="2" s="1"/>
  <c r="O3505" i="2"/>
  <c r="P3505" i="2" s="1"/>
  <c r="Q3505" i="2" s="1"/>
  <c r="O3506" i="2"/>
  <c r="P3506" i="2" s="1"/>
  <c r="Q3506" i="2" s="1"/>
  <c r="O3507" i="2"/>
  <c r="P3507" i="2"/>
  <c r="Q3507" i="2" s="1"/>
  <c r="O3508" i="2"/>
  <c r="P3508" i="2" s="1"/>
  <c r="O3509" i="2"/>
  <c r="P3509" i="2" s="1"/>
  <c r="I3509" i="2" s="1"/>
  <c r="O3510" i="2"/>
  <c r="P3510" i="2" s="1"/>
  <c r="O3511" i="2"/>
  <c r="P3511" i="2" s="1"/>
  <c r="Q3511" i="2" s="1"/>
  <c r="O3512" i="2"/>
  <c r="P3512" i="2" s="1"/>
  <c r="Q3512" i="2" s="1"/>
  <c r="O3513" i="2"/>
  <c r="P3513" i="2"/>
  <c r="Q3513" i="2" s="1"/>
  <c r="O3514" i="2"/>
  <c r="P3514" i="2" s="1"/>
  <c r="O3515" i="2"/>
  <c r="P3515" i="2" s="1"/>
  <c r="I3515" i="2" s="1"/>
  <c r="J3515" i="2" s="1"/>
  <c r="O3516" i="2"/>
  <c r="P3516" i="2" s="1"/>
  <c r="O3517" i="2"/>
  <c r="P3517" i="2" s="1"/>
  <c r="Q3517" i="2" s="1"/>
  <c r="O3518" i="2"/>
  <c r="P3518" i="2" s="1"/>
  <c r="Q3518" i="2" s="1"/>
  <c r="O3519" i="2"/>
  <c r="P3519" i="2"/>
  <c r="Q3519" i="2" s="1"/>
  <c r="O3520" i="2"/>
  <c r="P3520" i="2" s="1"/>
  <c r="O3521" i="2"/>
  <c r="P3521" i="2" s="1"/>
  <c r="I3521" i="2" s="1"/>
  <c r="J3521" i="2" s="1"/>
  <c r="O3522" i="2"/>
  <c r="P3522" i="2" s="1"/>
  <c r="Q3522" i="2" s="1"/>
  <c r="O3523" i="2"/>
  <c r="P3523" i="2" s="1"/>
  <c r="Q3523" i="2" s="1"/>
  <c r="O3524" i="2"/>
  <c r="P3524" i="2" s="1"/>
  <c r="Q3524" i="2" s="1"/>
  <c r="O3525" i="2"/>
  <c r="P3525" i="2"/>
  <c r="I3525" i="2" s="1"/>
  <c r="J3525" i="2" s="1"/>
  <c r="O3526" i="2"/>
  <c r="P3526" i="2" s="1"/>
  <c r="O3527" i="2"/>
  <c r="P3527" i="2" s="1"/>
  <c r="I3527" i="2" s="1"/>
  <c r="O3528" i="2"/>
  <c r="P3528" i="2" s="1"/>
  <c r="O3529" i="2"/>
  <c r="P3529" i="2" s="1"/>
  <c r="Q3529" i="2" s="1"/>
  <c r="O3530" i="2"/>
  <c r="P3530" i="2" s="1"/>
  <c r="Q3530" i="2" s="1"/>
  <c r="O3531" i="2"/>
  <c r="P3531" i="2"/>
  <c r="Q3531" i="2" s="1"/>
  <c r="O3532" i="2"/>
  <c r="P3532" i="2" s="1"/>
  <c r="O3533" i="2"/>
  <c r="P3533" i="2" s="1"/>
  <c r="I3533" i="2" s="1"/>
  <c r="J3533" i="2" s="1"/>
  <c r="O3534" i="2"/>
  <c r="P3534" i="2" s="1"/>
  <c r="Q3534" i="2" s="1"/>
  <c r="O3535" i="2"/>
  <c r="P3535" i="2" s="1"/>
  <c r="Q3535" i="2" s="1"/>
  <c r="O3536" i="2"/>
  <c r="P3536" i="2" s="1"/>
  <c r="Q3536" i="2" s="1"/>
  <c r="O3537" i="2"/>
  <c r="P3537" i="2"/>
  <c r="I3537" i="2" s="1"/>
  <c r="J3537" i="2" s="1"/>
  <c r="O3538" i="2"/>
  <c r="P3538" i="2" s="1"/>
  <c r="O3539" i="2"/>
  <c r="P3539" i="2" s="1"/>
  <c r="I3539" i="2" s="1"/>
  <c r="O3540" i="2"/>
  <c r="P3540" i="2" s="1"/>
  <c r="O3541" i="2"/>
  <c r="P3541" i="2" s="1"/>
  <c r="Q3541" i="2" s="1"/>
  <c r="O3542" i="2"/>
  <c r="P3542" i="2" s="1"/>
  <c r="Q3542" i="2" s="1"/>
  <c r="O3543" i="2"/>
  <c r="P3543" i="2"/>
  <c r="Q3543" i="2" s="1"/>
  <c r="O3544" i="2"/>
  <c r="P3544" i="2" s="1"/>
  <c r="O3545" i="2"/>
  <c r="P3545" i="2" s="1"/>
  <c r="I3545" i="2" s="1"/>
  <c r="J3545" i="2" s="1"/>
  <c r="O3546" i="2"/>
  <c r="P3546" i="2" s="1"/>
  <c r="O3547" i="2"/>
  <c r="P3547" i="2" s="1"/>
  <c r="I3547" i="2" s="1"/>
  <c r="O3548" i="2"/>
  <c r="P3548" i="2" s="1"/>
  <c r="Q3548" i="2" s="1"/>
  <c r="O3549" i="2"/>
  <c r="P3549" i="2"/>
  <c r="Q3549" i="2" s="1"/>
  <c r="O3550" i="2"/>
  <c r="P3550" i="2" s="1"/>
  <c r="Q3550" i="2" s="1"/>
  <c r="O3551" i="2"/>
  <c r="P3551" i="2" s="1"/>
  <c r="I3551" i="2" s="1"/>
  <c r="J3551" i="2" s="1"/>
  <c r="O3552" i="2"/>
  <c r="P3552" i="2" s="1"/>
  <c r="O3553" i="2"/>
  <c r="P3553" i="2" s="1"/>
  <c r="I3553" i="2" s="1"/>
  <c r="J3553" i="2" s="1"/>
  <c r="O3554" i="2"/>
  <c r="P3554" i="2" s="1"/>
  <c r="O3555" i="2"/>
  <c r="P3555" i="2"/>
  <c r="Q3555" i="2" s="1"/>
  <c r="O3556" i="2"/>
  <c r="P3556" i="2" s="1"/>
  <c r="Q3556" i="2" s="1"/>
  <c r="O3557" i="2"/>
  <c r="P3557" i="2" s="1"/>
  <c r="Q3557" i="2" s="1"/>
  <c r="O3558" i="2"/>
  <c r="P3558" i="2" s="1"/>
  <c r="O3559" i="2"/>
  <c r="P3559" i="2" s="1"/>
  <c r="I3559" i="2" s="1"/>
  <c r="J3559" i="2" s="1"/>
  <c r="O3560" i="2"/>
  <c r="P3560" i="2" s="1"/>
  <c r="O3561" i="2"/>
  <c r="P3561" i="2"/>
  <c r="Q3561" i="2" s="1"/>
  <c r="O3562" i="2"/>
  <c r="P3562" i="2" s="1"/>
  <c r="Q3562" i="2" s="1"/>
  <c r="O3563" i="2"/>
  <c r="P3563" i="2" s="1"/>
  <c r="Q3563" i="2" s="1"/>
  <c r="O3564" i="2"/>
  <c r="P3564" i="2" s="1"/>
  <c r="O3565" i="2"/>
  <c r="P3565" i="2" s="1"/>
  <c r="I3565" i="2" s="1"/>
  <c r="J3565" i="2" s="1"/>
  <c r="O3566" i="2"/>
  <c r="P3566" i="2" s="1"/>
  <c r="O3567" i="2"/>
  <c r="P3567" i="2"/>
  <c r="Q3567" i="2" s="1"/>
  <c r="O3568" i="2"/>
  <c r="P3568" i="2" s="1"/>
  <c r="Q3568" i="2" s="1"/>
  <c r="O3569" i="2"/>
  <c r="P3569" i="2" s="1"/>
  <c r="Q3569" i="2" s="1"/>
  <c r="O3570" i="2"/>
  <c r="P3570" i="2" s="1"/>
  <c r="O3571" i="2"/>
  <c r="P3571" i="2" s="1"/>
  <c r="I3571" i="2" s="1"/>
  <c r="J3571" i="2" s="1"/>
  <c r="O3572" i="2"/>
  <c r="P3572" i="2" s="1"/>
  <c r="O3573" i="2"/>
  <c r="P3573" i="2"/>
  <c r="Q3573" i="2" s="1"/>
  <c r="O3574" i="2"/>
  <c r="P3574" i="2" s="1"/>
  <c r="Q3574" i="2" s="1"/>
  <c r="O3575" i="2"/>
  <c r="P3575" i="2" s="1"/>
  <c r="Q3575" i="2" s="1"/>
  <c r="O3576" i="2"/>
  <c r="P3576" i="2" s="1"/>
  <c r="O3577" i="2"/>
  <c r="P3577" i="2" s="1"/>
  <c r="I3577" i="2" s="1"/>
  <c r="O3578" i="2"/>
  <c r="P3578" i="2" s="1"/>
  <c r="O3579" i="2"/>
  <c r="P3579" i="2"/>
  <c r="Q3579" i="2" s="1"/>
  <c r="O3580" i="2"/>
  <c r="P3580" i="2" s="1"/>
  <c r="Q3580" i="2" s="1"/>
  <c r="O3581" i="2"/>
  <c r="P3581" i="2" s="1"/>
  <c r="Q3581" i="2" s="1"/>
  <c r="O3582" i="2"/>
  <c r="P3582" i="2" s="1"/>
  <c r="O3583" i="2"/>
  <c r="P3583" i="2" s="1"/>
  <c r="I3583" i="2" s="1"/>
  <c r="O3584" i="2"/>
  <c r="P3584" i="2" s="1"/>
  <c r="O3585" i="2"/>
  <c r="P3585" i="2"/>
  <c r="Q3585" i="2" s="1"/>
  <c r="O3586" i="2"/>
  <c r="P3586" i="2" s="1"/>
  <c r="Q3586" i="2" s="1"/>
  <c r="O3587" i="2"/>
  <c r="P3587" i="2" s="1"/>
  <c r="Q3587" i="2" s="1"/>
  <c r="O3588" i="2"/>
  <c r="P3588" i="2" s="1"/>
  <c r="O3589" i="2"/>
  <c r="P3589" i="2" s="1"/>
  <c r="I3589" i="2" s="1"/>
  <c r="J3589" i="2" s="1"/>
  <c r="O3590" i="2"/>
  <c r="P3590" i="2" s="1"/>
  <c r="O3591" i="2"/>
  <c r="P3591" i="2"/>
  <c r="I3591" i="2" s="1"/>
  <c r="O3592" i="2"/>
  <c r="P3592" i="2" s="1"/>
  <c r="Q3592" i="2" s="1"/>
  <c r="O3593" i="2"/>
  <c r="P3593" i="2" s="1"/>
  <c r="Q3593" i="2" s="1"/>
  <c r="O3594" i="2"/>
  <c r="P3594" i="2" s="1"/>
  <c r="Q3594" i="2" s="1"/>
  <c r="O3595" i="2"/>
  <c r="P3595" i="2" s="1"/>
  <c r="I3595" i="2" s="1"/>
  <c r="O3596" i="2"/>
  <c r="P3596" i="2" s="1"/>
  <c r="O3597" i="2"/>
  <c r="P3597" i="2"/>
  <c r="I3597" i="2" s="1"/>
  <c r="O3598" i="2"/>
  <c r="P3598" i="2" s="1"/>
  <c r="Q3598" i="2" s="1"/>
  <c r="O3599" i="2"/>
  <c r="P3599" i="2" s="1"/>
  <c r="Q3599" i="2" s="1"/>
  <c r="O3600" i="2"/>
  <c r="P3600" i="2" s="1"/>
  <c r="Q3600" i="2" s="1"/>
  <c r="O3601" i="2"/>
  <c r="P3601" i="2" s="1"/>
  <c r="I3601" i="2" s="1"/>
  <c r="J3601" i="2" s="1"/>
  <c r="O3602" i="2"/>
  <c r="P3602" i="2" s="1"/>
  <c r="O3603" i="2"/>
  <c r="P3603" i="2"/>
  <c r="I3603" i="2" s="1"/>
  <c r="O3604" i="2"/>
  <c r="P3604" i="2" s="1"/>
  <c r="O3605" i="2"/>
  <c r="P3605" i="2" s="1"/>
  <c r="Q3605" i="2" s="1"/>
  <c r="O3606" i="2"/>
  <c r="P3606" i="2" s="1"/>
  <c r="Q3606" i="2" s="1"/>
  <c r="O3607" i="2"/>
  <c r="P3607" i="2" s="1"/>
  <c r="Q3607" i="2" s="1"/>
  <c r="O3608" i="2"/>
  <c r="P3608" i="2" s="1"/>
  <c r="O3609" i="2"/>
  <c r="P3609" i="2"/>
  <c r="I3609" i="2" s="1"/>
  <c r="J3609" i="2" s="1"/>
  <c r="O3610" i="2"/>
  <c r="P3610" i="2" s="1"/>
  <c r="O3611" i="2"/>
  <c r="P3611" i="2" s="1"/>
  <c r="I3611" i="2" s="1"/>
  <c r="J3611" i="2" s="1"/>
  <c r="O3612" i="2"/>
  <c r="P3612" i="2" s="1"/>
  <c r="O3613" i="2"/>
  <c r="P3613" i="2" s="1"/>
  <c r="I3613" i="2" s="1"/>
  <c r="O3614" i="2"/>
  <c r="P3614" i="2" s="1"/>
  <c r="O3615" i="2"/>
  <c r="P3615" i="2"/>
  <c r="Q3615" i="2" s="1"/>
  <c r="O3616" i="2"/>
  <c r="P3616" i="2" s="1"/>
  <c r="Q3616" i="2" s="1"/>
  <c r="O3617" i="2"/>
  <c r="P3617" i="2" s="1"/>
  <c r="Q3617" i="2" s="1"/>
  <c r="O3618" i="2"/>
  <c r="P3618" i="2" s="1"/>
  <c r="O3619" i="2"/>
  <c r="P3619" i="2" s="1"/>
  <c r="I3619" i="2" s="1"/>
  <c r="O3620" i="2"/>
  <c r="P3620" i="2" s="1"/>
  <c r="O3621" i="2"/>
  <c r="P3621" i="2"/>
  <c r="I3621" i="2" s="1"/>
  <c r="O3622" i="2"/>
  <c r="P3622" i="2" s="1"/>
  <c r="Q3622" i="2" s="1"/>
  <c r="O3623" i="2"/>
  <c r="P3623" i="2" s="1"/>
  <c r="Q3623" i="2" s="1"/>
  <c r="O3624" i="2"/>
  <c r="P3624" i="2" s="1"/>
  <c r="Q3624" i="2" s="1"/>
  <c r="O3625" i="2"/>
  <c r="P3625" i="2" s="1"/>
  <c r="I3625" i="2" s="1"/>
  <c r="O3626" i="2"/>
  <c r="P3626" i="2" s="1"/>
  <c r="O3627" i="2"/>
  <c r="P3627" i="2"/>
  <c r="I3627" i="2" s="1"/>
  <c r="O3628" i="2"/>
  <c r="P3628" i="2" s="1"/>
  <c r="Q3628" i="2" s="1"/>
  <c r="O3629" i="2"/>
  <c r="P3629" i="2" s="1"/>
  <c r="Q3629" i="2" s="1"/>
  <c r="O3630" i="2"/>
  <c r="P3630" i="2" s="1"/>
  <c r="Q3630" i="2" s="1"/>
  <c r="O3631" i="2"/>
  <c r="P3631" i="2" s="1"/>
  <c r="I3631" i="2" s="1"/>
  <c r="J3631" i="2" s="1"/>
  <c r="O3632" i="2"/>
  <c r="P3632" i="2" s="1"/>
  <c r="O3633" i="2"/>
  <c r="P3633" i="2"/>
  <c r="I3633" i="2" s="1"/>
  <c r="J3633" i="2" s="1"/>
  <c r="O3634" i="2"/>
  <c r="P3634" i="2" s="1"/>
  <c r="O3635" i="2"/>
  <c r="P3635" i="2" s="1"/>
  <c r="Q3635" i="2" s="1"/>
  <c r="O3636" i="2"/>
  <c r="P3636" i="2" s="1"/>
  <c r="Q3636" i="2" s="1"/>
  <c r="O3637" i="2"/>
  <c r="P3637" i="2" s="1"/>
  <c r="Q3637" i="2" s="1"/>
  <c r="O3638" i="2"/>
  <c r="P3638" i="2" s="1"/>
  <c r="O3639" i="2"/>
  <c r="P3639" i="2"/>
  <c r="I3639" i="2" s="1"/>
  <c r="O3640" i="2"/>
  <c r="P3640" i="2" s="1"/>
  <c r="Q3640" i="2" s="1"/>
  <c r="O3641" i="2"/>
  <c r="P3641" i="2" s="1"/>
  <c r="Q3641" i="2" s="1"/>
  <c r="O3642" i="2"/>
  <c r="P3642" i="2" s="1"/>
  <c r="Q3642" i="2" s="1"/>
  <c r="O3643" i="2"/>
  <c r="P3643" i="2" s="1"/>
  <c r="I3643" i="2" s="1"/>
  <c r="J3643" i="2" s="1"/>
  <c r="O3644" i="2"/>
  <c r="P3644" i="2" s="1"/>
  <c r="O3645" i="2"/>
  <c r="P3645" i="2"/>
  <c r="Q3645" i="2" s="1"/>
  <c r="O3646" i="2"/>
  <c r="P3646" i="2" s="1"/>
  <c r="Q3646" i="2" s="1"/>
  <c r="O3647" i="2"/>
  <c r="P3647" i="2" s="1"/>
  <c r="Q3647" i="2" s="1"/>
  <c r="O3648" i="2"/>
  <c r="P3648" i="2" s="1"/>
  <c r="O3649" i="2"/>
  <c r="P3649" i="2" s="1"/>
  <c r="Q3649" i="2" s="1"/>
  <c r="O3650" i="2"/>
  <c r="P3650" i="2" s="1"/>
  <c r="Q3650" i="2" s="1"/>
  <c r="O3651" i="2"/>
  <c r="P3651" i="2"/>
  <c r="Q3651" i="2" s="1"/>
  <c r="O3652" i="2"/>
  <c r="P3652" i="2" s="1"/>
  <c r="O3653" i="2"/>
  <c r="P3653" i="2" s="1"/>
  <c r="Q3653" i="2" s="1"/>
  <c r="O3654" i="2"/>
  <c r="P3654" i="2" s="1"/>
  <c r="Q3654" i="2" s="1"/>
  <c r="O3655" i="2"/>
  <c r="P3655" i="2" s="1"/>
  <c r="Q3655" i="2" s="1"/>
  <c r="O3656" i="2"/>
  <c r="P3656" i="2" s="1"/>
  <c r="O3657" i="2"/>
  <c r="P3657" i="2"/>
  <c r="I3657" i="2" s="1"/>
  <c r="O3658" i="2"/>
  <c r="P3658" i="2" s="1"/>
  <c r="O3659" i="2"/>
  <c r="P3659" i="2" s="1"/>
  <c r="Q3659" i="2" s="1"/>
  <c r="O3660" i="2"/>
  <c r="P3660" i="2" s="1"/>
  <c r="Q3660" i="2" s="1"/>
  <c r="O3661" i="2"/>
  <c r="P3661" i="2" s="1"/>
  <c r="Q3661" i="2" s="1"/>
  <c r="O3662" i="2"/>
  <c r="P3662" i="2" s="1"/>
  <c r="O3663" i="2"/>
  <c r="P3663" i="2"/>
  <c r="I3663" i="2" s="1"/>
  <c r="J3663" i="2" s="1"/>
  <c r="O3664" i="2"/>
  <c r="P3664" i="2" s="1"/>
  <c r="O3665" i="2"/>
  <c r="P3665" i="2" s="1"/>
  <c r="Q3665" i="2" s="1"/>
  <c r="O3666" i="2"/>
  <c r="P3666" i="2" s="1"/>
  <c r="Q3666" i="2" s="1"/>
  <c r="O3667" i="2"/>
  <c r="P3667" i="2" s="1"/>
  <c r="Q3667" i="2" s="1"/>
  <c r="O3668" i="2"/>
  <c r="P3668" i="2" s="1"/>
  <c r="O3669" i="2"/>
  <c r="P3669" i="2"/>
  <c r="Q3669" i="2" s="1"/>
  <c r="O3670" i="2"/>
  <c r="P3670" i="2" s="1"/>
  <c r="Q3670" i="2" s="1"/>
  <c r="O3671" i="2"/>
  <c r="P3671" i="2" s="1"/>
  <c r="Q3671" i="2" s="1"/>
  <c r="O3672" i="2"/>
  <c r="P3672" i="2" s="1"/>
  <c r="O3673" i="2"/>
  <c r="P3673" i="2" s="1"/>
  <c r="I3673" i="2" s="1"/>
  <c r="J3673" i="2" s="1"/>
  <c r="O3674" i="2"/>
  <c r="P3674" i="2" s="1"/>
  <c r="O3675" i="2"/>
  <c r="P3675" i="2"/>
  <c r="I3675" i="2" s="1"/>
  <c r="J3675" i="2" s="1"/>
  <c r="O3676" i="2"/>
  <c r="P3676" i="2" s="1"/>
  <c r="O3677" i="2"/>
  <c r="P3677" i="2" s="1"/>
  <c r="Q3677" i="2" s="1"/>
  <c r="O3678" i="2"/>
  <c r="P3678" i="2" s="1"/>
  <c r="Q3678" i="2" s="1"/>
  <c r="O3679" i="2"/>
  <c r="P3679" i="2" s="1"/>
  <c r="Q3679" i="2" s="1"/>
  <c r="O3680" i="2"/>
  <c r="P3680" i="2" s="1"/>
  <c r="O3681" i="2"/>
  <c r="P3681" i="2"/>
  <c r="I3681" i="2" s="1"/>
  <c r="J3681" i="2" s="1"/>
  <c r="O3682" i="2"/>
  <c r="P3682" i="2" s="1"/>
  <c r="O3683" i="2"/>
  <c r="P3683" i="2" s="1"/>
  <c r="I3683" i="2" s="1"/>
  <c r="J3683" i="2" s="1"/>
  <c r="O3684" i="2"/>
  <c r="P3684" i="2" s="1"/>
  <c r="O3685" i="2"/>
  <c r="P3685" i="2" s="1"/>
  <c r="I3685" i="2" s="1"/>
  <c r="J3685" i="2" s="1"/>
  <c r="O3686" i="2"/>
  <c r="P3686" i="2" s="1"/>
  <c r="O3687" i="2"/>
  <c r="P3687" i="2"/>
  <c r="Q3687" i="2" s="1"/>
  <c r="O3688" i="2"/>
  <c r="P3688" i="2" s="1"/>
  <c r="Q3688" i="2" s="1"/>
  <c r="O3689" i="2"/>
  <c r="P3689" i="2" s="1"/>
  <c r="Q3689" i="2" s="1"/>
  <c r="O3690" i="2"/>
  <c r="P3690" i="2" s="1"/>
  <c r="O3691" i="2"/>
  <c r="P3691" i="2" s="1"/>
  <c r="I3691" i="2" s="1"/>
  <c r="J3691" i="2" s="1"/>
  <c r="O3692" i="2"/>
  <c r="P3692" i="2" s="1"/>
  <c r="O3693" i="2"/>
  <c r="P3693" i="2"/>
  <c r="I3693" i="2" s="1"/>
  <c r="J3693" i="2" s="1"/>
  <c r="O3694" i="2"/>
  <c r="P3694" i="2" s="1"/>
  <c r="Q3694" i="2" s="1"/>
  <c r="O3695" i="2"/>
  <c r="P3695" i="2" s="1"/>
  <c r="Q3695" i="2" s="1"/>
  <c r="O3696" i="2"/>
  <c r="P3696" i="2" s="1"/>
  <c r="Q3696" i="2" s="1"/>
  <c r="O3697" i="2"/>
  <c r="P3697" i="2" s="1"/>
  <c r="I3697" i="2" s="1"/>
  <c r="J3697" i="2" s="1"/>
  <c r="O3698" i="2"/>
  <c r="P3698" i="2" s="1"/>
  <c r="O3699" i="2"/>
  <c r="P3699" i="2"/>
  <c r="I3699" i="2" s="1"/>
  <c r="O3700" i="2"/>
  <c r="P3700" i="2" s="1"/>
  <c r="O3701" i="2"/>
  <c r="P3701" i="2" s="1"/>
  <c r="Q3701" i="2" s="1"/>
  <c r="O3702" i="2"/>
  <c r="P3702" i="2" s="1"/>
  <c r="Q3702" i="2" s="1"/>
  <c r="O3703" i="2"/>
  <c r="P3703" i="2" s="1"/>
  <c r="Q3703" i="2" s="1"/>
  <c r="O3704" i="2"/>
  <c r="P3704" i="2" s="1"/>
  <c r="O3705" i="2"/>
  <c r="P3705" i="2"/>
  <c r="I3705" i="2" s="1"/>
  <c r="O3706" i="2"/>
  <c r="P3706" i="2" s="1"/>
  <c r="O3707" i="2"/>
  <c r="P3707" i="2" s="1"/>
  <c r="I3707" i="2" s="1"/>
  <c r="O3708" i="2"/>
  <c r="P3708" i="2" s="1"/>
  <c r="O3709" i="2"/>
  <c r="P3709" i="2" s="1"/>
  <c r="I3709" i="2" s="1"/>
  <c r="O3710" i="2"/>
  <c r="P3710" i="2" s="1"/>
  <c r="O3711" i="2"/>
  <c r="P3711" i="2"/>
  <c r="I3711" i="2" s="1"/>
  <c r="O3712" i="2"/>
  <c r="P3712" i="2" s="1"/>
  <c r="O3713" i="2"/>
  <c r="P3713" i="2" s="1"/>
  <c r="I3713" i="2" s="1"/>
  <c r="O3714" i="2"/>
  <c r="P3714" i="2" s="1"/>
  <c r="O3715" i="2"/>
  <c r="P3715" i="2" s="1"/>
  <c r="Q3715" i="2" s="1"/>
  <c r="O3716" i="2"/>
  <c r="P3716" i="2" s="1"/>
  <c r="Q3716" i="2" s="1"/>
  <c r="O3717" i="2"/>
  <c r="P3717" i="2"/>
  <c r="Q3717" i="2" s="1"/>
  <c r="O3718" i="2"/>
  <c r="P3718" i="2" s="1"/>
  <c r="O3719" i="2"/>
  <c r="P3719" i="2" s="1"/>
  <c r="I3719" i="2" s="1"/>
  <c r="J3719" i="2" s="1"/>
  <c r="O3720" i="2"/>
  <c r="P3720" i="2" s="1"/>
  <c r="O3721" i="2"/>
  <c r="P3721" i="2" s="1"/>
  <c r="I3721" i="2" s="1"/>
  <c r="J3721" i="2" s="1"/>
  <c r="O3722" i="2"/>
  <c r="P3722" i="2" s="1"/>
  <c r="O3723" i="2"/>
  <c r="P3723" i="2"/>
  <c r="I3723" i="2" s="1"/>
  <c r="J3723" i="2" s="1"/>
  <c r="O3724" i="2"/>
  <c r="P3724" i="2" s="1"/>
  <c r="O3725" i="2"/>
  <c r="P3725" i="2" s="1"/>
  <c r="I3725" i="2" s="1"/>
  <c r="J3725" i="2" s="1"/>
  <c r="O3726" i="2"/>
  <c r="P3726" i="2" s="1"/>
  <c r="Q3726" i="2" s="1"/>
  <c r="O3727" i="2"/>
  <c r="P3727" i="2" s="1"/>
  <c r="Q3727" i="2" s="1"/>
  <c r="O3728" i="2"/>
  <c r="P3728" i="2" s="1"/>
  <c r="Q3728" i="2" s="1"/>
  <c r="O3729" i="2"/>
  <c r="P3729" i="2"/>
  <c r="I3729" i="2" s="1"/>
  <c r="J3729" i="2" s="1"/>
  <c r="O3730" i="2"/>
  <c r="P3730" i="2" s="1"/>
  <c r="O3731" i="2"/>
  <c r="P3731" i="2" s="1"/>
  <c r="I3731" i="2" s="1"/>
  <c r="J3731" i="2" s="1"/>
  <c r="O3732" i="2"/>
  <c r="P3732" i="2" s="1"/>
  <c r="O3733" i="2"/>
  <c r="P3733" i="2" s="1"/>
  <c r="Q3733" i="2" s="1"/>
  <c r="O3734" i="2"/>
  <c r="P3734" i="2" s="1"/>
  <c r="Q3734" i="2" s="1"/>
  <c r="O3735" i="2"/>
  <c r="P3735" i="2"/>
  <c r="Q3735" i="2" s="1"/>
  <c r="O3736" i="2"/>
  <c r="P3736" i="2" s="1"/>
  <c r="O3737" i="2"/>
  <c r="P3737" i="2" s="1"/>
  <c r="I3737" i="2" s="1"/>
  <c r="O3738" i="2"/>
  <c r="P3738" i="2" s="1"/>
  <c r="O3739" i="2"/>
  <c r="P3739" i="2" s="1"/>
  <c r="Q3739" i="2" s="1"/>
  <c r="O3740" i="2"/>
  <c r="P3740" i="2" s="1"/>
  <c r="Q3740" i="2" s="1"/>
  <c r="O3741" i="2"/>
  <c r="P3741" i="2"/>
  <c r="Q3741" i="2" s="1"/>
  <c r="O3742" i="2"/>
  <c r="P3742" i="2" s="1"/>
  <c r="O3743" i="2"/>
  <c r="P3743" i="2" s="1"/>
  <c r="I3743" i="2" s="1"/>
  <c r="J3743" i="2" s="1"/>
  <c r="O3744" i="2"/>
  <c r="P3744" i="2" s="1"/>
  <c r="O3745" i="2"/>
  <c r="P3745" i="2"/>
  <c r="Q3745" i="2" s="1"/>
  <c r="O3746" i="2"/>
  <c r="P3746" i="2"/>
  <c r="Q3746" i="2" s="1"/>
  <c r="O3747" i="2"/>
  <c r="P3747" i="2"/>
  <c r="Q3747" i="2" s="1"/>
  <c r="O3748" i="2"/>
  <c r="P3748" i="2"/>
  <c r="O3749" i="2"/>
  <c r="P3749" i="2"/>
  <c r="I3749" i="2" s="1"/>
  <c r="J3749" i="2" s="1"/>
  <c r="O3750" i="2"/>
  <c r="P3750" i="2"/>
  <c r="O3751" i="2"/>
  <c r="P3751" i="2"/>
  <c r="I3751" i="2" s="1"/>
  <c r="J3751" i="2" s="1"/>
  <c r="O3752" i="2"/>
  <c r="P3752" i="2"/>
  <c r="Q3752" i="2" s="1"/>
  <c r="O3753" i="2"/>
  <c r="P3753" i="2"/>
  <c r="Q3753" i="2" s="1"/>
  <c r="O3754" i="2"/>
  <c r="P3754" i="2"/>
  <c r="Q3754" i="2" s="1"/>
  <c r="O3755" i="2"/>
  <c r="P3755" i="2"/>
  <c r="I3755" i="2" s="1"/>
  <c r="J3755" i="2" s="1"/>
  <c r="O3756" i="2"/>
  <c r="P3756" i="2"/>
  <c r="Q3756" i="2" s="1"/>
  <c r="O3757" i="2"/>
  <c r="P3757" i="2"/>
  <c r="Q3757" i="2" s="1"/>
  <c r="O3758" i="2"/>
  <c r="P3758" i="2"/>
  <c r="Q3758" i="2" s="1"/>
  <c r="O3759" i="2"/>
  <c r="P3759" i="2"/>
  <c r="I3759" i="2" s="1"/>
  <c r="O3760" i="2"/>
  <c r="P3760" i="2"/>
  <c r="Q3760" i="2" s="1"/>
  <c r="O3761" i="2"/>
  <c r="P3761" i="2"/>
  <c r="Q3761" i="2" s="1"/>
  <c r="O3762" i="2"/>
  <c r="P3762" i="2"/>
  <c r="Q3762" i="2" s="1"/>
  <c r="O3763" i="2"/>
  <c r="P3763" i="2"/>
  <c r="I3763" i="2" s="1"/>
  <c r="J3763" i="2" s="1"/>
  <c r="O3764" i="2"/>
  <c r="P3764" i="2"/>
  <c r="O3765" i="2"/>
  <c r="P3765" i="2"/>
  <c r="I3765" i="2" s="1"/>
  <c r="O3766" i="2"/>
  <c r="P3766" i="2"/>
  <c r="O3767" i="2"/>
  <c r="P3767" i="2"/>
  <c r="I3767" i="2" s="1"/>
  <c r="O3768" i="2"/>
  <c r="P3768" i="2"/>
  <c r="Q3768" i="2" s="1"/>
  <c r="O3769" i="2"/>
  <c r="P3769" i="2"/>
  <c r="Q3769" i="2" s="1"/>
  <c r="O3770" i="2"/>
  <c r="P3770" i="2"/>
  <c r="Q3770" i="2" s="1"/>
  <c r="O3771" i="2"/>
  <c r="P3771" i="2"/>
  <c r="I3771" i="2" s="1"/>
  <c r="O3772" i="2"/>
  <c r="P3772" i="2"/>
  <c r="O3773" i="2"/>
  <c r="P3773" i="2"/>
  <c r="I3773" i="2" s="1"/>
  <c r="O3774" i="2"/>
  <c r="P3774" i="2"/>
  <c r="O3775" i="2"/>
  <c r="P3775" i="2"/>
  <c r="I3775" i="2" s="1"/>
  <c r="O3776" i="2"/>
  <c r="P3776" i="2"/>
  <c r="Q3776" i="2" s="1"/>
  <c r="O3777" i="2"/>
  <c r="P3777" i="2"/>
  <c r="Q3777" i="2" s="1"/>
  <c r="O3778" i="2"/>
  <c r="P3778" i="2"/>
  <c r="Q3778" i="2" s="1"/>
  <c r="O3779" i="2"/>
  <c r="P3779" i="2"/>
  <c r="I3779" i="2" s="1"/>
  <c r="J3779" i="2" s="1"/>
  <c r="O3780" i="2"/>
  <c r="P3780" i="2"/>
  <c r="O3781" i="2"/>
  <c r="P3781" i="2"/>
  <c r="Q3781" i="2" s="1"/>
  <c r="O3782" i="2"/>
  <c r="P3782" i="2"/>
  <c r="Q3782" i="2" s="1"/>
  <c r="O3783" i="2"/>
  <c r="P3783" i="2"/>
  <c r="Q3783" i="2" s="1"/>
  <c r="O3784" i="2"/>
  <c r="P3784" i="2"/>
  <c r="O3785" i="2"/>
  <c r="P3785" i="2"/>
  <c r="I3785" i="2" s="1"/>
  <c r="J3785" i="2" s="1"/>
  <c r="O3786" i="2"/>
  <c r="P3786" i="2"/>
  <c r="Q3786" i="2" s="1"/>
  <c r="O3787" i="2"/>
  <c r="P3787" i="2"/>
  <c r="Q3787" i="2" s="1"/>
  <c r="O3788" i="2"/>
  <c r="P3788" i="2"/>
  <c r="Q3788" i="2" s="1"/>
  <c r="O3789" i="2"/>
  <c r="P3789" i="2"/>
  <c r="I3789" i="2" s="1"/>
  <c r="J3789" i="2" s="1"/>
  <c r="O3790" i="2"/>
  <c r="P3790" i="2"/>
  <c r="O3791" i="2"/>
  <c r="P3791" i="2"/>
  <c r="I3791" i="2" s="1"/>
  <c r="J3791" i="2" s="1"/>
  <c r="O3792" i="2"/>
  <c r="P3792" i="2"/>
  <c r="O3793" i="2"/>
  <c r="P3793" i="2"/>
  <c r="Q3793" i="2" s="1"/>
  <c r="O3794" i="2"/>
  <c r="P3794" i="2"/>
  <c r="Q3794" i="2" s="1"/>
  <c r="O3795" i="2"/>
  <c r="P3795" i="2"/>
  <c r="Q3795" i="2" s="1"/>
  <c r="O3796" i="2"/>
  <c r="P3796" i="2"/>
  <c r="O3797" i="2"/>
  <c r="P3797" i="2"/>
  <c r="I3797" i="2" s="1"/>
  <c r="J3797" i="2" s="1"/>
  <c r="O3798" i="2"/>
  <c r="P3798" i="2"/>
  <c r="Q3798" i="2" s="1"/>
  <c r="O3799" i="2"/>
  <c r="P3799" i="2"/>
  <c r="Q3799" i="2" s="1"/>
  <c r="O3800" i="2"/>
  <c r="P3800" i="2"/>
  <c r="Q3800" i="2" s="1"/>
  <c r="O3801" i="2"/>
  <c r="P3801" i="2"/>
  <c r="I3801" i="2" s="1"/>
  <c r="J3801" i="2" s="1"/>
  <c r="O3802" i="2"/>
  <c r="P3802" i="2"/>
  <c r="Q3802" i="2" s="1"/>
  <c r="O3803" i="2"/>
  <c r="P3803" i="2"/>
  <c r="Q3803" i="2" s="1"/>
  <c r="O8" i="2"/>
  <c r="P8" i="2" s="1"/>
  <c r="O9" i="2"/>
  <c r="P9" i="2" s="1"/>
  <c r="O10" i="2"/>
  <c r="P10" i="2" s="1"/>
  <c r="O11" i="2"/>
  <c r="P11" i="2" s="1"/>
  <c r="O12" i="2"/>
  <c r="P12" i="2" s="1"/>
  <c r="O13" i="2"/>
  <c r="P13" i="2" s="1"/>
  <c r="O7" i="2"/>
  <c r="P7" i="2" s="1"/>
  <c r="Q7" i="2" s="1"/>
  <c r="F538" i="3"/>
  <c r="F536" i="3"/>
  <c r="F488" i="3"/>
  <c r="F504" i="3"/>
  <c r="F516" i="3"/>
  <c r="E12" i="3"/>
  <c r="M12" i="3" s="1"/>
  <c r="E24" i="3"/>
  <c r="M24" i="3" s="1"/>
  <c r="E25" i="3"/>
  <c r="M25" i="3" s="1"/>
  <c r="E33" i="3"/>
  <c r="M33" i="3" s="1"/>
  <c r="E48" i="3"/>
  <c r="M48" i="3" s="1"/>
  <c r="E60" i="3"/>
  <c r="M60" i="3" s="1"/>
  <c r="E82" i="3"/>
  <c r="M82" i="3" s="1"/>
  <c r="E86" i="3"/>
  <c r="M86" i="3" s="1"/>
  <c r="E87" i="3"/>
  <c r="M87" i="3" s="1"/>
  <c r="E96" i="3"/>
  <c r="M96" i="3" s="1"/>
  <c r="E110" i="3"/>
  <c r="M110" i="3" s="1"/>
  <c r="E113" i="3"/>
  <c r="M113" i="3" s="1"/>
  <c r="E124" i="3"/>
  <c r="M124" i="3" s="1"/>
  <c r="E125" i="3"/>
  <c r="M125" i="3" s="1"/>
  <c r="E135" i="3"/>
  <c r="M135" i="3" s="1"/>
  <c r="E139" i="3"/>
  <c r="M139" i="3" s="1"/>
  <c r="E140" i="3"/>
  <c r="M140" i="3" s="1"/>
  <c r="E152" i="3"/>
  <c r="M152" i="3" s="1"/>
  <c r="E157" i="3"/>
  <c r="M157" i="3" s="1"/>
  <c r="E158" i="3"/>
  <c r="M158" i="3" s="1"/>
  <c r="E165" i="3"/>
  <c r="M165" i="3" s="1"/>
  <c r="E169" i="3"/>
  <c r="M169" i="3" s="1"/>
  <c r="E172" i="3"/>
  <c r="M172" i="3" s="1"/>
  <c r="E173" i="3"/>
  <c r="M173" i="3" s="1"/>
  <c r="E174" i="3"/>
  <c r="M174" i="3" s="1"/>
  <c r="E178" i="3"/>
  <c r="M178" i="3" s="1"/>
  <c r="E194" i="3"/>
  <c r="M194" i="3" s="1"/>
  <c r="E197" i="3"/>
  <c r="M197" i="3" s="1"/>
  <c r="E200" i="3"/>
  <c r="M200" i="3" s="1"/>
  <c r="E201" i="3"/>
  <c r="M201" i="3" s="1"/>
  <c r="E205" i="3"/>
  <c r="M205" i="3" s="1"/>
  <c r="E223" i="3"/>
  <c r="M223" i="3" s="1"/>
  <c r="E241" i="3"/>
  <c r="M241" i="3" s="1"/>
  <c r="E242" i="3"/>
  <c r="M242" i="3" s="1"/>
  <c r="E253" i="3"/>
  <c r="M253" i="3" s="1"/>
  <c r="E264" i="3"/>
  <c r="M264" i="3" s="1"/>
  <c r="E285" i="3"/>
  <c r="M285" i="3" s="1"/>
  <c r="E286" i="3"/>
  <c r="M286" i="3" s="1"/>
  <c r="E305" i="3"/>
  <c r="M305" i="3" s="1"/>
  <c r="E323" i="3"/>
  <c r="M323" i="3" s="1"/>
  <c r="E337" i="3"/>
  <c r="M337" i="3" s="1"/>
  <c r="E347" i="3"/>
  <c r="M347" i="3" s="1"/>
  <c r="E354" i="3"/>
  <c r="M354" i="3" s="1"/>
  <c r="E359" i="3"/>
  <c r="M359" i="3" s="1"/>
  <c r="E406" i="3"/>
  <c r="M406" i="3" s="1"/>
  <c r="E409" i="3"/>
  <c r="M409" i="3" s="1"/>
  <c r="E416" i="3"/>
  <c r="M416" i="3" s="1"/>
  <c r="E417" i="3"/>
  <c r="M417" i="3" s="1"/>
  <c r="E420" i="3"/>
  <c r="M420" i="3" s="1"/>
  <c r="E435" i="3"/>
  <c r="M435" i="3" s="1"/>
  <c r="E436" i="3"/>
  <c r="M436" i="3" s="1"/>
  <c r="E443" i="3"/>
  <c r="M443" i="3" s="1"/>
  <c r="E448" i="3"/>
  <c r="M448" i="3" s="1"/>
  <c r="E456" i="3"/>
  <c r="M456" i="3" s="1"/>
  <c r="E488" i="3"/>
  <c r="M488" i="3" s="1"/>
  <c r="E504" i="3"/>
  <c r="M504" i="3" s="1"/>
  <c r="E516" i="3"/>
  <c r="M516" i="3" s="1"/>
  <c r="E536" i="3"/>
  <c r="M536" i="3" s="1"/>
  <c r="E538" i="3"/>
  <c r="M538" i="3" s="1"/>
  <c r="K3223" i="2"/>
  <c r="K3462" i="2"/>
  <c r="K43" i="2"/>
  <c r="K47" i="2"/>
  <c r="K51" i="2"/>
  <c r="K61" i="2"/>
  <c r="K73" i="2"/>
  <c r="K87" i="2"/>
  <c r="K93" i="2"/>
  <c r="K100" i="2"/>
  <c r="K107" i="2"/>
  <c r="K186" i="2"/>
  <c r="K232" i="2"/>
  <c r="K309" i="2"/>
  <c r="K354" i="2"/>
  <c r="K359" i="2"/>
  <c r="K364" i="2"/>
  <c r="K368" i="2"/>
  <c r="K373" i="2"/>
  <c r="K377" i="2"/>
  <c r="K385" i="2"/>
  <c r="K395" i="2"/>
  <c r="K401" i="2"/>
  <c r="K410" i="2"/>
  <c r="K420" i="2"/>
  <c r="K428" i="2"/>
  <c r="K436" i="2"/>
  <c r="K444" i="2"/>
  <c r="K452" i="2"/>
  <c r="K460" i="2"/>
  <c r="K468" i="2"/>
  <c r="K476" i="2"/>
  <c r="K489" i="2"/>
  <c r="K502" i="2"/>
  <c r="K508" i="2"/>
  <c r="K516" i="2"/>
  <c r="K521" i="2"/>
  <c r="K525" i="2"/>
  <c r="K531" i="2"/>
  <c r="K541" i="2"/>
  <c r="K549" i="2"/>
  <c r="K557" i="2"/>
  <c r="K565" i="2"/>
  <c r="K573" i="2"/>
  <c r="K595" i="2"/>
  <c r="K601" i="2"/>
  <c r="K611" i="2"/>
  <c r="K619" i="2"/>
  <c r="K627" i="2"/>
  <c r="K635" i="2"/>
  <c r="K643" i="2"/>
  <c r="K651" i="2"/>
  <c r="K659" i="2"/>
  <c r="K667" i="2"/>
  <c r="K680" i="2"/>
  <c r="K691" i="2"/>
  <c r="K706" i="2"/>
  <c r="K714" i="2"/>
  <c r="K722" i="2"/>
  <c r="K730" i="2"/>
  <c r="K738" i="2"/>
  <c r="K749" i="2"/>
  <c r="K757" i="2"/>
  <c r="K768" i="2"/>
  <c r="K779" i="2"/>
  <c r="K788" i="2"/>
  <c r="K796" i="2"/>
  <c r="K805" i="2"/>
  <c r="K819" i="2"/>
  <c r="K825" i="2"/>
  <c r="K832" i="2"/>
  <c r="K838" i="2"/>
  <c r="K844" i="2"/>
  <c r="K850" i="2"/>
  <c r="K857" i="2"/>
  <c r="K866" i="2"/>
  <c r="K875" i="2"/>
  <c r="K891" i="2"/>
  <c r="K899" i="2"/>
  <c r="K907" i="2"/>
  <c r="K915" i="2"/>
  <c r="K924" i="2"/>
  <c r="K932" i="2"/>
  <c r="K939" i="2"/>
  <c r="K950" i="2"/>
  <c r="K954" i="2"/>
  <c r="K962" i="2"/>
  <c r="K968" i="2"/>
  <c r="K978" i="2"/>
  <c r="K982" i="2"/>
  <c r="K989" i="2"/>
  <c r="K997" i="2"/>
  <c r="K1001" i="2"/>
  <c r="K1010" i="2"/>
  <c r="K1019" i="2"/>
  <c r="K1028" i="2"/>
  <c r="K1034" i="2"/>
  <c r="K1042" i="2"/>
  <c r="K1054" i="2"/>
  <c r="K1066" i="2"/>
  <c r="K1075" i="2"/>
  <c r="K1082" i="2"/>
  <c r="K1086" i="2"/>
  <c r="K1092" i="2"/>
  <c r="K1098" i="2"/>
  <c r="K1104" i="2"/>
  <c r="K1110" i="2"/>
  <c r="K1116" i="2"/>
  <c r="K1124" i="2"/>
  <c r="K1133" i="2"/>
  <c r="K1139" i="2"/>
  <c r="K1145" i="2"/>
  <c r="K1151" i="2"/>
  <c r="K1158" i="2"/>
  <c r="K1165" i="2"/>
  <c r="K1173" i="2"/>
  <c r="K1179" i="2"/>
  <c r="K1187" i="2"/>
  <c r="K1194" i="2"/>
  <c r="K1198" i="2"/>
  <c r="K1209" i="2"/>
  <c r="K1215" i="2"/>
  <c r="K1222" i="2"/>
  <c r="K1229" i="2"/>
  <c r="K1236" i="2"/>
  <c r="K1243" i="2"/>
  <c r="K1255" i="2"/>
  <c r="K1267" i="2"/>
  <c r="K1275" i="2"/>
  <c r="K1283" i="2"/>
  <c r="K1289" i="2"/>
  <c r="K1295" i="2"/>
  <c r="K1302" i="2"/>
  <c r="K1309" i="2"/>
  <c r="K1315" i="2"/>
  <c r="K1321" i="2"/>
  <c r="K1327" i="2"/>
  <c r="K1333" i="2"/>
  <c r="K1339" i="2"/>
  <c r="K1345" i="2"/>
  <c r="K1351" i="2"/>
  <c r="K1358" i="2"/>
  <c r="K1365" i="2"/>
  <c r="K1372" i="2"/>
  <c r="K1381" i="2"/>
  <c r="K1389" i="2"/>
  <c r="K1398" i="2"/>
  <c r="K1406" i="2"/>
  <c r="K1414" i="2"/>
  <c r="K1423" i="2"/>
  <c r="K1431" i="2"/>
  <c r="K1439" i="2"/>
  <c r="K1448" i="2"/>
  <c r="K1457" i="2"/>
  <c r="K1466" i="2"/>
  <c r="K1474" i="2"/>
  <c r="K1479" i="2"/>
  <c r="K1483" i="2"/>
  <c r="K1492" i="2"/>
  <c r="K1510" i="2"/>
  <c r="K1519" i="2"/>
  <c r="K1541" i="2"/>
  <c r="K1551" i="2"/>
  <c r="K1558" i="2"/>
  <c r="K1565" i="2"/>
  <c r="K1572" i="2"/>
  <c r="K1581" i="2"/>
  <c r="K1590" i="2"/>
  <c r="K1599" i="2"/>
  <c r="K1608" i="2"/>
  <c r="K1617" i="2"/>
  <c r="K1626" i="2"/>
  <c r="K1635" i="2"/>
  <c r="K1644" i="2"/>
  <c r="K1653" i="2"/>
  <c r="K1662" i="2"/>
  <c r="K1671" i="2"/>
  <c r="K1678" i="2"/>
  <c r="K1685" i="2"/>
  <c r="K1694" i="2"/>
  <c r="K1703" i="2"/>
  <c r="K1712" i="2"/>
  <c r="K1727" i="2"/>
  <c r="K1733" i="2"/>
  <c r="K1740" i="2"/>
  <c r="K1747" i="2"/>
  <c r="K1754" i="2"/>
  <c r="K1762" i="2"/>
  <c r="K1772" i="2"/>
  <c r="K1777" i="2"/>
  <c r="K1782" i="2"/>
  <c r="K1788" i="2"/>
  <c r="K1795" i="2"/>
  <c r="K1802" i="2"/>
  <c r="K1808" i="2"/>
  <c r="K1812" i="2"/>
  <c r="K1818" i="2"/>
  <c r="K1824" i="2"/>
  <c r="K1831" i="2"/>
  <c r="K1842" i="2"/>
  <c r="K1847" i="2"/>
  <c r="K1851" i="2"/>
  <c r="K1857" i="2"/>
  <c r="K1867" i="2"/>
  <c r="K1875" i="2"/>
  <c r="K1881" i="2"/>
  <c r="K1895" i="2"/>
  <c r="K1908" i="2"/>
  <c r="K1916" i="2"/>
  <c r="K1924" i="2"/>
  <c r="K1929" i="2"/>
  <c r="K1933" i="2"/>
  <c r="K1939" i="2"/>
  <c r="K1945" i="2"/>
  <c r="K1955" i="2"/>
  <c r="K1963" i="2"/>
  <c r="K1977" i="2"/>
  <c r="K1993" i="2"/>
  <c r="K2006" i="2"/>
  <c r="K2020" i="2"/>
  <c r="K2025" i="2"/>
  <c r="K2034" i="2"/>
  <c r="K2057" i="2"/>
  <c r="K2063" i="2"/>
  <c r="K2071" i="2"/>
  <c r="K2080" i="2"/>
  <c r="K2086" i="2"/>
  <c r="K2092" i="2"/>
  <c r="K2098" i="2"/>
  <c r="K2104" i="2"/>
  <c r="K2110" i="2"/>
  <c r="K2116" i="2"/>
  <c r="K2127" i="2"/>
  <c r="K2134" i="2"/>
  <c r="K2142" i="2"/>
  <c r="K2153" i="2"/>
  <c r="K2161" i="2"/>
  <c r="K2172" i="2"/>
  <c r="K2180" i="2"/>
  <c r="K2187" i="2"/>
  <c r="K2194" i="2"/>
  <c r="K2201" i="2"/>
  <c r="K2208" i="2"/>
  <c r="K2215" i="2"/>
  <c r="K2222" i="2"/>
  <c r="K2229" i="2"/>
  <c r="K2236" i="2"/>
  <c r="K2243" i="2"/>
  <c r="K2250" i="2"/>
  <c r="K2257" i="2"/>
  <c r="K2263" i="2"/>
  <c r="K2269" i="2"/>
  <c r="K2275" i="2"/>
  <c r="K2282" i="2"/>
  <c r="K2289" i="2"/>
  <c r="K2297" i="2"/>
  <c r="K2301" i="2"/>
  <c r="K2308" i="2"/>
  <c r="K2315" i="2"/>
  <c r="K2322" i="2"/>
  <c r="K2329" i="2"/>
  <c r="K2336" i="2"/>
  <c r="K2343" i="2"/>
  <c r="K2348" i="2"/>
  <c r="K2353" i="2"/>
  <c r="K2358" i="2"/>
  <c r="K2363" i="2"/>
  <c r="K2369" i="2"/>
  <c r="K2375" i="2"/>
  <c r="K2381" i="2"/>
  <c r="K2387" i="2"/>
  <c r="K2393" i="2"/>
  <c r="K2399" i="2"/>
  <c r="K2405" i="2"/>
  <c r="K2412" i="2"/>
  <c r="K2419" i="2"/>
  <c r="K2426" i="2"/>
  <c r="K2433" i="2"/>
  <c r="K2439" i="2"/>
  <c r="K2445" i="2"/>
  <c r="K2451" i="2"/>
  <c r="K2463" i="2"/>
  <c r="K2469" i="2"/>
  <c r="K2475" i="2"/>
  <c r="K2481" i="2"/>
  <c r="K2487" i="2"/>
  <c r="K2492" i="2"/>
  <c r="K2497" i="2"/>
  <c r="K2502" i="2"/>
  <c r="K2507" i="2"/>
  <c r="K2513" i="2"/>
  <c r="K2518" i="2"/>
  <c r="K2523" i="2"/>
  <c r="K2530" i="2"/>
  <c r="K2536" i="2"/>
  <c r="K2543" i="2"/>
  <c r="K2550" i="2"/>
  <c r="K2557" i="2"/>
  <c r="K2564" i="2"/>
  <c r="K2571" i="2"/>
  <c r="K2579" i="2"/>
  <c r="K2586" i="2"/>
  <c r="K2592" i="2"/>
  <c r="K2602" i="2"/>
  <c r="K2612" i="2"/>
  <c r="K2618" i="2"/>
  <c r="K2622" i="2"/>
  <c r="K2626" i="2"/>
  <c r="K2632" i="2"/>
  <c r="K2638" i="2"/>
  <c r="K2645" i="2"/>
  <c r="K2650" i="2"/>
  <c r="K2657" i="2"/>
  <c r="K2663" i="2"/>
  <c r="K2669" i="2"/>
  <c r="K2676" i="2"/>
  <c r="K2682" i="2"/>
  <c r="K2686" i="2"/>
  <c r="K2692" i="2"/>
  <c r="K2697" i="2"/>
  <c r="K2702" i="2"/>
  <c r="K2708" i="2"/>
  <c r="K2714" i="2"/>
  <c r="K2720" i="2"/>
  <c r="K2726" i="2"/>
  <c r="K2732" i="2"/>
  <c r="K2739" i="2"/>
  <c r="K2745" i="2"/>
  <c r="K2751" i="2"/>
  <c r="K2755" i="2"/>
  <c r="K2761" i="2"/>
  <c r="K2765" i="2"/>
  <c r="K2769" i="2"/>
  <c r="K2773" i="2"/>
  <c r="K2780" i="2"/>
  <c r="K2785" i="2"/>
  <c r="K2789" i="2"/>
  <c r="K2795" i="2"/>
  <c r="K2802" i="2"/>
  <c r="K2806" i="2"/>
  <c r="K2810" i="2"/>
  <c r="K2814" i="2"/>
  <c r="K2819" i="2"/>
  <c r="K2824" i="2"/>
  <c r="K2828" i="2"/>
  <c r="K2832" i="2"/>
  <c r="K2836" i="2"/>
  <c r="K2840" i="2"/>
  <c r="K2844" i="2"/>
  <c r="K2848" i="2"/>
  <c r="K2852" i="2"/>
  <c r="K2856" i="2"/>
  <c r="K2862" i="2"/>
  <c r="K2868" i="2"/>
  <c r="K2875" i="2"/>
  <c r="K2880" i="2"/>
  <c r="K2885" i="2"/>
  <c r="K2890" i="2"/>
  <c r="K2895" i="2"/>
  <c r="K2902" i="2"/>
  <c r="K2909" i="2"/>
  <c r="K2920" i="2"/>
  <c r="K2928" i="2"/>
  <c r="K2936" i="2"/>
  <c r="K2944" i="2"/>
  <c r="K2952" i="2"/>
  <c r="K2957" i="2"/>
  <c r="K2963" i="2"/>
  <c r="K2973" i="2"/>
  <c r="K2977" i="2"/>
  <c r="K2987" i="2"/>
  <c r="K2995" i="2"/>
  <c r="K3009" i="2"/>
  <c r="K3024" i="2"/>
  <c r="K3029" i="2"/>
  <c r="K3034" i="2"/>
  <c r="K3039" i="2"/>
  <c r="K3044" i="2"/>
  <c r="K3054" i="2"/>
  <c r="K3063" i="2"/>
  <c r="K3072" i="2"/>
  <c r="K3081" i="2"/>
  <c r="K3087" i="2"/>
  <c r="K3098" i="2"/>
  <c r="K3109" i="2"/>
  <c r="K3120" i="2"/>
  <c r="K3131" i="2"/>
  <c r="K3144" i="2"/>
  <c r="K3157" i="2"/>
  <c r="K3170" i="2"/>
  <c r="K3176" i="2"/>
  <c r="K3183" i="2"/>
  <c r="K3190" i="2"/>
  <c r="K3197" i="2"/>
  <c r="K3204" i="2"/>
  <c r="K3211" i="2"/>
  <c r="K3217" i="2"/>
  <c r="K3229" i="2"/>
  <c r="K3237" i="2"/>
  <c r="K3244" i="2"/>
  <c r="K3250" i="2"/>
  <c r="K3256" i="2"/>
  <c r="K3261" i="2"/>
  <c r="K3267" i="2"/>
  <c r="K3273" i="2"/>
  <c r="K3277" i="2"/>
  <c r="K3283" i="2"/>
  <c r="K3289" i="2"/>
  <c r="K3294" i="2"/>
  <c r="K3298" i="2"/>
  <c r="K3308" i="2"/>
  <c r="K3314" i="2"/>
  <c r="K3321" i="2"/>
  <c r="K3327" i="2"/>
  <c r="K3332" i="2"/>
  <c r="K3338" i="2"/>
  <c r="K3343" i="2"/>
  <c r="K3364" i="2"/>
  <c r="K3371" i="2"/>
  <c r="K3377" i="2"/>
  <c r="K3383" i="2"/>
  <c r="K3390" i="2"/>
  <c r="K3397" i="2"/>
  <c r="K3405" i="2"/>
  <c r="K3409" i="2"/>
  <c r="K3415" i="2"/>
  <c r="K3421" i="2"/>
  <c r="K3425" i="2"/>
  <c r="K3431" i="2"/>
  <c r="K3435" i="2"/>
  <c r="K3441" i="2"/>
  <c r="K3447" i="2"/>
  <c r="K3452" i="2"/>
  <c r="K3457" i="2"/>
  <c r="K3468" i="2"/>
  <c r="K3475" i="2"/>
  <c r="K3481" i="2"/>
  <c r="K3487" i="2"/>
  <c r="K3493" i="2"/>
  <c r="K3499" i="2"/>
  <c r="K3505" i="2"/>
  <c r="K3511" i="2"/>
  <c r="K3517" i="2"/>
  <c r="K3522" i="2"/>
  <c r="K3529" i="2"/>
  <c r="K3534" i="2"/>
  <c r="K3541" i="2"/>
  <c r="K3548" i="2"/>
  <c r="K3555" i="2"/>
  <c r="K3561" i="2"/>
  <c r="K3567" i="2"/>
  <c r="K3573" i="2"/>
  <c r="K3579" i="2"/>
  <c r="K3585" i="2"/>
  <c r="K3592" i="2"/>
  <c r="K3598" i="2"/>
  <c r="K3605" i="2"/>
  <c r="K3615" i="2"/>
  <c r="K3622" i="2"/>
  <c r="K3628" i="2"/>
  <c r="K3635" i="2"/>
  <c r="K3640" i="2"/>
  <c r="K3645" i="2"/>
  <c r="K3649" i="2"/>
  <c r="K3653" i="2"/>
  <c r="K3659" i="2"/>
  <c r="K3665" i="2"/>
  <c r="K3669" i="2"/>
  <c r="K3677" i="2"/>
  <c r="K3687" i="2"/>
  <c r="K3694" i="2"/>
  <c r="K3701" i="2"/>
  <c r="K3715" i="2"/>
  <c r="K3726" i="2"/>
  <c r="K3733" i="2"/>
  <c r="K3739" i="2"/>
  <c r="K3745" i="2"/>
  <c r="K3752" i="2"/>
  <c r="K3756" i="2"/>
  <c r="K3760" i="2"/>
  <c r="K3768" i="2"/>
  <c r="K3776" i="2"/>
  <c r="K3781" i="2"/>
  <c r="K3786" i="2"/>
  <c r="K3793" i="2"/>
  <c r="K3798" i="2"/>
  <c r="Q13" i="2" l="1"/>
  <c r="I13" i="2"/>
  <c r="J13" i="2" s="1"/>
  <c r="Q9" i="2"/>
  <c r="I9" i="2"/>
  <c r="J9" i="2" s="1"/>
  <c r="I1950" i="2"/>
  <c r="Q1950" i="2"/>
  <c r="Q400" i="2"/>
  <c r="I400" i="2"/>
  <c r="J400" i="2" s="1"/>
  <c r="I398" i="2"/>
  <c r="J398" i="2" s="1"/>
  <c r="Q398" i="2"/>
  <c r="Q394" i="2"/>
  <c r="I394" i="2"/>
  <c r="J394" i="2" s="1"/>
  <c r="I392" i="2"/>
  <c r="J392" i="2" s="1"/>
  <c r="Q392" i="2"/>
  <c r="I390" i="2"/>
  <c r="J390" i="2" s="1"/>
  <c r="Q390" i="2"/>
  <c r="I388" i="2"/>
  <c r="J388" i="2" s="1"/>
  <c r="Q388" i="2"/>
  <c r="I384" i="2"/>
  <c r="J384" i="2" s="1"/>
  <c r="Q384" i="2"/>
  <c r="I380" i="2"/>
  <c r="J380" i="2" s="1"/>
  <c r="Q380" i="2"/>
  <c r="Q376" i="2"/>
  <c r="I376" i="2"/>
  <c r="J376" i="2" s="1"/>
  <c r="Q312" i="2"/>
  <c r="I312" i="2"/>
  <c r="J312" i="2" s="1"/>
  <c r="Q2611" i="2"/>
  <c r="Q2595" i="2"/>
  <c r="Q2563" i="2"/>
  <c r="Q2547" i="2"/>
  <c r="Q2467" i="2"/>
  <c r="Q2403" i="2"/>
  <c r="Q2339" i="2"/>
  <c r="Q2307" i="2"/>
  <c r="Q2227" i="2"/>
  <c r="Q2211" i="2"/>
  <c r="Q2179" i="2"/>
  <c r="Q2147" i="2"/>
  <c r="Q2131" i="2"/>
  <c r="Q2115" i="2"/>
  <c r="Q2083" i="2"/>
  <c r="Q2067" i="2"/>
  <c r="Q2051" i="2"/>
  <c r="Q2019" i="2"/>
  <c r="Q2003" i="2"/>
  <c r="Q1971" i="2"/>
  <c r="Q1923" i="2"/>
  <c r="Q1907" i="2"/>
  <c r="Q1891" i="2"/>
  <c r="Q1827" i="2"/>
  <c r="Q1811" i="2"/>
  <c r="Q1731" i="2"/>
  <c r="Q1715" i="2"/>
  <c r="Q1699" i="2"/>
  <c r="Q1683" i="2"/>
  <c r="Q1667" i="2"/>
  <c r="Q1651" i="2"/>
  <c r="Q1603" i="2"/>
  <c r="Q1587" i="2"/>
  <c r="Q1545" i="2"/>
  <c r="Q1524" i="2"/>
  <c r="Q1502" i="2"/>
  <c r="Q1460" i="2"/>
  <c r="Q1438" i="2"/>
  <c r="Q1409" i="2"/>
  <c r="Q1377" i="2"/>
  <c r="Q1313" i="2"/>
  <c r="Q1281" i="2"/>
  <c r="Q1089" i="2"/>
  <c r="Q1025" i="2"/>
  <c r="Q961" i="2"/>
  <c r="Q897" i="2"/>
  <c r="I11" i="2"/>
  <c r="J11" i="2" s="1"/>
  <c r="Q11" i="2"/>
  <c r="I3790" i="2"/>
  <c r="J3790" i="2" s="1"/>
  <c r="Q3790" i="2"/>
  <c r="I3784" i="2"/>
  <c r="J3784" i="2" s="1"/>
  <c r="Q3784" i="2"/>
  <c r="I3764" i="2"/>
  <c r="Q3764" i="2"/>
  <c r="I3750" i="2"/>
  <c r="J3750" i="2" s="1"/>
  <c r="Q3750" i="2"/>
  <c r="I3736" i="2"/>
  <c r="Q3736" i="2"/>
  <c r="I3730" i="2"/>
  <c r="J3730" i="2" s="1"/>
  <c r="Q3730" i="2"/>
  <c r="I3724" i="2"/>
  <c r="J3724" i="2" s="1"/>
  <c r="Q3724" i="2"/>
  <c r="I3720" i="2"/>
  <c r="J3720" i="2" s="1"/>
  <c r="Q3720" i="2"/>
  <c r="I3690" i="2"/>
  <c r="J3690" i="2" s="1"/>
  <c r="Q3690" i="2"/>
  <c r="I3674" i="2"/>
  <c r="J3674" i="2" s="1"/>
  <c r="Q3674" i="2"/>
  <c r="I3672" i="2"/>
  <c r="J3672" i="2" s="1"/>
  <c r="Q3672" i="2"/>
  <c r="I3656" i="2"/>
  <c r="J3656" i="2" s="1"/>
  <c r="Q3656" i="2"/>
  <c r="I3620" i="2"/>
  <c r="J3620" i="2" s="1"/>
  <c r="Q3620" i="2"/>
  <c r="I3596" i="2"/>
  <c r="Q3596" i="2"/>
  <c r="I3572" i="2"/>
  <c r="J3572" i="2" s="1"/>
  <c r="Q3572" i="2"/>
  <c r="I3570" i="2"/>
  <c r="J3570" i="2" s="1"/>
  <c r="Q3570" i="2"/>
  <c r="I3566" i="2"/>
  <c r="J3566" i="2" s="1"/>
  <c r="Q3566" i="2"/>
  <c r="I3564" i="2"/>
  <c r="J3564" i="2" s="1"/>
  <c r="Q3564" i="2"/>
  <c r="I3560" i="2"/>
  <c r="Q3560" i="2"/>
  <c r="I3558" i="2"/>
  <c r="J3558" i="2" s="1"/>
  <c r="Q3558" i="2"/>
  <c r="I3546" i="2"/>
  <c r="Q3546" i="2"/>
  <c r="I3540" i="2"/>
  <c r="Q3540" i="2"/>
  <c r="I3538" i="2"/>
  <c r="J3538" i="2" s="1"/>
  <c r="Q3538" i="2"/>
  <c r="I3504" i="2"/>
  <c r="Q3504" i="2"/>
  <c r="I3490" i="2"/>
  <c r="J3490" i="2" s="1"/>
  <c r="Q3490" i="2"/>
  <c r="I3478" i="2"/>
  <c r="J3478" i="2" s="1"/>
  <c r="Q3478" i="2"/>
  <c r="I3474" i="2"/>
  <c r="Q3474" i="2"/>
  <c r="I3450" i="2"/>
  <c r="J3450" i="2" s="1"/>
  <c r="Q3450" i="2"/>
  <c r="I3446" i="2"/>
  <c r="J3446" i="2" s="1"/>
  <c r="Q3446" i="2"/>
  <c r="I3444" i="2"/>
  <c r="J3444" i="2" s="1"/>
  <c r="Q3444" i="2"/>
  <c r="I3440" i="2"/>
  <c r="J3440" i="2" s="1"/>
  <c r="Q3440" i="2"/>
  <c r="I3430" i="2"/>
  <c r="J3430" i="2" s="1"/>
  <c r="Q3430" i="2"/>
  <c r="I3418" i="2"/>
  <c r="J3418" i="2" s="1"/>
  <c r="Q3418" i="2"/>
  <c r="I3414" i="2"/>
  <c r="J3414" i="2" s="1"/>
  <c r="Q3414" i="2"/>
  <c r="I3412" i="2"/>
  <c r="J3412" i="2" s="1"/>
  <c r="Q3412" i="2"/>
  <c r="I3404" i="2"/>
  <c r="J3404" i="2" s="1"/>
  <c r="Q3404" i="2"/>
  <c r="I3402" i="2"/>
  <c r="J3402" i="2" s="1"/>
  <c r="Q3402" i="2"/>
  <c r="I3400" i="2"/>
  <c r="J3400" i="2" s="1"/>
  <c r="Q3400" i="2"/>
  <c r="I3396" i="2"/>
  <c r="Q3396" i="2"/>
  <c r="I3394" i="2"/>
  <c r="J3394" i="2" s="1"/>
  <c r="Q3394" i="2"/>
  <c r="I3388" i="2"/>
  <c r="Q3388" i="2"/>
  <c r="I3386" i="2"/>
  <c r="J3386" i="2" s="1"/>
  <c r="Q3386" i="2"/>
  <c r="I3382" i="2"/>
  <c r="J3382" i="2" s="1"/>
  <c r="Q3382" i="2"/>
  <c r="I3380" i="2"/>
  <c r="J3380" i="2" s="1"/>
  <c r="Q3380" i="2"/>
  <c r="I3376" i="2"/>
  <c r="Q3376" i="2"/>
  <c r="I3370" i="2"/>
  <c r="Q3370" i="2"/>
  <c r="I3358" i="2"/>
  <c r="Q3358" i="2"/>
  <c r="I3354" i="2"/>
  <c r="Q3354" i="2"/>
  <c r="I3326" i="2"/>
  <c r="J3326" i="2" s="1"/>
  <c r="Q3326" i="2"/>
  <c r="I3324" i="2"/>
  <c r="J3324" i="2" s="1"/>
  <c r="Q3324" i="2"/>
  <c r="I3320" i="2"/>
  <c r="Q3320" i="2"/>
  <c r="I3318" i="2"/>
  <c r="J3318" i="2" s="1"/>
  <c r="Q3318" i="2"/>
  <c r="I3306" i="2"/>
  <c r="Q3306" i="2"/>
  <c r="I3302" i="2"/>
  <c r="J3302" i="2" s="1"/>
  <c r="Q3302" i="2"/>
  <c r="I3292" i="2"/>
  <c r="J3292" i="2" s="1"/>
  <c r="Q3292" i="2"/>
  <c r="I3276" i="2"/>
  <c r="Q3276" i="2"/>
  <c r="I3266" i="2"/>
  <c r="J3266" i="2" s="1"/>
  <c r="Q3266" i="2"/>
  <c r="I3264" i="2"/>
  <c r="J3264" i="2" s="1"/>
  <c r="Q3264" i="2"/>
  <c r="I3260" i="2"/>
  <c r="Q3260" i="2"/>
  <c r="I3236" i="2"/>
  <c r="J3236" i="2" s="1"/>
  <c r="Q3236" i="2"/>
  <c r="I3228" i="2"/>
  <c r="J3228" i="2" s="1"/>
  <c r="Q3228" i="2"/>
  <c r="I3226" i="2"/>
  <c r="J3226" i="2" s="1"/>
  <c r="Q3226" i="2"/>
  <c r="I3216" i="2"/>
  <c r="J3216" i="2" s="1"/>
  <c r="Q3216" i="2"/>
  <c r="I3214" i="2"/>
  <c r="J3214" i="2" s="1"/>
  <c r="Q3214" i="2"/>
  <c r="I3210" i="2"/>
  <c r="Q3210" i="2"/>
  <c r="I3208" i="2"/>
  <c r="J3208" i="2" s="1"/>
  <c r="Q3208" i="2"/>
  <c r="I3202" i="2"/>
  <c r="Q3202" i="2"/>
  <c r="I3200" i="2"/>
  <c r="J3200" i="2" s="1"/>
  <c r="Q3200" i="2"/>
  <c r="I3196" i="2"/>
  <c r="Q3196" i="2"/>
  <c r="I3180" i="2"/>
  <c r="Q3180" i="2"/>
  <c r="I3168" i="2"/>
  <c r="Q3168" i="2"/>
  <c r="I3166" i="2"/>
  <c r="Q3166" i="2"/>
  <c r="I3164" i="2"/>
  <c r="Q3164" i="2"/>
  <c r="I3162" i="2"/>
  <c r="Q3162" i="2"/>
  <c r="I3160" i="2"/>
  <c r="Q3160" i="2"/>
  <c r="I3154" i="2"/>
  <c r="Q3154" i="2"/>
  <c r="I3152" i="2"/>
  <c r="Q3152" i="2"/>
  <c r="I3148" i="2"/>
  <c r="Q3148" i="2"/>
  <c r="I3142" i="2"/>
  <c r="Q3142" i="2"/>
  <c r="I3128" i="2"/>
  <c r="Q3128" i="2"/>
  <c r="I3124" i="2"/>
  <c r="J3124" i="2" s="1"/>
  <c r="Q3124" i="2"/>
  <c r="I3118" i="2"/>
  <c r="Q3118" i="2"/>
  <c r="I3116" i="2"/>
  <c r="Q3116" i="2"/>
  <c r="I3114" i="2"/>
  <c r="J3114" i="2" s="1"/>
  <c r="Q3114" i="2"/>
  <c r="I3112" i="2"/>
  <c r="J3112" i="2" s="1"/>
  <c r="Q3112" i="2"/>
  <c r="I3108" i="2"/>
  <c r="Q3108" i="2"/>
  <c r="I3104" i="2"/>
  <c r="Q3104" i="2"/>
  <c r="I3086" i="2"/>
  <c r="J3086" i="2" s="1"/>
  <c r="Q3086" i="2"/>
  <c r="I3084" i="2"/>
  <c r="J3084" i="2" s="1"/>
  <c r="Q3084" i="2"/>
  <c r="I3080" i="2"/>
  <c r="Q3080" i="2"/>
  <c r="I3078" i="2"/>
  <c r="J3078" i="2" s="1"/>
  <c r="Q3078" i="2"/>
  <c r="I3058" i="2"/>
  <c r="J3058" i="2" s="1"/>
  <c r="Q3058" i="2"/>
  <c r="I3052" i="2"/>
  <c r="J3052" i="2" s="1"/>
  <c r="Q3052" i="2"/>
  <c r="I3048" i="2"/>
  <c r="J3048" i="2" s="1"/>
  <c r="Q3048" i="2"/>
  <c r="I3038" i="2"/>
  <c r="Q3038" i="2"/>
  <c r="I3028" i="2"/>
  <c r="Q3028" i="2"/>
  <c r="I3022" i="2"/>
  <c r="Q3022" i="2"/>
  <c r="I3020" i="2"/>
  <c r="Q3020" i="2"/>
  <c r="I3016" i="2"/>
  <c r="J3016" i="2" s="1"/>
  <c r="Q3016" i="2"/>
  <c r="I3014" i="2"/>
  <c r="J3014" i="2" s="1"/>
  <c r="Q3014" i="2"/>
  <c r="I3012" i="2"/>
  <c r="J3012" i="2" s="1"/>
  <c r="Q3012" i="2"/>
  <c r="I3002" i="2"/>
  <c r="Q3002" i="2"/>
  <c r="I3000" i="2"/>
  <c r="Q3000" i="2"/>
  <c r="I2998" i="2"/>
  <c r="J2998" i="2" s="1"/>
  <c r="Q2998" i="2"/>
  <c r="I2976" i="2"/>
  <c r="Q2976" i="2"/>
  <c r="I2972" i="2"/>
  <c r="Q2972" i="2"/>
  <c r="I2968" i="2"/>
  <c r="Q2968" i="2"/>
  <c r="I2966" i="2"/>
  <c r="Q2966" i="2"/>
  <c r="I2962" i="2"/>
  <c r="J2962" i="2" s="1"/>
  <c r="Q2962" i="2"/>
  <c r="I2926" i="2"/>
  <c r="Q2926" i="2"/>
  <c r="I2918" i="2"/>
  <c r="Q2918" i="2"/>
  <c r="I2914" i="2"/>
  <c r="J2914" i="2" s="1"/>
  <c r="Q2914" i="2"/>
  <c r="I2908" i="2"/>
  <c r="J2908" i="2" s="1"/>
  <c r="Q2908" i="2"/>
  <c r="I2900" i="2"/>
  <c r="Q2900" i="2"/>
  <c r="I2894" i="2"/>
  <c r="Q2894" i="2"/>
  <c r="I2878" i="2"/>
  <c r="J2878" i="2" s="1"/>
  <c r="Q2878" i="2"/>
  <c r="I2860" i="2"/>
  <c r="Q2860" i="2"/>
  <c r="I2798" i="2"/>
  <c r="Q2798" i="2"/>
  <c r="I2784" i="2"/>
  <c r="Q2784" i="2"/>
  <c r="I2772" i="2"/>
  <c r="Q2772" i="2"/>
  <c r="I2760" i="2"/>
  <c r="J2760" i="2" s="1"/>
  <c r="Q2760" i="2"/>
  <c r="I2758" i="2"/>
  <c r="J2758" i="2" s="1"/>
  <c r="Q2758" i="2"/>
  <c r="I2742" i="2"/>
  <c r="J2742" i="2" s="1"/>
  <c r="Q2742" i="2"/>
  <c r="I2700" i="2"/>
  <c r="Q2700" i="2"/>
  <c r="I2680" i="2"/>
  <c r="Q2680" i="2"/>
  <c r="I2668" i="2"/>
  <c r="J2668" i="2" s="1"/>
  <c r="Q2668" i="2"/>
  <c r="I2666" i="2"/>
  <c r="J2666" i="2" s="1"/>
  <c r="Q2666" i="2"/>
  <c r="I2662" i="2"/>
  <c r="J2662" i="2" s="1"/>
  <c r="Q2662" i="2"/>
  <c r="I2660" i="2"/>
  <c r="J2660" i="2" s="1"/>
  <c r="Q2660" i="2"/>
  <c r="I2656" i="2"/>
  <c r="Q2656" i="2"/>
  <c r="I2644" i="2"/>
  <c r="Q2644" i="2"/>
  <c r="I2636" i="2"/>
  <c r="Q2636" i="2"/>
  <c r="I2608" i="2"/>
  <c r="J2608" i="2" s="1"/>
  <c r="Q2608" i="2"/>
  <c r="I2606" i="2"/>
  <c r="J2606" i="2" s="1"/>
  <c r="Q2606" i="2"/>
  <c r="I2600" i="2"/>
  <c r="Q2600" i="2"/>
  <c r="I2584" i="2"/>
  <c r="Q2584" i="2"/>
  <c r="I2582" i="2"/>
  <c r="Q2582" i="2"/>
  <c r="I2578" i="2"/>
  <c r="Q2578" i="2"/>
  <c r="I2574" i="2"/>
  <c r="J2574" i="2" s="1"/>
  <c r="Q2574" i="2"/>
  <c r="I2568" i="2"/>
  <c r="J2568" i="2" s="1"/>
  <c r="Q2568" i="2"/>
  <c r="I2546" i="2"/>
  <c r="J2546" i="2" s="1"/>
  <c r="Q2546" i="2"/>
  <c r="I2542" i="2"/>
  <c r="Q2542" i="2"/>
  <c r="I2526" i="2"/>
  <c r="J2526" i="2" s="1"/>
  <c r="Q2526" i="2"/>
  <c r="I2522" i="2"/>
  <c r="Q2522" i="2"/>
  <c r="I2516" i="2"/>
  <c r="J2516" i="2" s="1"/>
  <c r="Q2516" i="2"/>
  <c r="I2512" i="2"/>
  <c r="J2512" i="2" s="1"/>
  <c r="Q2512" i="2"/>
  <c r="I2506" i="2"/>
  <c r="Q2506" i="2"/>
  <c r="I2496" i="2"/>
  <c r="Q2496" i="2"/>
  <c r="I2472" i="2"/>
  <c r="J2472" i="2" s="1"/>
  <c r="Q2472" i="2"/>
  <c r="I2468" i="2"/>
  <c r="J2468" i="2" s="1"/>
  <c r="Q2468" i="2"/>
  <c r="I2454" i="2"/>
  <c r="J2454" i="2" s="1"/>
  <c r="Q2454" i="2"/>
  <c r="I2450" i="2"/>
  <c r="J2450" i="2" s="1"/>
  <c r="Q2450" i="2"/>
  <c r="I2436" i="2"/>
  <c r="Q2436" i="2"/>
  <c r="I2430" i="2"/>
  <c r="Q2430" i="2"/>
  <c r="I2424" i="2"/>
  <c r="Q2424" i="2"/>
  <c r="I2418" i="2"/>
  <c r="Q2418" i="2"/>
  <c r="I2410" i="2"/>
  <c r="Q2410" i="2"/>
  <c r="I2408" i="2"/>
  <c r="J2408" i="2" s="1"/>
  <c r="Q2408" i="2"/>
  <c r="I2404" i="2"/>
  <c r="J2404" i="2" s="1"/>
  <c r="Q2404" i="2"/>
  <c r="I2402" i="2"/>
  <c r="J2402" i="2" s="1"/>
  <c r="Q2402" i="2"/>
  <c r="I2398" i="2"/>
  <c r="J2398" i="2" s="1"/>
  <c r="Q2398" i="2"/>
  <c r="I2396" i="2"/>
  <c r="J2396" i="2" s="1"/>
  <c r="Q2396" i="2"/>
  <c r="I2392" i="2"/>
  <c r="J2392" i="2" s="1"/>
  <c r="Q2392" i="2"/>
  <c r="I2380" i="2"/>
  <c r="J2380" i="2" s="1"/>
  <c r="Q2380" i="2"/>
  <c r="I2366" i="2"/>
  <c r="J2366" i="2" s="1"/>
  <c r="Q2366" i="2"/>
  <c r="I2362" i="2"/>
  <c r="Q2362" i="2"/>
  <c r="I2352" i="2"/>
  <c r="Q2352" i="2"/>
  <c r="I2342" i="2"/>
  <c r="Q2342" i="2"/>
  <c r="I2334" i="2"/>
  <c r="Q2334" i="2"/>
  <c r="I2328" i="2"/>
  <c r="Q2328" i="2"/>
  <c r="I2320" i="2"/>
  <c r="Q2320" i="2"/>
  <c r="I2314" i="2"/>
  <c r="Q2314" i="2"/>
  <c r="I2312" i="2"/>
  <c r="J2312" i="2" s="1"/>
  <c r="Q2312" i="2"/>
  <c r="I2306" i="2"/>
  <c r="Q2306" i="2"/>
  <c r="I2304" i="2"/>
  <c r="J2304" i="2" s="1"/>
  <c r="Q2304" i="2"/>
  <c r="I2300" i="2"/>
  <c r="J2300" i="2" s="1"/>
  <c r="Q2300" i="2"/>
  <c r="I2296" i="2"/>
  <c r="Q2296" i="2"/>
  <c r="I2294" i="2"/>
  <c r="J2294" i="2" s="1"/>
  <c r="Q2294" i="2"/>
  <c r="I2292" i="2"/>
  <c r="J2292" i="2" s="1"/>
  <c r="Q2292" i="2"/>
  <c r="I2288" i="2"/>
  <c r="Q2288" i="2"/>
  <c r="I2280" i="2"/>
  <c r="J2280" i="2" s="1"/>
  <c r="Q2280" i="2"/>
  <c r="I2278" i="2"/>
  <c r="J2278" i="2" s="1"/>
  <c r="Q2278" i="2"/>
  <c r="I2268" i="2"/>
  <c r="J2268" i="2" s="1"/>
  <c r="Q2268" i="2"/>
  <c r="I2266" i="2"/>
  <c r="J2266" i="2" s="1"/>
  <c r="Q2266" i="2"/>
  <c r="I2260" i="2"/>
  <c r="J2260" i="2" s="1"/>
  <c r="Q2260" i="2"/>
  <c r="I2254" i="2"/>
  <c r="J2254" i="2" s="1"/>
  <c r="Q2254" i="2"/>
  <c r="I2246" i="2"/>
  <c r="J2246" i="2" s="1"/>
  <c r="Q2246" i="2"/>
  <c r="I2242" i="2"/>
  <c r="Q2242" i="2"/>
  <c r="I2234" i="2"/>
  <c r="Q2234" i="2"/>
  <c r="I2232" i="2"/>
  <c r="J2232" i="2" s="1"/>
  <c r="Q2232" i="2"/>
  <c r="I2228" i="2"/>
  <c r="Q2228" i="2"/>
  <c r="I2220" i="2"/>
  <c r="Q2220" i="2"/>
  <c r="I2218" i="2"/>
  <c r="J2218" i="2" s="1"/>
  <c r="Q2218" i="2"/>
  <c r="I2214" i="2"/>
  <c r="Q2214" i="2"/>
  <c r="I2212" i="2"/>
  <c r="J2212" i="2" s="1"/>
  <c r="Q2212" i="2"/>
  <c r="I2206" i="2"/>
  <c r="J2206" i="2" s="1"/>
  <c r="Q2206" i="2"/>
  <c r="I2204" i="2"/>
  <c r="J2204" i="2" s="1"/>
  <c r="Q2204" i="2"/>
  <c r="I2184" i="2"/>
  <c r="J2184" i="2" s="1"/>
  <c r="Q2184" i="2"/>
  <c r="I2178" i="2"/>
  <c r="Q2178" i="2"/>
  <c r="I2170" i="2"/>
  <c r="Q2170" i="2"/>
  <c r="I2168" i="2"/>
  <c r="Q2168" i="2"/>
  <c r="I2166" i="2"/>
  <c r="J2166" i="2" s="1"/>
  <c r="Q2166" i="2"/>
  <c r="I2164" i="2"/>
  <c r="J2164" i="2" s="1"/>
  <c r="Q2164" i="2"/>
  <c r="I2150" i="2"/>
  <c r="Q2150" i="2"/>
  <c r="I2148" i="2"/>
  <c r="Q2148" i="2"/>
  <c r="I2140" i="2"/>
  <c r="Q2140" i="2"/>
  <c r="I2124" i="2"/>
  <c r="Q2124" i="2"/>
  <c r="I2120" i="2"/>
  <c r="Q2120" i="2"/>
  <c r="I2114" i="2"/>
  <c r="Q2114" i="2"/>
  <c r="I2108" i="2"/>
  <c r="J2108" i="2" s="1"/>
  <c r="Q2108" i="2"/>
  <c r="I2096" i="2"/>
  <c r="Q2096" i="2"/>
  <c r="I2070" i="2"/>
  <c r="Q2070" i="2"/>
  <c r="I2068" i="2"/>
  <c r="J2068" i="2" s="1"/>
  <c r="Q2068" i="2"/>
  <c r="I2066" i="2"/>
  <c r="J2066" i="2" s="1"/>
  <c r="Q2066" i="2"/>
  <c r="I2054" i="2"/>
  <c r="Q2054" i="2"/>
  <c r="I2050" i="2"/>
  <c r="Q2050" i="2"/>
  <c r="I2046" i="2"/>
  <c r="Q2046" i="2"/>
  <c r="I2042" i="2"/>
  <c r="J2042" i="2" s="1"/>
  <c r="Q2042" i="2"/>
  <c r="I2038" i="2"/>
  <c r="J2038" i="2" s="1"/>
  <c r="Q2038" i="2"/>
  <c r="I2018" i="2"/>
  <c r="J2018" i="2" s="1"/>
  <c r="Q2018" i="2"/>
  <c r="I2014" i="2"/>
  <c r="J2014" i="2" s="1"/>
  <c r="Q2014" i="2"/>
  <c r="I2010" i="2"/>
  <c r="J2010" i="2" s="1"/>
  <c r="Q2010" i="2"/>
  <c r="I2002" i="2"/>
  <c r="Q2002" i="2"/>
  <c r="I2000" i="2"/>
  <c r="J2000" i="2" s="1"/>
  <c r="Q2000" i="2"/>
  <c r="I1998" i="2"/>
  <c r="J1998" i="2" s="1"/>
  <c r="Q1998" i="2"/>
  <c r="I1996" i="2"/>
  <c r="J1996" i="2" s="1"/>
  <c r="Q1996" i="2"/>
  <c r="I1984" i="2"/>
  <c r="Q1984" i="2"/>
  <c r="I1982" i="2"/>
  <c r="J1982" i="2" s="1"/>
  <c r="Q1982" i="2"/>
  <c r="I1980" i="2"/>
  <c r="J1980" i="2" s="1"/>
  <c r="Q1980" i="2"/>
  <c r="I1976" i="2"/>
  <c r="J1976" i="2" s="1"/>
  <c r="Q1976" i="2"/>
  <c r="I1972" i="2"/>
  <c r="J1972" i="2" s="1"/>
  <c r="Q1972" i="2"/>
  <c r="I1968" i="2"/>
  <c r="J1968" i="2" s="1"/>
  <c r="Q1968" i="2"/>
  <c r="I1962" i="2"/>
  <c r="Q1962" i="2"/>
  <c r="I1960" i="2"/>
  <c r="Q1960" i="2"/>
  <c r="I1958" i="2"/>
  <c r="J1958" i="2" s="1"/>
  <c r="Q1958" i="2"/>
  <c r="I1954" i="2"/>
  <c r="Q1954" i="2"/>
  <c r="I1952" i="2"/>
  <c r="Q1952" i="2"/>
  <c r="I1948" i="2"/>
  <c r="Q1948" i="2"/>
  <c r="I1944" i="2"/>
  <c r="Q1944" i="2"/>
  <c r="I1942" i="2"/>
  <c r="J1942" i="2" s="1"/>
  <c r="Q1942" i="2"/>
  <c r="I1938" i="2"/>
  <c r="Q1938" i="2"/>
  <c r="I1936" i="2"/>
  <c r="J1936" i="2" s="1"/>
  <c r="Q1936" i="2"/>
  <c r="I1932" i="2"/>
  <c r="J1932" i="2" s="1"/>
  <c r="Q1932" i="2"/>
  <c r="I1928" i="2"/>
  <c r="J1928" i="2" s="1"/>
  <c r="Q1928" i="2"/>
  <c r="I1922" i="2"/>
  <c r="Q1922" i="2"/>
  <c r="I1920" i="2"/>
  <c r="J1920" i="2" s="1"/>
  <c r="Q1920" i="2"/>
  <c r="I1914" i="2"/>
  <c r="J1914" i="2" s="1"/>
  <c r="Q1914" i="2"/>
  <c r="I1912" i="2"/>
  <c r="J1912" i="2" s="1"/>
  <c r="Q1912" i="2"/>
  <c r="I1906" i="2"/>
  <c r="Q1906" i="2"/>
  <c r="I1904" i="2"/>
  <c r="Q1904" i="2"/>
  <c r="I1902" i="2"/>
  <c r="J1902" i="2" s="1"/>
  <c r="Q1902" i="2"/>
  <c r="I1900" i="2"/>
  <c r="J1900" i="2" s="1"/>
  <c r="Q1900" i="2"/>
  <c r="I1898" i="2"/>
  <c r="J1898" i="2" s="1"/>
  <c r="Q1898" i="2"/>
  <c r="I1894" i="2"/>
  <c r="J1894" i="2" s="1"/>
  <c r="Q1894" i="2"/>
  <c r="I1892" i="2"/>
  <c r="J1892" i="2" s="1"/>
  <c r="Q1892" i="2"/>
  <c r="I1890" i="2"/>
  <c r="J1890" i="2" s="1"/>
  <c r="Q1890" i="2"/>
  <c r="I1888" i="2"/>
  <c r="J1888" i="2" s="1"/>
  <c r="Q1888" i="2"/>
  <c r="I1886" i="2"/>
  <c r="J1886" i="2" s="1"/>
  <c r="Q1886" i="2"/>
  <c r="I1884" i="2"/>
  <c r="J1884" i="2" s="1"/>
  <c r="Q1884" i="2"/>
  <c r="I1880" i="2"/>
  <c r="Q1880" i="2"/>
  <c r="I1878" i="2"/>
  <c r="J1878" i="2" s="1"/>
  <c r="Q1878" i="2"/>
  <c r="I1874" i="2"/>
  <c r="Q1874" i="2"/>
  <c r="I1872" i="2"/>
  <c r="Q1872" i="2"/>
  <c r="I1870" i="2"/>
  <c r="J1870" i="2" s="1"/>
  <c r="Q1870" i="2"/>
  <c r="I1866" i="2"/>
  <c r="Q1866" i="2"/>
  <c r="I1864" i="2"/>
  <c r="Q1864" i="2"/>
  <c r="I1862" i="2"/>
  <c r="Q1862" i="2"/>
  <c r="I1860" i="2"/>
  <c r="Q1860" i="2"/>
  <c r="I1856" i="2"/>
  <c r="Q1856" i="2"/>
  <c r="I1854" i="2"/>
  <c r="J1854" i="2" s="1"/>
  <c r="Q1854" i="2"/>
  <c r="I1850" i="2"/>
  <c r="J1850" i="2" s="1"/>
  <c r="Q1850" i="2"/>
  <c r="I1846" i="2"/>
  <c r="J1846" i="2" s="1"/>
  <c r="Q1846" i="2"/>
  <c r="I1840" i="2"/>
  <c r="Q1840" i="2"/>
  <c r="I1838" i="2"/>
  <c r="Q1838" i="2"/>
  <c r="I1836" i="2"/>
  <c r="J1836" i="2" s="1"/>
  <c r="Q1836" i="2"/>
  <c r="I1834" i="2"/>
  <c r="J1834" i="2" s="1"/>
  <c r="Q1834" i="2"/>
  <c r="I1830" i="2"/>
  <c r="J1830" i="2" s="1"/>
  <c r="Q1830" i="2"/>
  <c r="I1822" i="2"/>
  <c r="J1822" i="2" s="1"/>
  <c r="Q1822" i="2"/>
  <c r="I1816" i="2"/>
  <c r="J1816" i="2" s="1"/>
  <c r="Q1816" i="2"/>
  <c r="I1806" i="2"/>
  <c r="J1806" i="2" s="1"/>
  <c r="Q1806" i="2"/>
  <c r="I1800" i="2"/>
  <c r="Q1800" i="2"/>
  <c r="I1798" i="2"/>
  <c r="Q1798" i="2"/>
  <c r="I1794" i="2"/>
  <c r="J1794" i="2" s="1"/>
  <c r="Q1794" i="2"/>
  <c r="I1792" i="2"/>
  <c r="J1792" i="2" s="1"/>
  <c r="Q1792" i="2"/>
  <c r="I1786" i="2"/>
  <c r="J1786" i="2" s="1"/>
  <c r="Q1786" i="2"/>
  <c r="I1780" i="2"/>
  <c r="J1780" i="2" s="1"/>
  <c r="Q1780" i="2"/>
  <c r="I1776" i="2"/>
  <c r="Q1776" i="2"/>
  <c r="I1770" i="2"/>
  <c r="Q1770" i="2"/>
  <c r="I1768" i="2"/>
  <c r="Q1768" i="2"/>
  <c r="I1766" i="2"/>
  <c r="J1766" i="2" s="1"/>
  <c r="Q1766" i="2"/>
  <c r="I1760" i="2"/>
  <c r="Q1760" i="2"/>
  <c r="I1758" i="2"/>
  <c r="J1758" i="2" s="1"/>
  <c r="Q1758" i="2"/>
  <c r="I1752" i="2"/>
  <c r="Q1752" i="2"/>
  <c r="I1750" i="2"/>
  <c r="Q1750" i="2"/>
  <c r="I1746" i="2"/>
  <c r="Q1746" i="2"/>
  <c r="I1744" i="2"/>
  <c r="Q1744" i="2"/>
  <c r="I1738" i="2"/>
  <c r="Q1738" i="2"/>
  <c r="I1736" i="2"/>
  <c r="J1736" i="2" s="1"/>
  <c r="Q1736" i="2"/>
  <c r="I1732" i="2"/>
  <c r="J1732" i="2" s="1"/>
  <c r="Q1732" i="2"/>
  <c r="I1730" i="2"/>
  <c r="Q1730" i="2"/>
  <c r="I1726" i="2"/>
  <c r="J1726" i="2" s="1"/>
  <c r="Q1726" i="2"/>
  <c r="I1724" i="2"/>
  <c r="J1724" i="2" s="1"/>
  <c r="Q1724" i="2"/>
  <c r="I1722" i="2"/>
  <c r="J1722" i="2" s="1"/>
  <c r="Q1722" i="2"/>
  <c r="I1720" i="2"/>
  <c r="J1720" i="2" s="1"/>
  <c r="Q1720" i="2"/>
  <c r="I1718" i="2"/>
  <c r="J1718" i="2" s="1"/>
  <c r="Q1718" i="2"/>
  <c r="I1716" i="2"/>
  <c r="J1716" i="2" s="1"/>
  <c r="Q1716" i="2"/>
  <c r="I1710" i="2"/>
  <c r="Q1710" i="2"/>
  <c r="I1708" i="2"/>
  <c r="J1708" i="2" s="1"/>
  <c r="Q1708" i="2"/>
  <c r="I1706" i="2"/>
  <c r="Q1706" i="2"/>
  <c r="I1702" i="2"/>
  <c r="Q1702" i="2"/>
  <c r="I1700" i="2"/>
  <c r="Q1700" i="2"/>
  <c r="I1698" i="2"/>
  <c r="Q1698" i="2"/>
  <c r="I1692" i="2"/>
  <c r="Q1692" i="2"/>
  <c r="I1690" i="2"/>
  <c r="J1690" i="2" s="1"/>
  <c r="Q1690" i="2"/>
  <c r="I1688" i="2"/>
  <c r="J1688" i="2" s="1"/>
  <c r="Q1688" i="2"/>
  <c r="I1684" i="2"/>
  <c r="Q1684" i="2"/>
  <c r="I1682" i="2"/>
  <c r="Q1682" i="2"/>
  <c r="I1676" i="2"/>
  <c r="Q1676" i="2"/>
  <c r="I1674" i="2"/>
  <c r="J1674" i="2" s="1"/>
  <c r="Q1674" i="2"/>
  <c r="I1670" i="2"/>
  <c r="Q1670" i="2"/>
  <c r="I1668" i="2"/>
  <c r="Q1668" i="2"/>
  <c r="I1666" i="2"/>
  <c r="J1666" i="2" s="1"/>
  <c r="Q1666" i="2"/>
  <c r="I1660" i="2"/>
  <c r="Q1660" i="2"/>
  <c r="I1658" i="2"/>
  <c r="J1658" i="2" s="1"/>
  <c r="Q1658" i="2"/>
  <c r="I1656" i="2"/>
  <c r="J1656" i="2" s="1"/>
  <c r="Q1656" i="2"/>
  <c r="I1652" i="2"/>
  <c r="Q1652" i="2"/>
  <c r="I1650" i="2"/>
  <c r="Q1650" i="2"/>
  <c r="I1648" i="2"/>
  <c r="J1648" i="2" s="1"/>
  <c r="Q1648" i="2"/>
  <c r="I1642" i="2"/>
  <c r="J1642" i="2" s="1"/>
  <c r="Q1642" i="2"/>
  <c r="I1640" i="2"/>
  <c r="J1640" i="2" s="1"/>
  <c r="Q1640" i="2"/>
  <c r="I1638" i="2"/>
  <c r="J1638" i="2" s="1"/>
  <c r="Q1638" i="2"/>
  <c r="I1634" i="2"/>
  <c r="Q1634" i="2"/>
  <c r="I1632" i="2"/>
  <c r="Q1632" i="2"/>
  <c r="I1630" i="2"/>
  <c r="J1630" i="2" s="1"/>
  <c r="Q1630" i="2"/>
  <c r="I1624" i="2"/>
  <c r="Q1624" i="2"/>
  <c r="I1622" i="2"/>
  <c r="J1622" i="2" s="1"/>
  <c r="Q1622" i="2"/>
  <c r="I1620" i="2"/>
  <c r="J1620" i="2" s="1"/>
  <c r="Q1620" i="2"/>
  <c r="I1616" i="2"/>
  <c r="Q1616" i="2"/>
  <c r="I1614" i="2"/>
  <c r="Q1614" i="2"/>
  <c r="I1612" i="2"/>
  <c r="J1612" i="2" s="1"/>
  <c r="Q1612" i="2"/>
  <c r="I1606" i="2"/>
  <c r="Q1606" i="2"/>
  <c r="I1604" i="2"/>
  <c r="Q1604" i="2"/>
  <c r="I1602" i="2"/>
  <c r="Q1602" i="2"/>
  <c r="I1598" i="2"/>
  <c r="Q1598" i="2"/>
  <c r="I1596" i="2"/>
  <c r="Q1596" i="2"/>
  <c r="I1594" i="2"/>
  <c r="J1594" i="2" s="1"/>
  <c r="Q1594" i="2"/>
  <c r="I1588" i="2"/>
  <c r="Q1588" i="2"/>
  <c r="I1586" i="2"/>
  <c r="J1586" i="2" s="1"/>
  <c r="Q1586" i="2"/>
  <c r="I1584" i="2"/>
  <c r="J1584" i="2" s="1"/>
  <c r="Q1584" i="2"/>
  <c r="I1580" i="2"/>
  <c r="J1580" i="2" s="1"/>
  <c r="Q1580" i="2"/>
  <c r="I1578" i="2"/>
  <c r="J1578" i="2" s="1"/>
  <c r="Q1578" i="2"/>
  <c r="I1576" i="2"/>
  <c r="J1576" i="2" s="1"/>
  <c r="Q1576" i="2"/>
  <c r="I1570" i="2"/>
  <c r="Q1570" i="2"/>
  <c r="I1568" i="2"/>
  <c r="J1568" i="2" s="1"/>
  <c r="Q1568" i="2"/>
  <c r="I1564" i="2"/>
  <c r="Q1564" i="2"/>
  <c r="I1562" i="2"/>
  <c r="J1562" i="2" s="1"/>
  <c r="Q1562" i="2"/>
  <c r="I1554" i="2"/>
  <c r="Q1554" i="2"/>
  <c r="I1548" i="2"/>
  <c r="Q1548" i="2"/>
  <c r="I1546" i="2"/>
  <c r="J1546" i="2" s="1"/>
  <c r="Q1546" i="2"/>
  <c r="I1544" i="2"/>
  <c r="J1544" i="2" s="1"/>
  <c r="Q1544" i="2"/>
  <c r="I1538" i="2"/>
  <c r="Q1538" i="2"/>
  <c r="I1536" i="2"/>
  <c r="Q1536" i="2"/>
  <c r="I1532" i="2"/>
  <c r="Q1532" i="2"/>
  <c r="I1530" i="2"/>
  <c r="Q1530" i="2"/>
  <c r="I1528" i="2"/>
  <c r="Q1528" i="2"/>
  <c r="I1526" i="2"/>
  <c r="J1526" i="2" s="1"/>
  <c r="Q1526" i="2"/>
  <c r="I1522" i="2"/>
  <c r="J1522" i="2" s="1"/>
  <c r="Q1522" i="2"/>
  <c r="I1516" i="2"/>
  <c r="Q1516" i="2"/>
  <c r="I1514" i="2"/>
  <c r="J1514" i="2" s="1"/>
  <c r="Q1514" i="2"/>
  <c r="I1506" i="2"/>
  <c r="Q1506" i="2"/>
  <c r="I1504" i="2"/>
  <c r="Q1504" i="2"/>
  <c r="I1500" i="2"/>
  <c r="Q1500" i="2"/>
  <c r="I1498" i="2"/>
  <c r="Q1498" i="2"/>
  <c r="I1496" i="2"/>
  <c r="Q1496" i="2"/>
  <c r="I1490" i="2"/>
  <c r="Q1490" i="2"/>
  <c r="I1488" i="2"/>
  <c r="Q1488" i="2"/>
  <c r="I1482" i="2"/>
  <c r="Q1482" i="2"/>
  <c r="I1478" i="2"/>
  <c r="J1478" i="2" s="1"/>
  <c r="Q1478" i="2"/>
  <c r="I1472" i="2"/>
  <c r="J1472" i="2" s="1"/>
  <c r="Q1472" i="2"/>
  <c r="I1464" i="2"/>
  <c r="J1464" i="2" s="1"/>
  <c r="Q1464" i="2"/>
  <c r="I1462" i="2"/>
  <c r="J1462" i="2" s="1"/>
  <c r="Q1462" i="2"/>
  <c r="I1456" i="2"/>
  <c r="Q1456" i="2"/>
  <c r="I1452" i="2"/>
  <c r="Q1452" i="2"/>
  <c r="I1446" i="2"/>
  <c r="Q1446" i="2"/>
  <c r="I1442" i="2"/>
  <c r="Q1442" i="2"/>
  <c r="I1436" i="2"/>
  <c r="Q1436" i="2"/>
  <c r="I1434" i="2"/>
  <c r="J1434" i="2" s="1"/>
  <c r="Q1434" i="2"/>
  <c r="I1430" i="2"/>
  <c r="Q1430" i="2"/>
  <c r="I1428" i="2"/>
  <c r="Q1428" i="2"/>
  <c r="I1426" i="2"/>
  <c r="Q1426" i="2"/>
  <c r="I1422" i="2"/>
  <c r="J1422" i="2" s="1"/>
  <c r="Q1422" i="2"/>
  <c r="I1420" i="2"/>
  <c r="Q1420" i="2"/>
  <c r="I1418" i="2"/>
  <c r="Q1418" i="2"/>
  <c r="I1412" i="2"/>
  <c r="Q1412" i="2"/>
  <c r="I1410" i="2"/>
  <c r="Q1410" i="2"/>
  <c r="I1404" i="2"/>
  <c r="Q1404" i="2"/>
  <c r="I1402" i="2"/>
  <c r="J1402" i="2" s="1"/>
  <c r="Q1402" i="2"/>
  <c r="I1396" i="2"/>
  <c r="J1396" i="2" s="1"/>
  <c r="Q1396" i="2"/>
  <c r="I1394" i="2"/>
  <c r="Q1394" i="2"/>
  <c r="I1392" i="2"/>
  <c r="Q1392" i="2"/>
  <c r="I1388" i="2"/>
  <c r="Q1388" i="2"/>
  <c r="I1386" i="2"/>
  <c r="J1386" i="2" s="1"/>
  <c r="Q1386" i="2"/>
  <c r="I1384" i="2"/>
  <c r="J1384" i="2" s="1"/>
  <c r="Q1384" i="2"/>
  <c r="I1380" i="2"/>
  <c r="Q1380" i="2"/>
  <c r="I1378" i="2"/>
  <c r="Q1378" i="2"/>
  <c r="I1376" i="2"/>
  <c r="Q1376" i="2"/>
  <c r="I1370" i="2"/>
  <c r="Q1370" i="2"/>
  <c r="I1368" i="2"/>
  <c r="J1368" i="2" s="1"/>
  <c r="Q1368" i="2"/>
  <c r="I1364" i="2"/>
  <c r="J1364" i="2" s="1"/>
  <c r="Q1364" i="2"/>
  <c r="I1362" i="2"/>
  <c r="J1362" i="2" s="1"/>
  <c r="Q1362" i="2"/>
  <c r="I1356" i="2"/>
  <c r="Q1356" i="2"/>
  <c r="I1354" i="2"/>
  <c r="J1354" i="2" s="1"/>
  <c r="Q1354" i="2"/>
  <c r="I1350" i="2"/>
  <c r="Q1350" i="2"/>
  <c r="I1348" i="2"/>
  <c r="J1348" i="2" s="1"/>
  <c r="Q1348" i="2"/>
  <c r="I1344" i="2"/>
  <c r="J1344" i="2" s="1"/>
  <c r="Q1344" i="2"/>
  <c r="I1342" i="2"/>
  <c r="J1342" i="2" s="1"/>
  <c r="Q1342" i="2"/>
  <c r="I1338" i="2"/>
  <c r="J1338" i="2" s="1"/>
  <c r="Q1338" i="2"/>
  <c r="I1336" i="2"/>
  <c r="J1336" i="2" s="1"/>
  <c r="Q1336" i="2"/>
  <c r="I1332" i="2"/>
  <c r="Q1332" i="2"/>
  <c r="I1330" i="2"/>
  <c r="J1330" i="2" s="1"/>
  <c r="Q1330" i="2"/>
  <c r="I1326" i="2"/>
  <c r="J1326" i="2" s="1"/>
  <c r="Q1326" i="2"/>
  <c r="I1324" i="2"/>
  <c r="Q1324" i="2"/>
  <c r="I1320" i="2"/>
  <c r="J1320" i="2" s="1"/>
  <c r="Q1320" i="2"/>
  <c r="I1318" i="2"/>
  <c r="J1318" i="2" s="1"/>
  <c r="Q1318" i="2"/>
  <c r="I1314" i="2"/>
  <c r="J1314" i="2" s="1"/>
  <c r="Q1314" i="2"/>
  <c r="I1312" i="2"/>
  <c r="J1312" i="2" s="1"/>
  <c r="Q1312" i="2"/>
  <c r="I1308" i="2"/>
  <c r="J1308" i="2" s="1"/>
  <c r="Q1308" i="2"/>
  <c r="I1306" i="2"/>
  <c r="Q1306" i="2"/>
  <c r="I1300" i="2"/>
  <c r="Q1300" i="2"/>
  <c r="I1298" i="2"/>
  <c r="Q1298" i="2"/>
  <c r="I1294" i="2"/>
  <c r="Q1294" i="2"/>
  <c r="I1292" i="2"/>
  <c r="J1292" i="2" s="1"/>
  <c r="Q1292" i="2"/>
  <c r="I1288" i="2"/>
  <c r="Q1288" i="2"/>
  <c r="I1286" i="2"/>
  <c r="Q1286" i="2"/>
  <c r="I1282" i="2"/>
  <c r="Q1282" i="2"/>
  <c r="I1280" i="2"/>
  <c r="J1280" i="2" s="1"/>
  <c r="Q1280" i="2"/>
  <c r="I1278" i="2"/>
  <c r="J1278" i="2" s="1"/>
  <c r="Q1278" i="2"/>
  <c r="I1274" i="2"/>
  <c r="J1274" i="2" s="1"/>
  <c r="Q1274" i="2"/>
  <c r="I1272" i="2"/>
  <c r="J1272" i="2" s="1"/>
  <c r="Q1272" i="2"/>
  <c r="I1270" i="2"/>
  <c r="J1270" i="2" s="1"/>
  <c r="Q1270" i="2"/>
  <c r="I1266" i="2"/>
  <c r="Q1266" i="2"/>
  <c r="I1264" i="2"/>
  <c r="Q1264" i="2"/>
  <c r="I1262" i="2"/>
  <c r="Q1262" i="2"/>
  <c r="I1260" i="2"/>
  <c r="Q1260" i="2"/>
  <c r="I1258" i="2"/>
  <c r="J1258" i="2" s="1"/>
  <c r="Q1258" i="2"/>
  <c r="I1254" i="2"/>
  <c r="Q1254" i="2"/>
  <c r="I1252" i="2"/>
  <c r="Q1252" i="2"/>
  <c r="I1250" i="2"/>
  <c r="Q1250" i="2"/>
  <c r="I1248" i="2"/>
  <c r="Q1248" i="2"/>
  <c r="I1246" i="2"/>
  <c r="J1246" i="2" s="1"/>
  <c r="Q1246" i="2"/>
  <c r="I1242" i="2"/>
  <c r="J1242" i="2" s="1"/>
  <c r="Q1242" i="2"/>
  <c r="I1240" i="2"/>
  <c r="Q1240" i="2"/>
  <c r="I1234" i="2"/>
  <c r="Q1234" i="2"/>
  <c r="I1232" i="2"/>
  <c r="J1232" i="2" s="1"/>
  <c r="Q1232" i="2"/>
  <c r="I1228" i="2"/>
  <c r="J1228" i="2" s="1"/>
  <c r="Q1228" i="2"/>
  <c r="I1226" i="2"/>
  <c r="J1226" i="2" s="1"/>
  <c r="Q1226" i="2"/>
  <c r="I1220" i="2"/>
  <c r="Q1220" i="2"/>
  <c r="I1218" i="2"/>
  <c r="J1218" i="2" s="1"/>
  <c r="Q1218" i="2"/>
  <c r="I1214" i="2"/>
  <c r="Q1214" i="2"/>
  <c r="I1212" i="2"/>
  <c r="J1212" i="2" s="1"/>
  <c r="Q1212" i="2"/>
  <c r="I1208" i="2"/>
  <c r="Q1208" i="2"/>
  <c r="I1206" i="2"/>
  <c r="Q1206" i="2"/>
  <c r="I1204" i="2"/>
  <c r="Q1204" i="2"/>
  <c r="I1202" i="2"/>
  <c r="J1202" i="2" s="1"/>
  <c r="Q1202" i="2"/>
  <c r="I1192" i="2"/>
  <c r="Q1192" i="2"/>
  <c r="I1190" i="2"/>
  <c r="J1190" i="2" s="1"/>
  <c r="Q1190" i="2"/>
  <c r="I1186" i="2"/>
  <c r="Q1186" i="2"/>
  <c r="I1184" i="2"/>
  <c r="Q1184" i="2"/>
  <c r="I1182" i="2"/>
  <c r="Q1182" i="2"/>
  <c r="I1178" i="2"/>
  <c r="J1178" i="2" s="1"/>
  <c r="Q1178" i="2"/>
  <c r="I1176" i="2"/>
  <c r="J1176" i="2" s="1"/>
  <c r="Q1176" i="2"/>
  <c r="I1172" i="2"/>
  <c r="J1172" i="2" s="1"/>
  <c r="Q1172" i="2"/>
  <c r="I1170" i="2"/>
  <c r="J1170" i="2" s="1"/>
  <c r="Q1170" i="2"/>
  <c r="I1168" i="2"/>
  <c r="J1168" i="2" s="1"/>
  <c r="Q1168" i="2"/>
  <c r="I1164" i="2"/>
  <c r="Q1164" i="2"/>
  <c r="I1162" i="2"/>
  <c r="J1162" i="2" s="1"/>
  <c r="Q1162" i="2"/>
  <c r="I1156" i="2"/>
  <c r="J1156" i="2" s="1"/>
  <c r="Q1156" i="2"/>
  <c r="I1154" i="2"/>
  <c r="J1154" i="2" s="1"/>
  <c r="Q1154" i="2"/>
  <c r="I1150" i="2"/>
  <c r="J1150" i="2" s="1"/>
  <c r="Q1150" i="2"/>
  <c r="I1148" i="2"/>
  <c r="J1148" i="2" s="1"/>
  <c r="Q1148" i="2"/>
  <c r="I1144" i="2"/>
  <c r="J1144" i="2" s="1"/>
  <c r="Q1144" i="2"/>
  <c r="I1142" i="2"/>
  <c r="J1142" i="2" s="1"/>
  <c r="Q1142" i="2"/>
  <c r="I1138" i="2"/>
  <c r="J1138" i="2" s="1"/>
  <c r="Q1138" i="2"/>
  <c r="I1136" i="2"/>
  <c r="J1136" i="2" s="1"/>
  <c r="Q1136" i="2"/>
  <c r="I1132" i="2"/>
  <c r="J1132" i="2" s="1"/>
  <c r="Q1132" i="2"/>
  <c r="I1130" i="2"/>
  <c r="J1130" i="2" s="1"/>
  <c r="Q1130" i="2"/>
  <c r="I1128" i="2"/>
  <c r="J1128" i="2" s="1"/>
  <c r="Q1128" i="2"/>
  <c r="I1122" i="2"/>
  <c r="J1122" i="2" s="1"/>
  <c r="Q1122" i="2"/>
  <c r="I1120" i="2"/>
  <c r="J1120" i="2" s="1"/>
  <c r="Q1120" i="2"/>
  <c r="I1114" i="2"/>
  <c r="J1114" i="2" s="1"/>
  <c r="Q1114" i="2"/>
  <c r="I1108" i="2"/>
  <c r="J1108" i="2" s="1"/>
  <c r="Q1108" i="2"/>
  <c r="I1102" i="2"/>
  <c r="J1102" i="2" s="1"/>
  <c r="Q1102" i="2"/>
  <c r="I1096" i="2"/>
  <c r="J1096" i="2" s="1"/>
  <c r="Q1096" i="2"/>
  <c r="I1090" i="2"/>
  <c r="J1090" i="2" s="1"/>
  <c r="Q1090" i="2"/>
  <c r="I1080" i="2"/>
  <c r="J1080" i="2" s="1"/>
  <c r="Q1080" i="2"/>
  <c r="I1078" i="2"/>
  <c r="J1078" i="2" s="1"/>
  <c r="Q1078" i="2"/>
  <c r="I1074" i="2"/>
  <c r="J1074" i="2" s="1"/>
  <c r="Q1074" i="2"/>
  <c r="I1072" i="2"/>
  <c r="J1072" i="2" s="1"/>
  <c r="Q1072" i="2"/>
  <c r="I1070" i="2"/>
  <c r="J1070" i="2" s="1"/>
  <c r="Q1070" i="2"/>
  <c r="I1064" i="2"/>
  <c r="J1064" i="2" s="1"/>
  <c r="Q1064" i="2"/>
  <c r="I1062" i="2"/>
  <c r="J1062" i="2" s="1"/>
  <c r="Q1062" i="2"/>
  <c r="I1060" i="2"/>
  <c r="J1060" i="2" s="1"/>
  <c r="Q1060" i="2"/>
  <c r="I1058" i="2"/>
  <c r="J1058" i="2" s="1"/>
  <c r="Q1058" i="2"/>
  <c r="I1052" i="2"/>
  <c r="J1052" i="2" s="1"/>
  <c r="Q1052" i="2"/>
  <c r="I1050" i="2"/>
  <c r="J1050" i="2" s="1"/>
  <c r="Q1050" i="2"/>
  <c r="I1048" i="2"/>
  <c r="J1048" i="2" s="1"/>
  <c r="Q1048" i="2"/>
  <c r="I1046" i="2"/>
  <c r="J1046" i="2" s="1"/>
  <c r="Q1046" i="2"/>
  <c r="I1040" i="2"/>
  <c r="J1040" i="2" s="1"/>
  <c r="Q1040" i="2"/>
  <c r="I1038" i="2"/>
  <c r="J1038" i="2" s="1"/>
  <c r="Q1038" i="2"/>
  <c r="I1032" i="2"/>
  <c r="J1032" i="2" s="1"/>
  <c r="Q1032" i="2"/>
  <c r="I1026" i="2"/>
  <c r="J1026" i="2" s="1"/>
  <c r="Q1026" i="2"/>
  <c r="I1024" i="2"/>
  <c r="J1024" i="2" s="1"/>
  <c r="Q1024" i="2"/>
  <c r="I1022" i="2"/>
  <c r="J1022" i="2" s="1"/>
  <c r="Q1022" i="2"/>
  <c r="I1018" i="2"/>
  <c r="J1018" i="2" s="1"/>
  <c r="Q1018" i="2"/>
  <c r="I1016" i="2"/>
  <c r="J1016" i="2" s="1"/>
  <c r="Q1016" i="2"/>
  <c r="I1014" i="2"/>
  <c r="J1014" i="2" s="1"/>
  <c r="Q1014" i="2"/>
  <c r="I1008" i="2"/>
  <c r="J1008" i="2" s="1"/>
  <c r="Q1008" i="2"/>
  <c r="I1006" i="2"/>
  <c r="J1006" i="2" s="1"/>
  <c r="Q1006" i="2"/>
  <c r="I1004" i="2"/>
  <c r="J1004" i="2" s="1"/>
  <c r="Q1004" i="2"/>
  <c r="I1000" i="2"/>
  <c r="J1000" i="2" s="1"/>
  <c r="Q1000" i="2"/>
  <c r="I996" i="2"/>
  <c r="J996" i="2" s="1"/>
  <c r="Q996" i="2"/>
  <c r="I994" i="2"/>
  <c r="J994" i="2" s="1"/>
  <c r="Q994" i="2"/>
  <c r="I992" i="2"/>
  <c r="J992" i="2" s="1"/>
  <c r="Q992" i="2"/>
  <c r="I988" i="2"/>
  <c r="J988" i="2" s="1"/>
  <c r="Q988" i="2"/>
  <c r="I986" i="2"/>
  <c r="J986" i="2" s="1"/>
  <c r="Q986" i="2"/>
  <c r="I976" i="2"/>
  <c r="J976" i="2" s="1"/>
  <c r="Q976" i="2"/>
  <c r="I974" i="2"/>
  <c r="J974" i="2" s="1"/>
  <c r="Q974" i="2"/>
  <c r="I972" i="2"/>
  <c r="J972" i="2" s="1"/>
  <c r="Q972" i="2"/>
  <c r="I966" i="2"/>
  <c r="J966" i="2" s="1"/>
  <c r="Q966" i="2"/>
  <c r="I960" i="2"/>
  <c r="J960" i="2" s="1"/>
  <c r="Q960" i="2"/>
  <c r="I958" i="2"/>
  <c r="J958" i="2" s="1"/>
  <c r="Q958" i="2"/>
  <c r="I948" i="2"/>
  <c r="J948" i="2" s="1"/>
  <c r="Q948" i="2"/>
  <c r="I946" i="2"/>
  <c r="J946" i="2" s="1"/>
  <c r="Q946" i="2"/>
  <c r="I944" i="2"/>
  <c r="J944" i="2" s="1"/>
  <c r="Q944" i="2"/>
  <c r="I942" i="2"/>
  <c r="J942" i="2" s="1"/>
  <c r="Q942" i="2"/>
  <c r="I938" i="2"/>
  <c r="J938" i="2" s="1"/>
  <c r="Q938" i="2"/>
  <c r="I936" i="2"/>
  <c r="J936" i="2" s="1"/>
  <c r="Q936" i="2"/>
  <c r="I930" i="2"/>
  <c r="J930" i="2" s="1"/>
  <c r="Q930" i="2"/>
  <c r="I928" i="2"/>
  <c r="J928" i="2" s="1"/>
  <c r="Q928" i="2"/>
  <c r="I922" i="2"/>
  <c r="J922" i="2" s="1"/>
  <c r="Q922" i="2"/>
  <c r="I920" i="2"/>
  <c r="J920" i="2" s="1"/>
  <c r="Q920" i="2"/>
  <c r="I918" i="2"/>
  <c r="J918" i="2" s="1"/>
  <c r="Q918" i="2"/>
  <c r="I914" i="2"/>
  <c r="J914" i="2" s="1"/>
  <c r="Q914" i="2"/>
  <c r="I912" i="2"/>
  <c r="J912" i="2" s="1"/>
  <c r="Q912" i="2"/>
  <c r="I910" i="2"/>
  <c r="J910" i="2" s="1"/>
  <c r="Q910" i="2"/>
  <c r="I906" i="2"/>
  <c r="J906" i="2" s="1"/>
  <c r="Q906" i="2"/>
  <c r="I904" i="2"/>
  <c r="J904" i="2" s="1"/>
  <c r="Q904" i="2"/>
  <c r="I902" i="2"/>
  <c r="J902" i="2" s="1"/>
  <c r="Q902" i="2"/>
  <c r="I898" i="2"/>
  <c r="J898" i="2" s="1"/>
  <c r="Q898" i="2"/>
  <c r="I896" i="2"/>
  <c r="J896" i="2" s="1"/>
  <c r="Q896" i="2"/>
  <c r="I894" i="2"/>
  <c r="J894" i="2" s="1"/>
  <c r="Q894" i="2"/>
  <c r="I890" i="2"/>
  <c r="J890" i="2" s="1"/>
  <c r="Q890" i="2"/>
  <c r="I888" i="2"/>
  <c r="J888" i="2" s="1"/>
  <c r="Q888" i="2"/>
  <c r="I886" i="2"/>
  <c r="J886" i="2" s="1"/>
  <c r="Q886" i="2"/>
  <c r="I884" i="2"/>
  <c r="J884" i="2" s="1"/>
  <c r="Q884" i="2"/>
  <c r="I882" i="2"/>
  <c r="J882" i="2" s="1"/>
  <c r="Q882" i="2"/>
  <c r="I880" i="2"/>
  <c r="J880" i="2" s="1"/>
  <c r="Q880" i="2"/>
  <c r="I878" i="2"/>
  <c r="J878" i="2" s="1"/>
  <c r="Q878" i="2"/>
  <c r="I874" i="2"/>
  <c r="J874" i="2" s="1"/>
  <c r="Q874" i="2"/>
  <c r="I872" i="2"/>
  <c r="J872" i="2" s="1"/>
  <c r="Q872" i="2"/>
  <c r="I870" i="2"/>
  <c r="J870" i="2" s="1"/>
  <c r="Q870" i="2"/>
  <c r="I864" i="2"/>
  <c r="J864" i="2" s="1"/>
  <c r="Q864" i="2"/>
  <c r="I862" i="2"/>
  <c r="J862" i="2" s="1"/>
  <c r="Q862" i="2"/>
  <c r="I860" i="2"/>
  <c r="J860" i="2" s="1"/>
  <c r="Q860" i="2"/>
  <c r="I856" i="2"/>
  <c r="J856" i="2" s="1"/>
  <c r="Q856" i="2"/>
  <c r="I854" i="2"/>
  <c r="J854" i="2" s="1"/>
  <c r="Q854" i="2"/>
  <c r="I848" i="2"/>
  <c r="J848" i="2" s="1"/>
  <c r="Q848" i="2"/>
  <c r="I842" i="2"/>
  <c r="J842" i="2" s="1"/>
  <c r="Q842" i="2"/>
  <c r="I836" i="2"/>
  <c r="J836" i="2" s="1"/>
  <c r="Q836" i="2"/>
  <c r="I830" i="2"/>
  <c r="J830" i="2" s="1"/>
  <c r="Q830" i="2"/>
  <c r="I828" i="2"/>
  <c r="J828" i="2" s="1"/>
  <c r="Q828" i="2"/>
  <c r="I824" i="2"/>
  <c r="J824" i="2" s="1"/>
  <c r="Q824" i="2"/>
  <c r="I822" i="2"/>
  <c r="J822" i="2" s="1"/>
  <c r="Q822" i="2"/>
  <c r="I818" i="2"/>
  <c r="J818" i="2" s="1"/>
  <c r="Q818" i="2"/>
  <c r="I816" i="2"/>
  <c r="J816" i="2" s="1"/>
  <c r="Q816" i="2"/>
  <c r="I814" i="2"/>
  <c r="J814" i="2" s="1"/>
  <c r="Q814" i="2"/>
  <c r="I812" i="2"/>
  <c r="J812" i="2" s="1"/>
  <c r="Q812" i="2"/>
  <c r="I810" i="2"/>
  <c r="J810" i="2" s="1"/>
  <c r="Q810" i="2"/>
  <c r="I808" i="2"/>
  <c r="J808" i="2" s="1"/>
  <c r="Q808" i="2"/>
  <c r="I804" i="2"/>
  <c r="J804" i="2" s="1"/>
  <c r="Q804" i="2"/>
  <c r="I802" i="2"/>
  <c r="J802" i="2" s="1"/>
  <c r="Q802" i="2"/>
  <c r="I800" i="2"/>
  <c r="J800" i="2" s="1"/>
  <c r="Q800" i="2"/>
  <c r="I794" i="2"/>
  <c r="J794" i="2" s="1"/>
  <c r="Q794" i="2"/>
  <c r="I792" i="2"/>
  <c r="J792" i="2" s="1"/>
  <c r="Q792" i="2"/>
  <c r="I786" i="2"/>
  <c r="J786" i="2" s="1"/>
  <c r="Q786" i="2"/>
  <c r="I784" i="2"/>
  <c r="J784" i="2" s="1"/>
  <c r="Q784" i="2"/>
  <c r="I782" i="2"/>
  <c r="J782" i="2" s="1"/>
  <c r="Q782" i="2"/>
  <c r="I778" i="2"/>
  <c r="J778" i="2" s="1"/>
  <c r="Q778" i="2"/>
  <c r="I776" i="2"/>
  <c r="J776" i="2" s="1"/>
  <c r="Q776" i="2"/>
  <c r="I774" i="2"/>
  <c r="J774" i="2" s="1"/>
  <c r="Q774" i="2"/>
  <c r="I772" i="2"/>
  <c r="J772" i="2" s="1"/>
  <c r="Q772" i="2"/>
  <c r="I766" i="2"/>
  <c r="J766" i="2" s="1"/>
  <c r="Q766" i="2"/>
  <c r="I764" i="2"/>
  <c r="J764" i="2" s="1"/>
  <c r="Q764" i="2"/>
  <c r="I762" i="2"/>
  <c r="J762" i="2" s="1"/>
  <c r="Q762" i="2"/>
  <c r="I760" i="2"/>
  <c r="J760" i="2" s="1"/>
  <c r="Q760" i="2"/>
  <c r="I756" i="2"/>
  <c r="J756" i="2" s="1"/>
  <c r="Q756" i="2"/>
  <c r="I754" i="2"/>
  <c r="J754" i="2" s="1"/>
  <c r="Q754" i="2"/>
  <c r="I752" i="2"/>
  <c r="J752" i="2" s="1"/>
  <c r="Q752" i="2"/>
  <c r="I748" i="2"/>
  <c r="J748" i="2" s="1"/>
  <c r="Q748" i="2"/>
  <c r="I746" i="2"/>
  <c r="J746" i="2" s="1"/>
  <c r="Q746" i="2"/>
  <c r="I744" i="2"/>
  <c r="J744" i="2" s="1"/>
  <c r="Q744" i="2"/>
  <c r="I742" i="2"/>
  <c r="J742" i="2" s="1"/>
  <c r="Q742" i="2"/>
  <c r="I736" i="2"/>
  <c r="J736" i="2" s="1"/>
  <c r="Q736" i="2"/>
  <c r="I734" i="2"/>
  <c r="J734" i="2" s="1"/>
  <c r="Q734" i="2"/>
  <c r="I728" i="2"/>
  <c r="J728" i="2" s="1"/>
  <c r="Q728" i="2"/>
  <c r="I726" i="2"/>
  <c r="J726" i="2" s="1"/>
  <c r="Q726" i="2"/>
  <c r="I720" i="2"/>
  <c r="J720" i="2" s="1"/>
  <c r="Q720" i="2"/>
  <c r="I718" i="2"/>
  <c r="J718" i="2" s="1"/>
  <c r="Q718" i="2"/>
  <c r="I712" i="2"/>
  <c r="J712" i="2" s="1"/>
  <c r="Q712" i="2"/>
  <c r="I710" i="2"/>
  <c r="J710" i="2" s="1"/>
  <c r="Q710" i="2"/>
  <c r="I704" i="2"/>
  <c r="J704" i="2" s="1"/>
  <c r="Q704" i="2"/>
  <c r="I702" i="2"/>
  <c r="J702" i="2" s="1"/>
  <c r="Q702" i="2"/>
  <c r="I700" i="2"/>
  <c r="J700" i="2" s="1"/>
  <c r="Q700" i="2"/>
  <c r="I698" i="2"/>
  <c r="J698" i="2" s="1"/>
  <c r="Q698" i="2"/>
  <c r="I696" i="2"/>
  <c r="J696" i="2" s="1"/>
  <c r="Q696" i="2"/>
  <c r="I694" i="2"/>
  <c r="J694" i="2" s="1"/>
  <c r="Q694" i="2"/>
  <c r="I690" i="2"/>
  <c r="J690" i="2" s="1"/>
  <c r="Q690" i="2"/>
  <c r="I688" i="2"/>
  <c r="J688" i="2" s="1"/>
  <c r="Q688" i="2"/>
  <c r="I686" i="2"/>
  <c r="J686" i="2" s="1"/>
  <c r="Q686" i="2"/>
  <c r="I684" i="2"/>
  <c r="J684" i="2" s="1"/>
  <c r="Q684" i="2"/>
  <c r="I678" i="2"/>
  <c r="J678" i="2" s="1"/>
  <c r="Q678" i="2"/>
  <c r="I676" i="2"/>
  <c r="J676" i="2" s="1"/>
  <c r="Q676" i="2"/>
  <c r="I674" i="2"/>
  <c r="J674" i="2" s="1"/>
  <c r="Q674" i="2"/>
  <c r="I672" i="2"/>
  <c r="J672" i="2" s="1"/>
  <c r="Q672" i="2"/>
  <c r="I670" i="2"/>
  <c r="J670" i="2" s="1"/>
  <c r="Q670" i="2"/>
  <c r="I666" i="2"/>
  <c r="J666" i="2" s="1"/>
  <c r="Q666" i="2"/>
  <c r="I664" i="2"/>
  <c r="J664" i="2" s="1"/>
  <c r="Q664" i="2"/>
  <c r="I662" i="2"/>
  <c r="J662" i="2" s="1"/>
  <c r="Q662" i="2"/>
  <c r="I658" i="2"/>
  <c r="J658" i="2" s="1"/>
  <c r="Q658" i="2"/>
  <c r="I656" i="2"/>
  <c r="J656" i="2" s="1"/>
  <c r="Q656" i="2"/>
  <c r="I654" i="2"/>
  <c r="J654" i="2" s="1"/>
  <c r="Q654" i="2"/>
  <c r="I650" i="2"/>
  <c r="J650" i="2" s="1"/>
  <c r="Q650" i="2"/>
  <c r="I648" i="2"/>
  <c r="J648" i="2" s="1"/>
  <c r="Q648" i="2"/>
  <c r="I646" i="2"/>
  <c r="J646" i="2" s="1"/>
  <c r="Q646" i="2"/>
  <c r="I642" i="2"/>
  <c r="J642" i="2" s="1"/>
  <c r="Q642" i="2"/>
  <c r="I640" i="2"/>
  <c r="J640" i="2" s="1"/>
  <c r="Q640" i="2"/>
  <c r="I638" i="2"/>
  <c r="J638" i="2" s="1"/>
  <c r="Q638" i="2"/>
  <c r="I634" i="2"/>
  <c r="J634" i="2" s="1"/>
  <c r="Q634" i="2"/>
  <c r="I632" i="2"/>
  <c r="J632" i="2" s="1"/>
  <c r="Q632" i="2"/>
  <c r="I630" i="2"/>
  <c r="J630" i="2" s="1"/>
  <c r="Q630" i="2"/>
  <c r="I626" i="2"/>
  <c r="J626" i="2" s="1"/>
  <c r="Q626" i="2"/>
  <c r="I624" i="2"/>
  <c r="J624" i="2" s="1"/>
  <c r="Q624" i="2"/>
  <c r="I622" i="2"/>
  <c r="J622" i="2" s="1"/>
  <c r="Q622" i="2"/>
  <c r="I618" i="2"/>
  <c r="J618" i="2" s="1"/>
  <c r="Q618" i="2"/>
  <c r="I616" i="2"/>
  <c r="J616" i="2" s="1"/>
  <c r="Q616" i="2"/>
  <c r="I614" i="2"/>
  <c r="J614" i="2" s="1"/>
  <c r="Q614" i="2"/>
  <c r="I610" i="2"/>
  <c r="J610" i="2" s="1"/>
  <c r="Q610" i="2"/>
  <c r="I608" i="2"/>
  <c r="J608" i="2" s="1"/>
  <c r="Q608" i="2"/>
  <c r="I606" i="2"/>
  <c r="J606" i="2" s="1"/>
  <c r="Q606" i="2"/>
  <c r="I604" i="2"/>
  <c r="J604" i="2" s="1"/>
  <c r="Q604" i="2"/>
  <c r="I600" i="2"/>
  <c r="J600" i="2" s="1"/>
  <c r="Q600" i="2"/>
  <c r="I598" i="2"/>
  <c r="J598" i="2" s="1"/>
  <c r="Q598" i="2"/>
  <c r="I594" i="2"/>
  <c r="J594" i="2" s="1"/>
  <c r="Q594" i="2"/>
  <c r="I592" i="2"/>
  <c r="J592" i="2" s="1"/>
  <c r="Q592" i="2"/>
  <c r="I590" i="2"/>
  <c r="J590" i="2" s="1"/>
  <c r="Q590" i="2"/>
  <c r="I586" i="2"/>
  <c r="J586" i="2" s="1"/>
  <c r="Q586" i="2"/>
  <c r="I584" i="2"/>
  <c r="J584" i="2" s="1"/>
  <c r="Q584" i="2"/>
  <c r="I582" i="2"/>
  <c r="J582" i="2" s="1"/>
  <c r="Q582" i="2"/>
  <c r="I580" i="2"/>
  <c r="J580" i="2" s="1"/>
  <c r="Q580" i="2"/>
  <c r="I578" i="2"/>
  <c r="J578" i="2" s="1"/>
  <c r="Q578" i="2"/>
  <c r="I576" i="2"/>
  <c r="J576" i="2" s="1"/>
  <c r="Q576" i="2"/>
  <c r="I572" i="2"/>
  <c r="J572" i="2" s="1"/>
  <c r="Q572" i="2"/>
  <c r="I570" i="2"/>
  <c r="J570" i="2" s="1"/>
  <c r="Q570" i="2"/>
  <c r="I568" i="2"/>
  <c r="J568" i="2" s="1"/>
  <c r="Q568" i="2"/>
  <c r="I564" i="2"/>
  <c r="J564" i="2" s="1"/>
  <c r="Q564" i="2"/>
  <c r="I562" i="2"/>
  <c r="J562" i="2" s="1"/>
  <c r="Q562" i="2"/>
  <c r="I560" i="2"/>
  <c r="J560" i="2" s="1"/>
  <c r="Q560" i="2"/>
  <c r="I556" i="2"/>
  <c r="J556" i="2" s="1"/>
  <c r="Q556" i="2"/>
  <c r="I554" i="2"/>
  <c r="J554" i="2" s="1"/>
  <c r="Q554" i="2"/>
  <c r="I552" i="2"/>
  <c r="J552" i="2" s="1"/>
  <c r="Q552" i="2"/>
  <c r="I548" i="2"/>
  <c r="J548" i="2" s="1"/>
  <c r="Q548" i="2"/>
  <c r="I546" i="2"/>
  <c r="J546" i="2" s="1"/>
  <c r="Q546" i="2"/>
  <c r="I544" i="2"/>
  <c r="J544" i="2" s="1"/>
  <c r="Q544" i="2"/>
  <c r="I540" i="2"/>
  <c r="J540" i="2" s="1"/>
  <c r="Q540" i="2"/>
  <c r="I538" i="2"/>
  <c r="J538" i="2" s="1"/>
  <c r="Q538" i="2"/>
  <c r="I536" i="2"/>
  <c r="J536" i="2" s="1"/>
  <c r="Q536" i="2"/>
  <c r="I534" i="2"/>
  <c r="J534" i="2" s="1"/>
  <c r="Q534" i="2"/>
  <c r="I530" i="2"/>
  <c r="J530" i="2" s="1"/>
  <c r="Q530" i="2"/>
  <c r="I528" i="2"/>
  <c r="J528" i="2" s="1"/>
  <c r="Q528" i="2"/>
  <c r="I524" i="2"/>
  <c r="J524" i="2" s="1"/>
  <c r="Q524" i="2"/>
  <c r="I520" i="2"/>
  <c r="J520" i="2" s="1"/>
  <c r="Q520" i="2"/>
  <c r="I514" i="2"/>
  <c r="J514" i="2" s="1"/>
  <c r="Q514" i="2"/>
  <c r="I512" i="2"/>
  <c r="J512" i="2" s="1"/>
  <c r="Q512" i="2"/>
  <c r="I506" i="2"/>
  <c r="J506" i="2" s="1"/>
  <c r="Q506" i="2"/>
  <c r="Q500" i="2"/>
  <c r="I500" i="2"/>
  <c r="J500" i="2" s="1"/>
  <c r="I498" i="2"/>
  <c r="J498" i="2" s="1"/>
  <c r="Q498" i="2"/>
  <c r="Q496" i="2"/>
  <c r="I496" i="2"/>
  <c r="J496" i="2" s="1"/>
  <c r="I494" i="2"/>
  <c r="J494" i="2" s="1"/>
  <c r="Q494" i="2"/>
  <c r="Q492" i="2"/>
  <c r="I492" i="2"/>
  <c r="J492" i="2" s="1"/>
  <c r="I488" i="2"/>
  <c r="J488" i="2" s="1"/>
  <c r="Q488" i="2"/>
  <c r="I486" i="2"/>
  <c r="J486" i="2" s="1"/>
  <c r="Q486" i="2"/>
  <c r="Q484" i="2"/>
  <c r="I484" i="2"/>
  <c r="J484" i="2" s="1"/>
  <c r="I482" i="2"/>
  <c r="J482" i="2" s="1"/>
  <c r="Q482" i="2"/>
  <c r="Q480" i="2"/>
  <c r="I480" i="2"/>
  <c r="J480" i="2" s="1"/>
  <c r="I474" i="2"/>
  <c r="J474" i="2" s="1"/>
  <c r="Q474" i="2"/>
  <c r="Q472" i="2"/>
  <c r="I472" i="2"/>
  <c r="J472" i="2" s="1"/>
  <c r="I466" i="2"/>
  <c r="J466" i="2" s="1"/>
  <c r="Q466" i="2"/>
  <c r="I464" i="2"/>
  <c r="J464" i="2" s="1"/>
  <c r="Q464" i="2"/>
  <c r="I458" i="2"/>
  <c r="J458" i="2" s="1"/>
  <c r="Q458" i="2"/>
  <c r="I456" i="2"/>
  <c r="J456" i="2" s="1"/>
  <c r="Q456" i="2"/>
  <c r="I450" i="2"/>
  <c r="J450" i="2" s="1"/>
  <c r="Q450" i="2"/>
  <c r="Q448" i="2"/>
  <c r="I448" i="2"/>
  <c r="J448" i="2" s="1"/>
  <c r="I442" i="2"/>
  <c r="J442" i="2" s="1"/>
  <c r="Q442" i="2"/>
  <c r="Q440" i="2"/>
  <c r="I440" i="2"/>
  <c r="J440" i="2" s="1"/>
  <c r="I434" i="2"/>
  <c r="J434" i="2" s="1"/>
  <c r="Q434" i="2"/>
  <c r="I432" i="2"/>
  <c r="J432" i="2" s="1"/>
  <c r="Q432" i="2"/>
  <c r="I426" i="2"/>
  <c r="J426" i="2" s="1"/>
  <c r="Q426" i="2"/>
  <c r="Q424" i="2"/>
  <c r="I424" i="2"/>
  <c r="J424" i="2" s="1"/>
  <c r="I418" i="2"/>
  <c r="J418" i="2" s="1"/>
  <c r="Q418" i="2"/>
  <c r="Q416" i="2"/>
  <c r="I416" i="2"/>
  <c r="J416" i="2" s="1"/>
  <c r="I414" i="2"/>
  <c r="J414" i="2" s="1"/>
  <c r="Q414" i="2"/>
  <c r="Q408" i="2"/>
  <c r="I408" i="2"/>
  <c r="J408" i="2" s="1"/>
  <c r="I406" i="2"/>
  <c r="J406" i="2" s="1"/>
  <c r="Q406" i="2"/>
  <c r="Q404" i="2"/>
  <c r="I404" i="2"/>
  <c r="J404" i="2" s="1"/>
  <c r="I382" i="2"/>
  <c r="J382" i="2" s="1"/>
  <c r="Q382" i="2"/>
  <c r="I372" i="2"/>
  <c r="J372" i="2" s="1"/>
  <c r="Q372" i="2"/>
  <c r="I362" i="2"/>
  <c r="J362" i="2" s="1"/>
  <c r="Q362" i="2"/>
  <c r="I358" i="2"/>
  <c r="J358" i="2" s="1"/>
  <c r="Q358" i="2"/>
  <c r="I352" i="2"/>
  <c r="J352" i="2" s="1"/>
  <c r="Q352" i="2"/>
  <c r="I350" i="2"/>
  <c r="J350" i="2" s="1"/>
  <c r="Q350" i="2"/>
  <c r="I348" i="2"/>
  <c r="J348" i="2" s="1"/>
  <c r="Q348" i="2"/>
  <c r="I346" i="2"/>
  <c r="J346" i="2" s="1"/>
  <c r="Q346" i="2"/>
  <c r="I344" i="2"/>
  <c r="J344" i="2" s="1"/>
  <c r="Q344" i="2"/>
  <c r="I342" i="2"/>
  <c r="J342" i="2" s="1"/>
  <c r="Q342" i="2"/>
  <c r="I340" i="2"/>
  <c r="J340" i="2" s="1"/>
  <c r="Q340" i="2"/>
  <c r="I338" i="2"/>
  <c r="J338" i="2" s="1"/>
  <c r="Q338" i="2"/>
  <c r="I336" i="2"/>
  <c r="J336" i="2" s="1"/>
  <c r="Q336" i="2"/>
  <c r="I334" i="2"/>
  <c r="J334" i="2" s="1"/>
  <c r="Q334" i="2"/>
  <c r="I332" i="2"/>
  <c r="J332" i="2" s="1"/>
  <c r="Q332" i="2"/>
  <c r="I330" i="2"/>
  <c r="J330" i="2" s="1"/>
  <c r="Q330" i="2"/>
  <c r="I328" i="2"/>
  <c r="J328" i="2" s="1"/>
  <c r="Q328" i="2"/>
  <c r="I326" i="2"/>
  <c r="J326" i="2" s="1"/>
  <c r="Q326" i="2"/>
  <c r="I324" i="2"/>
  <c r="J324" i="2" s="1"/>
  <c r="Q324" i="2"/>
  <c r="I322" i="2"/>
  <c r="J322" i="2" s="1"/>
  <c r="Q322" i="2"/>
  <c r="I320" i="2"/>
  <c r="J320" i="2" s="1"/>
  <c r="Q320" i="2"/>
  <c r="I318" i="2"/>
  <c r="J318" i="2" s="1"/>
  <c r="Q318" i="2"/>
  <c r="I316" i="2"/>
  <c r="J316" i="2" s="1"/>
  <c r="Q316" i="2"/>
  <c r="I314" i="2"/>
  <c r="J314" i="2" s="1"/>
  <c r="Q314" i="2"/>
  <c r="I308" i="2"/>
  <c r="J308" i="2" s="1"/>
  <c r="Q308" i="2"/>
  <c r="I306" i="2"/>
  <c r="J306" i="2" s="1"/>
  <c r="Q306" i="2"/>
  <c r="I304" i="2"/>
  <c r="J304" i="2" s="1"/>
  <c r="Q304" i="2"/>
  <c r="I302" i="2"/>
  <c r="J302" i="2" s="1"/>
  <c r="Q302" i="2"/>
  <c r="I300" i="2"/>
  <c r="J300" i="2" s="1"/>
  <c r="Q300" i="2"/>
  <c r="I298" i="2"/>
  <c r="J298" i="2" s="1"/>
  <c r="Q298" i="2"/>
  <c r="I296" i="2"/>
  <c r="J296" i="2" s="1"/>
  <c r="Q296" i="2"/>
  <c r="I294" i="2"/>
  <c r="J294" i="2" s="1"/>
  <c r="Q294" i="2"/>
  <c r="I292" i="2"/>
  <c r="J292" i="2" s="1"/>
  <c r="Q292" i="2"/>
  <c r="I290" i="2"/>
  <c r="J290" i="2" s="1"/>
  <c r="Q290" i="2"/>
  <c r="I288" i="2"/>
  <c r="J288" i="2" s="1"/>
  <c r="Q288" i="2"/>
  <c r="I286" i="2"/>
  <c r="J286" i="2" s="1"/>
  <c r="Q286" i="2"/>
  <c r="I284" i="2"/>
  <c r="J284" i="2" s="1"/>
  <c r="Q284" i="2"/>
  <c r="I282" i="2"/>
  <c r="J282" i="2" s="1"/>
  <c r="Q282" i="2"/>
  <c r="I280" i="2"/>
  <c r="J280" i="2" s="1"/>
  <c r="Q280" i="2"/>
  <c r="I278" i="2"/>
  <c r="J278" i="2" s="1"/>
  <c r="Q278" i="2"/>
  <c r="I276" i="2"/>
  <c r="J276" i="2" s="1"/>
  <c r="Q276" i="2"/>
  <c r="I274" i="2"/>
  <c r="J274" i="2" s="1"/>
  <c r="Q274" i="2"/>
  <c r="I272" i="2"/>
  <c r="J272" i="2" s="1"/>
  <c r="Q272" i="2"/>
  <c r="I270" i="2"/>
  <c r="J270" i="2" s="1"/>
  <c r="Q270" i="2"/>
  <c r="I268" i="2"/>
  <c r="J268" i="2" s="1"/>
  <c r="Q268" i="2"/>
  <c r="I266" i="2"/>
  <c r="J266" i="2" s="1"/>
  <c r="Q266" i="2"/>
  <c r="I264" i="2"/>
  <c r="J264" i="2" s="1"/>
  <c r="Q264" i="2"/>
  <c r="I262" i="2"/>
  <c r="J262" i="2" s="1"/>
  <c r="Q262" i="2"/>
  <c r="I260" i="2"/>
  <c r="J260" i="2" s="1"/>
  <c r="Q260" i="2"/>
  <c r="I258" i="2"/>
  <c r="J258" i="2" s="1"/>
  <c r="Q258" i="2"/>
  <c r="I256" i="2"/>
  <c r="J256" i="2" s="1"/>
  <c r="Q256" i="2"/>
  <c r="I254" i="2"/>
  <c r="J254" i="2" s="1"/>
  <c r="Q254" i="2"/>
  <c r="Q252" i="2"/>
  <c r="I252" i="2"/>
  <c r="J252" i="2" s="1"/>
  <c r="I250" i="2"/>
  <c r="J250" i="2" s="1"/>
  <c r="Q250" i="2"/>
  <c r="Q248" i="2"/>
  <c r="I248" i="2"/>
  <c r="J248" i="2" s="1"/>
  <c r="I246" i="2"/>
  <c r="J246" i="2" s="1"/>
  <c r="Q246" i="2"/>
  <c r="Q244" i="2"/>
  <c r="I244" i="2"/>
  <c r="J244" i="2" s="1"/>
  <c r="I242" i="2"/>
  <c r="J242" i="2" s="1"/>
  <c r="Q242" i="2"/>
  <c r="Q240" i="2"/>
  <c r="I240" i="2"/>
  <c r="J240" i="2" s="1"/>
  <c r="I238" i="2"/>
  <c r="J238" i="2" s="1"/>
  <c r="Q238" i="2"/>
  <c r="Q236" i="2"/>
  <c r="I236" i="2"/>
  <c r="J236" i="2" s="1"/>
  <c r="I230" i="2"/>
  <c r="J230" i="2" s="1"/>
  <c r="Q230" i="2"/>
  <c r="Q228" i="2"/>
  <c r="I228" i="2"/>
  <c r="J228" i="2" s="1"/>
  <c r="I226" i="2"/>
  <c r="J226" i="2" s="1"/>
  <c r="Q226" i="2"/>
  <c r="I224" i="2"/>
  <c r="J224" i="2" s="1"/>
  <c r="Q224" i="2"/>
  <c r="I222" i="2"/>
  <c r="J222" i="2" s="1"/>
  <c r="Q222" i="2"/>
  <c r="Q220" i="2"/>
  <c r="I220" i="2"/>
  <c r="J220" i="2" s="1"/>
  <c r="Q218" i="2"/>
  <c r="I218" i="2"/>
  <c r="J218" i="2" s="1"/>
  <c r="I216" i="2"/>
  <c r="J216" i="2" s="1"/>
  <c r="Q216" i="2"/>
  <c r="I214" i="2"/>
  <c r="J214" i="2" s="1"/>
  <c r="Q214" i="2"/>
  <c r="Q212" i="2"/>
  <c r="I212" i="2"/>
  <c r="J212" i="2" s="1"/>
  <c r="I210" i="2"/>
  <c r="J210" i="2" s="1"/>
  <c r="Q210" i="2"/>
  <c r="Q208" i="2"/>
  <c r="I208" i="2"/>
  <c r="J208" i="2" s="1"/>
  <c r="I206" i="2"/>
  <c r="J206" i="2" s="1"/>
  <c r="Q206" i="2"/>
  <c r="Q204" i="2"/>
  <c r="I204" i="2"/>
  <c r="J204" i="2" s="1"/>
  <c r="I202" i="2"/>
  <c r="J202" i="2" s="1"/>
  <c r="Q202" i="2"/>
  <c r="Q200" i="2"/>
  <c r="I200" i="2"/>
  <c r="J200" i="2" s="1"/>
  <c r="I198" i="2"/>
  <c r="J198" i="2" s="1"/>
  <c r="Q198" i="2"/>
  <c r="Q196" i="2"/>
  <c r="I196" i="2"/>
  <c r="J196" i="2" s="1"/>
  <c r="I194" i="2"/>
  <c r="J194" i="2" s="1"/>
  <c r="Q194" i="2"/>
  <c r="Q192" i="2"/>
  <c r="I192" i="2"/>
  <c r="J192" i="2" s="1"/>
  <c r="I190" i="2"/>
  <c r="J190" i="2" s="1"/>
  <c r="Q190" i="2"/>
  <c r="Q184" i="2"/>
  <c r="I184" i="2"/>
  <c r="J184" i="2" s="1"/>
  <c r="I182" i="2"/>
  <c r="J182" i="2" s="1"/>
  <c r="Q182" i="2"/>
  <c r="Q180" i="2"/>
  <c r="I180" i="2"/>
  <c r="J180" i="2" s="1"/>
  <c r="I178" i="2"/>
  <c r="J178" i="2" s="1"/>
  <c r="Q178" i="2"/>
  <c r="Q176" i="2"/>
  <c r="I176" i="2"/>
  <c r="J176" i="2" s="1"/>
  <c r="I174" i="2"/>
  <c r="J174" i="2" s="1"/>
  <c r="Q174" i="2"/>
  <c r="Q172" i="2"/>
  <c r="I172" i="2"/>
  <c r="J172" i="2" s="1"/>
  <c r="I170" i="2"/>
  <c r="J170" i="2" s="1"/>
  <c r="Q170" i="2"/>
  <c r="Q168" i="2"/>
  <c r="I168" i="2"/>
  <c r="J168" i="2" s="1"/>
  <c r="I166" i="2"/>
  <c r="J166" i="2" s="1"/>
  <c r="Q166" i="2"/>
  <c r="Q164" i="2"/>
  <c r="I164" i="2"/>
  <c r="J164" i="2" s="1"/>
  <c r="I162" i="2"/>
  <c r="J162" i="2" s="1"/>
  <c r="Q162" i="2"/>
  <c r="Q160" i="2"/>
  <c r="I160" i="2"/>
  <c r="J160" i="2" s="1"/>
  <c r="I158" i="2"/>
  <c r="J158" i="2" s="1"/>
  <c r="Q158" i="2"/>
  <c r="Q156" i="2"/>
  <c r="I156" i="2"/>
  <c r="J156" i="2" s="1"/>
  <c r="I154" i="2"/>
  <c r="J154" i="2" s="1"/>
  <c r="Q154" i="2"/>
  <c r="Q152" i="2"/>
  <c r="I152" i="2"/>
  <c r="J152" i="2" s="1"/>
  <c r="I150" i="2"/>
  <c r="J150" i="2" s="1"/>
  <c r="Q150" i="2"/>
  <c r="Q148" i="2"/>
  <c r="I148" i="2"/>
  <c r="J148" i="2" s="1"/>
  <c r="I146" i="2"/>
  <c r="J146" i="2" s="1"/>
  <c r="Q146" i="2"/>
  <c r="Q144" i="2"/>
  <c r="I144" i="2"/>
  <c r="J144" i="2" s="1"/>
  <c r="I142" i="2"/>
  <c r="J142" i="2" s="1"/>
  <c r="Q142" i="2"/>
  <c r="Q140" i="2"/>
  <c r="I140" i="2"/>
  <c r="J140" i="2" s="1"/>
  <c r="I138" i="2"/>
  <c r="J138" i="2" s="1"/>
  <c r="Q138" i="2"/>
  <c r="Q136" i="2"/>
  <c r="I136" i="2"/>
  <c r="J136" i="2" s="1"/>
  <c r="I134" i="2"/>
  <c r="J134" i="2" s="1"/>
  <c r="Q134" i="2"/>
  <c r="Q132" i="2"/>
  <c r="I132" i="2"/>
  <c r="J132" i="2" s="1"/>
  <c r="I130" i="2"/>
  <c r="J130" i="2" s="1"/>
  <c r="Q130" i="2"/>
  <c r="Q128" i="2"/>
  <c r="I128" i="2"/>
  <c r="J128" i="2" s="1"/>
  <c r="I126" i="2"/>
  <c r="J126" i="2" s="1"/>
  <c r="Q126" i="2"/>
  <c r="Q124" i="2"/>
  <c r="I124" i="2"/>
  <c r="J124" i="2" s="1"/>
  <c r="I122" i="2"/>
  <c r="J122" i="2" s="1"/>
  <c r="Q122" i="2"/>
  <c r="Q120" i="2"/>
  <c r="I120" i="2"/>
  <c r="J120" i="2" s="1"/>
  <c r="I118" i="2"/>
  <c r="J118" i="2" s="1"/>
  <c r="Q118" i="2"/>
  <c r="Q116" i="2"/>
  <c r="I116" i="2"/>
  <c r="J116" i="2" s="1"/>
  <c r="I114" i="2"/>
  <c r="J114" i="2" s="1"/>
  <c r="Q114" i="2"/>
  <c r="Q112" i="2"/>
  <c r="I112" i="2"/>
  <c r="J112" i="2" s="1"/>
  <c r="I110" i="2"/>
  <c r="J110" i="2" s="1"/>
  <c r="Q110" i="2"/>
  <c r="I106" i="2"/>
  <c r="J106" i="2" s="1"/>
  <c r="Q106" i="2"/>
  <c r="I104" i="2"/>
  <c r="J104" i="2" s="1"/>
  <c r="Q104" i="2"/>
  <c r="I98" i="2"/>
  <c r="J98" i="2" s="1"/>
  <c r="Q98" i="2"/>
  <c r="Q96" i="2"/>
  <c r="I96" i="2"/>
  <c r="J96" i="2" s="1"/>
  <c r="Q92" i="2"/>
  <c r="I92" i="2"/>
  <c r="J92" i="2" s="1"/>
  <c r="Q90" i="2"/>
  <c r="I90" i="2"/>
  <c r="J90" i="2" s="1"/>
  <c r="I86" i="2"/>
  <c r="J86" i="2" s="1"/>
  <c r="Q86" i="2"/>
  <c r="Q84" i="2"/>
  <c r="I84" i="2"/>
  <c r="J84" i="2" s="1"/>
  <c r="I82" i="2"/>
  <c r="J82" i="2" s="1"/>
  <c r="Q82" i="2"/>
  <c r="Q80" i="2"/>
  <c r="I80" i="2"/>
  <c r="J80" i="2" s="1"/>
  <c r="I78" i="2"/>
  <c r="J78" i="2" s="1"/>
  <c r="Q78" i="2"/>
  <c r="Q76" i="2"/>
  <c r="I76" i="2"/>
  <c r="J76" i="2" s="1"/>
  <c r="Q72" i="2"/>
  <c r="I72" i="2"/>
  <c r="J72" i="2" s="1"/>
  <c r="I70" i="2"/>
  <c r="J70" i="2" s="1"/>
  <c r="Q70" i="2"/>
  <c r="Q68" i="2"/>
  <c r="I68" i="2"/>
  <c r="J68" i="2" s="1"/>
  <c r="Q66" i="2"/>
  <c r="I66" i="2"/>
  <c r="J66" i="2" s="1"/>
  <c r="I64" i="2"/>
  <c r="J64" i="2" s="1"/>
  <c r="Q64" i="2"/>
  <c r="I60" i="2"/>
  <c r="J60" i="2" s="1"/>
  <c r="Q60" i="2"/>
  <c r="I58" i="2"/>
  <c r="J58" i="2" s="1"/>
  <c r="Q58" i="2"/>
  <c r="Q56" i="2"/>
  <c r="I56" i="2"/>
  <c r="J56" i="2" s="1"/>
  <c r="I54" i="2"/>
  <c r="J54" i="2" s="1"/>
  <c r="Q54" i="2"/>
  <c r="Q50" i="2"/>
  <c r="I50" i="2"/>
  <c r="J50" i="2" s="1"/>
  <c r="Q46" i="2"/>
  <c r="I46" i="2"/>
  <c r="J46" i="2" s="1"/>
  <c r="I42" i="2"/>
  <c r="J42" i="2" s="1"/>
  <c r="Q42" i="2"/>
  <c r="I40" i="2"/>
  <c r="J40" i="2" s="1"/>
  <c r="Q40" i="2"/>
  <c r="I38" i="2"/>
  <c r="J38" i="2" s="1"/>
  <c r="Q38" i="2"/>
  <c r="I36" i="2"/>
  <c r="J36" i="2" s="1"/>
  <c r="Q36" i="2"/>
  <c r="I30" i="2"/>
  <c r="J30" i="2" s="1"/>
  <c r="Q30" i="2"/>
  <c r="Q28" i="2"/>
  <c r="I28" i="2"/>
  <c r="J28" i="2" s="1"/>
  <c r="Q21" i="2"/>
  <c r="I21" i="2"/>
  <c r="J21" i="2" s="1"/>
  <c r="Q17" i="2"/>
  <c r="I17" i="2"/>
  <c r="J17" i="2" s="1"/>
  <c r="Q3779" i="2"/>
  <c r="Q3771" i="2"/>
  <c r="Q3763" i="2"/>
  <c r="Q3755" i="2"/>
  <c r="Q3731" i="2"/>
  <c r="Q3723" i="2"/>
  <c r="Q3707" i="2"/>
  <c r="Q3699" i="2"/>
  <c r="Q3691" i="2"/>
  <c r="Q3683" i="2"/>
  <c r="Q3675" i="2"/>
  <c r="Q3643" i="2"/>
  <c r="Q3627" i="2"/>
  <c r="Q3619" i="2"/>
  <c r="Q3611" i="2"/>
  <c r="Q3603" i="2"/>
  <c r="Q3595" i="2"/>
  <c r="Q3571" i="2"/>
  <c r="Q3547" i="2"/>
  <c r="Q3539" i="2"/>
  <c r="Q3515" i="2"/>
  <c r="Q3491" i="2"/>
  <c r="Q3467" i="2"/>
  <c r="Q3451" i="2"/>
  <c r="Q3419" i="2"/>
  <c r="Q3403" i="2"/>
  <c r="Q3395" i="2"/>
  <c r="Q3387" i="2"/>
  <c r="Q3363" i="2"/>
  <c r="Q3355" i="2"/>
  <c r="Q3347" i="2"/>
  <c r="Q3331" i="2"/>
  <c r="Q3307" i="2"/>
  <c r="Q3259" i="2"/>
  <c r="Q3243" i="2"/>
  <c r="Q3235" i="2"/>
  <c r="Q3227" i="2"/>
  <c r="Q3203" i="2"/>
  <c r="Q3195" i="2"/>
  <c r="Q3187" i="2"/>
  <c r="Q3179" i="2"/>
  <c r="Q3163" i="2"/>
  <c r="Q3155" i="2"/>
  <c r="Q3147" i="2"/>
  <c r="Q3139" i="2"/>
  <c r="Q3123" i="2"/>
  <c r="Q3115" i="2"/>
  <c r="Q3107" i="2"/>
  <c r="Q3091" i="2"/>
  <c r="Q3075" i="2"/>
  <c r="Q3067" i="2"/>
  <c r="Q3059" i="2"/>
  <c r="Q3051" i="2"/>
  <c r="Q3043" i="2"/>
  <c r="Q3027" i="2"/>
  <c r="Q2947" i="2"/>
  <c r="Q2931" i="2"/>
  <c r="Q2915" i="2"/>
  <c r="Q2899" i="2"/>
  <c r="Q2883" i="2"/>
  <c r="Q2867" i="2"/>
  <c r="Q2851" i="2"/>
  <c r="Q2835" i="2"/>
  <c r="Q2723" i="2"/>
  <c r="Q2707" i="2"/>
  <c r="Q2691" i="2"/>
  <c r="Q2675" i="2"/>
  <c r="Q2643" i="2"/>
  <c r="Q8" i="2"/>
  <c r="I8" i="2"/>
  <c r="J8" i="2" s="1"/>
  <c r="I20" i="2"/>
  <c r="J20" i="2" s="1"/>
  <c r="Q20" i="2"/>
  <c r="Q3801" i="2"/>
  <c r="Q3785" i="2"/>
  <c r="Q3737" i="2"/>
  <c r="Q3729" i="2"/>
  <c r="Q3721" i="2"/>
  <c r="Q3713" i="2"/>
  <c r="Q3705" i="2"/>
  <c r="Q3697" i="2"/>
  <c r="Q3681" i="2"/>
  <c r="Q3673" i="2"/>
  <c r="Q3657" i="2"/>
  <c r="Q3633" i="2"/>
  <c r="Q3625" i="2"/>
  <c r="Q3609" i="2"/>
  <c r="Q3601" i="2"/>
  <c r="Q3577" i="2"/>
  <c r="Q3553" i="2"/>
  <c r="Q3545" i="2"/>
  <c r="Q3537" i="2"/>
  <c r="Q3521" i="2"/>
  <c r="Q3497" i="2"/>
  <c r="Q3473" i="2"/>
  <c r="Q3465" i="2"/>
  <c r="Q3401" i="2"/>
  <c r="Q3393" i="2"/>
  <c r="Q3369" i="2"/>
  <c r="Q3361" i="2"/>
  <c r="Q3353" i="2"/>
  <c r="Q3337" i="2"/>
  <c r="Q3313" i="2"/>
  <c r="Q3305" i="2"/>
  <c r="Q3297" i="2"/>
  <c r="Q3281" i="2"/>
  <c r="Q3265" i="2"/>
  <c r="Q3249" i="2"/>
  <c r="Q3241" i="2"/>
  <c r="Q3233" i="2"/>
  <c r="Q3209" i="2"/>
  <c r="Q3201" i="2"/>
  <c r="Q3193" i="2"/>
  <c r="Q3169" i="2"/>
  <c r="Q3161" i="2"/>
  <c r="Q3153" i="2"/>
  <c r="Q3137" i="2"/>
  <c r="Q3129" i="2"/>
  <c r="Q3113" i="2"/>
  <c r="Q3105" i="2"/>
  <c r="Q3097" i="2"/>
  <c r="Q3057" i="2"/>
  <c r="Q3049" i="2"/>
  <c r="Q3033" i="2"/>
  <c r="Q3023" i="2"/>
  <c r="Q3007" i="2"/>
  <c r="Q2991" i="2"/>
  <c r="Q2943" i="2"/>
  <c r="Q2927" i="2"/>
  <c r="Q2879" i="2"/>
  <c r="Q2847" i="2"/>
  <c r="Q2831" i="2"/>
  <c r="Q2799" i="2"/>
  <c r="Q2783" i="2"/>
  <c r="Q2735" i="2"/>
  <c r="Q2719" i="2"/>
  <c r="Q2655" i="2"/>
  <c r="Q2607" i="2"/>
  <c r="Q2591" i="2"/>
  <c r="Q2575" i="2"/>
  <c r="Q2527" i="2"/>
  <c r="Q2511" i="2"/>
  <c r="Q2495" i="2"/>
  <c r="Q2479" i="2"/>
  <c r="Q2431" i="2"/>
  <c r="Q2415" i="2"/>
  <c r="Q2367" i="2"/>
  <c r="Q2351" i="2"/>
  <c r="Q2335" i="2"/>
  <c r="Q2319" i="2"/>
  <c r="Q2287" i="2"/>
  <c r="Q2255" i="2"/>
  <c r="Q2239" i="2"/>
  <c r="Q2207" i="2"/>
  <c r="Q2191" i="2"/>
  <c r="Q2175" i="2"/>
  <c r="Q2159" i="2"/>
  <c r="Q2095" i="2"/>
  <c r="Q2079" i="2"/>
  <c r="Q2047" i="2"/>
  <c r="Q2031" i="2"/>
  <c r="Q2015" i="2"/>
  <c r="Q1999" i="2"/>
  <c r="Q1983" i="2"/>
  <c r="Q1967" i="2"/>
  <c r="Q1951" i="2"/>
  <c r="Q1919" i="2"/>
  <c r="Q1903" i="2"/>
  <c r="Q1887" i="2"/>
  <c r="Q1871" i="2"/>
  <c r="Q1855" i="2"/>
  <c r="Q1839" i="2"/>
  <c r="Q1823" i="2"/>
  <c r="Q1807" i="2"/>
  <c r="Q1791" i="2"/>
  <c r="Q1775" i="2"/>
  <c r="Q1759" i="2"/>
  <c r="Q1743" i="2"/>
  <c r="Q1711" i="2"/>
  <c r="Q1647" i="2"/>
  <c r="Q1631" i="2"/>
  <c r="Q1615" i="2"/>
  <c r="Q1561" i="2"/>
  <c r="Q1540" i="2"/>
  <c r="Q1518" i="2"/>
  <c r="Q1497" i="2"/>
  <c r="Q1454" i="2"/>
  <c r="Q1401" i="2"/>
  <c r="Q1369" i="2"/>
  <c r="Q1337" i="2"/>
  <c r="Q1305" i="2"/>
  <c r="Q1265" i="2"/>
  <c r="Q1201" i="2"/>
  <c r="Q1137" i="2"/>
  <c r="Q1073" i="2"/>
  <c r="Q1009" i="2"/>
  <c r="Q945" i="2"/>
  <c r="Q881" i="2"/>
  <c r="I3796" i="2"/>
  <c r="J3796" i="2" s="1"/>
  <c r="Q3796" i="2"/>
  <c r="I3780" i="2"/>
  <c r="J3780" i="2" s="1"/>
  <c r="Q3780" i="2"/>
  <c r="I3774" i="2"/>
  <c r="Q3774" i="2"/>
  <c r="I3772" i="2"/>
  <c r="Q3772" i="2"/>
  <c r="I3766" i="2"/>
  <c r="Q3766" i="2"/>
  <c r="I3744" i="2"/>
  <c r="J3744" i="2" s="1"/>
  <c r="Q3744" i="2"/>
  <c r="I3742" i="2"/>
  <c r="J3742" i="2" s="1"/>
  <c r="Q3742" i="2"/>
  <c r="I3738" i="2"/>
  <c r="Q3738" i="2"/>
  <c r="I3732" i="2"/>
  <c r="Q3732" i="2"/>
  <c r="I3712" i="2"/>
  <c r="Q3712" i="2"/>
  <c r="I3708" i="2"/>
  <c r="Q3708" i="2"/>
  <c r="I3700" i="2"/>
  <c r="Q3700" i="2"/>
  <c r="I3684" i="2"/>
  <c r="J3684" i="2" s="1"/>
  <c r="Q3684" i="2"/>
  <c r="I3668" i="2"/>
  <c r="Q3668" i="2"/>
  <c r="I3664" i="2"/>
  <c r="J3664" i="2" s="1"/>
  <c r="Q3664" i="2"/>
  <c r="I3652" i="2"/>
  <c r="Q3652" i="2"/>
  <c r="I3648" i="2"/>
  <c r="J3648" i="2" s="1"/>
  <c r="Q3648" i="2"/>
  <c r="I3632" i="2"/>
  <c r="J3632" i="2" s="1"/>
  <c r="Q3632" i="2"/>
  <c r="I3618" i="2"/>
  <c r="J3618" i="2" s="1"/>
  <c r="Q3618" i="2"/>
  <c r="I3614" i="2"/>
  <c r="Q3614" i="2"/>
  <c r="I3610" i="2"/>
  <c r="J3610" i="2" s="1"/>
  <c r="Q3610" i="2"/>
  <c r="I3604" i="2"/>
  <c r="Q3604" i="2"/>
  <c r="I3554" i="2"/>
  <c r="Q3554" i="2"/>
  <c r="I3544" i="2"/>
  <c r="J3544" i="2" s="1"/>
  <c r="Q3544" i="2"/>
  <c r="I3508" i="2"/>
  <c r="J3508" i="2" s="1"/>
  <c r="Q3508" i="2"/>
  <c r="I3502" i="2"/>
  <c r="Q3502" i="2"/>
  <c r="I3496" i="2"/>
  <c r="Q3496" i="2"/>
  <c r="I3492" i="2"/>
  <c r="Q3492" i="2"/>
  <c r="I3486" i="2"/>
  <c r="Q3486" i="2"/>
  <c r="I3480" i="2"/>
  <c r="Q3480" i="2"/>
  <c r="I3472" i="2"/>
  <c r="J3472" i="2" s="1"/>
  <c r="Q3472" i="2"/>
  <c r="I3438" i="2"/>
  <c r="J3438" i="2" s="1"/>
  <c r="Q3438" i="2"/>
  <c r="I3434" i="2"/>
  <c r="Q3434" i="2"/>
  <c r="I3428" i="2"/>
  <c r="J3428" i="2" s="1"/>
  <c r="Q3428" i="2"/>
  <c r="I3420" i="2"/>
  <c r="J3420" i="2" s="1"/>
  <c r="Q3420" i="2"/>
  <c r="I3374" i="2"/>
  <c r="Q3374" i="2"/>
  <c r="I3362" i="2"/>
  <c r="Q3362" i="2"/>
  <c r="I3312" i="2"/>
  <c r="J3312" i="2" s="1"/>
  <c r="Q3312" i="2"/>
  <c r="I2986" i="2"/>
  <c r="J2986" i="2" s="1"/>
  <c r="Q2986" i="2"/>
  <c r="I2982" i="2"/>
  <c r="J2982" i="2" s="1"/>
  <c r="Q2982" i="2"/>
  <c r="I2980" i="2"/>
  <c r="J2980" i="2" s="1"/>
  <c r="Q2980" i="2"/>
  <c r="I2960" i="2"/>
  <c r="J2960" i="2" s="1"/>
  <c r="Q2960" i="2"/>
  <c r="I2956" i="2"/>
  <c r="J2956" i="2" s="1"/>
  <c r="Q2956" i="2"/>
  <c r="I2950" i="2"/>
  <c r="Q2950" i="2"/>
  <c r="I2948" i="2"/>
  <c r="J2948" i="2" s="1"/>
  <c r="Q2948" i="2"/>
  <c r="I2942" i="2"/>
  <c r="Q2942" i="2"/>
  <c r="I2940" i="2"/>
  <c r="J2940" i="2" s="1"/>
  <c r="Q2940" i="2"/>
  <c r="I2934" i="2"/>
  <c r="Q2934" i="2"/>
  <c r="I2932" i="2"/>
  <c r="J2932" i="2" s="1"/>
  <c r="Q2932" i="2"/>
  <c r="I2924" i="2"/>
  <c r="Q2924" i="2"/>
  <c r="I2898" i="2"/>
  <c r="J2898" i="2" s="1"/>
  <c r="Q2898" i="2"/>
  <c r="I2872" i="2"/>
  <c r="J2872" i="2" s="1"/>
  <c r="Q2872" i="2"/>
  <c r="I2866" i="2"/>
  <c r="J2866" i="2" s="1"/>
  <c r="Q2866" i="2"/>
  <c r="I2794" i="2"/>
  <c r="Q2794" i="2"/>
  <c r="I2792" i="2"/>
  <c r="Q2792" i="2"/>
  <c r="I2788" i="2"/>
  <c r="Q2788" i="2"/>
  <c r="I2768" i="2"/>
  <c r="Q2768" i="2"/>
  <c r="I2764" i="2"/>
  <c r="Q2764" i="2"/>
  <c r="I2750" i="2"/>
  <c r="Q2750" i="2"/>
  <c r="I2748" i="2"/>
  <c r="Q2748" i="2"/>
  <c r="I2744" i="2"/>
  <c r="J2744" i="2" s="1"/>
  <c r="Q2744" i="2"/>
  <c r="I2738" i="2"/>
  <c r="Q2738" i="2"/>
  <c r="I2736" i="2"/>
  <c r="Q2736" i="2"/>
  <c r="I2724" i="2"/>
  <c r="Q2724" i="2"/>
  <c r="I2718" i="2"/>
  <c r="J2718" i="2" s="1"/>
  <c r="Q2718" i="2"/>
  <c r="I2696" i="2"/>
  <c r="J2696" i="2" s="1"/>
  <c r="Q2696" i="2"/>
  <c r="I2642" i="2"/>
  <c r="Q2642" i="2"/>
  <c r="I2576" i="2"/>
  <c r="J2576" i="2" s="1"/>
  <c r="Q2576" i="2"/>
  <c r="I2570" i="2"/>
  <c r="J2570" i="2" s="1"/>
  <c r="Q2570" i="2"/>
  <c r="I2560" i="2"/>
  <c r="J2560" i="2" s="1"/>
  <c r="Q2560" i="2"/>
  <c r="I2554" i="2"/>
  <c r="J2554" i="2" s="1"/>
  <c r="Q2554" i="2"/>
  <c r="I2548" i="2"/>
  <c r="Q2548" i="2"/>
  <c r="I2540" i="2"/>
  <c r="J2540" i="2" s="1"/>
  <c r="Q2540" i="2"/>
  <c r="I2534" i="2"/>
  <c r="Q2534" i="2"/>
  <c r="I2528" i="2"/>
  <c r="J2528" i="2" s="1"/>
  <c r="Q2528" i="2"/>
  <c r="I2500" i="2"/>
  <c r="J2500" i="2" s="1"/>
  <c r="Q2500" i="2"/>
  <c r="I2466" i="2"/>
  <c r="J2466" i="2" s="1"/>
  <c r="Q2466" i="2"/>
  <c r="I2448" i="2"/>
  <c r="J2448" i="2" s="1"/>
  <c r="Q2448" i="2"/>
  <c r="I2422" i="2"/>
  <c r="J2422" i="2" s="1"/>
  <c r="Q2422" i="2"/>
  <c r="I2384" i="2"/>
  <c r="J2384" i="2" s="1"/>
  <c r="Q2384" i="2"/>
  <c r="I2378" i="2"/>
  <c r="J2378" i="2" s="1"/>
  <c r="Q2378" i="2"/>
  <c r="I2356" i="2"/>
  <c r="J2356" i="2" s="1"/>
  <c r="Q2356" i="2"/>
  <c r="I2346" i="2"/>
  <c r="J2346" i="2" s="1"/>
  <c r="Q2346" i="2"/>
  <c r="I2248" i="2"/>
  <c r="Q2248" i="2"/>
  <c r="I2192" i="2"/>
  <c r="J2192" i="2" s="1"/>
  <c r="Q2192" i="2"/>
  <c r="Q10" i="2"/>
  <c r="I10" i="2"/>
  <c r="J10" i="2" s="1"/>
  <c r="I3021" i="2"/>
  <c r="Q3021" i="2"/>
  <c r="I2969" i="2"/>
  <c r="Q2969" i="2"/>
  <c r="I2961" i="2"/>
  <c r="J2961" i="2" s="1"/>
  <c r="Q2961" i="2"/>
  <c r="I2913" i="2"/>
  <c r="J2913" i="2" s="1"/>
  <c r="Q2913" i="2"/>
  <c r="I2905" i="2"/>
  <c r="J2905" i="2" s="1"/>
  <c r="Q2905" i="2"/>
  <c r="I2901" i="2"/>
  <c r="Q2901" i="2"/>
  <c r="I2893" i="2"/>
  <c r="J2893" i="2" s="1"/>
  <c r="Q2893" i="2"/>
  <c r="I2889" i="2"/>
  <c r="Q2889" i="2"/>
  <c r="I2873" i="2"/>
  <c r="J2873" i="2" s="1"/>
  <c r="Q2873" i="2"/>
  <c r="I2861" i="2"/>
  <c r="Q2861" i="2"/>
  <c r="I2817" i="2"/>
  <c r="J2817" i="2" s="1"/>
  <c r="Q2817" i="2"/>
  <c r="I2813" i="2"/>
  <c r="J2813" i="2" s="1"/>
  <c r="Q2813" i="2"/>
  <c r="I2805" i="2"/>
  <c r="J2805" i="2" s="1"/>
  <c r="Q2805" i="2"/>
  <c r="I2777" i="2"/>
  <c r="J2777" i="2" s="1"/>
  <c r="Q2777" i="2"/>
  <c r="I2749" i="2"/>
  <c r="Q2749" i="2"/>
  <c r="I2737" i="2"/>
  <c r="Q2737" i="2"/>
  <c r="I2729" i="2"/>
  <c r="J2729" i="2" s="1"/>
  <c r="Q2729" i="2"/>
  <c r="I2713" i="2"/>
  <c r="Q2713" i="2"/>
  <c r="I2653" i="2"/>
  <c r="J2653" i="2" s="1"/>
  <c r="Q2653" i="2"/>
  <c r="I2629" i="2"/>
  <c r="J2629" i="2" s="1"/>
  <c r="Q2629" i="2"/>
  <c r="I2625" i="2"/>
  <c r="J2625" i="2" s="1"/>
  <c r="Q2625" i="2"/>
  <c r="I2585" i="2"/>
  <c r="Q2585" i="2"/>
  <c r="I2577" i="2"/>
  <c r="J2577" i="2" s="1"/>
  <c r="Q2577" i="2"/>
  <c r="I2569" i="2"/>
  <c r="J2569" i="2" s="1"/>
  <c r="Q2569" i="2"/>
  <c r="I2553" i="2"/>
  <c r="J2553" i="2" s="1"/>
  <c r="Q2553" i="2"/>
  <c r="I2533" i="2"/>
  <c r="J2533" i="2" s="1"/>
  <c r="Q2533" i="2"/>
  <c r="I2529" i="2"/>
  <c r="J2529" i="2" s="1"/>
  <c r="Q2529" i="2"/>
  <c r="I2521" i="2"/>
  <c r="J2521" i="2" s="1"/>
  <c r="Q2521" i="2"/>
  <c r="I2321" i="2"/>
  <c r="Q2321" i="2"/>
  <c r="I2313" i="2"/>
  <c r="Q2313" i="2"/>
  <c r="I2285" i="2"/>
  <c r="Q2285" i="2"/>
  <c r="I2249" i="2"/>
  <c r="Q2249" i="2"/>
  <c r="I2241" i="2"/>
  <c r="Q2241" i="2"/>
  <c r="I2221" i="2"/>
  <c r="Q2221" i="2"/>
  <c r="I2213" i="2"/>
  <c r="J2213" i="2" s="1"/>
  <c r="Q2213" i="2"/>
  <c r="I2197" i="2"/>
  <c r="J2197" i="2" s="1"/>
  <c r="Q2197" i="2"/>
  <c r="I2169" i="2"/>
  <c r="Q2169" i="2"/>
  <c r="I2165" i="2"/>
  <c r="J2165" i="2" s="1"/>
  <c r="Q2165" i="2"/>
  <c r="I2149" i="2"/>
  <c r="Q2149" i="2"/>
  <c r="I2137" i="2"/>
  <c r="Q2137" i="2"/>
  <c r="I2121" i="2"/>
  <c r="Q2121" i="2"/>
  <c r="I2113" i="2"/>
  <c r="J2113" i="2" s="1"/>
  <c r="Q2113" i="2"/>
  <c r="I2109" i="2"/>
  <c r="J2109" i="2" s="1"/>
  <c r="Q2109" i="2"/>
  <c r="I2101" i="2"/>
  <c r="J2101" i="2" s="1"/>
  <c r="Q2101" i="2"/>
  <c r="I2069" i="2"/>
  <c r="J2069" i="2" s="1"/>
  <c r="Q2069" i="2"/>
  <c r="I2061" i="2"/>
  <c r="Q2061" i="2"/>
  <c r="I2053" i="2"/>
  <c r="Q2053" i="2"/>
  <c r="I2049" i="2"/>
  <c r="Q2049" i="2"/>
  <c r="I2037" i="2"/>
  <c r="J2037" i="2" s="1"/>
  <c r="Q2037" i="2"/>
  <c r="I2009" i="2"/>
  <c r="J2009" i="2" s="1"/>
  <c r="Q2009" i="2"/>
  <c r="I2005" i="2"/>
  <c r="Q2005" i="2"/>
  <c r="I1997" i="2"/>
  <c r="J1997" i="2" s="1"/>
  <c r="Q1997" i="2"/>
  <c r="I1973" i="2"/>
  <c r="J1973" i="2" s="1"/>
  <c r="Q1973" i="2"/>
  <c r="I1969" i="2"/>
  <c r="J1969" i="2" s="1"/>
  <c r="Q1969" i="2"/>
  <c r="I1953" i="2"/>
  <c r="Q1953" i="2"/>
  <c r="I1949" i="2"/>
  <c r="Q1949" i="2"/>
  <c r="I1921" i="2"/>
  <c r="J1921" i="2" s="1"/>
  <c r="Q1921" i="2"/>
  <c r="I1913" i="2"/>
  <c r="J1913" i="2" s="1"/>
  <c r="Q1913" i="2"/>
  <c r="I1905" i="2"/>
  <c r="Q1905" i="2"/>
  <c r="I1901" i="2"/>
  <c r="J1901" i="2" s="1"/>
  <c r="Q1901" i="2"/>
  <c r="I1893" i="2"/>
  <c r="J1893" i="2" s="1"/>
  <c r="Q1893" i="2"/>
  <c r="I1889" i="2"/>
  <c r="J1889" i="2" s="1"/>
  <c r="Q1889" i="2"/>
  <c r="I1885" i="2"/>
  <c r="J1885" i="2" s="1"/>
  <c r="Q1885" i="2"/>
  <c r="I1873" i="2"/>
  <c r="Q1873" i="2"/>
  <c r="I1865" i="2"/>
  <c r="Q1865" i="2"/>
  <c r="I1861" i="2"/>
  <c r="Q1861" i="2"/>
  <c r="I1845" i="2"/>
  <c r="J1845" i="2" s="1"/>
  <c r="Q1845" i="2"/>
  <c r="I1841" i="2"/>
  <c r="Q1841" i="2"/>
  <c r="I1837" i="2"/>
  <c r="Q1837" i="2"/>
  <c r="I1829" i="2"/>
  <c r="J1829" i="2" s="1"/>
  <c r="Q1829" i="2"/>
  <c r="I1821" i="2"/>
  <c r="Q1821" i="2"/>
  <c r="I1817" i="2"/>
  <c r="Q1817" i="2"/>
  <c r="I1805" i="2"/>
  <c r="J1805" i="2" s="1"/>
  <c r="Q1805" i="2"/>
  <c r="I1801" i="2"/>
  <c r="Q1801" i="2"/>
  <c r="I1793" i="2"/>
  <c r="J1793" i="2" s="1"/>
  <c r="Q1793" i="2"/>
  <c r="I1785" i="2"/>
  <c r="J1785" i="2" s="1"/>
  <c r="Q1785" i="2"/>
  <c r="I1781" i="2"/>
  <c r="J1781" i="2" s="1"/>
  <c r="Q1781" i="2"/>
  <c r="I1769" i="2"/>
  <c r="J1769" i="2" s="1"/>
  <c r="Q1769" i="2"/>
  <c r="I1765" i="2"/>
  <c r="J1765" i="2" s="1"/>
  <c r="Q1765" i="2"/>
  <c r="I1761" i="2"/>
  <c r="Q1761" i="2"/>
  <c r="I1757" i="2"/>
  <c r="J1757" i="2" s="1"/>
  <c r="Q1757" i="2"/>
  <c r="I1753" i="2"/>
  <c r="J1753" i="2" s="1"/>
  <c r="Q1753" i="2"/>
  <c r="I1737" i="2"/>
  <c r="Q1737" i="2"/>
  <c r="I1725" i="2"/>
  <c r="J1725" i="2" s="1"/>
  <c r="Q1725" i="2"/>
  <c r="I1721" i="2"/>
  <c r="J1721" i="2" s="1"/>
  <c r="Q1721" i="2"/>
  <c r="I1717" i="2"/>
  <c r="J1717" i="2" s="1"/>
  <c r="Q1717" i="2"/>
  <c r="I1709" i="2"/>
  <c r="Q1709" i="2"/>
  <c r="I1701" i="2"/>
  <c r="Q1701" i="2"/>
  <c r="I1697" i="2"/>
  <c r="J1697" i="2" s="1"/>
  <c r="Q1697" i="2"/>
  <c r="I1693" i="2"/>
  <c r="Q1693" i="2"/>
  <c r="I1689" i="2"/>
  <c r="J1689" i="2" s="1"/>
  <c r="Q1689" i="2"/>
  <c r="I1681" i="2"/>
  <c r="Q1681" i="2"/>
  <c r="I1677" i="2"/>
  <c r="Q1677" i="2"/>
  <c r="I1669" i="2"/>
  <c r="Q1669" i="2"/>
  <c r="I1665" i="2"/>
  <c r="J1665" i="2" s="1"/>
  <c r="Q1665" i="2"/>
  <c r="I1661" i="2"/>
  <c r="Q1661" i="2"/>
  <c r="I1657" i="2"/>
  <c r="J1657" i="2" s="1"/>
  <c r="Q1657" i="2"/>
  <c r="I1649" i="2"/>
  <c r="J1649" i="2" s="1"/>
  <c r="Q1649" i="2"/>
  <c r="I1641" i="2"/>
  <c r="J1641" i="2" s="1"/>
  <c r="Q1641" i="2"/>
  <c r="I1633" i="2"/>
  <c r="Q1633" i="2"/>
  <c r="I1629" i="2"/>
  <c r="J1629" i="2" s="1"/>
  <c r="Q1629" i="2"/>
  <c r="I1625" i="2"/>
  <c r="Q1625" i="2"/>
  <c r="I1621" i="2"/>
  <c r="J1621" i="2" s="1"/>
  <c r="Q1621" i="2"/>
  <c r="I1613" i="2"/>
  <c r="Q1613" i="2"/>
  <c r="I1605" i="2"/>
  <c r="Q1605" i="2"/>
  <c r="I1597" i="2"/>
  <c r="Q1597" i="2"/>
  <c r="I1593" i="2"/>
  <c r="J1593" i="2" s="1"/>
  <c r="Q1593" i="2"/>
  <c r="I1589" i="2"/>
  <c r="Q1589" i="2"/>
  <c r="I1585" i="2"/>
  <c r="J1585" i="2" s="1"/>
  <c r="Q1585" i="2"/>
  <c r="I1579" i="2"/>
  <c r="J1579" i="2" s="1"/>
  <c r="Q1579" i="2"/>
  <c r="I1575" i="2"/>
  <c r="J1575" i="2" s="1"/>
  <c r="Q1575" i="2"/>
  <c r="I1571" i="2"/>
  <c r="Q1571" i="2"/>
  <c r="I1569" i="2"/>
  <c r="J1569" i="2" s="1"/>
  <c r="Q1569" i="2"/>
  <c r="I1563" i="2"/>
  <c r="J1563" i="2" s="1"/>
  <c r="Q1563" i="2"/>
  <c r="I1557" i="2"/>
  <c r="Q1557" i="2"/>
  <c r="I1555" i="2"/>
  <c r="Q1555" i="2"/>
  <c r="I1549" i="2"/>
  <c r="Q1549" i="2"/>
  <c r="I1547" i="2"/>
  <c r="J1547" i="2" s="1"/>
  <c r="Q1547" i="2"/>
  <c r="I1539" i="2"/>
  <c r="Q1539" i="2"/>
  <c r="I1537" i="2"/>
  <c r="Q1537" i="2"/>
  <c r="I1535" i="2"/>
  <c r="Q1535" i="2"/>
  <c r="I1533" i="2"/>
  <c r="Q1533" i="2"/>
  <c r="I1531" i="2"/>
  <c r="Q1531" i="2"/>
  <c r="I1527" i="2"/>
  <c r="Q1527" i="2"/>
  <c r="I1525" i="2"/>
  <c r="J1525" i="2" s="1"/>
  <c r="Q1525" i="2"/>
  <c r="I1523" i="2"/>
  <c r="J1523" i="2" s="1"/>
  <c r="Q1523" i="2"/>
  <c r="I1517" i="2"/>
  <c r="Q1517" i="2"/>
  <c r="I1515" i="2"/>
  <c r="Q1515" i="2"/>
  <c r="I1509" i="2"/>
  <c r="Q1509" i="2"/>
  <c r="I1507" i="2"/>
  <c r="Q1507" i="2"/>
  <c r="I1505" i="2"/>
  <c r="Q1505" i="2"/>
  <c r="I1503" i="2"/>
  <c r="Q1503" i="2"/>
  <c r="I1501" i="2"/>
  <c r="Q1501" i="2"/>
  <c r="I1499" i="2"/>
  <c r="Q1499" i="2"/>
  <c r="I1495" i="2"/>
  <c r="J1495" i="2" s="1"/>
  <c r="Q1495" i="2"/>
  <c r="I1491" i="2"/>
  <c r="Q1491" i="2"/>
  <c r="I1489" i="2"/>
  <c r="Q1489" i="2"/>
  <c r="I1487" i="2"/>
  <c r="Q1487" i="2"/>
  <c r="I1477" i="2"/>
  <c r="J1477" i="2" s="1"/>
  <c r="Q1477" i="2"/>
  <c r="I1473" i="2"/>
  <c r="J1473" i="2" s="1"/>
  <c r="Q1473" i="2"/>
  <c r="I1471" i="2"/>
  <c r="Q1471" i="2"/>
  <c r="I1469" i="2"/>
  <c r="J1469" i="2" s="1"/>
  <c r="Q1469" i="2"/>
  <c r="I1463" i="2"/>
  <c r="J1463" i="2" s="1"/>
  <c r="Q1463" i="2"/>
  <c r="I1461" i="2"/>
  <c r="J1461" i="2" s="1"/>
  <c r="Q1461" i="2"/>
  <c r="I1455" i="2"/>
  <c r="Q1455" i="2"/>
  <c r="I1453" i="2"/>
  <c r="Q1453" i="2"/>
  <c r="I1451" i="2"/>
  <c r="J1451" i="2" s="1"/>
  <c r="Q1451" i="2"/>
  <c r="I1447" i="2"/>
  <c r="Q1447" i="2"/>
  <c r="I1445" i="2"/>
  <c r="Q1445" i="2"/>
  <c r="I1443" i="2"/>
  <c r="Q1443" i="2"/>
  <c r="I1437" i="2"/>
  <c r="Q1437" i="2"/>
  <c r="I1435" i="2"/>
  <c r="J1435" i="2" s="1"/>
  <c r="Q1435" i="2"/>
  <c r="I1429" i="2"/>
  <c r="Q1429" i="2"/>
  <c r="I1427" i="2"/>
  <c r="Q1427" i="2"/>
  <c r="I1421" i="2"/>
  <c r="Q1421" i="2"/>
  <c r="I1419" i="2"/>
  <c r="J1419" i="2" s="1"/>
  <c r="Q1419" i="2"/>
  <c r="I1413" i="2"/>
  <c r="Q1413" i="2"/>
  <c r="I1411" i="2"/>
  <c r="Q1411" i="2"/>
  <c r="I1405" i="2"/>
  <c r="Q1405" i="2"/>
  <c r="I1403" i="2"/>
  <c r="J1403" i="2" s="1"/>
  <c r="Q1403" i="2"/>
  <c r="I1397" i="2"/>
  <c r="Q1397" i="2"/>
  <c r="I1395" i="2"/>
  <c r="Q1395" i="2"/>
  <c r="I1387" i="2"/>
  <c r="Q1387" i="2"/>
  <c r="I1379" i="2"/>
  <c r="J1379" i="2" s="1"/>
  <c r="Q1379" i="2"/>
  <c r="I1375" i="2"/>
  <c r="Q1375" i="2"/>
  <c r="I1371" i="2"/>
  <c r="Q1371" i="2"/>
  <c r="I1363" i="2"/>
  <c r="J1363" i="2" s="1"/>
  <c r="Q1363" i="2"/>
  <c r="I1357" i="2"/>
  <c r="Q1357" i="2"/>
  <c r="I1355" i="2"/>
  <c r="Q1355" i="2"/>
  <c r="I1349" i="2"/>
  <c r="J1349" i="2" s="1"/>
  <c r="Q1349" i="2"/>
  <c r="I1343" i="2"/>
  <c r="J1343" i="2" s="1"/>
  <c r="Q1343" i="2"/>
  <c r="I1331" i="2"/>
  <c r="Q1331" i="2"/>
  <c r="I1325" i="2"/>
  <c r="Q1325" i="2"/>
  <c r="I1319" i="2"/>
  <c r="J1319" i="2" s="1"/>
  <c r="Q1319" i="2"/>
  <c r="I1307" i="2"/>
  <c r="J1307" i="2" s="1"/>
  <c r="Q1307" i="2"/>
  <c r="I1301" i="2"/>
  <c r="J1301" i="2" s="1"/>
  <c r="Q1301" i="2"/>
  <c r="I1299" i="2"/>
  <c r="Q1299" i="2"/>
  <c r="I1293" i="2"/>
  <c r="Q1293" i="2"/>
  <c r="I1287" i="2"/>
  <c r="Q1287" i="2"/>
  <c r="I1279" i="2"/>
  <c r="J1279" i="2" s="1"/>
  <c r="Q1279" i="2"/>
  <c r="I1273" i="2"/>
  <c r="J1273" i="2" s="1"/>
  <c r="Q1273" i="2"/>
  <c r="I1271" i="2"/>
  <c r="J1271" i="2" s="1"/>
  <c r="Q1271" i="2"/>
  <c r="I1263" i="2"/>
  <c r="Q1263" i="2"/>
  <c r="I1261" i="2"/>
  <c r="Q1261" i="2"/>
  <c r="I1259" i="2"/>
  <c r="J1259" i="2" s="1"/>
  <c r="Q1259" i="2"/>
  <c r="I1253" i="2"/>
  <c r="Q1253" i="2"/>
  <c r="I1251" i="2"/>
  <c r="Q1251" i="2"/>
  <c r="I1247" i="2"/>
  <c r="Q1247" i="2"/>
  <c r="I1241" i="2"/>
  <c r="Q1241" i="2"/>
  <c r="I1239" i="2"/>
  <c r="J1239" i="2" s="1"/>
  <c r="Q1239" i="2"/>
  <c r="I1235" i="2"/>
  <c r="Q1235" i="2"/>
  <c r="I1227" i="2"/>
  <c r="J1227" i="2" s="1"/>
  <c r="Q1227" i="2"/>
  <c r="I1225" i="2"/>
  <c r="J1225" i="2" s="1"/>
  <c r="Q1225" i="2"/>
  <c r="I1221" i="2"/>
  <c r="Q1221" i="2"/>
  <c r="I1219" i="2"/>
  <c r="Q1219" i="2"/>
  <c r="I1213" i="2"/>
  <c r="J1213" i="2" s="1"/>
  <c r="Q1213" i="2"/>
  <c r="I1207" i="2"/>
  <c r="Q1207" i="2"/>
  <c r="I1205" i="2"/>
  <c r="Q1205" i="2"/>
  <c r="I1203" i="2"/>
  <c r="J1203" i="2" s="1"/>
  <c r="Q1203" i="2"/>
  <c r="I1197" i="2"/>
  <c r="J1197" i="2" s="1"/>
  <c r="Q1197" i="2"/>
  <c r="I1193" i="2"/>
  <c r="Q1193" i="2"/>
  <c r="I1191" i="2"/>
  <c r="Q1191" i="2"/>
  <c r="I1183" i="2"/>
  <c r="Q1183" i="2"/>
  <c r="I1177" i="2"/>
  <c r="J1177" i="2" s="1"/>
  <c r="Q1177" i="2"/>
  <c r="I1171" i="2"/>
  <c r="J1171" i="2" s="1"/>
  <c r="Q1171" i="2"/>
  <c r="I1163" i="2"/>
  <c r="Q1163" i="2"/>
  <c r="I1161" i="2"/>
  <c r="J1161" i="2" s="1"/>
  <c r="Q1161" i="2"/>
  <c r="I1157" i="2"/>
  <c r="J1157" i="2" s="1"/>
  <c r="Q1157" i="2"/>
  <c r="I1155" i="2"/>
  <c r="J1155" i="2" s="1"/>
  <c r="Q1155" i="2"/>
  <c r="I1149" i="2"/>
  <c r="J1149" i="2" s="1"/>
  <c r="Q1149" i="2"/>
  <c r="I1143" i="2"/>
  <c r="J1143" i="2" s="1"/>
  <c r="Q1143" i="2"/>
  <c r="I1131" i="2"/>
  <c r="J1131" i="2" s="1"/>
  <c r="Q1131" i="2"/>
  <c r="I1129" i="2"/>
  <c r="J1129" i="2" s="1"/>
  <c r="Q1129" i="2"/>
  <c r="I1127" i="2"/>
  <c r="J1127" i="2" s="1"/>
  <c r="Q1127" i="2"/>
  <c r="I1123" i="2"/>
  <c r="J1123" i="2" s="1"/>
  <c r="Q1123" i="2"/>
  <c r="I1119" i="2"/>
  <c r="J1119" i="2" s="1"/>
  <c r="Q1119" i="2"/>
  <c r="I1115" i="2"/>
  <c r="J1115" i="2" s="1"/>
  <c r="Q1115" i="2"/>
  <c r="I1113" i="2"/>
  <c r="J1113" i="2" s="1"/>
  <c r="Q1113" i="2"/>
  <c r="I1109" i="2"/>
  <c r="J1109" i="2" s="1"/>
  <c r="Q1109" i="2"/>
  <c r="I1107" i="2"/>
  <c r="J1107" i="2" s="1"/>
  <c r="Q1107" i="2"/>
  <c r="I1103" i="2"/>
  <c r="J1103" i="2" s="1"/>
  <c r="Q1103" i="2"/>
  <c r="I1101" i="2"/>
  <c r="J1101" i="2" s="1"/>
  <c r="Q1101" i="2"/>
  <c r="I1097" i="2"/>
  <c r="J1097" i="2" s="1"/>
  <c r="Q1097" i="2"/>
  <c r="I1095" i="2"/>
  <c r="J1095" i="2" s="1"/>
  <c r="Q1095" i="2"/>
  <c r="I1091" i="2"/>
  <c r="J1091" i="2" s="1"/>
  <c r="Q1091" i="2"/>
  <c r="I1085" i="2"/>
  <c r="J1085" i="2" s="1"/>
  <c r="Q1085" i="2"/>
  <c r="I1081" i="2"/>
  <c r="J1081" i="2" s="1"/>
  <c r="Q1081" i="2"/>
  <c r="I1079" i="2"/>
  <c r="J1079" i="2" s="1"/>
  <c r="Q1079" i="2"/>
  <c r="I1071" i="2"/>
  <c r="J1071" i="2" s="1"/>
  <c r="Q1071" i="2"/>
  <c r="I1069" i="2"/>
  <c r="J1069" i="2" s="1"/>
  <c r="Q1069" i="2"/>
  <c r="I1065" i="2"/>
  <c r="J1065" i="2" s="1"/>
  <c r="Q1065" i="2"/>
  <c r="I1063" i="2"/>
  <c r="J1063" i="2" s="1"/>
  <c r="Q1063" i="2"/>
  <c r="I1061" i="2"/>
  <c r="J1061" i="2" s="1"/>
  <c r="Q1061" i="2"/>
  <c r="I1059" i="2"/>
  <c r="J1059" i="2" s="1"/>
  <c r="Q1059" i="2"/>
  <c r="I1053" i="2"/>
  <c r="J1053" i="2" s="1"/>
  <c r="Q1053" i="2"/>
  <c r="I1051" i="2"/>
  <c r="J1051" i="2" s="1"/>
  <c r="Q1051" i="2"/>
  <c r="I1049" i="2"/>
  <c r="J1049" i="2" s="1"/>
  <c r="Q1049" i="2"/>
  <c r="I1047" i="2"/>
  <c r="J1047" i="2" s="1"/>
  <c r="Q1047" i="2"/>
  <c r="I1045" i="2"/>
  <c r="J1045" i="2" s="1"/>
  <c r="Q1045" i="2"/>
  <c r="I1039" i="2"/>
  <c r="J1039" i="2" s="1"/>
  <c r="Q1039" i="2"/>
  <c r="I1037" i="2"/>
  <c r="J1037" i="2" s="1"/>
  <c r="Q1037" i="2"/>
  <c r="I1033" i="2"/>
  <c r="J1033" i="2" s="1"/>
  <c r="Q1033" i="2"/>
  <c r="I1031" i="2"/>
  <c r="J1031" i="2" s="1"/>
  <c r="Q1031" i="2"/>
  <c r="I1027" i="2"/>
  <c r="J1027" i="2" s="1"/>
  <c r="Q1027" i="2"/>
  <c r="I1023" i="2"/>
  <c r="J1023" i="2" s="1"/>
  <c r="Q1023" i="2"/>
  <c r="I1017" i="2"/>
  <c r="J1017" i="2" s="1"/>
  <c r="Q1017" i="2"/>
  <c r="I1015" i="2"/>
  <c r="J1015" i="2" s="1"/>
  <c r="Q1015" i="2"/>
  <c r="I1013" i="2"/>
  <c r="J1013" i="2" s="1"/>
  <c r="Q1013" i="2"/>
  <c r="I1007" i="2"/>
  <c r="J1007" i="2" s="1"/>
  <c r="Q1007" i="2"/>
  <c r="I1005" i="2"/>
  <c r="J1005" i="2" s="1"/>
  <c r="Q1005" i="2"/>
  <c r="I995" i="2"/>
  <c r="J995" i="2" s="1"/>
  <c r="Q995" i="2"/>
  <c r="I987" i="2"/>
  <c r="J987" i="2" s="1"/>
  <c r="Q987" i="2"/>
  <c r="I985" i="2"/>
  <c r="J985" i="2" s="1"/>
  <c r="Q985" i="2"/>
  <c r="I981" i="2"/>
  <c r="J981" i="2" s="1"/>
  <c r="Q981" i="2"/>
  <c r="I975" i="2"/>
  <c r="J975" i="2" s="1"/>
  <c r="Q975" i="2"/>
  <c r="I973" i="2"/>
  <c r="J973" i="2" s="1"/>
  <c r="Q973" i="2"/>
  <c r="I971" i="2"/>
  <c r="J971" i="2" s="1"/>
  <c r="Q971" i="2"/>
  <c r="I967" i="2"/>
  <c r="J967" i="2" s="1"/>
  <c r="Q967" i="2"/>
  <c r="I965" i="2"/>
  <c r="J965" i="2" s="1"/>
  <c r="Q965" i="2"/>
  <c r="I959" i="2"/>
  <c r="J959" i="2" s="1"/>
  <c r="Q959" i="2"/>
  <c r="I957" i="2"/>
  <c r="J957" i="2" s="1"/>
  <c r="Q957" i="2"/>
  <c r="I953" i="2"/>
  <c r="J953" i="2" s="1"/>
  <c r="Q953" i="2"/>
  <c r="I949" i="2"/>
  <c r="J949" i="2" s="1"/>
  <c r="Q949" i="2"/>
  <c r="I947" i="2"/>
  <c r="J947" i="2" s="1"/>
  <c r="Q947" i="2"/>
  <c r="I943" i="2"/>
  <c r="J943" i="2" s="1"/>
  <c r="Q943" i="2"/>
  <c r="I937" i="2"/>
  <c r="J937" i="2" s="1"/>
  <c r="Q937" i="2"/>
  <c r="I935" i="2"/>
  <c r="J935" i="2" s="1"/>
  <c r="Q935" i="2"/>
  <c r="I931" i="2"/>
  <c r="J931" i="2" s="1"/>
  <c r="Q931" i="2"/>
  <c r="I927" i="2"/>
  <c r="J927" i="2" s="1"/>
  <c r="Q927" i="2"/>
  <c r="I923" i="2"/>
  <c r="J923" i="2" s="1"/>
  <c r="Q923" i="2"/>
  <c r="I921" i="2"/>
  <c r="J921" i="2" s="1"/>
  <c r="Q921" i="2"/>
  <c r="I919" i="2"/>
  <c r="J919" i="2" s="1"/>
  <c r="Q919" i="2"/>
  <c r="I911" i="2"/>
  <c r="J911" i="2" s="1"/>
  <c r="Q911" i="2"/>
  <c r="I905" i="2"/>
  <c r="J905" i="2" s="1"/>
  <c r="Q905" i="2"/>
  <c r="I903" i="2"/>
  <c r="J903" i="2" s="1"/>
  <c r="Q903" i="2"/>
  <c r="I895" i="2"/>
  <c r="J895" i="2" s="1"/>
  <c r="Q895" i="2"/>
  <c r="I889" i="2"/>
  <c r="J889" i="2" s="1"/>
  <c r="Q889" i="2"/>
  <c r="I887" i="2"/>
  <c r="J887" i="2" s="1"/>
  <c r="Q887" i="2"/>
  <c r="I885" i="2"/>
  <c r="J885" i="2" s="1"/>
  <c r="Q885" i="2"/>
  <c r="I883" i="2"/>
  <c r="J883" i="2" s="1"/>
  <c r="Q883" i="2"/>
  <c r="I879" i="2"/>
  <c r="J879" i="2" s="1"/>
  <c r="Q879" i="2"/>
  <c r="I873" i="2"/>
  <c r="J873" i="2" s="1"/>
  <c r="Q873" i="2"/>
  <c r="I871" i="2"/>
  <c r="J871" i="2" s="1"/>
  <c r="Q871" i="2"/>
  <c r="I869" i="2"/>
  <c r="J869" i="2" s="1"/>
  <c r="Q869" i="2"/>
  <c r="I863" i="2"/>
  <c r="J863" i="2" s="1"/>
  <c r="Q863" i="2"/>
  <c r="I861" i="2"/>
  <c r="J861" i="2" s="1"/>
  <c r="Q861" i="2"/>
  <c r="I855" i="2"/>
  <c r="J855" i="2" s="1"/>
  <c r="Q855" i="2"/>
  <c r="I853" i="2"/>
  <c r="J853" i="2" s="1"/>
  <c r="Q853" i="2"/>
  <c r="I847" i="2"/>
  <c r="J847" i="2" s="1"/>
  <c r="Q847" i="2"/>
  <c r="I843" i="2"/>
  <c r="J843" i="2" s="1"/>
  <c r="Q843" i="2"/>
  <c r="I841" i="2"/>
  <c r="J841" i="2" s="1"/>
  <c r="Q841" i="2"/>
  <c r="I837" i="2"/>
  <c r="J837" i="2" s="1"/>
  <c r="Q837" i="2"/>
  <c r="I835" i="2"/>
  <c r="J835" i="2" s="1"/>
  <c r="Q835" i="2"/>
  <c r="I831" i="2"/>
  <c r="J831" i="2" s="1"/>
  <c r="Q831" i="2"/>
  <c r="I829" i="2"/>
  <c r="J829" i="2" s="1"/>
  <c r="Q829" i="2"/>
  <c r="I823" i="2"/>
  <c r="J823" i="2" s="1"/>
  <c r="Q823" i="2"/>
  <c r="I817" i="2"/>
  <c r="J817" i="2" s="1"/>
  <c r="Q817" i="2"/>
  <c r="I815" i="2"/>
  <c r="J815" i="2" s="1"/>
  <c r="Q815" i="2"/>
  <c r="I813" i="2"/>
  <c r="J813" i="2" s="1"/>
  <c r="Q813" i="2"/>
  <c r="I811" i="2"/>
  <c r="J811" i="2" s="1"/>
  <c r="Q811" i="2"/>
  <c r="I809" i="2"/>
  <c r="J809" i="2" s="1"/>
  <c r="Q809" i="2"/>
  <c r="I803" i="2"/>
  <c r="J803" i="2" s="1"/>
  <c r="Q803" i="2"/>
  <c r="I801" i="2"/>
  <c r="J801" i="2" s="1"/>
  <c r="Q801" i="2"/>
  <c r="I799" i="2"/>
  <c r="J799" i="2" s="1"/>
  <c r="Q799" i="2"/>
  <c r="I795" i="2"/>
  <c r="J795" i="2" s="1"/>
  <c r="Q795" i="2"/>
  <c r="I793" i="2"/>
  <c r="J793" i="2" s="1"/>
  <c r="Q793" i="2"/>
  <c r="I791" i="2"/>
  <c r="J791" i="2" s="1"/>
  <c r="Q791" i="2"/>
  <c r="I787" i="2"/>
  <c r="J787" i="2" s="1"/>
  <c r="Q787" i="2"/>
  <c r="I785" i="2"/>
  <c r="J785" i="2" s="1"/>
  <c r="Q785" i="2"/>
  <c r="I783" i="2"/>
  <c r="J783" i="2" s="1"/>
  <c r="Q783" i="2"/>
  <c r="I777" i="2"/>
  <c r="J777" i="2" s="1"/>
  <c r="Q777" i="2"/>
  <c r="I775" i="2"/>
  <c r="J775" i="2" s="1"/>
  <c r="Q775" i="2"/>
  <c r="I773" i="2"/>
  <c r="J773" i="2" s="1"/>
  <c r="Q773" i="2"/>
  <c r="I771" i="2"/>
  <c r="J771" i="2" s="1"/>
  <c r="Q771" i="2"/>
  <c r="I767" i="2"/>
  <c r="J767" i="2" s="1"/>
  <c r="Q767" i="2"/>
  <c r="I765" i="2"/>
  <c r="J765" i="2" s="1"/>
  <c r="Q765" i="2"/>
  <c r="I763" i="2"/>
  <c r="J763" i="2" s="1"/>
  <c r="Q763" i="2"/>
  <c r="I761" i="2"/>
  <c r="J761" i="2" s="1"/>
  <c r="Q761" i="2"/>
  <c r="I755" i="2"/>
  <c r="J755" i="2" s="1"/>
  <c r="Q755" i="2"/>
  <c r="I753" i="2"/>
  <c r="J753" i="2" s="1"/>
  <c r="Q753" i="2"/>
  <c r="I747" i="2"/>
  <c r="J747" i="2" s="1"/>
  <c r="Q747" i="2"/>
  <c r="I745" i="2"/>
  <c r="J745" i="2" s="1"/>
  <c r="Q745" i="2"/>
  <c r="I743" i="2"/>
  <c r="J743" i="2" s="1"/>
  <c r="Q743" i="2"/>
  <c r="I741" i="2"/>
  <c r="J741" i="2" s="1"/>
  <c r="Q741" i="2"/>
  <c r="I737" i="2"/>
  <c r="J737" i="2" s="1"/>
  <c r="Q737" i="2"/>
  <c r="I735" i="2"/>
  <c r="J735" i="2" s="1"/>
  <c r="Q735" i="2"/>
  <c r="I733" i="2"/>
  <c r="J733" i="2" s="1"/>
  <c r="Q733" i="2"/>
  <c r="I729" i="2"/>
  <c r="J729" i="2" s="1"/>
  <c r="Q729" i="2"/>
  <c r="I727" i="2"/>
  <c r="J727" i="2" s="1"/>
  <c r="Q727" i="2"/>
  <c r="I725" i="2"/>
  <c r="J725" i="2" s="1"/>
  <c r="Q725" i="2"/>
  <c r="I721" i="2"/>
  <c r="J721" i="2" s="1"/>
  <c r="Q721" i="2"/>
  <c r="I719" i="2"/>
  <c r="J719" i="2" s="1"/>
  <c r="Q719" i="2"/>
  <c r="I717" i="2"/>
  <c r="J717" i="2" s="1"/>
  <c r="Q717" i="2"/>
  <c r="I713" i="2"/>
  <c r="J713" i="2" s="1"/>
  <c r="Q713" i="2"/>
  <c r="I711" i="2"/>
  <c r="J711" i="2" s="1"/>
  <c r="Q711" i="2"/>
  <c r="I709" i="2"/>
  <c r="J709" i="2" s="1"/>
  <c r="Q709" i="2"/>
  <c r="I705" i="2"/>
  <c r="J705" i="2" s="1"/>
  <c r="Q705" i="2"/>
  <c r="I703" i="2"/>
  <c r="J703" i="2" s="1"/>
  <c r="Q703" i="2"/>
  <c r="I701" i="2"/>
  <c r="J701" i="2" s="1"/>
  <c r="Q701" i="2"/>
  <c r="I699" i="2"/>
  <c r="J699" i="2" s="1"/>
  <c r="Q699" i="2"/>
  <c r="I697" i="2"/>
  <c r="J697" i="2" s="1"/>
  <c r="Q697" i="2"/>
  <c r="I695" i="2"/>
  <c r="J695" i="2" s="1"/>
  <c r="Q695" i="2"/>
  <c r="I689" i="2"/>
  <c r="J689" i="2" s="1"/>
  <c r="Q689" i="2"/>
  <c r="I687" i="2"/>
  <c r="J687" i="2" s="1"/>
  <c r="Q687" i="2"/>
  <c r="I685" i="2"/>
  <c r="J685" i="2" s="1"/>
  <c r="Q685" i="2"/>
  <c r="I683" i="2"/>
  <c r="J683" i="2" s="1"/>
  <c r="Q683" i="2"/>
  <c r="I679" i="2"/>
  <c r="J679" i="2" s="1"/>
  <c r="Q679" i="2"/>
  <c r="I677" i="2"/>
  <c r="J677" i="2" s="1"/>
  <c r="Q677" i="2"/>
  <c r="I675" i="2"/>
  <c r="J675" i="2" s="1"/>
  <c r="Q675" i="2"/>
  <c r="I673" i="2"/>
  <c r="J673" i="2" s="1"/>
  <c r="Q673" i="2"/>
  <c r="I671" i="2"/>
  <c r="J671" i="2" s="1"/>
  <c r="Q671" i="2"/>
  <c r="I665" i="2"/>
  <c r="J665" i="2" s="1"/>
  <c r="Q665" i="2"/>
  <c r="I663" i="2"/>
  <c r="J663" i="2" s="1"/>
  <c r="Q663" i="2"/>
  <c r="I657" i="2"/>
  <c r="J657" i="2" s="1"/>
  <c r="Q657" i="2"/>
  <c r="I655" i="2"/>
  <c r="J655" i="2" s="1"/>
  <c r="Q655" i="2"/>
  <c r="I649" i="2"/>
  <c r="J649" i="2" s="1"/>
  <c r="Q649" i="2"/>
  <c r="I647" i="2"/>
  <c r="J647" i="2" s="1"/>
  <c r="Q647" i="2"/>
  <c r="I641" i="2"/>
  <c r="J641" i="2" s="1"/>
  <c r="Q641" i="2"/>
  <c r="I639" i="2"/>
  <c r="J639" i="2" s="1"/>
  <c r="Q639" i="2"/>
  <c r="I633" i="2"/>
  <c r="J633" i="2" s="1"/>
  <c r="Q633" i="2"/>
  <c r="I631" i="2"/>
  <c r="J631" i="2" s="1"/>
  <c r="Q631" i="2"/>
  <c r="I625" i="2"/>
  <c r="J625" i="2" s="1"/>
  <c r="Q625" i="2"/>
  <c r="I623" i="2"/>
  <c r="J623" i="2" s="1"/>
  <c r="Q623" i="2"/>
  <c r="I617" i="2"/>
  <c r="J617" i="2" s="1"/>
  <c r="Q617" i="2"/>
  <c r="I615" i="2"/>
  <c r="J615" i="2" s="1"/>
  <c r="Q615" i="2"/>
  <c r="I609" i="2"/>
  <c r="J609" i="2" s="1"/>
  <c r="Q609" i="2"/>
  <c r="I607" i="2"/>
  <c r="J607" i="2" s="1"/>
  <c r="Q607" i="2"/>
  <c r="I605" i="2"/>
  <c r="J605" i="2" s="1"/>
  <c r="Q605" i="2"/>
  <c r="I599" i="2"/>
  <c r="J599" i="2" s="1"/>
  <c r="Q599" i="2"/>
  <c r="I593" i="2"/>
  <c r="J593" i="2" s="1"/>
  <c r="Q593" i="2"/>
  <c r="I591" i="2"/>
  <c r="J591" i="2" s="1"/>
  <c r="Q591" i="2"/>
  <c r="I585" i="2"/>
  <c r="J585" i="2" s="1"/>
  <c r="Q585" i="2"/>
  <c r="I583" i="2"/>
  <c r="J583" i="2" s="1"/>
  <c r="Q583" i="2"/>
  <c r="I581" i="2"/>
  <c r="J581" i="2" s="1"/>
  <c r="Q581" i="2"/>
  <c r="I579" i="2"/>
  <c r="J579" i="2" s="1"/>
  <c r="Q579" i="2"/>
  <c r="I577" i="2"/>
  <c r="J577" i="2" s="1"/>
  <c r="Q577" i="2"/>
  <c r="I571" i="2"/>
  <c r="J571" i="2" s="1"/>
  <c r="Q571" i="2"/>
  <c r="I569" i="2"/>
  <c r="J569" i="2" s="1"/>
  <c r="Q569" i="2"/>
  <c r="I563" i="2"/>
  <c r="J563" i="2" s="1"/>
  <c r="Q563" i="2"/>
  <c r="I561" i="2"/>
  <c r="J561" i="2" s="1"/>
  <c r="Q561" i="2"/>
  <c r="I555" i="2"/>
  <c r="J555" i="2" s="1"/>
  <c r="Q555" i="2"/>
  <c r="I553" i="2"/>
  <c r="J553" i="2" s="1"/>
  <c r="Q553" i="2"/>
  <c r="I547" i="2"/>
  <c r="J547" i="2" s="1"/>
  <c r="Q547" i="2"/>
  <c r="I545" i="2"/>
  <c r="J545" i="2" s="1"/>
  <c r="Q545" i="2"/>
  <c r="I539" i="2"/>
  <c r="J539" i="2" s="1"/>
  <c r="Q539" i="2"/>
  <c r="I537" i="2"/>
  <c r="J537" i="2" s="1"/>
  <c r="Q537" i="2"/>
  <c r="I535" i="2"/>
  <c r="J535" i="2" s="1"/>
  <c r="Q535" i="2"/>
  <c r="I529" i="2"/>
  <c r="J529" i="2" s="1"/>
  <c r="Q529" i="2"/>
  <c r="I519" i="2"/>
  <c r="J519" i="2" s="1"/>
  <c r="Q519" i="2"/>
  <c r="I515" i="2"/>
  <c r="J515" i="2" s="1"/>
  <c r="Q515" i="2"/>
  <c r="I513" i="2"/>
  <c r="J513" i="2" s="1"/>
  <c r="Q513" i="2"/>
  <c r="I511" i="2"/>
  <c r="J511" i="2" s="1"/>
  <c r="Q511" i="2"/>
  <c r="Q507" i="2"/>
  <c r="I507" i="2"/>
  <c r="J507" i="2" s="1"/>
  <c r="I505" i="2"/>
  <c r="J505" i="2" s="1"/>
  <c r="Q505" i="2"/>
  <c r="Q501" i="2"/>
  <c r="I501" i="2"/>
  <c r="J501" i="2" s="1"/>
  <c r="I499" i="2"/>
  <c r="J499" i="2" s="1"/>
  <c r="Q499" i="2"/>
  <c r="I497" i="2"/>
  <c r="J497" i="2" s="1"/>
  <c r="Q497" i="2"/>
  <c r="I495" i="2"/>
  <c r="J495" i="2" s="1"/>
  <c r="Q495" i="2"/>
  <c r="Q493" i="2"/>
  <c r="I493" i="2"/>
  <c r="J493" i="2" s="1"/>
  <c r="I487" i="2"/>
  <c r="J487" i="2" s="1"/>
  <c r="Q487" i="2"/>
  <c r="Q485" i="2"/>
  <c r="I485" i="2"/>
  <c r="J485" i="2" s="1"/>
  <c r="I483" i="2"/>
  <c r="J483" i="2" s="1"/>
  <c r="Q483" i="2"/>
  <c r="I481" i="2"/>
  <c r="J481" i="2" s="1"/>
  <c r="Q481" i="2"/>
  <c r="I479" i="2"/>
  <c r="J479" i="2" s="1"/>
  <c r="Q479" i="2"/>
  <c r="I475" i="2"/>
  <c r="J475" i="2" s="1"/>
  <c r="Q475" i="2"/>
  <c r="I473" i="2"/>
  <c r="J473" i="2" s="1"/>
  <c r="Q473" i="2"/>
  <c r="I471" i="2"/>
  <c r="J471" i="2" s="1"/>
  <c r="Q471" i="2"/>
  <c r="I467" i="2"/>
  <c r="J467" i="2" s="1"/>
  <c r="Q467" i="2"/>
  <c r="Q465" i="2"/>
  <c r="I465" i="2"/>
  <c r="J465" i="2" s="1"/>
  <c r="I463" i="2"/>
  <c r="J463" i="2" s="1"/>
  <c r="Q463" i="2"/>
  <c r="I459" i="2"/>
  <c r="J459" i="2" s="1"/>
  <c r="Q459" i="2"/>
  <c r="I457" i="2"/>
  <c r="J457" i="2" s="1"/>
  <c r="Q457" i="2"/>
  <c r="I455" i="2"/>
  <c r="J455" i="2" s="1"/>
  <c r="Q455" i="2"/>
  <c r="I451" i="2"/>
  <c r="J451" i="2" s="1"/>
  <c r="Q451" i="2"/>
  <c r="I449" i="2"/>
  <c r="J449" i="2" s="1"/>
  <c r="Q449" i="2"/>
  <c r="I447" i="2"/>
  <c r="J447" i="2" s="1"/>
  <c r="Q447" i="2"/>
  <c r="I443" i="2"/>
  <c r="J443" i="2" s="1"/>
  <c r="Q443" i="2"/>
  <c r="I441" i="2"/>
  <c r="J441" i="2" s="1"/>
  <c r="Q441" i="2"/>
  <c r="I439" i="2"/>
  <c r="J439" i="2" s="1"/>
  <c r="Q439" i="2"/>
  <c r="I435" i="2"/>
  <c r="J435" i="2" s="1"/>
  <c r="Q435" i="2"/>
  <c r="Q433" i="2"/>
  <c r="I433" i="2"/>
  <c r="J433" i="2" s="1"/>
  <c r="I431" i="2"/>
  <c r="J431" i="2" s="1"/>
  <c r="Q431" i="2"/>
  <c r="I427" i="2"/>
  <c r="J427" i="2" s="1"/>
  <c r="Q427" i="2"/>
  <c r="I425" i="2"/>
  <c r="J425" i="2" s="1"/>
  <c r="Q425" i="2"/>
  <c r="I423" i="2"/>
  <c r="J423" i="2" s="1"/>
  <c r="Q423" i="2"/>
  <c r="I419" i="2"/>
  <c r="J419" i="2" s="1"/>
  <c r="Q419" i="2"/>
  <c r="Q417" i="2"/>
  <c r="I417" i="2"/>
  <c r="J417" i="2" s="1"/>
  <c r="I415" i="2"/>
  <c r="J415" i="2" s="1"/>
  <c r="Q415" i="2"/>
  <c r="Q413" i="2"/>
  <c r="I413" i="2"/>
  <c r="J413" i="2" s="1"/>
  <c r="I409" i="2"/>
  <c r="J409" i="2" s="1"/>
  <c r="Q409" i="2"/>
  <c r="I407" i="2"/>
  <c r="J407" i="2" s="1"/>
  <c r="Q407" i="2"/>
  <c r="I405" i="2"/>
  <c r="J405" i="2" s="1"/>
  <c r="Q405" i="2"/>
  <c r="I399" i="2"/>
  <c r="J399" i="2" s="1"/>
  <c r="Q399" i="2"/>
  <c r="I393" i="2"/>
  <c r="J393" i="2" s="1"/>
  <c r="Q393" i="2"/>
  <c r="I391" i="2"/>
  <c r="J391" i="2" s="1"/>
  <c r="Q391" i="2"/>
  <c r="I389" i="2"/>
  <c r="J389" i="2" s="1"/>
  <c r="Q389" i="2"/>
  <c r="I383" i="2"/>
  <c r="J383" i="2" s="1"/>
  <c r="Q383" i="2"/>
  <c r="Q381" i="2"/>
  <c r="I381" i="2"/>
  <c r="J381" i="2" s="1"/>
  <c r="I371" i="2"/>
  <c r="J371" i="2" s="1"/>
  <c r="Q371" i="2"/>
  <c r="I367" i="2"/>
  <c r="J367" i="2" s="1"/>
  <c r="Q367" i="2"/>
  <c r="I363" i="2"/>
  <c r="J363" i="2" s="1"/>
  <c r="Q363" i="2"/>
  <c r="I357" i="2"/>
  <c r="J357" i="2" s="1"/>
  <c r="Q357" i="2"/>
  <c r="I353" i="2"/>
  <c r="J353" i="2" s="1"/>
  <c r="Q353" i="2"/>
  <c r="I351" i="2"/>
  <c r="J351" i="2" s="1"/>
  <c r="Q351" i="2"/>
  <c r="I349" i="2"/>
  <c r="J349" i="2" s="1"/>
  <c r="Q349" i="2"/>
  <c r="I347" i="2"/>
  <c r="J347" i="2" s="1"/>
  <c r="Q347" i="2"/>
  <c r="I345" i="2"/>
  <c r="J345" i="2" s="1"/>
  <c r="Q345" i="2"/>
  <c r="I343" i="2"/>
  <c r="J343" i="2" s="1"/>
  <c r="Q343" i="2"/>
  <c r="I341" i="2"/>
  <c r="J341" i="2" s="1"/>
  <c r="Q341" i="2"/>
  <c r="Q339" i="2"/>
  <c r="I339" i="2"/>
  <c r="J339" i="2" s="1"/>
  <c r="I337" i="2"/>
  <c r="J337" i="2" s="1"/>
  <c r="Q337" i="2"/>
  <c r="I335" i="2"/>
  <c r="J335" i="2" s="1"/>
  <c r="Q335" i="2"/>
  <c r="I333" i="2"/>
  <c r="J333" i="2" s="1"/>
  <c r="Q333" i="2"/>
  <c r="I331" i="2"/>
  <c r="J331" i="2" s="1"/>
  <c r="Q331" i="2"/>
  <c r="I329" i="2"/>
  <c r="J329" i="2" s="1"/>
  <c r="Q329" i="2"/>
  <c r="I327" i="2"/>
  <c r="J327" i="2" s="1"/>
  <c r="Q327" i="2"/>
  <c r="I325" i="2"/>
  <c r="J325" i="2" s="1"/>
  <c r="Q325" i="2"/>
  <c r="Q323" i="2"/>
  <c r="I323" i="2"/>
  <c r="J323" i="2" s="1"/>
  <c r="I321" i="2"/>
  <c r="J321" i="2" s="1"/>
  <c r="Q321" i="2"/>
  <c r="I319" i="2"/>
  <c r="J319" i="2" s="1"/>
  <c r="Q319" i="2"/>
  <c r="I317" i="2"/>
  <c r="J317" i="2" s="1"/>
  <c r="Q317" i="2"/>
  <c r="I315" i="2"/>
  <c r="J315" i="2" s="1"/>
  <c r="Q315" i="2"/>
  <c r="I313" i="2"/>
  <c r="J313" i="2" s="1"/>
  <c r="Q313" i="2"/>
  <c r="I307" i="2"/>
  <c r="J307" i="2" s="1"/>
  <c r="Q307" i="2"/>
  <c r="Q305" i="2"/>
  <c r="I305" i="2"/>
  <c r="J305" i="2" s="1"/>
  <c r="I303" i="2"/>
  <c r="J303" i="2" s="1"/>
  <c r="Q303" i="2"/>
  <c r="Q301" i="2"/>
  <c r="I301" i="2"/>
  <c r="J301" i="2" s="1"/>
  <c r="I299" i="2"/>
  <c r="J299" i="2" s="1"/>
  <c r="Q299" i="2"/>
  <c r="Q297" i="2"/>
  <c r="I297" i="2"/>
  <c r="J297" i="2" s="1"/>
  <c r="I295" i="2"/>
  <c r="J295" i="2" s="1"/>
  <c r="Q295" i="2"/>
  <c r="Q293" i="2"/>
  <c r="I293" i="2"/>
  <c r="J293" i="2" s="1"/>
  <c r="I291" i="2"/>
  <c r="J291" i="2" s="1"/>
  <c r="Q291" i="2"/>
  <c r="Q289" i="2"/>
  <c r="I289" i="2"/>
  <c r="J289" i="2" s="1"/>
  <c r="I287" i="2"/>
  <c r="J287" i="2" s="1"/>
  <c r="Q287" i="2"/>
  <c r="Q285" i="2"/>
  <c r="I285" i="2"/>
  <c r="J285" i="2" s="1"/>
  <c r="I283" i="2"/>
  <c r="J283" i="2" s="1"/>
  <c r="Q283" i="2"/>
  <c r="Q281" i="2"/>
  <c r="I281" i="2"/>
  <c r="J281" i="2" s="1"/>
  <c r="I279" i="2"/>
  <c r="J279" i="2" s="1"/>
  <c r="Q279" i="2"/>
  <c r="Q277" i="2"/>
  <c r="I277" i="2"/>
  <c r="J277" i="2" s="1"/>
  <c r="I275" i="2"/>
  <c r="J275" i="2" s="1"/>
  <c r="Q275" i="2"/>
  <c r="Q273" i="2"/>
  <c r="I273" i="2"/>
  <c r="J273" i="2" s="1"/>
  <c r="I271" i="2"/>
  <c r="J271" i="2" s="1"/>
  <c r="Q271" i="2"/>
  <c r="Q269" i="2"/>
  <c r="I269" i="2"/>
  <c r="J269" i="2" s="1"/>
  <c r="I267" i="2"/>
  <c r="J267" i="2" s="1"/>
  <c r="Q267" i="2"/>
  <c r="Q265" i="2"/>
  <c r="I265" i="2"/>
  <c r="J265" i="2" s="1"/>
  <c r="I263" i="2"/>
  <c r="J263" i="2" s="1"/>
  <c r="Q263" i="2"/>
  <c r="Q261" i="2"/>
  <c r="I261" i="2"/>
  <c r="J261" i="2" s="1"/>
  <c r="I259" i="2"/>
  <c r="J259" i="2" s="1"/>
  <c r="Q259" i="2"/>
  <c r="Q257" i="2"/>
  <c r="I257" i="2"/>
  <c r="J257" i="2" s="1"/>
  <c r="I255" i="2"/>
  <c r="J255" i="2" s="1"/>
  <c r="Q255" i="2"/>
  <c r="Q253" i="2"/>
  <c r="I253" i="2"/>
  <c r="J253" i="2" s="1"/>
  <c r="I251" i="2"/>
  <c r="J251" i="2" s="1"/>
  <c r="Q251" i="2"/>
  <c r="Q249" i="2"/>
  <c r="I249" i="2"/>
  <c r="J249" i="2" s="1"/>
  <c r="I247" i="2"/>
  <c r="J247" i="2" s="1"/>
  <c r="Q247" i="2"/>
  <c r="Q245" i="2"/>
  <c r="I245" i="2"/>
  <c r="J245" i="2" s="1"/>
  <c r="I243" i="2"/>
  <c r="J243" i="2" s="1"/>
  <c r="Q243" i="2"/>
  <c r="Q241" i="2"/>
  <c r="I241" i="2"/>
  <c r="J241" i="2" s="1"/>
  <c r="I239" i="2"/>
  <c r="J239" i="2" s="1"/>
  <c r="Q239" i="2"/>
  <c r="Q237" i="2"/>
  <c r="I237" i="2"/>
  <c r="J237" i="2" s="1"/>
  <c r="I235" i="2"/>
  <c r="J235" i="2" s="1"/>
  <c r="Q235" i="2"/>
  <c r="I231" i="2"/>
  <c r="J231" i="2" s="1"/>
  <c r="Q231" i="2"/>
  <c r="Q229" i="2"/>
  <c r="I229" i="2"/>
  <c r="J229" i="2" s="1"/>
  <c r="I227" i="2"/>
  <c r="J227" i="2" s="1"/>
  <c r="Q227" i="2"/>
  <c r="I225" i="2"/>
  <c r="J225" i="2" s="1"/>
  <c r="Q225" i="2"/>
  <c r="I223" i="2"/>
  <c r="J223" i="2" s="1"/>
  <c r="Q223" i="2"/>
  <c r="Q221" i="2"/>
  <c r="I221" i="2"/>
  <c r="J221" i="2" s="1"/>
  <c r="I219" i="2"/>
  <c r="J219" i="2" s="1"/>
  <c r="Q219" i="2"/>
  <c r="I217" i="2"/>
  <c r="J217" i="2" s="1"/>
  <c r="Q217" i="2"/>
  <c r="I215" i="2"/>
  <c r="J215" i="2" s="1"/>
  <c r="Q215" i="2"/>
  <c r="I213" i="2"/>
  <c r="J213" i="2" s="1"/>
  <c r="Q213" i="2"/>
  <c r="I211" i="2"/>
  <c r="J211" i="2" s="1"/>
  <c r="Q211" i="2"/>
  <c r="I209" i="2"/>
  <c r="J209" i="2" s="1"/>
  <c r="Q209" i="2"/>
  <c r="I207" i="2"/>
  <c r="J207" i="2" s="1"/>
  <c r="Q207" i="2"/>
  <c r="I205" i="2"/>
  <c r="J205" i="2" s="1"/>
  <c r="Q205" i="2"/>
  <c r="I203" i="2"/>
  <c r="J203" i="2" s="1"/>
  <c r="Q203" i="2"/>
  <c r="I201" i="2"/>
  <c r="J201" i="2" s="1"/>
  <c r="Q201" i="2"/>
  <c r="I199" i="2"/>
  <c r="J199" i="2" s="1"/>
  <c r="Q199" i="2"/>
  <c r="I197" i="2"/>
  <c r="J197" i="2" s="1"/>
  <c r="Q197" i="2"/>
  <c r="I195" i="2"/>
  <c r="J195" i="2" s="1"/>
  <c r="Q195" i="2"/>
  <c r="I193" i="2"/>
  <c r="J193" i="2" s="1"/>
  <c r="Q193" i="2"/>
  <c r="I191" i="2"/>
  <c r="J191" i="2" s="1"/>
  <c r="Q191" i="2"/>
  <c r="I189" i="2"/>
  <c r="J189" i="2" s="1"/>
  <c r="Q189" i="2"/>
  <c r="I185" i="2"/>
  <c r="J185" i="2" s="1"/>
  <c r="Q185" i="2"/>
  <c r="I183" i="2"/>
  <c r="J183" i="2" s="1"/>
  <c r="Q183" i="2"/>
  <c r="I181" i="2"/>
  <c r="J181" i="2" s="1"/>
  <c r="Q181" i="2"/>
  <c r="I179" i="2"/>
  <c r="J179" i="2" s="1"/>
  <c r="Q179" i="2"/>
  <c r="I177" i="2"/>
  <c r="J177" i="2" s="1"/>
  <c r="Q177" i="2"/>
  <c r="I175" i="2"/>
  <c r="J175" i="2" s="1"/>
  <c r="Q175" i="2"/>
  <c r="I173" i="2"/>
  <c r="J173" i="2" s="1"/>
  <c r="Q173" i="2"/>
  <c r="I171" i="2"/>
  <c r="J171" i="2" s="1"/>
  <c r="Q171" i="2"/>
  <c r="I169" i="2"/>
  <c r="J169" i="2" s="1"/>
  <c r="Q169" i="2"/>
  <c r="I167" i="2"/>
  <c r="J167" i="2" s="1"/>
  <c r="Q167" i="2"/>
  <c r="I165" i="2"/>
  <c r="J165" i="2" s="1"/>
  <c r="Q165" i="2"/>
  <c r="I163" i="2"/>
  <c r="J163" i="2" s="1"/>
  <c r="Q163" i="2"/>
  <c r="I161" i="2"/>
  <c r="J161" i="2" s="1"/>
  <c r="Q161" i="2"/>
  <c r="I159" i="2"/>
  <c r="J159" i="2" s="1"/>
  <c r="Q159" i="2"/>
  <c r="I157" i="2"/>
  <c r="J157" i="2" s="1"/>
  <c r="Q157" i="2"/>
  <c r="I155" i="2"/>
  <c r="J155" i="2" s="1"/>
  <c r="Q155" i="2"/>
  <c r="I153" i="2"/>
  <c r="J153" i="2" s="1"/>
  <c r="Q153" i="2"/>
  <c r="I151" i="2"/>
  <c r="J151" i="2" s="1"/>
  <c r="Q151" i="2"/>
  <c r="I149" i="2"/>
  <c r="J149" i="2" s="1"/>
  <c r="Q149" i="2"/>
  <c r="I147" i="2"/>
  <c r="J147" i="2" s="1"/>
  <c r="Q147" i="2"/>
  <c r="I145" i="2"/>
  <c r="J145" i="2" s="1"/>
  <c r="Q145" i="2"/>
  <c r="I143" i="2"/>
  <c r="J143" i="2" s="1"/>
  <c r="Q143" i="2"/>
  <c r="I141" i="2"/>
  <c r="J141" i="2" s="1"/>
  <c r="Q141" i="2"/>
  <c r="I139" i="2"/>
  <c r="J139" i="2" s="1"/>
  <c r="Q139" i="2"/>
  <c r="I137" i="2"/>
  <c r="J137" i="2" s="1"/>
  <c r="Q137" i="2"/>
  <c r="I135" i="2"/>
  <c r="J135" i="2" s="1"/>
  <c r="Q135" i="2"/>
  <c r="I133" i="2"/>
  <c r="J133" i="2" s="1"/>
  <c r="Q133" i="2"/>
  <c r="I131" i="2"/>
  <c r="J131" i="2" s="1"/>
  <c r="Q131" i="2"/>
  <c r="I129" i="2"/>
  <c r="J129" i="2" s="1"/>
  <c r="Q129" i="2"/>
  <c r="I127" i="2"/>
  <c r="J127" i="2" s="1"/>
  <c r="Q127" i="2"/>
  <c r="I125" i="2"/>
  <c r="J125" i="2" s="1"/>
  <c r="Q125" i="2"/>
  <c r="I123" i="2"/>
  <c r="J123" i="2" s="1"/>
  <c r="Q123" i="2"/>
  <c r="I121" i="2"/>
  <c r="J121" i="2" s="1"/>
  <c r="Q121" i="2"/>
  <c r="I119" i="2"/>
  <c r="J119" i="2" s="1"/>
  <c r="Q119" i="2"/>
  <c r="I117" i="2"/>
  <c r="J117" i="2" s="1"/>
  <c r="Q117" i="2"/>
  <c r="I115" i="2"/>
  <c r="J115" i="2" s="1"/>
  <c r="Q115" i="2"/>
  <c r="I113" i="2"/>
  <c r="J113" i="2" s="1"/>
  <c r="Q113" i="2"/>
  <c r="I111" i="2"/>
  <c r="J111" i="2" s="1"/>
  <c r="Q111" i="2"/>
  <c r="I105" i="2"/>
  <c r="J105" i="2" s="1"/>
  <c r="Q105" i="2"/>
  <c r="I103" i="2"/>
  <c r="J103" i="2" s="1"/>
  <c r="Q103" i="2"/>
  <c r="I99" i="2"/>
  <c r="J99" i="2" s="1"/>
  <c r="Q99" i="2"/>
  <c r="I97" i="2"/>
  <c r="J97" i="2" s="1"/>
  <c r="Q97" i="2"/>
  <c r="I91" i="2"/>
  <c r="J91" i="2" s="1"/>
  <c r="Q91" i="2"/>
  <c r="I85" i="2"/>
  <c r="J85" i="2" s="1"/>
  <c r="Q85" i="2"/>
  <c r="I83" i="2"/>
  <c r="J83" i="2" s="1"/>
  <c r="Q83" i="2"/>
  <c r="I81" i="2"/>
  <c r="J81" i="2" s="1"/>
  <c r="Q81" i="2"/>
  <c r="I79" i="2"/>
  <c r="J79" i="2" s="1"/>
  <c r="Q79" i="2"/>
  <c r="I77" i="2"/>
  <c r="J77" i="2" s="1"/>
  <c r="Q77" i="2"/>
  <c r="I71" i="2"/>
  <c r="J71" i="2" s="1"/>
  <c r="Q71" i="2"/>
  <c r="Q69" i="2"/>
  <c r="I69" i="2"/>
  <c r="J69" i="2" s="1"/>
  <c r="I67" i="2"/>
  <c r="J67" i="2" s="1"/>
  <c r="Q67" i="2"/>
  <c r="Q65" i="2"/>
  <c r="I65" i="2"/>
  <c r="J65" i="2" s="1"/>
  <c r="I59" i="2"/>
  <c r="J59" i="2" s="1"/>
  <c r="Q59" i="2"/>
  <c r="I57" i="2"/>
  <c r="J57" i="2" s="1"/>
  <c r="Q57" i="2"/>
  <c r="I55" i="2"/>
  <c r="J55" i="2" s="1"/>
  <c r="Q55" i="2"/>
  <c r="I41" i="2"/>
  <c r="J41" i="2" s="1"/>
  <c r="Q41" i="2"/>
  <c r="I39" i="2"/>
  <c r="J39" i="2" s="1"/>
  <c r="Q39" i="2"/>
  <c r="Q37" i="2"/>
  <c r="I37" i="2"/>
  <c r="J37" i="2" s="1"/>
  <c r="I35" i="2"/>
  <c r="J35" i="2" s="1"/>
  <c r="Q35" i="2"/>
  <c r="I31" i="2"/>
  <c r="J31" i="2" s="1"/>
  <c r="Q31" i="2"/>
  <c r="I29" i="2"/>
  <c r="J29" i="2" s="1"/>
  <c r="Q29" i="2"/>
  <c r="Q27" i="2"/>
  <c r="I27" i="2"/>
  <c r="J27" i="2" s="1"/>
  <c r="I19" i="2"/>
  <c r="J19" i="2" s="1"/>
  <c r="Q19" i="2"/>
  <c r="Q3791" i="2"/>
  <c r="Q3775" i="2"/>
  <c r="Q3767" i="2"/>
  <c r="Q3759" i="2"/>
  <c r="Q3751" i="2"/>
  <c r="Q3743" i="2"/>
  <c r="Q3719" i="2"/>
  <c r="Q3711" i="2"/>
  <c r="Q3663" i="2"/>
  <c r="Q3639" i="2"/>
  <c r="Q3631" i="2"/>
  <c r="Q3591" i="2"/>
  <c r="Q3583" i="2"/>
  <c r="Q3559" i="2"/>
  <c r="Q3551" i="2"/>
  <c r="Q3527" i="2"/>
  <c r="Q3503" i="2"/>
  <c r="Q3479" i="2"/>
  <c r="Q3471" i="2"/>
  <c r="Q3455" i="2"/>
  <c r="Q3439" i="2"/>
  <c r="Q3375" i="2"/>
  <c r="Q3367" i="2"/>
  <c r="Q3359" i="2"/>
  <c r="Q3351" i="2"/>
  <c r="Q3335" i="2"/>
  <c r="Q3319" i="2"/>
  <c r="Q3311" i="2"/>
  <c r="Q3303" i="2"/>
  <c r="Q3287" i="2"/>
  <c r="Q3271" i="2"/>
  <c r="Q3255" i="2"/>
  <c r="Q3247" i="2"/>
  <c r="Q3215" i="2"/>
  <c r="Q3207" i="2"/>
  <c r="Q3175" i="2"/>
  <c r="Q3167" i="2"/>
  <c r="Q3151" i="2"/>
  <c r="Q3143" i="2"/>
  <c r="Q3135" i="2"/>
  <c r="Q3127" i="2"/>
  <c r="Q3119" i="2"/>
  <c r="Q3103" i="2"/>
  <c r="Q3095" i="2"/>
  <c r="Q3079" i="2"/>
  <c r="Q3071" i="2"/>
  <c r="Q3047" i="2"/>
  <c r="Q2971" i="2"/>
  <c r="Q2955" i="2"/>
  <c r="Q2939" i="2"/>
  <c r="Q2923" i="2"/>
  <c r="Q2907" i="2"/>
  <c r="Q2859" i="2"/>
  <c r="Q2843" i="2"/>
  <c r="Q2827" i="2"/>
  <c r="Q2779" i="2"/>
  <c r="Q2731" i="2"/>
  <c r="Q2667" i="2"/>
  <c r="Q2635" i="2"/>
  <c r="Q2555" i="2"/>
  <c r="Q2539" i="2"/>
  <c r="Q2491" i="2"/>
  <c r="Q2443" i="2"/>
  <c r="Q2411" i="2"/>
  <c r="Q2379" i="2"/>
  <c r="Q2347" i="2"/>
  <c r="Q2267" i="2"/>
  <c r="Q2235" i="2"/>
  <c r="Q2219" i="2"/>
  <c r="Q2171" i="2"/>
  <c r="Q2139" i="2"/>
  <c r="Q2123" i="2"/>
  <c r="Q2107" i="2"/>
  <c r="Q2091" i="2"/>
  <c r="Q2075" i="2"/>
  <c r="Q2043" i="2"/>
  <c r="Q2011" i="2"/>
  <c r="Q1915" i="2"/>
  <c r="Q1899" i="2"/>
  <c r="Q1835" i="2"/>
  <c r="Q1787" i="2"/>
  <c r="Q1771" i="2"/>
  <c r="Q1739" i="2"/>
  <c r="Q1723" i="2"/>
  <c r="Q1707" i="2"/>
  <c r="Q1691" i="2"/>
  <c r="Q1675" i="2"/>
  <c r="Q1659" i="2"/>
  <c r="Q1643" i="2"/>
  <c r="Q1611" i="2"/>
  <c r="Q1595" i="2"/>
  <c r="Q1577" i="2"/>
  <c r="Q1556" i="2"/>
  <c r="Q1534" i="2"/>
  <c r="Q1513" i="2"/>
  <c r="Q1470" i="2"/>
  <c r="Q1393" i="2"/>
  <c r="Q1361" i="2"/>
  <c r="Q1249" i="2"/>
  <c r="Q1185" i="2"/>
  <c r="Q1121" i="2"/>
  <c r="Q1057" i="2"/>
  <c r="Q993" i="2"/>
  <c r="Q929" i="2"/>
  <c r="Q865" i="2"/>
  <c r="I3792" i="2"/>
  <c r="J3792" i="2" s="1"/>
  <c r="Q3792" i="2"/>
  <c r="I3748" i="2"/>
  <c r="J3748" i="2" s="1"/>
  <c r="Q3748" i="2"/>
  <c r="I3722" i="2"/>
  <c r="J3722" i="2" s="1"/>
  <c r="Q3722" i="2"/>
  <c r="I3718" i="2"/>
  <c r="J3718" i="2" s="1"/>
  <c r="Q3718" i="2"/>
  <c r="I3714" i="2"/>
  <c r="Q3714" i="2"/>
  <c r="I3710" i="2"/>
  <c r="Q3710" i="2"/>
  <c r="I3706" i="2"/>
  <c r="Q3706" i="2"/>
  <c r="I3704" i="2"/>
  <c r="J3704" i="2" s="1"/>
  <c r="Q3704" i="2"/>
  <c r="I3698" i="2"/>
  <c r="J3698" i="2" s="1"/>
  <c r="Q3698" i="2"/>
  <c r="I3692" i="2"/>
  <c r="J3692" i="2" s="1"/>
  <c r="Q3692" i="2"/>
  <c r="I3686" i="2"/>
  <c r="J3686" i="2" s="1"/>
  <c r="Q3686" i="2"/>
  <c r="I3682" i="2"/>
  <c r="J3682" i="2" s="1"/>
  <c r="Q3682" i="2"/>
  <c r="I3680" i="2"/>
  <c r="J3680" i="2" s="1"/>
  <c r="Q3680" i="2"/>
  <c r="I3676" i="2"/>
  <c r="J3676" i="2" s="1"/>
  <c r="Q3676" i="2"/>
  <c r="I3662" i="2"/>
  <c r="J3662" i="2" s="1"/>
  <c r="Q3662" i="2"/>
  <c r="I3658" i="2"/>
  <c r="Q3658" i="2"/>
  <c r="I3644" i="2"/>
  <c r="Q3644" i="2"/>
  <c r="I3638" i="2"/>
  <c r="J3638" i="2" s="1"/>
  <c r="Q3638" i="2"/>
  <c r="I3634" i="2"/>
  <c r="Q3634" i="2"/>
  <c r="I3626" i="2"/>
  <c r="Q3626" i="2"/>
  <c r="I3612" i="2"/>
  <c r="Q3612" i="2"/>
  <c r="I3608" i="2"/>
  <c r="J3608" i="2" s="1"/>
  <c r="Q3608" i="2"/>
  <c r="I3602" i="2"/>
  <c r="J3602" i="2" s="1"/>
  <c r="Q3602" i="2"/>
  <c r="I3590" i="2"/>
  <c r="Q3590" i="2"/>
  <c r="I3588" i="2"/>
  <c r="J3588" i="2" s="1"/>
  <c r="Q3588" i="2"/>
  <c r="I3584" i="2"/>
  <c r="Q3584" i="2"/>
  <c r="I3582" i="2"/>
  <c r="Q3582" i="2"/>
  <c r="I3578" i="2"/>
  <c r="Q3578" i="2"/>
  <c r="I3576" i="2"/>
  <c r="J3576" i="2" s="1"/>
  <c r="Q3576" i="2"/>
  <c r="I3552" i="2"/>
  <c r="J3552" i="2" s="1"/>
  <c r="Q3552" i="2"/>
  <c r="I3532" i="2"/>
  <c r="J3532" i="2" s="1"/>
  <c r="Q3532" i="2"/>
  <c r="I3528" i="2"/>
  <c r="Q3528" i="2"/>
  <c r="I3526" i="2"/>
  <c r="J3526" i="2" s="1"/>
  <c r="Q3526" i="2"/>
  <c r="I3520" i="2"/>
  <c r="J3520" i="2" s="1"/>
  <c r="Q3520" i="2"/>
  <c r="I3516" i="2"/>
  <c r="J3516" i="2" s="1"/>
  <c r="Q3516" i="2"/>
  <c r="I3514" i="2"/>
  <c r="J3514" i="2" s="1"/>
  <c r="Q3514" i="2"/>
  <c r="I3510" i="2"/>
  <c r="Q3510" i="2"/>
  <c r="I3498" i="2"/>
  <c r="Q3498" i="2"/>
  <c r="I3484" i="2"/>
  <c r="Q3484" i="2"/>
  <c r="I3466" i="2"/>
  <c r="Q3466" i="2"/>
  <c r="I3460" i="2"/>
  <c r="J3460" i="2" s="1"/>
  <c r="Q3460" i="2"/>
  <c r="I3456" i="2"/>
  <c r="J3456" i="2" s="1"/>
  <c r="Q3456" i="2"/>
  <c r="I3424" i="2"/>
  <c r="Q3424" i="2"/>
  <c r="I3408" i="2"/>
  <c r="Q3408" i="2"/>
  <c r="I3368" i="2"/>
  <c r="J3368" i="2" s="1"/>
  <c r="Q3368" i="2"/>
  <c r="I3360" i="2"/>
  <c r="Q3360" i="2"/>
  <c r="I3356" i="2"/>
  <c r="Q3356" i="2"/>
  <c r="I3352" i="2"/>
  <c r="J3352" i="2" s="1"/>
  <c r="Q3352" i="2"/>
  <c r="I3350" i="2"/>
  <c r="J3350" i="2" s="1"/>
  <c r="Q3350" i="2"/>
  <c r="I3348" i="2"/>
  <c r="J3348" i="2" s="1"/>
  <c r="Q3348" i="2"/>
  <c r="I3346" i="2"/>
  <c r="J3346" i="2" s="1"/>
  <c r="Q3346" i="2"/>
  <c r="I3342" i="2"/>
  <c r="J3342" i="2" s="1"/>
  <c r="Q3342" i="2"/>
  <c r="I3336" i="2"/>
  <c r="J3336" i="2" s="1"/>
  <c r="Q3336" i="2"/>
  <c r="I3330" i="2"/>
  <c r="J3330" i="2" s="1"/>
  <c r="Q3330" i="2"/>
  <c r="I3304" i="2"/>
  <c r="Q3304" i="2"/>
  <c r="I3288" i="2"/>
  <c r="J3288" i="2" s="1"/>
  <c r="Q3288" i="2"/>
  <c r="I3286" i="2"/>
  <c r="J3286" i="2" s="1"/>
  <c r="Q3286" i="2"/>
  <c r="I3282" i="2"/>
  <c r="J3282" i="2" s="1"/>
  <c r="Q3282" i="2"/>
  <c r="I3280" i="2"/>
  <c r="J3280" i="2" s="1"/>
  <c r="Q3280" i="2"/>
  <c r="I3272" i="2"/>
  <c r="J3272" i="2" s="1"/>
  <c r="Q3272" i="2"/>
  <c r="I3270" i="2"/>
  <c r="J3270" i="2" s="1"/>
  <c r="Q3270" i="2"/>
  <c r="I3254" i="2"/>
  <c r="J3254" i="2" s="1"/>
  <c r="Q3254" i="2"/>
  <c r="I3248" i="2"/>
  <c r="Q3248" i="2"/>
  <c r="I3242" i="2"/>
  <c r="J3242" i="2" s="1"/>
  <c r="Q3242" i="2"/>
  <c r="I3240" i="2"/>
  <c r="J3240" i="2" s="1"/>
  <c r="Q3240" i="2"/>
  <c r="I3234" i="2"/>
  <c r="J3234" i="2" s="1"/>
  <c r="Q3234" i="2"/>
  <c r="I3232" i="2"/>
  <c r="J3232" i="2" s="1"/>
  <c r="Q3232" i="2"/>
  <c r="I3222" i="2"/>
  <c r="J3222" i="2" s="1"/>
  <c r="Q3222" i="2"/>
  <c r="I3220" i="2"/>
  <c r="J3220" i="2" s="1"/>
  <c r="Q3220" i="2"/>
  <c r="I3194" i="2"/>
  <c r="J3194" i="2" s="1"/>
  <c r="Q3194" i="2"/>
  <c r="I3188" i="2"/>
  <c r="Q3188" i="2"/>
  <c r="I3186" i="2"/>
  <c r="J3186" i="2" s="1"/>
  <c r="Q3186" i="2"/>
  <c r="I3182" i="2"/>
  <c r="Q3182" i="2"/>
  <c r="I3174" i="2"/>
  <c r="Q3174" i="2"/>
  <c r="I3156" i="2"/>
  <c r="Q3156" i="2"/>
  <c r="I3150" i="2"/>
  <c r="Q3150" i="2"/>
  <c r="I3140" i="2"/>
  <c r="Q3140" i="2"/>
  <c r="I3138" i="2"/>
  <c r="Q3138" i="2"/>
  <c r="I3136" i="2"/>
  <c r="J3136" i="2" s="1"/>
  <c r="Q3136" i="2"/>
  <c r="I3134" i="2"/>
  <c r="J3134" i="2" s="1"/>
  <c r="Q3134" i="2"/>
  <c r="I3130" i="2"/>
  <c r="Q3130" i="2"/>
  <c r="I3126" i="2"/>
  <c r="Q3126" i="2"/>
  <c r="I3106" i="2"/>
  <c r="Q3106" i="2"/>
  <c r="I3102" i="2"/>
  <c r="J3102" i="2" s="1"/>
  <c r="Q3102" i="2"/>
  <c r="I3096" i="2"/>
  <c r="Q3096" i="2"/>
  <c r="I3094" i="2"/>
  <c r="Q3094" i="2"/>
  <c r="I3092" i="2"/>
  <c r="J3092" i="2" s="1"/>
  <c r="Q3092" i="2"/>
  <c r="I3090" i="2"/>
  <c r="J3090" i="2" s="1"/>
  <c r="Q3090" i="2"/>
  <c r="I3076" i="2"/>
  <c r="J3076" i="2" s="1"/>
  <c r="Q3076" i="2"/>
  <c r="I3070" i="2"/>
  <c r="J3070" i="2" s="1"/>
  <c r="Q3070" i="2"/>
  <c r="I3068" i="2"/>
  <c r="J3068" i="2" s="1"/>
  <c r="Q3068" i="2"/>
  <c r="I3066" i="2"/>
  <c r="J3066" i="2" s="1"/>
  <c r="Q3066" i="2"/>
  <c r="I3062" i="2"/>
  <c r="Q3062" i="2"/>
  <c r="I3060" i="2"/>
  <c r="Q3060" i="2"/>
  <c r="I3050" i="2"/>
  <c r="J3050" i="2" s="1"/>
  <c r="Q3050" i="2"/>
  <c r="I3042" i="2"/>
  <c r="J3042" i="2" s="1"/>
  <c r="Q3042" i="2"/>
  <c r="I3032" i="2"/>
  <c r="J3032" i="2" s="1"/>
  <c r="Q3032" i="2"/>
  <c r="I3008" i="2"/>
  <c r="Q3008" i="2"/>
  <c r="I3006" i="2"/>
  <c r="J3006" i="2" s="1"/>
  <c r="Q3006" i="2"/>
  <c r="I2994" i="2"/>
  <c r="Q2994" i="2"/>
  <c r="I2992" i="2"/>
  <c r="Q2992" i="2"/>
  <c r="I2990" i="2"/>
  <c r="J2990" i="2" s="1"/>
  <c r="Q2990" i="2"/>
  <c r="I2984" i="2"/>
  <c r="J2984" i="2" s="1"/>
  <c r="Q2984" i="2"/>
  <c r="I2970" i="2"/>
  <c r="Q2970" i="2"/>
  <c r="I2916" i="2"/>
  <c r="Q2916" i="2"/>
  <c r="I2912" i="2"/>
  <c r="J2912" i="2" s="1"/>
  <c r="Q2912" i="2"/>
  <c r="I2906" i="2"/>
  <c r="J2906" i="2" s="1"/>
  <c r="Q2906" i="2"/>
  <c r="I2888" i="2"/>
  <c r="J2888" i="2" s="1"/>
  <c r="Q2888" i="2"/>
  <c r="I2884" i="2"/>
  <c r="J2884" i="2" s="1"/>
  <c r="Q2884" i="2"/>
  <c r="I2874" i="2"/>
  <c r="J2874" i="2" s="1"/>
  <c r="Q2874" i="2"/>
  <c r="I2822" i="2"/>
  <c r="J2822" i="2" s="1"/>
  <c r="Q2822" i="2"/>
  <c r="I2818" i="2"/>
  <c r="Q2818" i="2"/>
  <c r="I2800" i="2"/>
  <c r="Q2800" i="2"/>
  <c r="I2778" i="2"/>
  <c r="Q2778" i="2"/>
  <c r="I2776" i="2"/>
  <c r="J2776" i="2" s="1"/>
  <c r="Q2776" i="2"/>
  <c r="I2754" i="2"/>
  <c r="Q2754" i="2"/>
  <c r="I2730" i="2"/>
  <c r="J2730" i="2" s="1"/>
  <c r="Q2730" i="2"/>
  <c r="I2712" i="2"/>
  <c r="Q2712" i="2"/>
  <c r="I2706" i="2"/>
  <c r="J2706" i="2" s="1"/>
  <c r="Q2706" i="2"/>
  <c r="I2690" i="2"/>
  <c r="Q2690" i="2"/>
  <c r="I2674" i="2"/>
  <c r="Q2674" i="2"/>
  <c r="I2672" i="2"/>
  <c r="J2672" i="2" s="1"/>
  <c r="Q2672" i="2"/>
  <c r="I2654" i="2"/>
  <c r="J2654" i="2" s="1"/>
  <c r="Q2654" i="2"/>
  <c r="I2648" i="2"/>
  <c r="J2648" i="2" s="1"/>
  <c r="Q2648" i="2"/>
  <c r="I2630" i="2"/>
  <c r="J2630" i="2" s="1"/>
  <c r="Q2630" i="2"/>
  <c r="I2616" i="2"/>
  <c r="J2616" i="2" s="1"/>
  <c r="Q2616" i="2"/>
  <c r="I2610" i="2"/>
  <c r="Q2610" i="2"/>
  <c r="I2598" i="2"/>
  <c r="Q2598" i="2"/>
  <c r="I2596" i="2"/>
  <c r="J2596" i="2" s="1"/>
  <c r="Q2596" i="2"/>
  <c r="I2590" i="2"/>
  <c r="J2590" i="2" s="1"/>
  <c r="Q2590" i="2"/>
  <c r="I2562" i="2"/>
  <c r="J2562" i="2" s="1"/>
  <c r="Q2562" i="2"/>
  <c r="I2556" i="2"/>
  <c r="Q2556" i="2"/>
  <c r="I2510" i="2"/>
  <c r="J2510" i="2" s="1"/>
  <c r="Q2510" i="2"/>
  <c r="I2490" i="2"/>
  <c r="J2490" i="2" s="1"/>
  <c r="Q2490" i="2"/>
  <c r="I2486" i="2"/>
  <c r="J2486" i="2" s="1"/>
  <c r="Q2486" i="2"/>
  <c r="I2484" i="2"/>
  <c r="J2484" i="2" s="1"/>
  <c r="Q2484" i="2"/>
  <c r="I2480" i="2"/>
  <c r="Q2480" i="2"/>
  <c r="I2478" i="2"/>
  <c r="J2478" i="2" s="1"/>
  <c r="Q2478" i="2"/>
  <c r="I2474" i="2"/>
  <c r="Q2474" i="2"/>
  <c r="I2462" i="2"/>
  <c r="J2462" i="2" s="1"/>
  <c r="Q2462" i="2"/>
  <c r="I2460" i="2"/>
  <c r="J2460" i="2" s="1"/>
  <c r="Q2460" i="2"/>
  <c r="I2456" i="2"/>
  <c r="J2456" i="2" s="1"/>
  <c r="Q2456" i="2"/>
  <c r="I2444" i="2"/>
  <c r="Q2444" i="2"/>
  <c r="I2442" i="2"/>
  <c r="J2442" i="2" s="1"/>
  <c r="Q2442" i="2"/>
  <c r="I2438" i="2"/>
  <c r="Q2438" i="2"/>
  <c r="I2432" i="2"/>
  <c r="Q2432" i="2"/>
  <c r="I2416" i="2"/>
  <c r="J2416" i="2" s="1"/>
  <c r="Q2416" i="2"/>
  <c r="I2390" i="2"/>
  <c r="J2390" i="2" s="1"/>
  <c r="Q2390" i="2"/>
  <c r="I2386" i="2"/>
  <c r="J2386" i="2" s="1"/>
  <c r="Q2386" i="2"/>
  <c r="I2374" i="2"/>
  <c r="J2374" i="2" s="1"/>
  <c r="Q2374" i="2"/>
  <c r="I2372" i="2"/>
  <c r="J2372" i="2" s="1"/>
  <c r="Q2372" i="2"/>
  <c r="I2368" i="2"/>
  <c r="J2368" i="2" s="1"/>
  <c r="Q2368" i="2"/>
  <c r="I2340" i="2"/>
  <c r="Q2340" i="2"/>
  <c r="I2332" i="2"/>
  <c r="J2332" i="2" s="1"/>
  <c r="Q2332" i="2"/>
  <c r="I2326" i="2"/>
  <c r="J2326" i="2" s="1"/>
  <c r="Q2326" i="2"/>
  <c r="I2318" i="2"/>
  <c r="J2318" i="2" s="1"/>
  <c r="Q2318" i="2"/>
  <c r="I2286" i="2"/>
  <c r="Q2286" i="2"/>
  <c r="I2274" i="2"/>
  <c r="J2274" i="2" s="1"/>
  <c r="Q2274" i="2"/>
  <c r="I2272" i="2"/>
  <c r="J2272" i="2" s="1"/>
  <c r="Q2272" i="2"/>
  <c r="I2262" i="2"/>
  <c r="Q2262" i="2"/>
  <c r="I2256" i="2"/>
  <c r="Q2256" i="2"/>
  <c r="I2240" i="2"/>
  <c r="J2240" i="2" s="1"/>
  <c r="Q2240" i="2"/>
  <c r="I2226" i="2"/>
  <c r="Q2226" i="2"/>
  <c r="I2200" i="2"/>
  <c r="J2200" i="2" s="1"/>
  <c r="Q2200" i="2"/>
  <c r="I2198" i="2"/>
  <c r="J2198" i="2" s="1"/>
  <c r="Q2198" i="2"/>
  <c r="I2190" i="2"/>
  <c r="J2190" i="2" s="1"/>
  <c r="Q2190" i="2"/>
  <c r="I2186" i="2"/>
  <c r="J2186" i="2" s="1"/>
  <c r="Q2186" i="2"/>
  <c r="I2176" i="2"/>
  <c r="Q2176" i="2"/>
  <c r="I2160" i="2"/>
  <c r="Q2160" i="2"/>
  <c r="I2158" i="2"/>
  <c r="Q2158" i="2"/>
  <c r="I2156" i="2"/>
  <c r="Q2156" i="2"/>
  <c r="I2152" i="2"/>
  <c r="Q2152" i="2"/>
  <c r="I2146" i="2"/>
  <c r="Q2146" i="2"/>
  <c r="I2138" i="2"/>
  <c r="Q2138" i="2"/>
  <c r="I2132" i="2"/>
  <c r="Q2132" i="2"/>
  <c r="I2130" i="2"/>
  <c r="Q2130" i="2"/>
  <c r="I2126" i="2"/>
  <c r="Q2126" i="2"/>
  <c r="I2122" i="2"/>
  <c r="Q2122" i="2"/>
  <c r="I2102" i="2"/>
  <c r="J2102" i="2" s="1"/>
  <c r="Q2102" i="2"/>
  <c r="I2090" i="2"/>
  <c r="Q2090" i="2"/>
  <c r="I2084" i="2"/>
  <c r="J2084" i="2" s="1"/>
  <c r="Q2084" i="2"/>
  <c r="I2078" i="2"/>
  <c r="Q2078" i="2"/>
  <c r="I2076" i="2"/>
  <c r="Q2076" i="2"/>
  <c r="I2074" i="2"/>
  <c r="J2074" i="2" s="1"/>
  <c r="Q2074" i="2"/>
  <c r="I2062" i="2"/>
  <c r="Q2062" i="2"/>
  <c r="I2060" i="2"/>
  <c r="J2060" i="2" s="1"/>
  <c r="Q2060" i="2"/>
  <c r="I2056" i="2"/>
  <c r="Q2056" i="2"/>
  <c r="I2052" i="2"/>
  <c r="Q2052" i="2"/>
  <c r="I2048" i="2"/>
  <c r="Q2048" i="2"/>
  <c r="I2044" i="2"/>
  <c r="Q2044" i="2"/>
  <c r="I2040" i="2"/>
  <c r="J2040" i="2" s="1"/>
  <c r="Q2040" i="2"/>
  <c r="I2032" i="2"/>
  <c r="Q2032" i="2"/>
  <c r="I2030" i="2"/>
  <c r="Q2030" i="2"/>
  <c r="I2028" i="2"/>
  <c r="Q2028" i="2"/>
  <c r="I2024" i="2"/>
  <c r="Q2024" i="2"/>
  <c r="I2016" i="2"/>
  <c r="J2016" i="2" s="1"/>
  <c r="Q2016" i="2"/>
  <c r="I2012" i="2"/>
  <c r="J2012" i="2" s="1"/>
  <c r="Q2012" i="2"/>
  <c r="I2004" i="2"/>
  <c r="Q2004" i="2"/>
  <c r="I1992" i="2"/>
  <c r="Q1992" i="2"/>
  <c r="I1990" i="2"/>
  <c r="J1990" i="2" s="1"/>
  <c r="Q1990" i="2"/>
  <c r="I1988" i="2"/>
  <c r="J1988" i="2" s="1"/>
  <c r="Q1988" i="2"/>
  <c r="I1974" i="2"/>
  <c r="J1974" i="2" s="1"/>
  <c r="Q1974" i="2"/>
  <c r="I1970" i="2"/>
  <c r="J1970" i="2" s="1"/>
  <c r="Q1970" i="2"/>
  <c r="I1966" i="2"/>
  <c r="J1966" i="2" s="1"/>
  <c r="Q1966" i="2"/>
  <c r="I1828" i="2"/>
  <c r="J1828" i="2" s="1"/>
  <c r="Q1828" i="2"/>
  <c r="I3013" i="2"/>
  <c r="J3013" i="2" s="1"/>
  <c r="Q3013" i="2"/>
  <c r="I3001" i="2"/>
  <c r="Q3001" i="2"/>
  <c r="I2993" i="2"/>
  <c r="Q2993" i="2"/>
  <c r="I2985" i="2"/>
  <c r="J2985" i="2" s="1"/>
  <c r="Q2985" i="2"/>
  <c r="I2981" i="2"/>
  <c r="J2981" i="2" s="1"/>
  <c r="Q2981" i="2"/>
  <c r="I2949" i="2"/>
  <c r="J2949" i="2" s="1"/>
  <c r="Q2949" i="2"/>
  <c r="I2941" i="2"/>
  <c r="Q2941" i="2"/>
  <c r="I2933" i="2"/>
  <c r="Q2933" i="2"/>
  <c r="I2925" i="2"/>
  <c r="Q2925" i="2"/>
  <c r="I2917" i="2"/>
  <c r="Q2917" i="2"/>
  <c r="I2865" i="2"/>
  <c r="J2865" i="2" s="1"/>
  <c r="Q2865" i="2"/>
  <c r="I2809" i="2"/>
  <c r="J2809" i="2" s="1"/>
  <c r="Q2809" i="2"/>
  <c r="I2801" i="2"/>
  <c r="Q2801" i="2"/>
  <c r="I2793" i="2"/>
  <c r="Q2793" i="2"/>
  <c r="I2725" i="2"/>
  <c r="Q2725" i="2"/>
  <c r="I2717" i="2"/>
  <c r="J2717" i="2" s="1"/>
  <c r="Q2717" i="2"/>
  <c r="I2705" i="2"/>
  <c r="J2705" i="2" s="1"/>
  <c r="Q2705" i="2"/>
  <c r="I2701" i="2"/>
  <c r="Q2701" i="2"/>
  <c r="I2689" i="2"/>
  <c r="Q2689" i="2"/>
  <c r="I2685" i="2"/>
  <c r="J2685" i="2" s="1"/>
  <c r="Q2685" i="2"/>
  <c r="I2681" i="2"/>
  <c r="Q2681" i="2"/>
  <c r="I2673" i="2"/>
  <c r="J2673" i="2" s="1"/>
  <c r="Q2673" i="2"/>
  <c r="I2661" i="2"/>
  <c r="J2661" i="2" s="1"/>
  <c r="Q2661" i="2"/>
  <c r="I2649" i="2"/>
  <c r="Q2649" i="2"/>
  <c r="I2641" i="2"/>
  <c r="J2641" i="2" s="1"/>
  <c r="Q2641" i="2"/>
  <c r="I2637" i="2"/>
  <c r="Q2637" i="2"/>
  <c r="I2621" i="2"/>
  <c r="J2621" i="2" s="1"/>
  <c r="Q2621" i="2"/>
  <c r="I2617" i="2"/>
  <c r="Q2617" i="2"/>
  <c r="I2609" i="2"/>
  <c r="Q2609" i="2"/>
  <c r="I2605" i="2"/>
  <c r="J2605" i="2" s="1"/>
  <c r="Q2605" i="2"/>
  <c r="I2601" i="2"/>
  <c r="Q2601" i="2"/>
  <c r="I2597" i="2"/>
  <c r="J2597" i="2" s="1"/>
  <c r="Q2597" i="2"/>
  <c r="I2589" i="2"/>
  <c r="J2589" i="2" s="1"/>
  <c r="Q2589" i="2"/>
  <c r="I2561" i="2"/>
  <c r="J2561" i="2" s="1"/>
  <c r="Q2561" i="2"/>
  <c r="I2549" i="2"/>
  <c r="Q2549" i="2"/>
  <c r="I2541" i="2"/>
  <c r="Q2541" i="2"/>
  <c r="I2517" i="2"/>
  <c r="Q2517" i="2"/>
  <c r="I2505" i="2"/>
  <c r="J2505" i="2" s="1"/>
  <c r="Q2505" i="2"/>
  <c r="I2501" i="2"/>
  <c r="Q2501" i="2"/>
  <c r="I2485" i="2"/>
  <c r="J2485" i="2" s="1"/>
  <c r="Q2485" i="2"/>
  <c r="I2473" i="2"/>
  <c r="J2473" i="2" s="1"/>
  <c r="Q2473" i="2"/>
  <c r="I2461" i="2"/>
  <c r="J2461" i="2" s="1"/>
  <c r="Q2461" i="2"/>
  <c r="I2449" i="2"/>
  <c r="J2449" i="2" s="1"/>
  <c r="Q2449" i="2"/>
  <c r="I2437" i="2"/>
  <c r="Q2437" i="2"/>
  <c r="I2429" i="2"/>
  <c r="J2429" i="2" s="1"/>
  <c r="Q2429" i="2"/>
  <c r="I2425" i="2"/>
  <c r="Q2425" i="2"/>
  <c r="I2417" i="2"/>
  <c r="J2417" i="2" s="1"/>
  <c r="Q2417" i="2"/>
  <c r="I2409" i="2"/>
  <c r="J2409" i="2" s="1"/>
  <c r="Q2409" i="2"/>
  <c r="I2397" i="2"/>
  <c r="J2397" i="2" s="1"/>
  <c r="Q2397" i="2"/>
  <c r="I2385" i="2"/>
  <c r="J2385" i="2" s="1"/>
  <c r="Q2385" i="2"/>
  <c r="I2373" i="2"/>
  <c r="J2373" i="2" s="1"/>
  <c r="Q2373" i="2"/>
  <c r="I2361" i="2"/>
  <c r="Q2361" i="2"/>
  <c r="I2357" i="2"/>
  <c r="Q2357" i="2"/>
  <c r="I2341" i="2"/>
  <c r="Q2341" i="2"/>
  <c r="I2333" i="2"/>
  <c r="J2333" i="2" s="1"/>
  <c r="Q2333" i="2"/>
  <c r="I2325" i="2"/>
  <c r="J2325" i="2" s="1"/>
  <c r="Q2325" i="2"/>
  <c r="I2305" i="2"/>
  <c r="Q2305" i="2"/>
  <c r="I2293" i="2"/>
  <c r="J2293" i="2" s="1"/>
  <c r="Q2293" i="2"/>
  <c r="I2281" i="2"/>
  <c r="J2281" i="2" s="1"/>
  <c r="Q2281" i="2"/>
  <c r="I2273" i="2"/>
  <c r="J2273" i="2" s="1"/>
  <c r="Q2273" i="2"/>
  <c r="I2261" i="2"/>
  <c r="Q2261" i="2"/>
  <c r="I2253" i="2"/>
  <c r="J2253" i="2" s="1"/>
  <c r="Q2253" i="2"/>
  <c r="I2233" i="2"/>
  <c r="J2233" i="2" s="1"/>
  <c r="Q2233" i="2"/>
  <c r="I2225" i="2"/>
  <c r="J2225" i="2" s="1"/>
  <c r="Q2225" i="2"/>
  <c r="I2205" i="2"/>
  <c r="J2205" i="2" s="1"/>
  <c r="Q2205" i="2"/>
  <c r="I2193" i="2"/>
  <c r="Q2193" i="2"/>
  <c r="I2185" i="2"/>
  <c r="Q2185" i="2"/>
  <c r="I2177" i="2"/>
  <c r="Q2177" i="2"/>
  <c r="I2157" i="2"/>
  <c r="Q2157" i="2"/>
  <c r="I2145" i="2"/>
  <c r="Q2145" i="2"/>
  <c r="I2141" i="2"/>
  <c r="Q2141" i="2"/>
  <c r="I2133" i="2"/>
  <c r="Q2133" i="2"/>
  <c r="I2125" i="2"/>
  <c r="Q2125" i="2"/>
  <c r="I2097" i="2"/>
  <c r="Q2097" i="2"/>
  <c r="I2089" i="2"/>
  <c r="Q2089" i="2"/>
  <c r="I2085" i="2"/>
  <c r="Q2085" i="2"/>
  <c r="I2077" i="2"/>
  <c r="Q2077" i="2"/>
  <c r="I2045" i="2"/>
  <c r="Q2045" i="2"/>
  <c r="I2041" i="2"/>
  <c r="J2041" i="2" s="1"/>
  <c r="Q2041" i="2"/>
  <c r="I2033" i="2"/>
  <c r="Q2033" i="2"/>
  <c r="I2029" i="2"/>
  <c r="Q2029" i="2"/>
  <c r="I2017" i="2"/>
  <c r="J2017" i="2" s="1"/>
  <c r="Q2017" i="2"/>
  <c r="I2013" i="2"/>
  <c r="J2013" i="2" s="1"/>
  <c r="Q2013" i="2"/>
  <c r="I2001" i="2"/>
  <c r="Q2001" i="2"/>
  <c r="I1989" i="2"/>
  <c r="J1989" i="2" s="1"/>
  <c r="Q1989" i="2"/>
  <c r="I1981" i="2"/>
  <c r="J1981" i="2" s="1"/>
  <c r="Q1981" i="2"/>
  <c r="I1961" i="2"/>
  <c r="Q1961" i="2"/>
  <c r="I1937" i="2"/>
  <c r="J1937" i="2" s="1"/>
  <c r="Q1937" i="2"/>
  <c r="I1745" i="2"/>
  <c r="Q1745" i="2"/>
  <c r="Q12" i="2"/>
  <c r="I12" i="2"/>
  <c r="J12" i="2" s="1"/>
  <c r="Q26" i="2"/>
  <c r="I26" i="2"/>
  <c r="J26" i="2" s="1"/>
  <c r="I22" i="2"/>
  <c r="J22" i="2" s="1"/>
  <c r="Q22" i="2"/>
  <c r="I18" i="2"/>
  <c r="J18" i="2" s="1"/>
  <c r="Q18" i="2"/>
  <c r="Q3797" i="2"/>
  <c r="Q3789" i="2"/>
  <c r="Q3773" i="2"/>
  <c r="Q3765" i="2"/>
  <c r="Q3749" i="2"/>
  <c r="Q3725" i="2"/>
  <c r="Q3709" i="2"/>
  <c r="Q3693" i="2"/>
  <c r="Q3685" i="2"/>
  <c r="Q3621" i="2"/>
  <c r="Q3613" i="2"/>
  <c r="Q3597" i="2"/>
  <c r="Q3589" i="2"/>
  <c r="Q3565" i="2"/>
  <c r="Q3533" i="2"/>
  <c r="Q3525" i="2"/>
  <c r="Q3509" i="2"/>
  <c r="Q3485" i="2"/>
  <c r="Q3461" i="2"/>
  <c r="Q3445" i="2"/>
  <c r="Q3429" i="2"/>
  <c r="Q3413" i="2"/>
  <c r="Q3389" i="2"/>
  <c r="Q3381" i="2"/>
  <c r="Q3357" i="2"/>
  <c r="Q3349" i="2"/>
  <c r="Q3341" i="2"/>
  <c r="Q3325" i="2"/>
  <c r="Q3317" i="2"/>
  <c r="Q3301" i="2"/>
  <c r="Q3293" i="2"/>
  <c r="Q3253" i="2"/>
  <c r="Q3221" i="2"/>
  <c r="Q3189" i="2"/>
  <c r="Q3181" i="2"/>
  <c r="Q3173" i="2"/>
  <c r="Q3165" i="2"/>
  <c r="Q3149" i="2"/>
  <c r="Q3141" i="2"/>
  <c r="Q3125" i="2"/>
  <c r="Q3117" i="2"/>
  <c r="Q3101" i="2"/>
  <c r="Q3093" i="2"/>
  <c r="Q3085" i="2"/>
  <c r="Q3077" i="2"/>
  <c r="Q3069" i="2"/>
  <c r="Q3061" i="2"/>
  <c r="Q3053" i="2"/>
  <c r="Q3037" i="2"/>
  <c r="Q3015" i="2"/>
  <c r="Q2999" i="2"/>
  <c r="Q2983" i="2"/>
  <c r="Q2967" i="2"/>
  <c r="Q2951" i="2"/>
  <c r="Q2935" i="2"/>
  <c r="Q2919" i="2"/>
  <c r="Q2871" i="2"/>
  <c r="Q2855" i="2"/>
  <c r="Q2839" i="2"/>
  <c r="Q2823" i="2"/>
  <c r="Q2759" i="2"/>
  <c r="Q2743" i="2"/>
  <c r="Q2711" i="2"/>
  <c r="Q2695" i="2"/>
  <c r="Q2679" i="2"/>
  <c r="Q2631" i="2"/>
  <c r="Q2615" i="2"/>
  <c r="Q2599" i="2"/>
  <c r="Q2583" i="2"/>
  <c r="Q2567" i="2"/>
  <c r="Q2535" i="2"/>
  <c r="Q2455" i="2"/>
  <c r="Q2423" i="2"/>
  <c r="Q2391" i="2"/>
  <c r="Q2327" i="2"/>
  <c r="Q2311" i="2"/>
  <c r="Q2295" i="2"/>
  <c r="Q2279" i="2"/>
  <c r="Q2247" i="2"/>
  <c r="Q2199" i="2"/>
  <c r="Q2183" i="2"/>
  <c r="Q2167" i="2"/>
  <c r="Q2151" i="2"/>
  <c r="Q2119" i="2"/>
  <c r="Q2103" i="2"/>
  <c r="Q2055" i="2"/>
  <c r="Q2039" i="2"/>
  <c r="Q2023" i="2"/>
  <c r="Q1991" i="2"/>
  <c r="Q1975" i="2"/>
  <c r="Q1959" i="2"/>
  <c r="Q1943" i="2"/>
  <c r="Q1927" i="2"/>
  <c r="Q1911" i="2"/>
  <c r="Q1879" i="2"/>
  <c r="Q1863" i="2"/>
  <c r="Q1815" i="2"/>
  <c r="Q1799" i="2"/>
  <c r="Q1767" i="2"/>
  <c r="Q1751" i="2"/>
  <c r="Q1719" i="2"/>
  <c r="Q1639" i="2"/>
  <c r="Q1623" i="2"/>
  <c r="Q1607" i="2"/>
  <c r="Q1550" i="2"/>
  <c r="Q1529" i="2"/>
  <c r="Q1508" i="2"/>
  <c r="Q1486" i="2"/>
  <c r="Q1465" i="2"/>
  <c r="Q1444" i="2"/>
  <c r="Q1417" i="2"/>
  <c r="Q1385" i="2"/>
  <c r="Q1233" i="2"/>
  <c r="Q1169" i="2"/>
  <c r="Q1041" i="2"/>
  <c r="Q977" i="2"/>
  <c r="Q913" i="2"/>
  <c r="Q849" i="2"/>
  <c r="J1768" i="2"/>
  <c r="J1770" i="2"/>
  <c r="J1771" i="2"/>
  <c r="J1767" i="2"/>
  <c r="J1752" i="2"/>
  <c r="J1751" i="2"/>
  <c r="J1750" i="2"/>
  <c r="J1731" i="2"/>
  <c r="J1730" i="2"/>
  <c r="J1652" i="2"/>
  <c r="J1651" i="2"/>
  <c r="J1650" i="2"/>
  <c r="J1548" i="2"/>
  <c r="J1549" i="2"/>
  <c r="J1550" i="2"/>
  <c r="J1471" i="2"/>
  <c r="J1470" i="2"/>
  <c r="J1438" i="2"/>
  <c r="J1437" i="2"/>
  <c r="J1436" i="2"/>
  <c r="J1420" i="2"/>
  <c r="J1421" i="2"/>
  <c r="J1418" i="2"/>
  <c r="J1325" i="2"/>
  <c r="J1324" i="2"/>
  <c r="J1241" i="2"/>
  <c r="J1240" i="2"/>
  <c r="J1234" i="2"/>
  <c r="J1235" i="2"/>
  <c r="I454" i="2" l="1"/>
  <c r="J454" i="2" s="1"/>
  <c r="K453" i="2" s="1"/>
  <c r="E41" i="3" s="1"/>
  <c r="F41" i="3" s="1"/>
  <c r="G41" i="3" s="1"/>
  <c r="I41" i="3" s="1"/>
  <c r="I3800" i="2"/>
  <c r="J3800" i="2" s="1"/>
  <c r="K3799" i="2" s="1"/>
  <c r="E560" i="3" s="1"/>
  <c r="M560" i="3" s="1"/>
  <c r="J3775" i="2"/>
  <c r="J3774" i="2"/>
  <c r="J3773" i="2"/>
  <c r="J3772" i="2"/>
  <c r="J3771" i="2"/>
  <c r="J3764" i="2"/>
  <c r="J3765" i="2"/>
  <c r="J3766" i="2"/>
  <c r="J3767" i="2"/>
  <c r="J3759" i="2"/>
  <c r="I3758" i="2" s="1"/>
  <c r="J3758" i="2" s="1"/>
  <c r="K3757" i="2" s="1"/>
  <c r="E553" i="3" s="1"/>
  <c r="M553" i="3" s="1"/>
  <c r="I3754" i="2"/>
  <c r="J3754" i="2" s="1"/>
  <c r="K3753" i="2" s="1"/>
  <c r="E552" i="3" s="1"/>
  <c r="M552" i="3" s="1"/>
  <c r="J3738" i="2"/>
  <c r="J3737" i="2"/>
  <c r="J3736" i="2"/>
  <c r="J3732" i="2"/>
  <c r="J3706" i="2"/>
  <c r="J3707" i="2"/>
  <c r="J3708" i="2"/>
  <c r="J3709" i="2"/>
  <c r="J3710" i="2"/>
  <c r="J3711" i="2"/>
  <c r="J3712" i="2"/>
  <c r="J3713" i="2"/>
  <c r="J3714" i="2"/>
  <c r="J3705" i="2"/>
  <c r="J3700" i="2"/>
  <c r="J3699" i="2"/>
  <c r="J3668" i="2"/>
  <c r="I3667" i="2" s="1"/>
  <c r="J3667" i="2" s="1"/>
  <c r="K3666" i="2" s="1"/>
  <c r="E541" i="3" s="1"/>
  <c r="M541" i="3" s="1"/>
  <c r="J3658" i="2"/>
  <c r="J3657" i="2"/>
  <c r="J3652" i="2"/>
  <c r="I3651" i="2" s="1"/>
  <c r="J3651" i="2" s="1"/>
  <c r="K3650" i="2" s="1"/>
  <c r="E537" i="3" s="1"/>
  <c r="I3647" i="2"/>
  <c r="J3647" i="2" s="1"/>
  <c r="K3646" i="2" s="1"/>
  <c r="E535" i="3" s="1"/>
  <c r="M535" i="3" s="1"/>
  <c r="J3644" i="2"/>
  <c r="J3639" i="2"/>
  <c r="J3634" i="2"/>
  <c r="J3626" i="2"/>
  <c r="J3627" i="2"/>
  <c r="J3625" i="2"/>
  <c r="J3619" i="2"/>
  <c r="J3621" i="2"/>
  <c r="J3612" i="2"/>
  <c r="J3613" i="2"/>
  <c r="J3614" i="2"/>
  <c r="J3603" i="2"/>
  <c r="J3604" i="2"/>
  <c r="J3597" i="2"/>
  <c r="J3596" i="2"/>
  <c r="J3595" i="2"/>
  <c r="J3591" i="2"/>
  <c r="J3590" i="2"/>
  <c r="J3584" i="2"/>
  <c r="J3583" i="2"/>
  <c r="J3582" i="2"/>
  <c r="J3578" i="2"/>
  <c r="J3577" i="2"/>
  <c r="J3560" i="2"/>
  <c r="J3554" i="2"/>
  <c r="J3547" i="2"/>
  <c r="J3546" i="2"/>
  <c r="J3540" i="2"/>
  <c r="J3539" i="2"/>
  <c r="J3527" i="2"/>
  <c r="J3528" i="2"/>
  <c r="J3510" i="2"/>
  <c r="J3509" i="2"/>
  <c r="J3504" i="2"/>
  <c r="J3503" i="2"/>
  <c r="J3502" i="2"/>
  <c r="J3498" i="2"/>
  <c r="J3497" i="2"/>
  <c r="J3496" i="2"/>
  <c r="J3492" i="2"/>
  <c r="J3486" i="2"/>
  <c r="J3485" i="2"/>
  <c r="J3484" i="2"/>
  <c r="J3480" i="2"/>
  <c r="J3479" i="2"/>
  <c r="J3473" i="2"/>
  <c r="J3474" i="2"/>
  <c r="J3466" i="2"/>
  <c r="J3467" i="2"/>
  <c r="J3434" i="2"/>
  <c r="I3433" i="2" s="1"/>
  <c r="J3433" i="2" s="1"/>
  <c r="K3432" i="2" s="1"/>
  <c r="E498" i="3" s="1"/>
  <c r="M498" i="3" s="1"/>
  <c r="J3424" i="2"/>
  <c r="I3423" i="2" s="1"/>
  <c r="J3423" i="2" s="1"/>
  <c r="K3422" i="2" s="1"/>
  <c r="E496" i="3" s="1"/>
  <c r="M496" i="3" s="1"/>
  <c r="J3408" i="2"/>
  <c r="I3407" i="2" s="1"/>
  <c r="J3407" i="2" s="1"/>
  <c r="K3406" i="2" s="1"/>
  <c r="E493" i="3" s="1"/>
  <c r="M493" i="3" s="1"/>
  <c r="J3396" i="2"/>
  <c r="J3395" i="2"/>
  <c r="J3388" i="2"/>
  <c r="J3389" i="2"/>
  <c r="J3376" i="2"/>
  <c r="J3375" i="2"/>
  <c r="J3374" i="2"/>
  <c r="J3370" i="2"/>
  <c r="J3369" i="2"/>
  <c r="J3353" i="2"/>
  <c r="J3354" i="2"/>
  <c r="J3355" i="2"/>
  <c r="J3356" i="2"/>
  <c r="J3357" i="2"/>
  <c r="J3358" i="2"/>
  <c r="J3359" i="2"/>
  <c r="J3360" i="2"/>
  <c r="J3361" i="2"/>
  <c r="J3362" i="2"/>
  <c r="J3363" i="2"/>
  <c r="J3320" i="2"/>
  <c r="J3304" i="2"/>
  <c r="J3305" i="2"/>
  <c r="J3306" i="2"/>
  <c r="J3307" i="2"/>
  <c r="J3297" i="2"/>
  <c r="I3296" i="2" s="1"/>
  <c r="J3296" i="2" s="1"/>
  <c r="K3295" i="2" s="1"/>
  <c r="E477" i="3" s="1"/>
  <c r="M477" i="3" s="1"/>
  <c r="J3293" i="2"/>
  <c r="I3279" i="2"/>
  <c r="J3279" i="2" s="1"/>
  <c r="K3278" i="2" s="1"/>
  <c r="E474" i="3" s="1"/>
  <c r="M474" i="3" s="1"/>
  <c r="J3276" i="2"/>
  <c r="I3275" i="2" s="1"/>
  <c r="J3275" i="2" s="1"/>
  <c r="K3274" i="2" s="1"/>
  <c r="E473" i="3" s="1"/>
  <c r="M473" i="3" s="1"/>
  <c r="J3260" i="2"/>
  <c r="J3249" i="2"/>
  <c r="J3248" i="2"/>
  <c r="J3247" i="2"/>
  <c r="J3210" i="2"/>
  <c r="J3203" i="2"/>
  <c r="J3202" i="2"/>
  <c r="J3201" i="2"/>
  <c r="J3196" i="2"/>
  <c r="J3195" i="2"/>
  <c r="J3189" i="2"/>
  <c r="J3188" i="2"/>
  <c r="J3187" i="2"/>
  <c r="J3181" i="2"/>
  <c r="J3182" i="2"/>
  <c r="J3180" i="2"/>
  <c r="J3179" i="2"/>
  <c r="J3175" i="2"/>
  <c r="J3174" i="2"/>
  <c r="J3173" i="2"/>
  <c r="J3169" i="2"/>
  <c r="J3168" i="2"/>
  <c r="J3167" i="2"/>
  <c r="J3166" i="2"/>
  <c r="J3165" i="2"/>
  <c r="J3164" i="2"/>
  <c r="J3163" i="2"/>
  <c r="J3162" i="2"/>
  <c r="J3161" i="2"/>
  <c r="J3160" i="2"/>
  <c r="J3149" i="2"/>
  <c r="J3150" i="2"/>
  <c r="J3151" i="2"/>
  <c r="J3152" i="2"/>
  <c r="J3153" i="2"/>
  <c r="J3154" i="2"/>
  <c r="J3155" i="2"/>
  <c r="J3156" i="2"/>
  <c r="J3148" i="2"/>
  <c r="J3147" i="2"/>
  <c r="J3142" i="2"/>
  <c r="J3143" i="2"/>
  <c r="J3141" i="2"/>
  <c r="J3140" i="2"/>
  <c r="J3139" i="2"/>
  <c r="J3138" i="2"/>
  <c r="J3137" i="2"/>
  <c r="J3130" i="2"/>
  <c r="J3129" i="2"/>
  <c r="J3128" i="2"/>
  <c r="J3127" i="2"/>
  <c r="J3126" i="2"/>
  <c r="J3119" i="2"/>
  <c r="J3118" i="2"/>
  <c r="J3117" i="2"/>
  <c r="J3116" i="2"/>
  <c r="J3115" i="2"/>
  <c r="J3108" i="2"/>
  <c r="J3107" i="2"/>
  <c r="J3106" i="2"/>
  <c r="J3105" i="2"/>
  <c r="J3104" i="2"/>
  <c r="J3096" i="2"/>
  <c r="J3097" i="2"/>
  <c r="J3095" i="2"/>
  <c r="J3094" i="2"/>
  <c r="J3093" i="2"/>
  <c r="J3080" i="2"/>
  <c r="J3079" i="2"/>
  <c r="J3062" i="2"/>
  <c r="J3061" i="2"/>
  <c r="J3060" i="2"/>
  <c r="J3059" i="2"/>
  <c r="J3043" i="2"/>
  <c r="J3038" i="2"/>
  <c r="J3033" i="2"/>
  <c r="J3028" i="2"/>
  <c r="J3023" i="2"/>
  <c r="J3022" i="2"/>
  <c r="J3021" i="2"/>
  <c r="J3020" i="2"/>
  <c r="J3008" i="2"/>
  <c r="J3007" i="2"/>
  <c r="J3002" i="2"/>
  <c r="J3001" i="2"/>
  <c r="J3000" i="2"/>
  <c r="J2992" i="2"/>
  <c r="J2993" i="2"/>
  <c r="J2994" i="2"/>
  <c r="J2976" i="2"/>
  <c r="I2975" i="2" s="1"/>
  <c r="J2975" i="2" s="1"/>
  <c r="K2974" i="2" s="1"/>
  <c r="E429" i="3" s="1"/>
  <c r="J2968" i="2"/>
  <c r="J2969" i="2"/>
  <c r="J2970" i="2"/>
  <c r="J2971" i="2"/>
  <c r="J2972" i="2"/>
  <c r="J2967" i="2"/>
  <c r="J2966" i="2"/>
  <c r="J2951" i="2"/>
  <c r="J2950" i="2"/>
  <c r="J2943" i="2"/>
  <c r="J2942" i="2"/>
  <c r="J2941" i="2"/>
  <c r="J2935" i="2"/>
  <c r="J2934" i="2"/>
  <c r="J2933" i="2"/>
  <c r="J2927" i="2"/>
  <c r="J2926" i="2"/>
  <c r="J2925" i="2"/>
  <c r="J2924" i="2"/>
  <c r="J2916" i="2"/>
  <c r="J2917" i="2"/>
  <c r="J2918" i="2"/>
  <c r="J2919" i="2"/>
  <c r="J2899" i="2"/>
  <c r="J2900" i="2"/>
  <c r="J2901" i="2"/>
  <c r="J2894" i="2"/>
  <c r="J2889" i="2"/>
  <c r="J2867" i="2"/>
  <c r="J2860" i="2"/>
  <c r="J2861" i="2"/>
  <c r="J2859" i="2"/>
  <c r="J2855" i="2"/>
  <c r="I2854" i="2" s="1"/>
  <c r="J2854" i="2" s="1"/>
  <c r="K2853" i="2" s="1"/>
  <c r="E407" i="3" s="1"/>
  <c r="I2850" i="2"/>
  <c r="J2850" i="2" s="1"/>
  <c r="K2849" i="2" s="1"/>
  <c r="E405" i="3" s="1"/>
  <c r="I2846" i="2"/>
  <c r="J2846" i="2" s="1"/>
  <c r="K2845" i="2" s="1"/>
  <c r="E404" i="3" s="1"/>
  <c r="I2842" i="2"/>
  <c r="J2842" i="2" s="1"/>
  <c r="K2841" i="2" s="1"/>
  <c r="E403" i="3" s="1"/>
  <c r="I2838" i="2"/>
  <c r="J2838" i="2" s="1"/>
  <c r="K2837" i="2" s="1"/>
  <c r="E402" i="3" s="1"/>
  <c r="J2835" i="2"/>
  <c r="I2834" i="2" s="1"/>
  <c r="J2834" i="2" s="1"/>
  <c r="K2833" i="2" s="1"/>
  <c r="E401" i="3" s="1"/>
  <c r="J2831" i="2"/>
  <c r="I2830" i="2" s="1"/>
  <c r="J2830" i="2" s="1"/>
  <c r="K2829" i="2" s="1"/>
  <c r="E400" i="3" s="1"/>
  <c r="I2826" i="2"/>
  <c r="J2826" i="2" s="1"/>
  <c r="K2825" i="2" s="1"/>
  <c r="E399" i="3" s="1"/>
  <c r="J2818" i="2"/>
  <c r="J2800" i="2"/>
  <c r="J2801" i="2"/>
  <c r="J2799" i="2"/>
  <c r="J2798" i="2"/>
  <c r="J2793" i="2"/>
  <c r="J2794" i="2"/>
  <c r="J2792" i="2"/>
  <c r="J2788" i="2"/>
  <c r="J2784" i="2"/>
  <c r="J2778" i="2"/>
  <c r="J2779" i="2"/>
  <c r="J2772" i="2"/>
  <c r="J2768" i="2"/>
  <c r="J2764" i="2"/>
  <c r="J2754" i="2"/>
  <c r="J2750" i="2"/>
  <c r="J2749" i="2"/>
  <c r="J2748" i="2"/>
  <c r="J2738" i="2"/>
  <c r="J2737" i="2"/>
  <c r="J2736" i="2"/>
  <c r="J2735" i="2"/>
  <c r="J2725" i="2"/>
  <c r="J2724" i="2"/>
  <c r="J2713" i="2"/>
  <c r="J2712" i="2"/>
  <c r="J2701" i="2"/>
  <c r="J2700" i="2"/>
  <c r="J2691" i="2"/>
  <c r="J2690" i="2"/>
  <c r="J2689" i="2"/>
  <c r="J2681" i="2"/>
  <c r="J2680" i="2"/>
  <c r="J2679" i="2"/>
  <c r="J2674" i="2"/>
  <c r="J2675" i="2"/>
  <c r="J2656" i="2"/>
  <c r="J2649" i="2"/>
  <c r="J2644" i="2"/>
  <c r="J2643" i="2"/>
  <c r="J2642" i="2"/>
  <c r="J2637" i="2"/>
  <c r="J2636" i="2"/>
  <c r="J2617" i="2"/>
  <c r="J2611" i="2"/>
  <c r="J2610" i="2"/>
  <c r="J2609" i="2"/>
  <c r="J2598" i="2"/>
  <c r="J2599" i="2"/>
  <c r="J2600" i="2"/>
  <c r="J2601" i="2"/>
  <c r="J2585" i="2"/>
  <c r="J2584" i="2"/>
  <c r="J2583" i="2"/>
  <c r="J2582" i="2"/>
  <c r="J2578" i="2"/>
  <c r="J2556" i="2"/>
  <c r="J2555" i="2"/>
  <c r="J2549" i="2"/>
  <c r="J2548" i="2"/>
  <c r="J2542" i="2"/>
  <c r="J2541" i="2"/>
  <c r="J2535" i="2"/>
  <c r="J2534" i="2"/>
  <c r="J2522" i="2"/>
  <c r="J2517" i="2"/>
  <c r="J2506" i="2"/>
  <c r="J2501" i="2"/>
  <c r="K2501" i="2" s="1"/>
  <c r="K2500" i="2"/>
  <c r="J2496" i="2"/>
  <c r="J2491" i="2"/>
  <c r="J2480" i="2"/>
  <c r="J2479" i="2"/>
  <c r="J2474" i="2"/>
  <c r="J2444" i="2"/>
  <c r="J2443" i="2"/>
  <c r="J2438" i="2"/>
  <c r="J2437" i="2"/>
  <c r="J2436" i="2"/>
  <c r="J2432" i="2"/>
  <c r="J2431" i="2"/>
  <c r="J2430" i="2"/>
  <c r="J2425" i="2"/>
  <c r="J2424" i="2"/>
  <c r="J2418" i="2"/>
  <c r="J2410" i="2"/>
  <c r="J2411" i="2"/>
  <c r="J2362" i="2"/>
  <c r="J2361" i="2"/>
  <c r="J2357" i="2"/>
  <c r="J2352" i="2"/>
  <c r="J2342" i="2"/>
  <c r="J2341" i="2"/>
  <c r="J2340" i="2"/>
  <c r="J2335" i="2"/>
  <c r="J2334" i="2"/>
  <c r="J2328" i="2"/>
  <c r="J2321" i="2"/>
  <c r="J2320" i="2"/>
  <c r="J2319" i="2"/>
  <c r="J2314" i="2"/>
  <c r="J2313" i="2"/>
  <c r="J2306" i="2"/>
  <c r="J2307" i="2"/>
  <c r="J2305" i="2"/>
  <c r="I2299" i="2"/>
  <c r="J2299" i="2" s="1"/>
  <c r="K2298" i="2" s="1"/>
  <c r="E304" i="3" s="1"/>
  <c r="J2296" i="2"/>
  <c r="J2288" i="2"/>
  <c r="J2287" i="2"/>
  <c r="J2286" i="2"/>
  <c r="J2285" i="2"/>
  <c r="J2262" i="2"/>
  <c r="J2261" i="2"/>
  <c r="J2256" i="2"/>
  <c r="J2249" i="2"/>
  <c r="J2248" i="2"/>
  <c r="J2242" i="2"/>
  <c r="J2241" i="2"/>
  <c r="J2235" i="2"/>
  <c r="J2234" i="2"/>
  <c r="J2228" i="2"/>
  <c r="J2227" i="2"/>
  <c r="J2226" i="2"/>
  <c r="J2221" i="2"/>
  <c r="J2220" i="2"/>
  <c r="J2219" i="2"/>
  <c r="J2214" i="2"/>
  <c r="J2193" i="2"/>
  <c r="J2185" i="2"/>
  <c r="J2177" i="2"/>
  <c r="J2178" i="2"/>
  <c r="J2179" i="2"/>
  <c r="J2176" i="2"/>
  <c r="J2175" i="2"/>
  <c r="J2167" i="2"/>
  <c r="J2168" i="2"/>
  <c r="J2169" i="2"/>
  <c r="J2170" i="2"/>
  <c r="J2171" i="2"/>
  <c r="J2158" i="2"/>
  <c r="J2159" i="2"/>
  <c r="J2160" i="2"/>
  <c r="J2157" i="2"/>
  <c r="J2156" i="2"/>
  <c r="J2147" i="2"/>
  <c r="J2148" i="2"/>
  <c r="J2149" i="2"/>
  <c r="J2150" i="2"/>
  <c r="J2151" i="2"/>
  <c r="J2152" i="2"/>
  <c r="J2146" i="2"/>
  <c r="J2145" i="2"/>
  <c r="J2139" i="2"/>
  <c r="J2140" i="2"/>
  <c r="J2141" i="2"/>
  <c r="J2138" i="2"/>
  <c r="J2137" i="2"/>
  <c r="J2133" i="2"/>
  <c r="J2132" i="2"/>
  <c r="J2131" i="2"/>
  <c r="J2130" i="2"/>
  <c r="J2120" i="2"/>
  <c r="J2121" i="2"/>
  <c r="J2122" i="2"/>
  <c r="J2123" i="2"/>
  <c r="J2124" i="2"/>
  <c r="J2125" i="2"/>
  <c r="J2126" i="2"/>
  <c r="J2119" i="2"/>
  <c r="J2115" i="2"/>
  <c r="J2114" i="2"/>
  <c r="J2103" i="2"/>
  <c r="J2097" i="2"/>
  <c r="J2096" i="2"/>
  <c r="J2095" i="2"/>
  <c r="J2091" i="2"/>
  <c r="J2090" i="2"/>
  <c r="J2089" i="2"/>
  <c r="J2085" i="2"/>
  <c r="J2079" i="2"/>
  <c r="J2078" i="2"/>
  <c r="J2077" i="2"/>
  <c r="J2076" i="2"/>
  <c r="J2075" i="2"/>
  <c r="J2070" i="2"/>
  <c r="J2062" i="2"/>
  <c r="J2061" i="2"/>
  <c r="J2043" i="2"/>
  <c r="J2044" i="2"/>
  <c r="J2045" i="2"/>
  <c r="J2046" i="2"/>
  <c r="J2047" i="2"/>
  <c r="J2048" i="2"/>
  <c r="J2049" i="2"/>
  <c r="J2050" i="2"/>
  <c r="J2051" i="2"/>
  <c r="J2052" i="2"/>
  <c r="J2053" i="2"/>
  <c r="J2054" i="2"/>
  <c r="J2055" i="2"/>
  <c r="J2056" i="2"/>
  <c r="J2030" i="2"/>
  <c r="J2031" i="2"/>
  <c r="J2032" i="2"/>
  <c r="J2033" i="2"/>
  <c r="J2029" i="2"/>
  <c r="J2028" i="2"/>
  <c r="J2024" i="2"/>
  <c r="J2023" i="2"/>
  <c r="J2001" i="2"/>
  <c r="J2002" i="2"/>
  <c r="J2003" i="2"/>
  <c r="J2004" i="2"/>
  <c r="J2005" i="2"/>
  <c r="J1992" i="2"/>
  <c r="J1984" i="2"/>
  <c r="J1985" i="2"/>
  <c r="K1985" i="2" s="1"/>
  <c r="J1962" i="2"/>
  <c r="J1961" i="2"/>
  <c r="J1960" i="2"/>
  <c r="J1950" i="2"/>
  <c r="J1951" i="2"/>
  <c r="J1952" i="2"/>
  <c r="J1953" i="2"/>
  <c r="J1954" i="2"/>
  <c r="J1949" i="2"/>
  <c r="J1948" i="2"/>
  <c r="J1944" i="2"/>
  <c r="J1938" i="2"/>
  <c r="J1923" i="2"/>
  <c r="J1922" i="2"/>
  <c r="J1915" i="2"/>
  <c r="J1903" i="2"/>
  <c r="J1904" i="2"/>
  <c r="J1905" i="2"/>
  <c r="J1906" i="2"/>
  <c r="J1907" i="2"/>
  <c r="J1880" i="2"/>
  <c r="J1874" i="2"/>
  <c r="J1873" i="2"/>
  <c r="J1872" i="2"/>
  <c r="J1863" i="2"/>
  <c r="J1864" i="2"/>
  <c r="J1865" i="2"/>
  <c r="J1866" i="2"/>
  <c r="J1862" i="2"/>
  <c r="J1861" i="2"/>
  <c r="J1860" i="2"/>
  <c r="J1856" i="2"/>
  <c r="J1837" i="2"/>
  <c r="J1838" i="2"/>
  <c r="J1839" i="2"/>
  <c r="J1840" i="2"/>
  <c r="J1841" i="2"/>
  <c r="J1823" i="2"/>
  <c r="J1821" i="2"/>
  <c r="J1817" i="2"/>
  <c r="J1815" i="2"/>
  <c r="J1807" i="2"/>
  <c r="J1800" i="2"/>
  <c r="J1801" i="2"/>
  <c r="J1799" i="2"/>
  <c r="J1798" i="2"/>
  <c r="J1776" i="2"/>
  <c r="J1760" i="2"/>
  <c r="J1761" i="2"/>
  <c r="I1749" i="2"/>
  <c r="J1749" i="2" s="1"/>
  <c r="J1746" i="2"/>
  <c r="J1745" i="2"/>
  <c r="J1744" i="2"/>
  <c r="J1739" i="2"/>
  <c r="J1738" i="2"/>
  <c r="J1737" i="2"/>
  <c r="I1729" i="2"/>
  <c r="J1729" i="2" s="1"/>
  <c r="J1711" i="2"/>
  <c r="J1710" i="2"/>
  <c r="J1709" i="2"/>
  <c r="J1707" i="2"/>
  <c r="J1706" i="2"/>
  <c r="J1702" i="2"/>
  <c r="J1701" i="2"/>
  <c r="J1700" i="2"/>
  <c r="J1699" i="2"/>
  <c r="J1698" i="2"/>
  <c r="J1692" i="2"/>
  <c r="J1693" i="2"/>
  <c r="J1691" i="2"/>
  <c r="J1684" i="2"/>
  <c r="J1683" i="2"/>
  <c r="J1682" i="2"/>
  <c r="J1681" i="2"/>
  <c r="J1677" i="2"/>
  <c r="J1676" i="2"/>
  <c r="J1675" i="2"/>
  <c r="J1670" i="2"/>
  <c r="J1669" i="2"/>
  <c r="J1668" i="2"/>
  <c r="J1661" i="2"/>
  <c r="J1660" i="2"/>
  <c r="J1659" i="2"/>
  <c r="I1646" i="2"/>
  <c r="J1646" i="2" s="1"/>
  <c r="J1634" i="2"/>
  <c r="J1633" i="2"/>
  <c r="J1632" i="2"/>
  <c r="J1625" i="2"/>
  <c r="J1624" i="2"/>
  <c r="J1623" i="2"/>
  <c r="J1616" i="2"/>
  <c r="J1615" i="2"/>
  <c r="J1614" i="2"/>
  <c r="J1613" i="2"/>
  <c r="J1607" i="2"/>
  <c r="J1606" i="2"/>
  <c r="J1605" i="2"/>
  <c r="J1604" i="2"/>
  <c r="J1603" i="2"/>
  <c r="J1602" i="2"/>
  <c r="J1598" i="2"/>
  <c r="J1597" i="2"/>
  <c r="J1596" i="2"/>
  <c r="J1595" i="2"/>
  <c r="J1589" i="2"/>
  <c r="J1588" i="2"/>
  <c r="J1587" i="2"/>
  <c r="J1571" i="2"/>
  <c r="J1570" i="2"/>
  <c r="J1564" i="2"/>
  <c r="J1556" i="2"/>
  <c r="J1557" i="2"/>
  <c r="J1555" i="2"/>
  <c r="J1554" i="2"/>
  <c r="J1527" i="2"/>
  <c r="J1528" i="2"/>
  <c r="J1529" i="2"/>
  <c r="J1530" i="2"/>
  <c r="J1531" i="2"/>
  <c r="J1532" i="2"/>
  <c r="J1533" i="2"/>
  <c r="J1534" i="2"/>
  <c r="J1535" i="2"/>
  <c r="J1536" i="2"/>
  <c r="J1537" i="2"/>
  <c r="J1538" i="2"/>
  <c r="J1539" i="2"/>
  <c r="J1540" i="2"/>
  <c r="J1515" i="2"/>
  <c r="J1516" i="2"/>
  <c r="J1517" i="2"/>
  <c r="J1518" i="2"/>
  <c r="J1497" i="2"/>
  <c r="J1498" i="2"/>
  <c r="J1499" i="2"/>
  <c r="J1500" i="2"/>
  <c r="J1501" i="2"/>
  <c r="J1502" i="2"/>
  <c r="J1503" i="2"/>
  <c r="J1504" i="2"/>
  <c r="J1505" i="2"/>
  <c r="J1506" i="2"/>
  <c r="J1507" i="2"/>
  <c r="J1508" i="2"/>
  <c r="J1509" i="2"/>
  <c r="J1496" i="2"/>
  <c r="J1491" i="2"/>
  <c r="J1490" i="2"/>
  <c r="J1489" i="2"/>
  <c r="J1488" i="2"/>
  <c r="J1487" i="2"/>
  <c r="J1482" i="2"/>
  <c r="J1465" i="2"/>
  <c r="J1456" i="2"/>
  <c r="J1455" i="2"/>
  <c r="J1454" i="2"/>
  <c r="J1453" i="2"/>
  <c r="J1452" i="2"/>
  <c r="J1447" i="2"/>
  <c r="J1446" i="2"/>
  <c r="J1445" i="2"/>
  <c r="J1444" i="2"/>
  <c r="J1443" i="2"/>
  <c r="J1442" i="2"/>
  <c r="J1430" i="2"/>
  <c r="J1429" i="2"/>
  <c r="J1428" i="2"/>
  <c r="J1427" i="2"/>
  <c r="J1426" i="2"/>
  <c r="J1413" i="2"/>
  <c r="J1412" i="2"/>
  <c r="J1411" i="2"/>
  <c r="J1410" i="2"/>
  <c r="J1405" i="2"/>
  <c r="J1404" i="2"/>
  <c r="J1397" i="2"/>
  <c r="J1395" i="2"/>
  <c r="J1394" i="2"/>
  <c r="J1393" i="2"/>
  <c r="J1392" i="2"/>
  <c r="J1388" i="2"/>
  <c r="J1387" i="2"/>
  <c r="J1380" i="2"/>
  <c r="J1378" i="2"/>
  <c r="J1377" i="2"/>
  <c r="J1376" i="2"/>
  <c r="J1375" i="2"/>
  <c r="J1371" i="2"/>
  <c r="J1370" i="2"/>
  <c r="J1355" i="2"/>
  <c r="J1356" i="2"/>
  <c r="J1357" i="2"/>
  <c r="J1350" i="2"/>
  <c r="J1332" i="2"/>
  <c r="J1331" i="2"/>
  <c r="J1313" i="2"/>
  <c r="J1306" i="2"/>
  <c r="J1300" i="2"/>
  <c r="J1299" i="2"/>
  <c r="J1298" i="2"/>
  <c r="J1294" i="2"/>
  <c r="J1293" i="2"/>
  <c r="J1288" i="2"/>
  <c r="J1287" i="2"/>
  <c r="J1286" i="2"/>
  <c r="J1281" i="2"/>
  <c r="J1282" i="2"/>
  <c r="J1266" i="2"/>
  <c r="J1265" i="2"/>
  <c r="J1264" i="2"/>
  <c r="J1263" i="2"/>
  <c r="J1262" i="2"/>
  <c r="J1261" i="2"/>
  <c r="J1260" i="2"/>
  <c r="J1248" i="2"/>
  <c r="J1249" i="2"/>
  <c r="J1250" i="2"/>
  <c r="J1251" i="2"/>
  <c r="J1252" i="2"/>
  <c r="J1253" i="2"/>
  <c r="J1254" i="2"/>
  <c r="J1247" i="2"/>
  <c r="J1221" i="2"/>
  <c r="J1220" i="2"/>
  <c r="J1219" i="2"/>
  <c r="J1214" i="2"/>
  <c r="J1204" i="2"/>
  <c r="J1205" i="2"/>
  <c r="J1206" i="2"/>
  <c r="J1207" i="2"/>
  <c r="J1208" i="2"/>
  <c r="J1193" i="2"/>
  <c r="J1192" i="2"/>
  <c r="J1191" i="2"/>
  <c r="J1184" i="2"/>
  <c r="J1185" i="2"/>
  <c r="J1186" i="2"/>
  <c r="J1183" i="2"/>
  <c r="J1182" i="2"/>
  <c r="J1163" i="2"/>
  <c r="J1164" i="2"/>
  <c r="I1084" i="2"/>
  <c r="J1084" i="2" s="1"/>
  <c r="I1030" i="2"/>
  <c r="J1030" i="2" s="1"/>
  <c r="I999" i="2"/>
  <c r="J999" i="2" s="1"/>
  <c r="I991" i="2"/>
  <c r="J991" i="2" s="1"/>
  <c r="I980" i="2"/>
  <c r="J980" i="2" s="1"/>
  <c r="I952" i="2"/>
  <c r="J952" i="2" s="1"/>
  <c r="I934" i="2"/>
  <c r="J934" i="2" s="1"/>
  <c r="I868" i="2"/>
  <c r="J868" i="2" s="1"/>
  <c r="I523" i="2"/>
  <c r="J523" i="2" s="1"/>
  <c r="I375" i="2"/>
  <c r="J375" i="2" s="1"/>
  <c r="I366" i="2"/>
  <c r="J366" i="2" s="1"/>
  <c r="K365" i="2" s="1"/>
  <c r="E28" i="3" s="1"/>
  <c r="F28" i="3" s="1"/>
  <c r="G28" i="3" s="1"/>
  <c r="I356" i="2"/>
  <c r="J356" i="2" s="1"/>
  <c r="I49" i="2"/>
  <c r="J49" i="2" s="1"/>
  <c r="K48" i="2" s="1"/>
  <c r="E13" i="3" s="1"/>
  <c r="F13" i="3" s="1"/>
  <c r="I45" i="2"/>
  <c r="J45" i="2" s="1"/>
  <c r="K44" i="2" s="1"/>
  <c r="E11" i="3" s="1"/>
  <c r="F11" i="3" s="1"/>
  <c r="C14" i="6"/>
  <c r="D37" i="6"/>
  <c r="C37" i="6"/>
  <c r="D33" i="6"/>
  <c r="C33" i="6"/>
  <c r="D26" i="6"/>
  <c r="C26" i="6"/>
  <c r="D14" i="6"/>
  <c r="D38" i="6" l="1"/>
  <c r="M41" i="3"/>
  <c r="M407" i="3"/>
  <c r="F407" i="3"/>
  <c r="G407" i="3" s="1"/>
  <c r="I407" i="3" s="1"/>
  <c r="M405" i="3"/>
  <c r="F405" i="3"/>
  <c r="G405" i="3" s="1"/>
  <c r="I405" i="3" s="1"/>
  <c r="M399" i="3"/>
  <c r="F399" i="3"/>
  <c r="G399" i="3" s="1"/>
  <c r="I399" i="3" s="1"/>
  <c r="M403" i="3"/>
  <c r="F403" i="3"/>
  <c r="G403" i="3" s="1"/>
  <c r="I403" i="3" s="1"/>
  <c r="M429" i="3"/>
  <c r="F429" i="3"/>
  <c r="G429" i="3" s="1"/>
  <c r="I429" i="3" s="1"/>
  <c r="M537" i="3"/>
  <c r="F537" i="3"/>
  <c r="G537" i="3" s="1"/>
  <c r="G536" i="3" s="1"/>
  <c r="M401" i="3"/>
  <c r="F401" i="3"/>
  <c r="G401" i="3" s="1"/>
  <c r="I401" i="3" s="1"/>
  <c r="M402" i="3"/>
  <c r="F402" i="3"/>
  <c r="G402" i="3" s="1"/>
  <c r="I402" i="3" s="1"/>
  <c r="M304" i="3"/>
  <c r="F304" i="3"/>
  <c r="G304" i="3" s="1"/>
  <c r="I304" i="3" s="1"/>
  <c r="M400" i="3"/>
  <c r="F400" i="3"/>
  <c r="G400" i="3" s="1"/>
  <c r="I400" i="3" s="1"/>
  <c r="M404" i="3"/>
  <c r="F404" i="3"/>
  <c r="G404" i="3" s="1"/>
  <c r="I404" i="3" s="1"/>
  <c r="G11" i="3"/>
  <c r="I11" i="3" s="1"/>
  <c r="M11" i="3"/>
  <c r="G13" i="3"/>
  <c r="I13" i="3" s="1"/>
  <c r="M13" i="3"/>
  <c r="I28" i="3"/>
  <c r="M28" i="3"/>
  <c r="F552" i="3"/>
  <c r="G552" i="3" s="1"/>
  <c r="F473" i="3"/>
  <c r="F474" i="3"/>
  <c r="F493" i="3"/>
  <c r="F553" i="3"/>
  <c r="G553" i="3" s="1"/>
  <c r="F496" i="3"/>
  <c r="F477" i="3"/>
  <c r="F498" i="3"/>
  <c r="F535" i="3"/>
  <c r="F541" i="3"/>
  <c r="G541" i="3" s="1"/>
  <c r="F560" i="3"/>
  <c r="G560" i="3" s="1"/>
  <c r="I2812" i="2"/>
  <c r="J2812" i="2" s="1"/>
  <c r="I2808" i="2"/>
  <c r="J2808" i="2" s="1"/>
  <c r="I2804" i="2"/>
  <c r="J2804" i="2" s="1"/>
  <c r="I2787" i="2"/>
  <c r="J2787" i="2" s="1"/>
  <c r="I2771" i="2"/>
  <c r="J2771" i="2" s="1"/>
  <c r="I2767" i="2"/>
  <c r="J2767" i="2" s="1"/>
  <c r="I2763" i="2"/>
  <c r="J2763" i="2" s="1"/>
  <c r="I2753" i="2"/>
  <c r="J2753" i="2" s="1"/>
  <c r="I2684" i="2"/>
  <c r="J2684" i="2" s="1"/>
  <c r="I2624" i="2"/>
  <c r="J2624" i="2" s="1"/>
  <c r="I2620" i="2"/>
  <c r="J2620" i="2" s="1"/>
  <c r="I2324" i="2"/>
  <c r="I1931" i="2"/>
  <c r="J1931" i="2" s="1"/>
  <c r="I1849" i="2"/>
  <c r="J1849" i="2" s="1"/>
  <c r="I1810" i="2"/>
  <c r="J1810" i="2" s="1"/>
  <c r="K1748" i="2"/>
  <c r="E227" i="3" s="1"/>
  <c r="F227" i="3" s="1"/>
  <c r="G227" i="3" s="1"/>
  <c r="K1728" i="2"/>
  <c r="E224" i="3" s="1"/>
  <c r="F224" i="3" s="1"/>
  <c r="G224" i="3" s="1"/>
  <c r="K1645" i="2"/>
  <c r="E214" i="3" s="1"/>
  <c r="F214" i="3" s="1"/>
  <c r="G214" i="3" s="1"/>
  <c r="I1481" i="2"/>
  <c r="J1481" i="2" s="1"/>
  <c r="I1196" i="2"/>
  <c r="J1196" i="2" s="1"/>
  <c r="K1083" i="2"/>
  <c r="E123" i="3" s="1"/>
  <c r="F123" i="3" s="1"/>
  <c r="G123" i="3" s="1"/>
  <c r="K1029" i="2"/>
  <c r="E117" i="3" s="1"/>
  <c r="F117" i="3" s="1"/>
  <c r="G117" i="3" s="1"/>
  <c r="K998" i="2"/>
  <c r="E112" i="3" s="1"/>
  <c r="F112" i="3" s="1"/>
  <c r="G112" i="3" s="1"/>
  <c r="K990" i="2"/>
  <c r="E111" i="3" s="1"/>
  <c r="F111" i="3" s="1"/>
  <c r="K979" i="2"/>
  <c r="E108" i="3" s="1"/>
  <c r="F108" i="3" s="1"/>
  <c r="G108" i="3" s="1"/>
  <c r="K951" i="2"/>
  <c r="E104" i="3" s="1"/>
  <c r="F104" i="3" s="1"/>
  <c r="G104" i="3" s="1"/>
  <c r="K933" i="2"/>
  <c r="E102" i="3" s="1"/>
  <c r="F102" i="3" s="1"/>
  <c r="G102" i="3" s="1"/>
  <c r="K867" i="2"/>
  <c r="E94" i="3" s="1"/>
  <c r="F94" i="3" s="1"/>
  <c r="G94" i="3" s="1"/>
  <c r="K522" i="2"/>
  <c r="E50" i="3" s="1"/>
  <c r="F50" i="3" s="1"/>
  <c r="G50" i="3" s="1"/>
  <c r="K374" i="2"/>
  <c r="E30" i="3" s="1"/>
  <c r="F30" i="3" s="1"/>
  <c r="G30" i="3" s="1"/>
  <c r="K355" i="2"/>
  <c r="E26" i="3" s="1"/>
  <c r="F26" i="3" s="1"/>
  <c r="G26" i="3" s="1"/>
  <c r="I3778" i="2"/>
  <c r="J3778" i="2" s="1"/>
  <c r="K3777" i="2" s="1"/>
  <c r="E556" i="3" s="1"/>
  <c r="M556" i="3" s="1"/>
  <c r="I2515" i="2"/>
  <c r="J2515" i="2" s="1"/>
  <c r="I3783" i="2"/>
  <c r="J3783" i="2" s="1"/>
  <c r="K3782" i="2" s="1"/>
  <c r="E557" i="3" s="1"/>
  <c r="M557" i="3" s="1"/>
  <c r="I2882" i="2"/>
  <c r="J2882" i="2" s="1"/>
  <c r="K2881" i="2" s="1"/>
  <c r="E413" i="3" s="1"/>
  <c r="I3041" i="2"/>
  <c r="J3041" i="2" s="1"/>
  <c r="K3040" i="2" s="1"/>
  <c r="E441" i="3" s="1"/>
  <c r="I3642" i="2"/>
  <c r="J3642" i="2" s="1"/>
  <c r="K3641" i="2" s="1"/>
  <c r="E534" i="3" s="1"/>
  <c r="M534" i="3" s="1"/>
  <c r="I3263" i="2"/>
  <c r="J3263" i="2" s="1"/>
  <c r="K3262" i="2" s="1"/>
  <c r="E471" i="3" s="1"/>
  <c r="M471" i="3" s="1"/>
  <c r="I3231" i="2"/>
  <c r="J3231" i="2" s="1"/>
  <c r="K3230" i="2" s="1"/>
  <c r="E466" i="3" s="1"/>
  <c r="M466" i="3" s="1"/>
  <c r="I2892" i="2"/>
  <c r="J2892" i="2" s="1"/>
  <c r="K2891" i="2" s="1"/>
  <c r="E415" i="3" s="1"/>
  <c r="I2877" i="2"/>
  <c r="J2877" i="2" s="1"/>
  <c r="K2876" i="2" s="1"/>
  <c r="E412" i="3" s="1"/>
  <c r="I2791" i="2"/>
  <c r="J2791" i="2" s="1"/>
  <c r="I2782" i="2"/>
  <c r="J2782" i="2" s="1"/>
  <c r="I2699" i="2"/>
  <c r="J2699" i="2" s="1"/>
  <c r="I2647" i="2"/>
  <c r="J2647" i="2" s="1"/>
  <c r="I3575" i="2"/>
  <c r="J3575" i="2" s="1"/>
  <c r="K3574" i="2" s="1"/>
  <c r="E524" i="3" s="1"/>
  <c r="M524" i="3" s="1"/>
  <c r="I3637" i="2"/>
  <c r="J3637" i="2" s="1"/>
  <c r="K3636" i="2" s="1"/>
  <c r="E533" i="3" s="1"/>
  <c r="M533" i="3" s="1"/>
  <c r="I2694" i="2"/>
  <c r="J2694" i="2" s="1"/>
  <c r="I1476" i="2"/>
  <c r="J1476" i="2" s="1"/>
  <c r="I3788" i="2"/>
  <c r="J3788" i="2" s="1"/>
  <c r="K3787" i="2" s="1"/>
  <c r="E558" i="3" s="1"/>
  <c r="M558" i="3" s="1"/>
  <c r="I559" i="2"/>
  <c r="J559" i="2" s="1"/>
  <c r="K558" i="2" s="1"/>
  <c r="E55" i="3" s="1"/>
  <c r="F55" i="3" s="1"/>
  <c r="G55" i="3" s="1"/>
  <c r="I3728" i="2"/>
  <c r="J3728" i="2" s="1"/>
  <c r="K3727" i="2" s="1"/>
  <c r="E548" i="3" s="1"/>
  <c r="M548" i="3" s="1"/>
  <c r="I3795" i="2"/>
  <c r="J3795" i="2" s="1"/>
  <c r="K3794" i="2" s="1"/>
  <c r="E559" i="3" s="1"/>
  <c r="M559" i="3" s="1"/>
  <c r="I2483" i="2"/>
  <c r="J2483" i="2" s="1"/>
  <c r="I2509" i="2"/>
  <c r="J2509" i="2" s="1"/>
  <c r="I2265" i="2"/>
  <c r="J2265" i="2" s="1"/>
  <c r="I2447" i="2"/>
  <c r="J2447" i="2" s="1"/>
  <c r="I2628" i="2"/>
  <c r="J2628" i="2" s="1"/>
  <c r="I2688" i="2"/>
  <c r="J2688" i="2" s="1"/>
  <c r="I3581" i="2"/>
  <c r="J3581" i="2" s="1"/>
  <c r="K3580" i="2" s="1"/>
  <c r="E525" i="3" s="1"/>
  <c r="M525" i="3" s="1"/>
  <c r="I3671" i="2"/>
  <c r="J3671" i="2" s="1"/>
  <c r="K3670" i="2" s="1"/>
  <c r="E542" i="3" s="1"/>
  <c r="M542" i="3" s="1"/>
  <c r="I3717" i="2"/>
  <c r="J3717" i="2" s="1"/>
  <c r="K3716" i="2" s="1"/>
  <c r="E547" i="3" s="1"/>
  <c r="M547" i="3" s="1"/>
  <c r="I1100" i="2"/>
  <c r="J1100" i="2" s="1"/>
  <c r="I3495" i="2"/>
  <c r="J3495" i="2" s="1"/>
  <c r="K3494" i="2" s="1"/>
  <c r="E510" i="3" s="1"/>
  <c r="M510" i="3" s="1"/>
  <c r="I3679" i="2"/>
  <c r="J3679" i="2" s="1"/>
  <c r="K3678" i="2" s="1"/>
  <c r="E543" i="3" s="1"/>
  <c r="M543" i="3" s="1"/>
  <c r="I613" i="2"/>
  <c r="J613" i="2" s="1"/>
  <c r="I3373" i="2"/>
  <c r="J3373" i="2" s="1"/>
  <c r="K3372" i="2" s="1"/>
  <c r="E487" i="3" s="1"/>
  <c r="M487" i="3" s="1"/>
  <c r="I2371" i="2"/>
  <c r="J2371" i="2" s="1"/>
  <c r="I3762" i="2"/>
  <c r="J3762" i="2" s="1"/>
  <c r="K3761" i="2" s="1"/>
  <c r="E554" i="3" s="1"/>
  <c r="M554" i="3" s="1"/>
  <c r="I597" i="2"/>
  <c r="J597" i="2" s="1"/>
  <c r="I1779" i="2"/>
  <c r="J1779" i="2" s="1"/>
  <c r="I1814" i="2"/>
  <c r="J1814" i="2" s="1"/>
  <c r="I834" i="2"/>
  <c r="J834" i="2" s="1"/>
  <c r="I1160" i="2"/>
  <c r="J1160" i="2" s="1"/>
  <c r="I3513" i="2"/>
  <c r="J3513" i="2" s="1"/>
  <c r="K3512" i="2" s="1"/>
  <c r="E513" i="3" s="1"/>
  <c r="M513" i="3" s="1"/>
  <c r="I3630" i="2"/>
  <c r="J3630" i="2" s="1"/>
  <c r="K3629" i="2" s="1"/>
  <c r="E532" i="3" s="1"/>
  <c r="M532" i="3" s="1"/>
  <c r="I1877" i="2"/>
  <c r="J1877" i="2" s="1"/>
  <c r="I1853" i="2"/>
  <c r="J1853" i="2" s="1"/>
  <c r="I1774" i="2"/>
  <c r="J1774" i="2" s="1"/>
  <c r="I25" i="2"/>
  <c r="I89" i="2"/>
  <c r="J89" i="2" s="1"/>
  <c r="K88" i="2" s="1"/>
  <c r="E17" i="3" s="1"/>
  <c r="F17" i="3" s="1"/>
  <c r="G17" i="3" s="1"/>
  <c r="I361" i="2"/>
  <c r="J361" i="2" s="1"/>
  <c r="K360" i="2" s="1"/>
  <c r="E27" i="3" s="1"/>
  <c r="F27" i="3" s="1"/>
  <c r="G27" i="3" s="1"/>
  <c r="I3146" i="2"/>
  <c r="J3146" i="2" s="1"/>
  <c r="K3145" i="2" s="1"/>
  <c r="E454" i="3" s="1"/>
  <c r="I3747" i="2"/>
  <c r="J3747" i="2" s="1"/>
  <c r="K3746" i="2" s="1"/>
  <c r="E551" i="3" s="1"/>
  <c r="M551" i="3" s="1"/>
  <c r="I917" i="2"/>
  <c r="J917" i="2" s="1"/>
  <c r="I1347" i="2"/>
  <c r="J1347" i="2" s="1"/>
  <c r="I1459" i="2"/>
  <c r="J1459" i="2" s="1"/>
  <c r="I1804" i="2"/>
  <c r="J1804" i="2" s="1"/>
  <c r="I1833" i="2"/>
  <c r="J1833" i="2" s="1"/>
  <c r="I1844" i="2"/>
  <c r="J1844" i="2" s="1"/>
  <c r="I2088" i="2"/>
  <c r="J2088" i="2" s="1"/>
  <c r="I2277" i="2"/>
  <c r="J2277" i="2" s="1"/>
  <c r="I2350" i="2"/>
  <c r="J2350" i="2" s="1"/>
  <c r="I2360" i="2"/>
  <c r="J2360" i="2" s="1"/>
  <c r="I2383" i="2"/>
  <c r="J2383" i="2" s="1"/>
  <c r="I2435" i="2"/>
  <c r="J2435" i="2" s="1"/>
  <c r="I2459" i="2"/>
  <c r="J2459" i="2" s="1"/>
  <c r="I2477" i="2"/>
  <c r="J2477" i="2" s="1"/>
  <c r="I2588" i="2"/>
  <c r="J2588" i="2" s="1"/>
  <c r="I2634" i="2"/>
  <c r="J2634" i="2" s="1"/>
  <c r="I2665" i="2"/>
  <c r="J2665" i="2" s="1"/>
  <c r="I2722" i="2"/>
  <c r="J2722" i="2" s="1"/>
  <c r="I2816" i="2"/>
  <c r="J2816" i="2" s="1"/>
  <c r="I2930" i="2"/>
  <c r="J2930" i="2" s="1"/>
  <c r="K2929" i="2" s="1"/>
  <c r="E423" i="3" s="1"/>
  <c r="I2965" i="2"/>
  <c r="J2965" i="2" s="1"/>
  <c r="K2964" i="2" s="1"/>
  <c r="E428" i="3" s="1"/>
  <c r="I2989" i="2"/>
  <c r="J2989" i="2" s="1"/>
  <c r="K2988" i="2" s="1"/>
  <c r="E431" i="3" s="1"/>
  <c r="I3011" i="2"/>
  <c r="J3011" i="2" s="1"/>
  <c r="K3010" i="2" s="1"/>
  <c r="E434" i="3" s="1"/>
  <c r="I3031" i="2"/>
  <c r="J3031" i="2" s="1"/>
  <c r="K3030" i="2" s="1"/>
  <c r="E439" i="3" s="1"/>
  <c r="I3454" i="2"/>
  <c r="J3454" i="2" s="1"/>
  <c r="K3453" i="2" s="1"/>
  <c r="E502" i="3" s="1"/>
  <c r="M502" i="3" s="1"/>
  <c r="I3741" i="2"/>
  <c r="J3741" i="2" s="1"/>
  <c r="K3740" i="2" s="1"/>
  <c r="E550" i="3" s="1"/>
  <c r="M550" i="3" s="1"/>
  <c r="I724" i="2"/>
  <c r="J724" i="2" s="1"/>
  <c r="I16" i="2"/>
  <c r="I2797" i="2"/>
  <c r="J2797" i="2" s="1"/>
  <c r="I3735" i="2"/>
  <c r="J3735" i="2" s="1"/>
  <c r="K3734" i="2" s="1"/>
  <c r="E549" i="3" s="1"/>
  <c r="M549" i="3" s="1"/>
  <c r="I1291" i="2"/>
  <c r="J1291" i="2" s="1"/>
  <c r="I1859" i="2"/>
  <c r="J1859" i="2" s="1"/>
  <c r="I1897" i="2"/>
  <c r="J1897" i="2" s="1"/>
  <c r="I1926" i="2"/>
  <c r="J1926" i="2" s="1"/>
  <c r="I1935" i="2"/>
  <c r="J1935" i="2" s="1"/>
  <c r="I1957" i="2"/>
  <c r="J1957" i="2" s="1"/>
  <c r="I1979" i="2"/>
  <c r="J1979" i="2" s="1"/>
  <c r="I2022" i="2"/>
  <c r="J2022" i="2" s="1"/>
  <c r="I2036" i="2"/>
  <c r="J2036" i="2" s="1"/>
  <c r="I2059" i="2"/>
  <c r="J2059" i="2" s="1"/>
  <c r="I2073" i="2"/>
  <c r="J2073" i="2" s="1"/>
  <c r="I2094" i="2"/>
  <c r="J2094" i="2" s="1"/>
  <c r="I2118" i="2"/>
  <c r="J2118" i="2" s="1"/>
  <c r="I2129" i="2"/>
  <c r="J2129" i="2" s="1"/>
  <c r="I2136" i="2"/>
  <c r="J2136" i="2" s="1"/>
  <c r="I2163" i="2"/>
  <c r="J2163" i="2" s="1"/>
  <c r="I2303" i="2"/>
  <c r="J2303" i="2" s="1"/>
  <c r="I2310" i="2"/>
  <c r="J2310" i="2" s="1"/>
  <c r="I2317" i="2"/>
  <c r="J2317" i="2" s="1"/>
  <c r="I2345" i="2"/>
  <c r="J2345" i="2" s="1"/>
  <c r="I2355" i="2"/>
  <c r="J2355" i="2" s="1"/>
  <c r="I2395" i="2"/>
  <c r="J2395" i="2" s="1"/>
  <c r="I2441" i="2"/>
  <c r="J2441" i="2" s="1"/>
  <c r="I2566" i="2"/>
  <c r="J2566" i="2" s="1"/>
  <c r="I2594" i="2"/>
  <c r="J2594" i="2" s="1"/>
  <c r="I2604" i="2"/>
  <c r="J2604" i="2" s="1"/>
  <c r="I2710" i="2"/>
  <c r="J2710" i="2" s="1"/>
  <c r="I2747" i="2"/>
  <c r="J2747" i="2" s="1"/>
  <c r="I2757" i="2"/>
  <c r="J2757" i="2" s="1"/>
  <c r="I2858" i="2"/>
  <c r="J2858" i="2" s="1"/>
  <c r="K2857" i="2" s="1"/>
  <c r="E408" i="3" s="1"/>
  <c r="I2959" i="2"/>
  <c r="J2959" i="2" s="1"/>
  <c r="K2958" i="2" s="1"/>
  <c r="E427" i="3" s="1"/>
  <c r="I3036" i="2"/>
  <c r="J3036" i="2" s="1"/>
  <c r="K3035" i="2" s="1"/>
  <c r="E440" i="3" s="1"/>
  <c r="I3285" i="2"/>
  <c r="J3285" i="2" s="1"/>
  <c r="K3284" i="2" s="1"/>
  <c r="E475" i="3" s="1"/>
  <c r="M475" i="3" s="1"/>
  <c r="I3316" i="2"/>
  <c r="J3316" i="2" s="1"/>
  <c r="K3315" i="2" s="1"/>
  <c r="E480" i="3" s="1"/>
  <c r="M480" i="3" s="1"/>
  <c r="I3340" i="2"/>
  <c r="J3340" i="2" s="1"/>
  <c r="K3339" i="2" s="1"/>
  <c r="E484" i="3" s="1"/>
  <c r="M484" i="3" s="1"/>
  <c r="I3366" i="2"/>
  <c r="J3366" i="2" s="1"/>
  <c r="K3365" i="2" s="1"/>
  <c r="E486" i="3" s="1"/>
  <c r="M486" i="3" s="1"/>
  <c r="I3385" i="2"/>
  <c r="J3385" i="2" s="1"/>
  <c r="K3384" i="2" s="1"/>
  <c r="E490" i="3" s="1"/>
  <c r="M490" i="3" s="1"/>
  <c r="I3392" i="2"/>
  <c r="J3392" i="2" s="1"/>
  <c r="K3391" i="2" s="1"/>
  <c r="E491" i="3" s="1"/>
  <c r="M491" i="3" s="1"/>
  <c r="I3411" i="2"/>
  <c r="J3411" i="2" s="1"/>
  <c r="K3410" i="2" s="1"/>
  <c r="E494" i="3" s="1"/>
  <c r="M494" i="3" s="1"/>
  <c r="I3449" i="2"/>
  <c r="J3449" i="2" s="1"/>
  <c r="K3448" i="2" s="1"/>
  <c r="E501" i="3" s="1"/>
  <c r="M501" i="3" s="1"/>
  <c r="I3483" i="2"/>
  <c r="J3483" i="2" s="1"/>
  <c r="K3482" i="2" s="1"/>
  <c r="E508" i="3" s="1"/>
  <c r="M508" i="3" s="1"/>
  <c r="I840" i="2"/>
  <c r="J840" i="2" s="1"/>
  <c r="I846" i="2"/>
  <c r="J846" i="2" s="1"/>
  <c r="I1257" i="2"/>
  <c r="J1257" i="2" s="1"/>
  <c r="I1304" i="2"/>
  <c r="J1304" i="2" s="1"/>
  <c r="I1311" i="2"/>
  <c r="J1311" i="2" s="1"/>
  <c r="I1317" i="2"/>
  <c r="J1317" i="2" s="1"/>
  <c r="I1583" i="2"/>
  <c r="J1583" i="2" s="1"/>
  <c r="I1735" i="2"/>
  <c r="J1735" i="2" s="1"/>
  <c r="I1742" i="2"/>
  <c r="J1742" i="2" s="1"/>
  <c r="I1790" i="2"/>
  <c r="J1790" i="2" s="1"/>
  <c r="I1797" i="2"/>
  <c r="J1797" i="2" s="1"/>
  <c r="I1820" i="2"/>
  <c r="J1820" i="2" s="1"/>
  <c r="I1883" i="2"/>
  <c r="J1883" i="2" s="1"/>
  <c r="I1965" i="2"/>
  <c r="J1965" i="2" s="1"/>
  <c r="I2112" i="2"/>
  <c r="J2112" i="2" s="1"/>
  <c r="I2144" i="2"/>
  <c r="J2144" i="2" s="1"/>
  <c r="I2155" i="2"/>
  <c r="J2155" i="2" s="1"/>
  <c r="I2174" i="2"/>
  <c r="J2174" i="2" s="1"/>
  <c r="I2182" i="2"/>
  <c r="J2182" i="2" s="1"/>
  <c r="I2189" i="2"/>
  <c r="J2189" i="2" s="1"/>
  <c r="I2196" i="2"/>
  <c r="J2196" i="2" s="1"/>
  <c r="I2203" i="2"/>
  <c r="J2203" i="2" s="1"/>
  <c r="I2217" i="2"/>
  <c r="J2217" i="2" s="1"/>
  <c r="I2224" i="2"/>
  <c r="J2224" i="2" s="1"/>
  <c r="I2231" i="2"/>
  <c r="J2231" i="2" s="1"/>
  <c r="I2238" i="2"/>
  <c r="J2238" i="2" s="1"/>
  <c r="I2245" i="2"/>
  <c r="J2245" i="2" s="1"/>
  <c r="I2259" i="2"/>
  <c r="J2259" i="2" s="1"/>
  <c r="I2271" i="2"/>
  <c r="J2271" i="2" s="1"/>
  <c r="I2407" i="2"/>
  <c r="J2407" i="2" s="1"/>
  <c r="I2414" i="2"/>
  <c r="J2414" i="2" s="1"/>
  <c r="I2428" i="2"/>
  <c r="J2428" i="2" s="1"/>
  <c r="I2494" i="2"/>
  <c r="J2494" i="2" s="1"/>
  <c r="I2504" i="2"/>
  <c r="J2504" i="2" s="1"/>
  <c r="I2520" i="2"/>
  <c r="J2520" i="2" s="1"/>
  <c r="I2573" i="2"/>
  <c r="J2573" i="2" s="1"/>
  <c r="I2581" i="2"/>
  <c r="J2581" i="2" s="1"/>
  <c r="I2716" i="2"/>
  <c r="J2716" i="2" s="1"/>
  <c r="I2979" i="2"/>
  <c r="J2979" i="2" s="1"/>
  <c r="K2978" i="2" s="1"/>
  <c r="E430" i="3" s="1"/>
  <c r="I2997" i="2"/>
  <c r="J2997" i="2" s="1"/>
  <c r="K2996" i="2" s="1"/>
  <c r="E432" i="3" s="1"/>
  <c r="I3005" i="2"/>
  <c r="J3005" i="2" s="1"/>
  <c r="K3004" i="2" s="1"/>
  <c r="E433" i="3" s="1"/>
  <c r="I3019" i="2"/>
  <c r="J3019" i="2" s="1"/>
  <c r="K3018" i="2" s="1"/>
  <c r="E437" i="3" s="1"/>
  <c r="I3026" i="2"/>
  <c r="J3026" i="2" s="1"/>
  <c r="K3025" i="2" s="1"/>
  <c r="E438" i="3" s="1"/>
  <c r="I3056" i="2"/>
  <c r="J3056" i="2" s="1"/>
  <c r="K3055" i="2" s="1"/>
  <c r="E444" i="3" s="1"/>
  <c r="I3172" i="2"/>
  <c r="J3172" i="2" s="1"/>
  <c r="K3171" i="2" s="1"/>
  <c r="E457" i="3" s="1"/>
  <c r="M457" i="3" s="1"/>
  <c r="I3225" i="2"/>
  <c r="J3225" i="2" s="1"/>
  <c r="K3224" i="2" s="1"/>
  <c r="E465" i="3" s="1"/>
  <c r="M465" i="3" s="1"/>
  <c r="I3239" i="2"/>
  <c r="J3239" i="2" s="1"/>
  <c r="K3238" i="2" s="1"/>
  <c r="E467" i="3" s="1"/>
  <c r="M467" i="3" s="1"/>
  <c r="I3246" i="2"/>
  <c r="J3246" i="2" s="1"/>
  <c r="K3245" i="2" s="1"/>
  <c r="E468" i="3" s="1"/>
  <c r="M468" i="3" s="1"/>
  <c r="I3252" i="2"/>
  <c r="J3252" i="2" s="1"/>
  <c r="K3251" i="2" s="1"/>
  <c r="E469" i="3" s="1"/>
  <c r="M469" i="3" s="1"/>
  <c r="I3310" i="2"/>
  <c r="J3310" i="2" s="1"/>
  <c r="K3309" i="2" s="1"/>
  <c r="E479" i="3" s="1"/>
  <c r="M479" i="3" s="1"/>
  <c r="I3334" i="2"/>
  <c r="J3334" i="2" s="1"/>
  <c r="K3333" i="2" s="1"/>
  <c r="E483" i="3" s="1"/>
  <c r="M483" i="3" s="1"/>
  <c r="I3379" i="2"/>
  <c r="J3379" i="2" s="1"/>
  <c r="K3378" i="2" s="1"/>
  <c r="E489" i="3" s="1"/>
  <c r="M489" i="3" s="1"/>
  <c r="I3399" i="2"/>
  <c r="J3399" i="2" s="1"/>
  <c r="K3398" i="2" s="1"/>
  <c r="E492" i="3" s="1"/>
  <c r="M492" i="3" s="1"/>
  <c r="I3427" i="2"/>
  <c r="J3427" i="2" s="1"/>
  <c r="K3426" i="2" s="1"/>
  <c r="E497" i="3" s="1"/>
  <c r="M497" i="3" s="1"/>
  <c r="I3437" i="2"/>
  <c r="J3437" i="2" s="1"/>
  <c r="K3436" i="2" s="1"/>
  <c r="E499" i="3" s="1"/>
  <c r="M499" i="3" s="1"/>
  <c r="I3443" i="2"/>
  <c r="J3443" i="2" s="1"/>
  <c r="K3442" i="2" s="1"/>
  <c r="E500" i="3" s="1"/>
  <c r="M500" i="3" s="1"/>
  <c r="I3459" i="2"/>
  <c r="J3459" i="2" s="1"/>
  <c r="K3458" i="2" s="1"/>
  <c r="E503" i="3" s="1"/>
  <c r="M503" i="3" s="1"/>
  <c r="I3470" i="2"/>
  <c r="J3470" i="2" s="1"/>
  <c r="K3469" i="2" s="1"/>
  <c r="E506" i="3" s="1"/>
  <c r="M506" i="3" s="1"/>
  <c r="I3477" i="2"/>
  <c r="J3477" i="2" s="1"/>
  <c r="K3476" i="2" s="1"/>
  <c r="E507" i="3" s="1"/>
  <c r="M507" i="3" s="1"/>
  <c r="I3507" i="2"/>
  <c r="J3507" i="2" s="1"/>
  <c r="K3506" i="2" s="1"/>
  <c r="E512" i="3" s="1"/>
  <c r="M512" i="3" s="1"/>
  <c r="I3524" i="2"/>
  <c r="J3524" i="2" s="1"/>
  <c r="K3523" i="2" s="1"/>
  <c r="E515" i="3" s="1"/>
  <c r="M515" i="3" s="1"/>
  <c r="I3531" i="2"/>
  <c r="J3531" i="2" s="1"/>
  <c r="K3530" i="2" s="1"/>
  <c r="E517" i="3" s="1"/>
  <c r="M517" i="3" s="1"/>
  <c r="I3569" i="2"/>
  <c r="J3569" i="2" s="1"/>
  <c r="K3568" i="2" s="1"/>
  <c r="E523" i="3" s="1"/>
  <c r="M523" i="3" s="1"/>
  <c r="I3617" i="2"/>
  <c r="J3617" i="2" s="1"/>
  <c r="K3616" i="2" s="1"/>
  <c r="E530" i="3" s="1"/>
  <c r="M530" i="3" s="1"/>
  <c r="I3624" i="2"/>
  <c r="J3624" i="2" s="1"/>
  <c r="K3623" i="2" s="1"/>
  <c r="E531" i="3" s="1"/>
  <c r="M531" i="3" s="1"/>
  <c r="I3696" i="2"/>
  <c r="J3696" i="2" s="1"/>
  <c r="K3695" i="2" s="1"/>
  <c r="E545" i="3" s="1"/>
  <c r="M545" i="3" s="1"/>
  <c r="I1784" i="2"/>
  <c r="J1784" i="2" s="1"/>
  <c r="I1826" i="2"/>
  <c r="J1826" i="2" s="1"/>
  <c r="I1910" i="2"/>
  <c r="J1910" i="2" s="1"/>
  <c r="I1941" i="2"/>
  <c r="J1941" i="2" s="1"/>
  <c r="I1947" i="2"/>
  <c r="J1947" i="2" s="1"/>
  <c r="I2027" i="2"/>
  <c r="J2027" i="2" s="1"/>
  <c r="I2082" i="2"/>
  <c r="J2082" i="2" s="1"/>
  <c r="J2324" i="2"/>
  <c r="I2338" i="2"/>
  <c r="J2338" i="2" s="1"/>
  <c r="I2365" i="2"/>
  <c r="J2365" i="2" s="1"/>
  <c r="I2377" i="2"/>
  <c r="J2377" i="2" s="1"/>
  <c r="I2465" i="2"/>
  <c r="J2465" i="2" s="1"/>
  <c r="I2538" i="2"/>
  <c r="J2538" i="2" s="1"/>
  <c r="I2552" i="2"/>
  <c r="J2552" i="2" s="1"/>
  <c r="I2559" i="2"/>
  <c r="J2559" i="2" s="1"/>
  <c r="I2614" i="2"/>
  <c r="J2614" i="2" s="1"/>
  <c r="I2652" i="2"/>
  <c r="J2652" i="2" s="1"/>
  <c r="I2659" i="2"/>
  <c r="J2659" i="2" s="1"/>
  <c r="I2671" i="2"/>
  <c r="J2671" i="2" s="1"/>
  <c r="I2704" i="2"/>
  <c r="J2704" i="2" s="1"/>
  <c r="I2734" i="2"/>
  <c r="J2734" i="2" s="1"/>
  <c r="I2741" i="2"/>
  <c r="J2741" i="2" s="1"/>
  <c r="I2775" i="2"/>
  <c r="J2775" i="2" s="1"/>
  <c r="I2870" i="2"/>
  <c r="J2870" i="2" s="1"/>
  <c r="K2869" i="2" s="1"/>
  <c r="E411" i="3" s="1"/>
  <c r="I3046" i="2"/>
  <c r="J3046" i="2" s="1"/>
  <c r="K3045" i="2" s="1"/>
  <c r="E442" i="3" s="1"/>
  <c r="I3089" i="2"/>
  <c r="J3089" i="2" s="1"/>
  <c r="K3088" i="2" s="1"/>
  <c r="E449" i="3" s="1"/>
  <c r="I3100" i="2"/>
  <c r="J3100" i="2" s="1"/>
  <c r="K3099" i="2" s="1"/>
  <c r="E450" i="3" s="1"/>
  <c r="I3111" i="2"/>
  <c r="J3111" i="2" s="1"/>
  <c r="K3110" i="2" s="1"/>
  <c r="E451" i="3" s="1"/>
  <c r="I3122" i="2"/>
  <c r="J3122" i="2" s="1"/>
  <c r="K3121" i="2" s="1"/>
  <c r="E452" i="3" s="1"/>
  <c r="I3159" i="2"/>
  <c r="J3159" i="2" s="1"/>
  <c r="K3158" i="2" s="1"/>
  <c r="E455" i="3" s="1"/>
  <c r="I3345" i="2"/>
  <c r="J3345" i="2" s="1"/>
  <c r="K3344" i="2" s="1"/>
  <c r="E485" i="3" s="1"/>
  <c r="M485" i="3" s="1"/>
  <c r="I3464" i="2"/>
  <c r="J3464" i="2" s="1"/>
  <c r="K3463" i="2" s="1"/>
  <c r="E505" i="3" s="1"/>
  <c r="M505" i="3" s="1"/>
  <c r="I3501" i="2"/>
  <c r="J3501" i="2" s="1"/>
  <c r="K3500" i="2" s="1"/>
  <c r="E511" i="3" s="1"/>
  <c r="M511" i="3" s="1"/>
  <c r="I3600" i="2"/>
  <c r="J3600" i="2" s="1"/>
  <c r="K3599" i="2" s="1"/>
  <c r="E528" i="3" s="1"/>
  <c r="M528" i="3" s="1"/>
  <c r="I3607" i="2"/>
  <c r="J3607" i="2" s="1"/>
  <c r="K3606" i="2" s="1"/>
  <c r="E529" i="3" s="1"/>
  <c r="M529" i="3" s="1"/>
  <c r="I3703" i="2"/>
  <c r="J3703" i="2" s="1"/>
  <c r="K3702" i="2" s="1"/>
  <c r="E546" i="3" s="1"/>
  <c r="M546" i="3" s="1"/>
  <c r="I397" i="2"/>
  <c r="J397" i="2" s="1"/>
  <c r="K396" i="2" s="1"/>
  <c r="E34" i="3" s="1"/>
  <c r="F34" i="3" s="1"/>
  <c r="G34" i="3" s="1"/>
  <c r="I527" i="2"/>
  <c r="J527" i="2" s="1"/>
  <c r="K526" i="2" s="1"/>
  <c r="E51" i="3" s="1"/>
  <c r="F51" i="3" s="1"/>
  <c r="G51" i="3" s="1"/>
  <c r="I653" i="2"/>
  <c r="J653" i="2" s="1"/>
  <c r="I751" i="2"/>
  <c r="J751" i="2" s="1"/>
  <c r="I759" i="2"/>
  <c r="J759" i="2" s="1"/>
  <c r="I770" i="2"/>
  <c r="J770" i="2" s="1"/>
  <c r="K769" i="2" s="1"/>
  <c r="E79" i="3" s="1"/>
  <c r="F79" i="3" s="1"/>
  <c r="G79" i="3" s="1"/>
  <c r="I781" i="2"/>
  <c r="J781" i="2" s="1"/>
  <c r="I821" i="2"/>
  <c r="J821" i="2" s="1"/>
  <c r="I1175" i="2"/>
  <c r="J1175" i="2" s="1"/>
  <c r="I1560" i="2"/>
  <c r="J1560" i="2" s="1"/>
  <c r="I1574" i="2"/>
  <c r="J1574" i="2" s="1"/>
  <c r="I1592" i="2"/>
  <c r="J1592" i="2" s="1"/>
  <c r="I1628" i="2"/>
  <c r="J1628" i="2" s="1"/>
  <c r="I1869" i="2"/>
  <c r="J1869" i="2" s="1"/>
  <c r="I1918" i="2"/>
  <c r="J1918" i="2" s="1"/>
  <c r="I1987" i="2"/>
  <c r="J1987" i="2" s="1"/>
  <c r="I2065" i="2"/>
  <c r="J2065" i="2" s="1"/>
  <c r="I2100" i="2"/>
  <c r="J2100" i="2" s="1"/>
  <c r="I2401" i="2"/>
  <c r="J2401" i="2" s="1"/>
  <c r="I2453" i="2"/>
  <c r="J2453" i="2" s="1"/>
  <c r="I2489" i="2"/>
  <c r="J2489" i="2" s="1"/>
  <c r="I2499" i="2"/>
  <c r="J2499" i="2" s="1"/>
  <c r="I2525" i="2"/>
  <c r="J2525" i="2" s="1"/>
  <c r="I2532" i="2"/>
  <c r="J2532" i="2" s="1"/>
  <c r="I2640" i="2"/>
  <c r="J2640" i="2" s="1"/>
  <c r="I2678" i="2"/>
  <c r="J2678" i="2" s="1"/>
  <c r="I2728" i="2"/>
  <c r="J2728" i="2" s="1"/>
  <c r="I2821" i="2"/>
  <c r="J2821" i="2" s="1"/>
  <c r="K2820" i="2" s="1"/>
  <c r="E398" i="3" s="1"/>
  <c r="I2864" i="2"/>
  <c r="J2864" i="2" s="1"/>
  <c r="K2863" i="2" s="1"/>
  <c r="E410" i="3" s="1"/>
  <c r="I2887" i="2"/>
  <c r="J2887" i="2" s="1"/>
  <c r="K2886" i="2" s="1"/>
  <c r="E414" i="3" s="1"/>
  <c r="I2897" i="2"/>
  <c r="J2897" i="2" s="1"/>
  <c r="K2896" i="2" s="1"/>
  <c r="E418" i="3" s="1"/>
  <c r="I2904" i="2"/>
  <c r="J2904" i="2" s="1"/>
  <c r="K2903" i="2" s="1"/>
  <c r="E419" i="3" s="1"/>
  <c r="I2911" i="2"/>
  <c r="J2911" i="2" s="1"/>
  <c r="K2910" i="2" s="1"/>
  <c r="E421" i="3" s="1"/>
  <c r="I2922" i="2"/>
  <c r="J2922" i="2" s="1"/>
  <c r="K2921" i="2" s="1"/>
  <c r="E422" i="3" s="1"/>
  <c r="I2946" i="2"/>
  <c r="J2946" i="2" s="1"/>
  <c r="K2945" i="2" s="1"/>
  <c r="E425" i="3" s="1"/>
  <c r="I2954" i="2"/>
  <c r="J2954" i="2" s="1"/>
  <c r="K2953" i="2" s="1"/>
  <c r="E426" i="3" s="1"/>
  <c r="I3065" i="2"/>
  <c r="J3065" i="2" s="1"/>
  <c r="K3064" i="2" s="1"/>
  <c r="E445" i="3" s="1"/>
  <c r="I3083" i="2"/>
  <c r="J3083" i="2" s="1"/>
  <c r="K3082" i="2" s="1"/>
  <c r="E447" i="3" s="1"/>
  <c r="I3178" i="2"/>
  <c r="J3178" i="2" s="1"/>
  <c r="K3177" i="2" s="1"/>
  <c r="E458" i="3" s="1"/>
  <c r="M458" i="3" s="1"/>
  <c r="I3185" i="2"/>
  <c r="J3185" i="2" s="1"/>
  <c r="K3184" i="2" s="1"/>
  <c r="E459" i="3" s="1"/>
  <c r="M459" i="3" s="1"/>
  <c r="I3192" i="2"/>
  <c r="J3192" i="2" s="1"/>
  <c r="K3191" i="2" s="1"/>
  <c r="E460" i="3" s="1"/>
  <c r="M460" i="3" s="1"/>
  <c r="I3199" i="2"/>
  <c r="J3199" i="2" s="1"/>
  <c r="K3198" i="2" s="1"/>
  <c r="E461" i="3" s="1"/>
  <c r="M461" i="3" s="1"/>
  <c r="I3213" i="2"/>
  <c r="J3213" i="2" s="1"/>
  <c r="K3212" i="2" s="1"/>
  <c r="E463" i="3" s="1"/>
  <c r="M463" i="3" s="1"/>
  <c r="I3219" i="2"/>
  <c r="J3219" i="2" s="1"/>
  <c r="K3218" i="2" s="1"/>
  <c r="E464" i="3" s="1"/>
  <c r="M464" i="3" s="1"/>
  <c r="I3258" i="2"/>
  <c r="J3258" i="2" s="1"/>
  <c r="K3257" i="2" s="1"/>
  <c r="E470" i="3" s="1"/>
  <c r="M470" i="3" s="1"/>
  <c r="I3291" i="2"/>
  <c r="J3291" i="2" s="1"/>
  <c r="K3290" i="2" s="1"/>
  <c r="E476" i="3" s="1"/>
  <c r="M476" i="3" s="1"/>
  <c r="I3300" i="2"/>
  <c r="J3300" i="2" s="1"/>
  <c r="K3299" i="2" s="1"/>
  <c r="E478" i="3" s="1"/>
  <c r="M478" i="3" s="1"/>
  <c r="I3329" i="2"/>
  <c r="J3329" i="2" s="1"/>
  <c r="K3328" i="2" s="1"/>
  <c r="E482" i="3" s="1"/>
  <c r="M482" i="3" s="1"/>
  <c r="I3417" i="2"/>
  <c r="J3417" i="2" s="1"/>
  <c r="K3416" i="2" s="1"/>
  <c r="E495" i="3" s="1"/>
  <c r="M495" i="3" s="1"/>
  <c r="I3489" i="2"/>
  <c r="J3489" i="2" s="1"/>
  <c r="K3488" i="2" s="1"/>
  <c r="E509" i="3" s="1"/>
  <c r="M509" i="3" s="1"/>
  <c r="I3519" i="2"/>
  <c r="J3519" i="2" s="1"/>
  <c r="K3518" i="2" s="1"/>
  <c r="E514" i="3" s="1"/>
  <c r="M514" i="3" s="1"/>
  <c r="I3536" i="2"/>
  <c r="J3536" i="2" s="1"/>
  <c r="K3535" i="2" s="1"/>
  <c r="E518" i="3" s="1"/>
  <c r="M518" i="3" s="1"/>
  <c r="I3543" i="2"/>
  <c r="J3543" i="2" s="1"/>
  <c r="K3542" i="2" s="1"/>
  <c r="E519" i="3" s="1"/>
  <c r="M519" i="3" s="1"/>
  <c r="I3557" i="2"/>
  <c r="J3557" i="2" s="1"/>
  <c r="K3556" i="2" s="1"/>
  <c r="E521" i="3" s="1"/>
  <c r="M521" i="3" s="1"/>
  <c r="I3563" i="2"/>
  <c r="J3563" i="2" s="1"/>
  <c r="K3562" i="2" s="1"/>
  <c r="E522" i="3" s="1"/>
  <c r="M522" i="3" s="1"/>
  <c r="I3587" i="2"/>
  <c r="J3587" i="2" s="1"/>
  <c r="K3586" i="2" s="1"/>
  <c r="E526" i="3" s="1"/>
  <c r="M526" i="3" s="1"/>
  <c r="I3594" i="2"/>
  <c r="J3594" i="2" s="1"/>
  <c r="K3593" i="2" s="1"/>
  <c r="E527" i="3" s="1"/>
  <c r="M527" i="3" s="1"/>
  <c r="I3655" i="2"/>
  <c r="J3655" i="2" s="1"/>
  <c r="K3654" i="2" s="1"/>
  <c r="E539" i="3" s="1"/>
  <c r="M539" i="3" s="1"/>
  <c r="I3661" i="2"/>
  <c r="J3661" i="2" s="1"/>
  <c r="K3660" i="2" s="1"/>
  <c r="E540" i="3" s="1"/>
  <c r="M540" i="3" s="1"/>
  <c r="I3689" i="2"/>
  <c r="J3689" i="2" s="1"/>
  <c r="K3688" i="2" s="1"/>
  <c r="E544" i="3" s="1"/>
  <c r="M544" i="3" s="1"/>
  <c r="I3770" i="2"/>
  <c r="J3770" i="2" s="1"/>
  <c r="K3769" i="2" s="1"/>
  <c r="E555" i="3" s="1"/>
  <c r="M555" i="3" s="1"/>
  <c r="I2284" i="2"/>
  <c r="J2284" i="2" s="1"/>
  <c r="K2283" i="2" s="1"/>
  <c r="E302" i="3" s="1"/>
  <c r="I2291" i="2"/>
  <c r="J2291" i="2" s="1"/>
  <c r="I1764" i="2"/>
  <c r="J1764" i="2" s="1"/>
  <c r="I1756" i="2"/>
  <c r="J1756" i="2" s="1"/>
  <c r="I1714" i="2"/>
  <c r="J1714" i="2" s="1"/>
  <c r="I1705" i="2"/>
  <c r="J1705" i="2" s="1"/>
  <c r="I1696" i="2"/>
  <c r="J1696" i="2" s="1"/>
  <c r="I1687" i="2"/>
  <c r="J1687" i="2" s="1"/>
  <c r="I1673" i="2"/>
  <c r="J1673" i="2" s="1"/>
  <c r="I1664" i="2"/>
  <c r="J1664" i="2" s="1"/>
  <c r="I1655" i="2"/>
  <c r="J1655" i="2" s="1"/>
  <c r="I1637" i="2"/>
  <c r="J1637" i="2" s="1"/>
  <c r="I1619" i="2"/>
  <c r="J1619" i="2" s="1"/>
  <c r="I1610" i="2"/>
  <c r="J1610" i="2" s="1"/>
  <c r="I1601" i="2"/>
  <c r="J1601" i="2" s="1"/>
  <c r="I1553" i="2"/>
  <c r="J1553" i="2" s="1"/>
  <c r="I1543" i="2"/>
  <c r="J1543" i="2" s="1"/>
  <c r="I1521" i="2"/>
  <c r="J1521" i="2" s="1"/>
  <c r="I1512" i="2"/>
  <c r="J1512" i="2" s="1"/>
  <c r="I1494" i="2"/>
  <c r="J1494" i="2" s="1"/>
  <c r="I1485" i="2"/>
  <c r="J1485" i="2" s="1"/>
  <c r="I1468" i="2"/>
  <c r="J1468" i="2" s="1"/>
  <c r="I1450" i="2"/>
  <c r="J1450" i="2" s="1"/>
  <c r="I1441" i="2"/>
  <c r="J1441" i="2" s="1"/>
  <c r="I1433" i="2"/>
  <c r="J1433" i="2" s="1"/>
  <c r="I1425" i="2"/>
  <c r="J1425" i="2" s="1"/>
  <c r="I1416" i="2"/>
  <c r="J1416" i="2" s="1"/>
  <c r="I1408" i="2"/>
  <c r="J1408" i="2" s="1"/>
  <c r="I1400" i="2"/>
  <c r="J1400" i="2" s="1"/>
  <c r="I1391" i="2"/>
  <c r="J1391" i="2" s="1"/>
  <c r="I1383" i="2"/>
  <c r="J1383" i="2" s="1"/>
  <c r="I1374" i="2"/>
  <c r="J1374" i="2" s="1"/>
  <c r="I1360" i="2"/>
  <c r="J1360" i="2" s="1"/>
  <c r="I1335" i="2"/>
  <c r="J1335" i="2" s="1"/>
  <c r="I1329" i="2"/>
  <c r="J1329" i="2" s="1"/>
  <c r="I1323" i="2"/>
  <c r="J1323" i="2" s="1"/>
  <c r="I1285" i="2"/>
  <c r="J1285" i="2" s="1"/>
  <c r="I1277" i="2"/>
  <c r="J1277" i="2" s="1"/>
  <c r="I1269" i="2"/>
  <c r="J1269" i="2" s="1"/>
  <c r="I1245" i="2"/>
  <c r="J1245" i="2" s="1"/>
  <c r="I1238" i="2"/>
  <c r="J1238" i="2" s="1"/>
  <c r="I1231" i="2"/>
  <c r="J1231" i="2" s="1"/>
  <c r="I1224" i="2"/>
  <c r="J1224" i="2" s="1"/>
  <c r="I1217" i="2"/>
  <c r="J1217" i="2" s="1"/>
  <c r="I1211" i="2"/>
  <c r="J1211" i="2" s="1"/>
  <c r="I1200" i="2"/>
  <c r="J1200" i="2" s="1"/>
  <c r="I1189" i="2"/>
  <c r="J1189" i="2" s="1"/>
  <c r="I1181" i="2"/>
  <c r="J1181" i="2" s="1"/>
  <c r="I1167" i="2"/>
  <c r="J1167" i="2" s="1"/>
  <c r="I1153" i="2"/>
  <c r="J1153" i="2" s="1"/>
  <c r="I1147" i="2"/>
  <c r="J1147" i="2" s="1"/>
  <c r="I1141" i="2"/>
  <c r="J1141" i="2" s="1"/>
  <c r="I1135" i="2"/>
  <c r="J1135" i="2" s="1"/>
  <c r="I1126" i="2"/>
  <c r="J1126" i="2" s="1"/>
  <c r="I1118" i="2"/>
  <c r="J1118" i="2" s="1"/>
  <c r="I1112" i="2"/>
  <c r="J1112" i="2" s="1"/>
  <c r="I1106" i="2"/>
  <c r="J1106" i="2" s="1"/>
  <c r="I1094" i="2"/>
  <c r="J1094" i="2" s="1"/>
  <c r="I1088" i="2"/>
  <c r="J1088" i="2" s="1"/>
  <c r="I1077" i="2"/>
  <c r="J1077" i="2" s="1"/>
  <c r="I1068" i="2"/>
  <c r="J1068" i="2" s="1"/>
  <c r="I1056" i="2"/>
  <c r="J1056" i="2" s="1"/>
  <c r="I1044" i="2"/>
  <c r="J1044" i="2" s="1"/>
  <c r="I1036" i="2"/>
  <c r="J1036" i="2" s="1"/>
  <c r="I438" i="2"/>
  <c r="J438" i="2" s="1"/>
  <c r="K437" i="2" s="1"/>
  <c r="E39" i="3" s="1"/>
  <c r="F39" i="3" s="1"/>
  <c r="G39" i="3" s="1"/>
  <c r="I446" i="2"/>
  <c r="J446" i="2" s="1"/>
  <c r="I504" i="2"/>
  <c r="J504" i="2" s="1"/>
  <c r="K503" i="2" s="1"/>
  <c r="E46" i="3" s="1"/>
  <c r="F46" i="3" s="1"/>
  <c r="G46" i="3" s="1"/>
  <c r="I518" i="2"/>
  <c r="J518" i="2" s="1"/>
  <c r="K517" i="2" s="1"/>
  <c r="E49" i="3" s="1"/>
  <c r="F49" i="3" s="1"/>
  <c r="G49" i="3" s="1"/>
  <c r="I629" i="2"/>
  <c r="J629" i="2" s="1"/>
  <c r="I637" i="2"/>
  <c r="J637" i="2" s="1"/>
  <c r="I716" i="2"/>
  <c r="J716" i="2" s="1"/>
  <c r="I1012" i="2"/>
  <c r="J1012" i="2" s="1"/>
  <c r="I1021" i="2"/>
  <c r="J1021" i="2" s="1"/>
  <c r="I1367" i="2"/>
  <c r="J1367" i="2" s="1"/>
  <c r="I1567" i="2"/>
  <c r="J1567" i="2" s="1"/>
  <c r="I1680" i="2"/>
  <c r="J1680" i="2" s="1"/>
  <c r="I1995" i="2"/>
  <c r="J1995" i="2" s="1"/>
  <c r="I2210" i="2"/>
  <c r="J2210" i="2" s="1"/>
  <c r="I2252" i="2"/>
  <c r="J2252" i="2" s="1"/>
  <c r="I2389" i="2"/>
  <c r="J2389" i="2" s="1"/>
  <c r="I2421" i="2"/>
  <c r="J2421" i="2" s="1"/>
  <c r="I2471" i="2"/>
  <c r="J2471" i="2" s="1"/>
  <c r="I422" i="2"/>
  <c r="J422" i="2" s="1"/>
  <c r="K421" i="2" s="1"/>
  <c r="E37" i="3" s="1"/>
  <c r="F37" i="3" s="1"/>
  <c r="G37" i="3" s="1"/>
  <c r="I234" i="2"/>
  <c r="J234" i="2" s="1"/>
  <c r="K233" i="2" s="1"/>
  <c r="E22" i="3" s="1"/>
  <c r="F22" i="3" s="1"/>
  <c r="I430" i="2"/>
  <c r="J430" i="2" s="1"/>
  <c r="K429" i="2" s="1"/>
  <c r="E38" i="3" s="1"/>
  <c r="F38" i="3" s="1"/>
  <c r="G38" i="3" s="1"/>
  <c r="I491" i="2"/>
  <c r="J491" i="2" s="1"/>
  <c r="I533" i="2"/>
  <c r="J533" i="2" s="1"/>
  <c r="I621" i="2"/>
  <c r="J621" i="2" s="1"/>
  <c r="I901" i="2"/>
  <c r="J901" i="2" s="1"/>
  <c r="I964" i="2"/>
  <c r="J964" i="2" s="1"/>
  <c r="I1297" i="2"/>
  <c r="J1297" i="2" s="1"/>
  <c r="I2331" i="2"/>
  <c r="J2331" i="2" s="1"/>
  <c r="I462" i="2"/>
  <c r="J462" i="2" s="1"/>
  <c r="K461" i="2" s="1"/>
  <c r="E42" i="3" s="1"/>
  <c r="F42" i="3" s="1"/>
  <c r="G42" i="3" s="1"/>
  <c r="I567" i="2"/>
  <c r="J567" i="2" s="1"/>
  <c r="I852" i="2"/>
  <c r="J852" i="2" s="1"/>
  <c r="I1353" i="2"/>
  <c r="J1353" i="2" s="1"/>
  <c r="I3074" i="2"/>
  <c r="J3074" i="2" s="1"/>
  <c r="K3073" i="2" s="1"/>
  <c r="E446" i="3" s="1"/>
  <c r="I3133" i="2"/>
  <c r="J3133" i="2" s="1"/>
  <c r="K3132" i="2" s="1"/>
  <c r="E453" i="3" s="1"/>
  <c r="I2545" i="2"/>
  <c r="J2545" i="2" s="1"/>
  <c r="I2938" i="2"/>
  <c r="J2938" i="2" s="1"/>
  <c r="K2937" i="2" s="1"/>
  <c r="E424" i="3" s="1"/>
  <c r="I3206" i="2"/>
  <c r="J3206" i="2" s="1"/>
  <c r="K3205" i="2" s="1"/>
  <c r="E462" i="3" s="1"/>
  <c r="M462" i="3" s="1"/>
  <c r="I3269" i="2"/>
  <c r="J3269" i="2" s="1"/>
  <c r="K3268" i="2" s="1"/>
  <c r="E472" i="3" s="1"/>
  <c r="M472" i="3" s="1"/>
  <c r="I3323" i="2"/>
  <c r="J3323" i="2" s="1"/>
  <c r="K3322" i="2" s="1"/>
  <c r="E481" i="3" s="1"/>
  <c r="M481" i="3" s="1"/>
  <c r="I3550" i="2"/>
  <c r="J3550" i="2" s="1"/>
  <c r="K3549" i="2" s="1"/>
  <c r="E520" i="3" s="1"/>
  <c r="M520" i="3" s="1"/>
  <c r="I1003" i="2"/>
  <c r="J1003" i="2" s="1"/>
  <c r="I984" i="2"/>
  <c r="J984" i="2" s="1"/>
  <c r="I970" i="2"/>
  <c r="J970" i="2" s="1"/>
  <c r="I956" i="2"/>
  <c r="J956" i="2" s="1"/>
  <c r="I941" i="2"/>
  <c r="J941" i="2" s="1"/>
  <c r="I926" i="2"/>
  <c r="J926" i="2" s="1"/>
  <c r="I909" i="2"/>
  <c r="J909" i="2" s="1"/>
  <c r="I893" i="2"/>
  <c r="J893" i="2" s="1"/>
  <c r="I877" i="2"/>
  <c r="J877" i="2" s="1"/>
  <c r="I859" i="2"/>
  <c r="J859" i="2" s="1"/>
  <c r="I827" i="2"/>
  <c r="J827" i="2" s="1"/>
  <c r="I807" i="2"/>
  <c r="J807" i="2" s="1"/>
  <c r="I798" i="2"/>
  <c r="J798" i="2" s="1"/>
  <c r="K797" i="2" s="1"/>
  <c r="E83" i="3" s="1"/>
  <c r="F83" i="3" s="1"/>
  <c r="G83" i="3" s="1"/>
  <c r="I790" i="2"/>
  <c r="J790" i="2" s="1"/>
  <c r="K789" i="2" s="1"/>
  <c r="E81" i="3" s="1"/>
  <c r="F81" i="3" s="1"/>
  <c r="G81" i="3" s="1"/>
  <c r="I740" i="2"/>
  <c r="J740" i="2" s="1"/>
  <c r="I732" i="2"/>
  <c r="J732" i="2" s="1"/>
  <c r="I708" i="2"/>
  <c r="J708" i="2" s="1"/>
  <c r="I693" i="2"/>
  <c r="J693" i="2" s="1"/>
  <c r="I682" i="2"/>
  <c r="J682" i="2" s="1"/>
  <c r="I669" i="2"/>
  <c r="J669" i="2" s="1"/>
  <c r="I661" i="2"/>
  <c r="J661" i="2" s="1"/>
  <c r="I645" i="2"/>
  <c r="J645" i="2" s="1"/>
  <c r="I603" i="2"/>
  <c r="J603" i="2" s="1"/>
  <c r="I589" i="2"/>
  <c r="J589" i="2" s="1"/>
  <c r="I575" i="2"/>
  <c r="J575" i="2" s="1"/>
  <c r="I551" i="2"/>
  <c r="J551" i="2" s="1"/>
  <c r="I543" i="2"/>
  <c r="J543" i="2" s="1"/>
  <c r="I510" i="2"/>
  <c r="J510" i="2" s="1"/>
  <c r="K509" i="2" s="1"/>
  <c r="E47" i="3" s="1"/>
  <c r="F47" i="3" s="1"/>
  <c r="G47" i="3" s="1"/>
  <c r="I478" i="2"/>
  <c r="J478" i="2" s="1"/>
  <c r="I470" i="2"/>
  <c r="J470" i="2" s="1"/>
  <c r="I412" i="2"/>
  <c r="J412" i="2" s="1"/>
  <c r="K411" i="2" s="1"/>
  <c r="E36" i="3" s="1"/>
  <c r="F36" i="3" s="1"/>
  <c r="G36" i="3" s="1"/>
  <c r="I403" i="2"/>
  <c r="J403" i="2" s="1"/>
  <c r="K402" i="2" s="1"/>
  <c r="E35" i="3" s="1"/>
  <c r="F35" i="3" s="1"/>
  <c r="G35" i="3" s="1"/>
  <c r="I387" i="2"/>
  <c r="J387" i="2" s="1"/>
  <c r="K386" i="2" s="1"/>
  <c r="E32" i="3" s="1"/>
  <c r="F32" i="3" s="1"/>
  <c r="G32" i="3" s="1"/>
  <c r="I379" i="2"/>
  <c r="J379" i="2" s="1"/>
  <c r="K378" i="2" s="1"/>
  <c r="E31" i="3" s="1"/>
  <c r="F31" i="3" s="1"/>
  <c r="G31" i="3" s="1"/>
  <c r="I370" i="2"/>
  <c r="J370" i="2" s="1"/>
  <c r="K369" i="2" s="1"/>
  <c r="E29" i="3" s="1"/>
  <c r="F29" i="3" s="1"/>
  <c r="G29" i="3" s="1"/>
  <c r="I311" i="2"/>
  <c r="J311" i="2" s="1"/>
  <c r="K310" i="2" s="1"/>
  <c r="E23" i="3" s="1"/>
  <c r="F23" i="3" s="1"/>
  <c r="I188" i="2"/>
  <c r="J188" i="2" s="1"/>
  <c r="K187" i="2" s="1"/>
  <c r="E21" i="3" s="1"/>
  <c r="F21" i="3" s="1"/>
  <c r="I109" i="2"/>
  <c r="J109" i="2" s="1"/>
  <c r="K108" i="2" s="1"/>
  <c r="E20" i="3" s="1"/>
  <c r="F20" i="3" s="1"/>
  <c r="I102" i="2"/>
  <c r="J102" i="2" s="1"/>
  <c r="K101" i="2" s="1"/>
  <c r="E19" i="3" s="1"/>
  <c r="F19" i="3" s="1"/>
  <c r="I95" i="2"/>
  <c r="J95" i="2" s="1"/>
  <c r="K94" i="2" s="1"/>
  <c r="E18" i="3" s="1"/>
  <c r="F18" i="3" s="1"/>
  <c r="G18" i="3" s="1"/>
  <c r="I75" i="2"/>
  <c r="J75" i="2" s="1"/>
  <c r="K74" i="2" s="1"/>
  <c r="E16" i="3" s="1"/>
  <c r="F16" i="3" s="1"/>
  <c r="G16" i="3" s="1"/>
  <c r="I63" i="2"/>
  <c r="J63" i="2" s="1"/>
  <c r="K62" i="2" s="1"/>
  <c r="E15" i="3" s="1"/>
  <c r="F15" i="3" s="1"/>
  <c r="G15" i="3" s="1"/>
  <c r="I53" i="2"/>
  <c r="J53" i="2" s="1"/>
  <c r="K52" i="2" s="1"/>
  <c r="E14" i="3" s="1"/>
  <c r="F14" i="3" s="1"/>
  <c r="G14" i="3" s="1"/>
  <c r="I34" i="2"/>
  <c r="I7" i="2"/>
  <c r="I2106" i="2"/>
  <c r="J2106" i="2" s="1"/>
  <c r="I2008" i="2"/>
  <c r="J2008" i="2" s="1"/>
  <c r="I1341" i="2"/>
  <c r="J1341" i="2" s="1"/>
  <c r="C38" i="6"/>
  <c r="M444" i="3" l="1"/>
  <c r="F444" i="3"/>
  <c r="G444" i="3" s="1"/>
  <c r="M432" i="3"/>
  <c r="F432" i="3"/>
  <c r="G432" i="3" s="1"/>
  <c r="I432" i="3" s="1"/>
  <c r="M434" i="3"/>
  <c r="F434" i="3"/>
  <c r="G434" i="3" s="1"/>
  <c r="M454" i="3"/>
  <c r="F454" i="3"/>
  <c r="G454" i="3" s="1"/>
  <c r="I454" i="3" s="1"/>
  <c r="M413" i="3"/>
  <c r="F413" i="3"/>
  <c r="G413" i="3" s="1"/>
  <c r="I541" i="3"/>
  <c r="M426" i="3"/>
  <c r="F426" i="3"/>
  <c r="G426" i="3" s="1"/>
  <c r="M419" i="3"/>
  <c r="F419" i="3"/>
  <c r="G419" i="3" s="1"/>
  <c r="M398" i="3"/>
  <c r="F398" i="3"/>
  <c r="G398" i="3" s="1"/>
  <c r="M451" i="3"/>
  <c r="F451" i="3"/>
  <c r="G451" i="3" s="1"/>
  <c r="M411" i="3"/>
  <c r="F411" i="3"/>
  <c r="G411" i="3" s="1"/>
  <c r="M437" i="3"/>
  <c r="F437" i="3"/>
  <c r="G437" i="3" s="1"/>
  <c r="M427" i="3"/>
  <c r="F427" i="3"/>
  <c r="G427" i="3" s="1"/>
  <c r="M428" i="3"/>
  <c r="F428" i="3"/>
  <c r="G428" i="3" s="1"/>
  <c r="M453" i="3"/>
  <c r="F453" i="3"/>
  <c r="G453" i="3" s="1"/>
  <c r="M425" i="3"/>
  <c r="F425" i="3"/>
  <c r="G425" i="3" s="1"/>
  <c r="M418" i="3"/>
  <c r="F418" i="3"/>
  <c r="G418" i="3" s="1"/>
  <c r="G417" i="3" s="1"/>
  <c r="M450" i="3"/>
  <c r="F450" i="3"/>
  <c r="G450" i="3" s="1"/>
  <c r="M433" i="3"/>
  <c r="F433" i="3"/>
  <c r="G433" i="3" s="1"/>
  <c r="M408" i="3"/>
  <c r="F408" i="3"/>
  <c r="G408" i="3" s="1"/>
  <c r="G406" i="3" s="1"/>
  <c r="M439" i="3"/>
  <c r="F439" i="3"/>
  <c r="G439" i="3" s="1"/>
  <c r="M423" i="3"/>
  <c r="F423" i="3"/>
  <c r="G423" i="3" s="1"/>
  <c r="M446" i="3"/>
  <c r="F446" i="3"/>
  <c r="G446" i="3" s="1"/>
  <c r="I446" i="3" s="1"/>
  <c r="M302" i="3"/>
  <c r="F302" i="3"/>
  <c r="G302" i="3" s="1"/>
  <c r="M447" i="3"/>
  <c r="F447" i="3"/>
  <c r="G447" i="3" s="1"/>
  <c r="M422" i="3"/>
  <c r="F422" i="3"/>
  <c r="G422" i="3" s="1"/>
  <c r="M414" i="3"/>
  <c r="F414" i="3"/>
  <c r="G414" i="3" s="1"/>
  <c r="M455" i="3"/>
  <c r="F455" i="3"/>
  <c r="G455" i="3" s="1"/>
  <c r="M449" i="3"/>
  <c r="F449" i="3"/>
  <c r="G449" i="3" s="1"/>
  <c r="M424" i="3"/>
  <c r="F424" i="3"/>
  <c r="G424" i="3" s="1"/>
  <c r="M445" i="3"/>
  <c r="F445" i="3"/>
  <c r="G445" i="3" s="1"/>
  <c r="I445" i="3" s="1"/>
  <c r="M421" i="3"/>
  <c r="F421" i="3"/>
  <c r="G421" i="3" s="1"/>
  <c r="I421" i="3" s="1"/>
  <c r="M410" i="3"/>
  <c r="F410" i="3"/>
  <c r="G410" i="3" s="1"/>
  <c r="M452" i="3"/>
  <c r="F452" i="3"/>
  <c r="G452" i="3" s="1"/>
  <c r="I452" i="3" s="1"/>
  <c r="M442" i="3"/>
  <c r="F442" i="3"/>
  <c r="G442" i="3" s="1"/>
  <c r="M438" i="3"/>
  <c r="F438" i="3"/>
  <c r="G438" i="3" s="1"/>
  <c r="M430" i="3"/>
  <c r="F430" i="3"/>
  <c r="G430" i="3" s="1"/>
  <c r="I430" i="3" s="1"/>
  <c r="M440" i="3"/>
  <c r="F440" i="3"/>
  <c r="G440" i="3" s="1"/>
  <c r="M431" i="3"/>
  <c r="F431" i="3"/>
  <c r="G431" i="3" s="1"/>
  <c r="G535" i="3"/>
  <c r="I535" i="3" s="1"/>
  <c r="I553" i="3"/>
  <c r="G473" i="3"/>
  <c r="I473" i="3" s="1"/>
  <c r="M412" i="3"/>
  <c r="F412" i="3"/>
  <c r="G412" i="3" s="1"/>
  <c r="G498" i="3"/>
  <c r="I498" i="3" s="1"/>
  <c r="G496" i="3"/>
  <c r="I496" i="3" s="1"/>
  <c r="G493" i="3"/>
  <c r="I493" i="3" s="1"/>
  <c r="I552" i="3"/>
  <c r="M415" i="3"/>
  <c r="F415" i="3"/>
  <c r="G415" i="3" s="1"/>
  <c r="I415" i="3" s="1"/>
  <c r="M441" i="3"/>
  <c r="F441" i="3"/>
  <c r="G441" i="3" s="1"/>
  <c r="I560" i="3"/>
  <c r="G477" i="3"/>
  <c r="I477" i="3" s="1"/>
  <c r="G474" i="3"/>
  <c r="I474" i="3" s="1"/>
  <c r="I94" i="3"/>
  <c r="M94" i="3"/>
  <c r="G111" i="3"/>
  <c r="I111" i="3" s="1"/>
  <c r="M111" i="3"/>
  <c r="I227" i="3"/>
  <c r="M227" i="3"/>
  <c r="I55" i="3"/>
  <c r="M55" i="3"/>
  <c r="I26" i="3"/>
  <c r="M26" i="3"/>
  <c r="I102" i="3"/>
  <c r="M102" i="3"/>
  <c r="I112" i="3"/>
  <c r="M112" i="3"/>
  <c r="I30" i="3"/>
  <c r="M30" i="3"/>
  <c r="I104" i="3"/>
  <c r="M104" i="3"/>
  <c r="I117" i="3"/>
  <c r="M117" i="3"/>
  <c r="I214" i="3"/>
  <c r="M214" i="3"/>
  <c r="I15" i="3"/>
  <c r="M15" i="3"/>
  <c r="G20" i="3"/>
  <c r="I20" i="3" s="1"/>
  <c r="M20" i="3"/>
  <c r="I31" i="3"/>
  <c r="M31" i="3"/>
  <c r="I81" i="3"/>
  <c r="M81" i="3"/>
  <c r="I16" i="3"/>
  <c r="M16" i="3"/>
  <c r="G21" i="3"/>
  <c r="I21" i="3" s="1"/>
  <c r="M21" i="3"/>
  <c r="I32" i="3"/>
  <c r="M32" i="3"/>
  <c r="I83" i="3"/>
  <c r="M83" i="3"/>
  <c r="I42" i="3"/>
  <c r="M42" i="3"/>
  <c r="I38" i="3"/>
  <c r="M38" i="3"/>
  <c r="I39" i="3"/>
  <c r="M39" i="3"/>
  <c r="I79" i="3"/>
  <c r="M79" i="3"/>
  <c r="I51" i="3"/>
  <c r="M51" i="3"/>
  <c r="I18" i="3"/>
  <c r="M18" i="3"/>
  <c r="G23" i="3"/>
  <c r="I23" i="3" s="1"/>
  <c r="M23" i="3"/>
  <c r="I35" i="3"/>
  <c r="M35" i="3"/>
  <c r="I47" i="3"/>
  <c r="M47" i="3"/>
  <c r="G22" i="3"/>
  <c r="I22" i="3" s="1"/>
  <c r="M22" i="3"/>
  <c r="I49" i="3"/>
  <c r="M49" i="3"/>
  <c r="I34" i="3"/>
  <c r="M34" i="3"/>
  <c r="I27" i="3"/>
  <c r="M27" i="3"/>
  <c r="I14" i="3"/>
  <c r="M14" i="3"/>
  <c r="G19" i="3"/>
  <c r="I19" i="3" s="1"/>
  <c r="M19" i="3"/>
  <c r="I29" i="3"/>
  <c r="M29" i="3"/>
  <c r="I36" i="3"/>
  <c r="M36" i="3"/>
  <c r="I37" i="3"/>
  <c r="M37" i="3"/>
  <c r="I46" i="3"/>
  <c r="M46" i="3"/>
  <c r="M17" i="3"/>
  <c r="I50" i="3"/>
  <c r="M50" i="3"/>
  <c r="I108" i="3"/>
  <c r="M108" i="3"/>
  <c r="I123" i="3"/>
  <c r="M123" i="3"/>
  <c r="I224" i="3"/>
  <c r="M224" i="3"/>
  <c r="J34" i="2"/>
  <c r="J16" i="2"/>
  <c r="K15" i="2" s="1"/>
  <c r="E8" i="3" s="1"/>
  <c r="F8" i="3" s="1"/>
  <c r="J25" i="2"/>
  <c r="J7" i="2"/>
  <c r="K6" i="2" s="1"/>
  <c r="E7" i="3" s="1"/>
  <c r="F7" i="3" s="1"/>
  <c r="G7" i="3" s="1"/>
  <c r="I537" i="3"/>
  <c r="I423" i="3"/>
  <c r="F551" i="3"/>
  <c r="G551" i="3" s="1"/>
  <c r="F532" i="3"/>
  <c r="F510" i="3"/>
  <c r="F525" i="3"/>
  <c r="F548" i="3"/>
  <c r="G548" i="3" s="1"/>
  <c r="I441" i="3"/>
  <c r="F556" i="3"/>
  <c r="G556" i="3" s="1"/>
  <c r="F520" i="3"/>
  <c r="F555" i="3"/>
  <c r="G555" i="3" s="1"/>
  <c r="F519" i="3"/>
  <c r="F470" i="3"/>
  <c r="F523" i="3"/>
  <c r="F499" i="3"/>
  <c r="F467" i="3"/>
  <c r="F486" i="3"/>
  <c r="F550" i="3"/>
  <c r="F558" i="3"/>
  <c r="G558" i="3" s="1"/>
  <c r="F472" i="3"/>
  <c r="I453" i="3"/>
  <c r="F540" i="3"/>
  <c r="G540" i="3" s="1"/>
  <c r="F522" i="3"/>
  <c r="F514" i="3"/>
  <c r="F478" i="3"/>
  <c r="F463" i="3"/>
  <c r="F458" i="3"/>
  <c r="I425" i="3"/>
  <c r="I418" i="3"/>
  <c r="F529" i="3"/>
  <c r="F485" i="3"/>
  <c r="I450" i="3"/>
  <c r="F531" i="3"/>
  <c r="F515" i="3"/>
  <c r="F503" i="3"/>
  <c r="F492" i="3"/>
  <c r="F469" i="3"/>
  <c r="F457" i="3"/>
  <c r="I433" i="3"/>
  <c r="F491" i="3"/>
  <c r="F480" i="3"/>
  <c r="I408" i="3"/>
  <c r="I439" i="3"/>
  <c r="F462" i="3"/>
  <c r="I302" i="3"/>
  <c r="F539" i="3"/>
  <c r="G539" i="3" s="1"/>
  <c r="F521" i="3"/>
  <c r="F509" i="3"/>
  <c r="F476" i="3"/>
  <c r="F461" i="3"/>
  <c r="I447" i="3"/>
  <c r="I422" i="3"/>
  <c r="I414" i="3"/>
  <c r="F528" i="3"/>
  <c r="I455" i="3"/>
  <c r="F530" i="3"/>
  <c r="F512" i="3"/>
  <c r="F500" i="3"/>
  <c r="F489" i="3"/>
  <c r="F468" i="3"/>
  <c r="I444" i="3"/>
  <c r="F508" i="3"/>
  <c r="F490" i="3"/>
  <c r="F475" i="3"/>
  <c r="I434" i="3"/>
  <c r="F513" i="3"/>
  <c r="F487" i="3"/>
  <c r="F533" i="3"/>
  <c r="F466" i="3"/>
  <c r="I413" i="3"/>
  <c r="F471" i="3"/>
  <c r="F557" i="3"/>
  <c r="I424" i="3"/>
  <c r="F527" i="3"/>
  <c r="F495" i="3"/>
  <c r="F460" i="3"/>
  <c r="I410" i="3"/>
  <c r="F511" i="3"/>
  <c r="I442" i="3"/>
  <c r="F507" i="3"/>
  <c r="G507" i="3" s="1"/>
  <c r="F483" i="3"/>
  <c r="I438" i="3"/>
  <c r="F501" i="3"/>
  <c r="I440" i="3"/>
  <c r="F549" i="3"/>
  <c r="I431" i="3"/>
  <c r="F547" i="3"/>
  <c r="G547" i="3" s="1"/>
  <c r="F524" i="3"/>
  <c r="F481" i="3"/>
  <c r="F544" i="3"/>
  <c r="G544" i="3" s="1"/>
  <c r="F526" i="3"/>
  <c r="F518" i="3"/>
  <c r="F482" i="3"/>
  <c r="F464" i="3"/>
  <c r="F459" i="3"/>
  <c r="I426" i="3"/>
  <c r="I419" i="3"/>
  <c r="I398" i="3"/>
  <c r="F546" i="3"/>
  <c r="G546" i="3" s="1"/>
  <c r="F505" i="3"/>
  <c r="I451" i="3"/>
  <c r="I411" i="3"/>
  <c r="F545" i="3"/>
  <c r="G545" i="3" s="1"/>
  <c r="F517" i="3"/>
  <c r="F506" i="3"/>
  <c r="G506" i="3" s="1"/>
  <c r="F497" i="3"/>
  <c r="F479" i="3"/>
  <c r="F465" i="3"/>
  <c r="I437" i="3"/>
  <c r="F494" i="3"/>
  <c r="F484" i="3"/>
  <c r="I427" i="3"/>
  <c r="F502" i="3"/>
  <c r="I428" i="3"/>
  <c r="F554" i="3"/>
  <c r="G554" i="3" s="1"/>
  <c r="F543" i="3"/>
  <c r="G543" i="3" s="1"/>
  <c r="F542" i="3"/>
  <c r="G542" i="3" s="1"/>
  <c r="F559" i="3"/>
  <c r="G559" i="3" s="1"/>
  <c r="I412" i="3"/>
  <c r="F534" i="3"/>
  <c r="K2815" i="2"/>
  <c r="E397" i="3" s="1"/>
  <c r="K2811" i="2"/>
  <c r="E396" i="3" s="1"/>
  <c r="K2807" i="2"/>
  <c r="E395" i="3" s="1"/>
  <c r="K2803" i="2"/>
  <c r="E394" i="3" s="1"/>
  <c r="K2796" i="2"/>
  <c r="E393" i="3" s="1"/>
  <c r="K2790" i="2"/>
  <c r="E392" i="3" s="1"/>
  <c r="K2786" i="2"/>
  <c r="E391" i="3" s="1"/>
  <c r="K2781" i="2"/>
  <c r="E390" i="3" s="1"/>
  <c r="K2774" i="2"/>
  <c r="E389" i="3" s="1"/>
  <c r="K2770" i="2"/>
  <c r="E388" i="3" s="1"/>
  <c r="K2766" i="2"/>
  <c r="E387" i="3" s="1"/>
  <c r="K2762" i="2"/>
  <c r="E386" i="3" s="1"/>
  <c r="K2756" i="2"/>
  <c r="E385" i="3" s="1"/>
  <c r="K2752" i="2"/>
  <c r="E384" i="3" s="1"/>
  <c r="K2746" i="2"/>
  <c r="E383" i="3" s="1"/>
  <c r="K2740" i="2"/>
  <c r="E382" i="3" s="1"/>
  <c r="K2733" i="2"/>
  <c r="E381" i="3" s="1"/>
  <c r="K2727" i="2"/>
  <c r="E380" i="3" s="1"/>
  <c r="K2721" i="2"/>
  <c r="E379" i="3" s="1"/>
  <c r="K2715" i="2"/>
  <c r="E378" i="3" s="1"/>
  <c r="K2709" i="2"/>
  <c r="E377" i="3" s="1"/>
  <c r="K2703" i="2"/>
  <c r="E376" i="3" s="1"/>
  <c r="K2698" i="2"/>
  <c r="E375" i="3" s="1"/>
  <c r="K2693" i="2"/>
  <c r="E374" i="3" s="1"/>
  <c r="K2687" i="2"/>
  <c r="E373" i="3" s="1"/>
  <c r="K2683" i="2"/>
  <c r="E372" i="3" s="1"/>
  <c r="K2677" i="2"/>
  <c r="E371" i="3" s="1"/>
  <c r="K2670" i="2"/>
  <c r="E370" i="3" s="1"/>
  <c r="K2664" i="2"/>
  <c r="E369" i="3" s="1"/>
  <c r="K2658" i="2"/>
  <c r="E368" i="3" s="1"/>
  <c r="K2651" i="2"/>
  <c r="E367" i="3" s="1"/>
  <c r="K2646" i="2"/>
  <c r="E366" i="3" s="1"/>
  <c r="K2639" i="2"/>
  <c r="E365" i="3" s="1"/>
  <c r="K2633" i="2"/>
  <c r="E364" i="3" s="1"/>
  <c r="K2627" i="2"/>
  <c r="E363" i="3" s="1"/>
  <c r="K2623" i="2"/>
  <c r="E362" i="3" s="1"/>
  <c r="K2619" i="2"/>
  <c r="E361" i="3" s="1"/>
  <c r="K2613" i="2"/>
  <c r="E360" i="3" s="1"/>
  <c r="K2603" i="2"/>
  <c r="E358" i="3" s="1"/>
  <c r="K2593" i="2"/>
  <c r="E357" i="3" s="1"/>
  <c r="K2587" i="2"/>
  <c r="E356" i="3" s="1"/>
  <c r="K2580" i="2"/>
  <c r="E355" i="3" s="1"/>
  <c r="K2572" i="2"/>
  <c r="E353" i="3" s="1"/>
  <c r="K2565" i="2"/>
  <c r="E352" i="3" s="1"/>
  <c r="K2558" i="2"/>
  <c r="E351" i="3" s="1"/>
  <c r="K2551" i="2"/>
  <c r="E350" i="3" s="1"/>
  <c r="K2544" i="2"/>
  <c r="E349" i="3" s="1"/>
  <c r="K2537" i="2"/>
  <c r="E348" i="3" s="1"/>
  <c r="K2531" i="2"/>
  <c r="E346" i="3" s="1"/>
  <c r="K2524" i="2"/>
  <c r="E345" i="3" s="1"/>
  <c r="K2519" i="2"/>
  <c r="E344" i="3" s="1"/>
  <c r="K2514" i="2"/>
  <c r="E343" i="3" s="1"/>
  <c r="K2508" i="2"/>
  <c r="E342" i="3" s="1"/>
  <c r="K2503" i="2"/>
  <c r="E341" i="3" s="1"/>
  <c r="K2498" i="2"/>
  <c r="E340" i="3" s="1"/>
  <c r="K2499" i="2"/>
  <c r="K2493" i="2"/>
  <c r="E339" i="3" s="1"/>
  <c r="K2488" i="2"/>
  <c r="E338" i="3" s="1"/>
  <c r="K2482" i="2"/>
  <c r="E336" i="3" s="1"/>
  <c r="K2476" i="2"/>
  <c r="E335" i="3" s="1"/>
  <c r="K2470" i="2"/>
  <c r="E334" i="3" s="1"/>
  <c r="K2464" i="2"/>
  <c r="E333" i="3" s="1"/>
  <c r="K2458" i="2"/>
  <c r="E332" i="3" s="1"/>
  <c r="K2452" i="2"/>
  <c r="E331" i="3" s="1"/>
  <c r="K2446" i="2"/>
  <c r="E330" i="3" s="1"/>
  <c r="K2440" i="2"/>
  <c r="E329" i="3" s="1"/>
  <c r="K2434" i="2"/>
  <c r="E328" i="3" s="1"/>
  <c r="K2427" i="2"/>
  <c r="E327" i="3" s="1"/>
  <c r="K2420" i="2"/>
  <c r="E326" i="3" s="1"/>
  <c r="K2413" i="2"/>
  <c r="E325" i="3" s="1"/>
  <c r="F325" i="3" s="1"/>
  <c r="G325" i="3" s="1"/>
  <c r="K2406" i="2"/>
  <c r="E324" i="3" s="1"/>
  <c r="K2400" i="2"/>
  <c r="E322" i="3" s="1"/>
  <c r="K2394" i="2"/>
  <c r="E321" i="3" s="1"/>
  <c r="K2388" i="2"/>
  <c r="E320" i="3" s="1"/>
  <c r="K2382" i="2"/>
  <c r="E319" i="3" s="1"/>
  <c r="K2376" i="2"/>
  <c r="E318" i="3" s="1"/>
  <c r="K2370" i="2"/>
  <c r="E317" i="3" s="1"/>
  <c r="K2364" i="2"/>
  <c r="E316" i="3" s="1"/>
  <c r="K2359" i="2"/>
  <c r="E315" i="3" s="1"/>
  <c r="K2354" i="2"/>
  <c r="E314" i="3" s="1"/>
  <c r="K2349" i="2"/>
  <c r="E313" i="3" s="1"/>
  <c r="K2344" i="2"/>
  <c r="E312" i="3" s="1"/>
  <c r="F312" i="3" s="1"/>
  <c r="G312" i="3" s="1"/>
  <c r="K2337" i="2"/>
  <c r="E311" i="3" s="1"/>
  <c r="K2330" i="2"/>
  <c r="E310" i="3" s="1"/>
  <c r="F310" i="3" s="1"/>
  <c r="G310" i="3" s="1"/>
  <c r="K2323" i="2"/>
  <c r="E309" i="3" s="1"/>
  <c r="K2316" i="2"/>
  <c r="E308" i="3" s="1"/>
  <c r="K2309" i="2"/>
  <c r="E307" i="3" s="1"/>
  <c r="F307" i="3" s="1"/>
  <c r="K2302" i="2"/>
  <c r="E306" i="3" s="1"/>
  <c r="F306" i="3" s="1"/>
  <c r="G306" i="3" s="1"/>
  <c r="K2276" i="2"/>
  <c r="E301" i="3" s="1"/>
  <c r="K2270" i="2"/>
  <c r="E300" i="3" s="1"/>
  <c r="K2264" i="2"/>
  <c r="E299" i="3" s="1"/>
  <c r="K2258" i="2"/>
  <c r="E298" i="3" s="1"/>
  <c r="K2251" i="2"/>
  <c r="E297" i="3" s="1"/>
  <c r="K2244" i="2"/>
  <c r="E296" i="3" s="1"/>
  <c r="K2237" i="2"/>
  <c r="E295" i="3" s="1"/>
  <c r="K2230" i="2"/>
  <c r="E294" i="3" s="1"/>
  <c r="K2223" i="2"/>
  <c r="E293" i="3" s="1"/>
  <c r="K2216" i="2"/>
  <c r="E292" i="3" s="1"/>
  <c r="K2209" i="2"/>
  <c r="E291" i="3" s="1"/>
  <c r="K2202" i="2"/>
  <c r="E290" i="3" s="1"/>
  <c r="F290" i="3" s="1"/>
  <c r="G290" i="3" s="1"/>
  <c r="K2195" i="2"/>
  <c r="E289" i="3" s="1"/>
  <c r="F289" i="3" s="1"/>
  <c r="G289" i="3" s="1"/>
  <c r="K2188" i="2"/>
  <c r="E288" i="3" s="1"/>
  <c r="K2181" i="2"/>
  <c r="E287" i="3" s="1"/>
  <c r="F287" i="3" s="1"/>
  <c r="G287" i="3" s="1"/>
  <c r="K2173" i="2"/>
  <c r="E284" i="3" s="1"/>
  <c r="K2162" i="2"/>
  <c r="E283" i="3" s="1"/>
  <c r="K2154" i="2"/>
  <c r="E282" i="3" s="1"/>
  <c r="K2143" i="2"/>
  <c r="E281" i="3" s="1"/>
  <c r="K2135" i="2"/>
  <c r="E280" i="3" s="1"/>
  <c r="K2128" i="2"/>
  <c r="E279" i="3" s="1"/>
  <c r="K2117" i="2"/>
  <c r="E278" i="3" s="1"/>
  <c r="K2111" i="2"/>
  <c r="E277" i="3" s="1"/>
  <c r="K2105" i="2"/>
  <c r="E276" i="3" s="1"/>
  <c r="K2099" i="2"/>
  <c r="E275" i="3" s="1"/>
  <c r="K2093" i="2"/>
  <c r="E274" i="3" s="1"/>
  <c r="K2087" i="2"/>
  <c r="E273" i="3" s="1"/>
  <c r="K2081" i="2"/>
  <c r="E272" i="3" s="1"/>
  <c r="F272" i="3" s="1"/>
  <c r="G272" i="3" s="1"/>
  <c r="K2072" i="2"/>
  <c r="E271" i="3" s="1"/>
  <c r="K2064" i="2"/>
  <c r="E270" i="3" s="1"/>
  <c r="K2058" i="2"/>
  <c r="E269" i="3" s="1"/>
  <c r="F269" i="3" s="1"/>
  <c r="G269" i="3" s="1"/>
  <c r="K2035" i="2"/>
  <c r="E268" i="3" s="1"/>
  <c r="K2026" i="2"/>
  <c r="E267" i="3" s="1"/>
  <c r="K2021" i="2"/>
  <c r="E266" i="3" s="1"/>
  <c r="K2007" i="2"/>
  <c r="E265" i="3" s="1"/>
  <c r="K1994" i="2"/>
  <c r="E263" i="3" s="1"/>
  <c r="F263" i="3" s="1"/>
  <c r="G263" i="3" s="1"/>
  <c r="K1986" i="2"/>
  <c r="E262" i="3" s="1"/>
  <c r="F262" i="3" s="1"/>
  <c r="G262" i="3" s="1"/>
  <c r="K1978" i="2"/>
  <c r="E261" i="3" s="1"/>
  <c r="F261" i="3" s="1"/>
  <c r="G261" i="3" s="1"/>
  <c r="K1964" i="2"/>
  <c r="E260" i="3" s="1"/>
  <c r="F260" i="3" s="1"/>
  <c r="G260" i="3" s="1"/>
  <c r="K1956" i="2"/>
  <c r="E259" i="3" s="1"/>
  <c r="F259" i="3" s="1"/>
  <c r="G259" i="3" s="1"/>
  <c r="K1946" i="2"/>
  <c r="E258" i="3" s="1"/>
  <c r="F258" i="3" s="1"/>
  <c r="G258" i="3" s="1"/>
  <c r="K1940" i="2"/>
  <c r="E257" i="3" s="1"/>
  <c r="F257" i="3" s="1"/>
  <c r="G257" i="3" s="1"/>
  <c r="K1934" i="2"/>
  <c r="E256" i="3" s="1"/>
  <c r="F256" i="3" s="1"/>
  <c r="G256" i="3" s="1"/>
  <c r="K1930" i="2"/>
  <c r="E255" i="3" s="1"/>
  <c r="F255" i="3" s="1"/>
  <c r="G255" i="3" s="1"/>
  <c r="K1925" i="2"/>
  <c r="E254" i="3" s="1"/>
  <c r="F254" i="3" s="1"/>
  <c r="G254" i="3" s="1"/>
  <c r="K1917" i="2"/>
  <c r="E252" i="3" s="1"/>
  <c r="F252" i="3" s="1"/>
  <c r="G252" i="3" s="1"/>
  <c r="K1909" i="2"/>
  <c r="E251" i="3" s="1"/>
  <c r="F251" i="3" s="1"/>
  <c r="G251" i="3" s="1"/>
  <c r="K1896" i="2"/>
  <c r="E250" i="3" s="1"/>
  <c r="F250" i="3" s="1"/>
  <c r="G250" i="3" s="1"/>
  <c r="K1882" i="2"/>
  <c r="E249" i="3" s="1"/>
  <c r="F249" i="3" s="1"/>
  <c r="G249" i="3" s="1"/>
  <c r="K1876" i="2"/>
  <c r="E248" i="3" s="1"/>
  <c r="F248" i="3" s="1"/>
  <c r="G248" i="3" s="1"/>
  <c r="K1868" i="2"/>
  <c r="E247" i="3" s="1"/>
  <c r="F247" i="3" s="1"/>
  <c r="G247" i="3" s="1"/>
  <c r="K1858" i="2"/>
  <c r="E246" i="3" s="1"/>
  <c r="F246" i="3" s="1"/>
  <c r="G246" i="3" s="1"/>
  <c r="K1852" i="2"/>
  <c r="E245" i="3" s="1"/>
  <c r="F245" i="3" s="1"/>
  <c r="G245" i="3" s="1"/>
  <c r="K1848" i="2"/>
  <c r="E244" i="3" s="1"/>
  <c r="F244" i="3" s="1"/>
  <c r="G244" i="3" s="1"/>
  <c r="K1843" i="2"/>
  <c r="E243" i="3" s="1"/>
  <c r="F243" i="3" s="1"/>
  <c r="G243" i="3" s="1"/>
  <c r="K1832" i="2"/>
  <c r="E240" i="3" s="1"/>
  <c r="F240" i="3" s="1"/>
  <c r="G240" i="3" s="1"/>
  <c r="K1825" i="2"/>
  <c r="E239" i="3" s="1"/>
  <c r="F239" i="3" s="1"/>
  <c r="G239" i="3" s="1"/>
  <c r="K1819" i="2"/>
  <c r="E238" i="3" s="1"/>
  <c r="F238" i="3" s="1"/>
  <c r="G238" i="3" s="1"/>
  <c r="K1813" i="2"/>
  <c r="E237" i="3" s="1"/>
  <c r="F237" i="3" s="1"/>
  <c r="G237" i="3" s="1"/>
  <c r="K1809" i="2"/>
  <c r="E236" i="3" s="1"/>
  <c r="F236" i="3" s="1"/>
  <c r="G236" i="3" s="1"/>
  <c r="K1803" i="2"/>
  <c r="E235" i="3" s="1"/>
  <c r="F235" i="3" s="1"/>
  <c r="G235" i="3" s="1"/>
  <c r="K1796" i="2"/>
  <c r="E234" i="3" s="1"/>
  <c r="F234" i="3" s="1"/>
  <c r="G234" i="3" s="1"/>
  <c r="K1789" i="2"/>
  <c r="E233" i="3" s="1"/>
  <c r="F233" i="3" s="1"/>
  <c r="G233" i="3" s="1"/>
  <c r="K1783" i="2"/>
  <c r="E232" i="3" s="1"/>
  <c r="F232" i="3" s="1"/>
  <c r="G232" i="3" s="1"/>
  <c r="K1778" i="2"/>
  <c r="E231" i="3" s="1"/>
  <c r="F231" i="3" s="1"/>
  <c r="G231" i="3" s="1"/>
  <c r="K1773" i="2"/>
  <c r="E230" i="3" s="1"/>
  <c r="F230" i="3" s="1"/>
  <c r="G230" i="3" s="1"/>
  <c r="K1763" i="2"/>
  <c r="E229" i="3" s="1"/>
  <c r="F229" i="3" s="1"/>
  <c r="G229" i="3" s="1"/>
  <c r="K1755" i="2"/>
  <c r="E228" i="3" s="1"/>
  <c r="F228" i="3" s="1"/>
  <c r="G228" i="3" s="1"/>
  <c r="K1741" i="2"/>
  <c r="E226" i="3" s="1"/>
  <c r="F226" i="3" s="1"/>
  <c r="G226" i="3" s="1"/>
  <c r="K1734" i="2"/>
  <c r="E225" i="3" s="1"/>
  <c r="F225" i="3" s="1"/>
  <c r="G225" i="3" s="1"/>
  <c r="K1713" i="2"/>
  <c r="E222" i="3" s="1"/>
  <c r="F222" i="3" s="1"/>
  <c r="G222" i="3" s="1"/>
  <c r="K1704" i="2"/>
  <c r="E221" i="3" s="1"/>
  <c r="F221" i="3" s="1"/>
  <c r="G221" i="3" s="1"/>
  <c r="K1695" i="2"/>
  <c r="E220" i="3" s="1"/>
  <c r="F220" i="3" s="1"/>
  <c r="G220" i="3" s="1"/>
  <c r="K1686" i="2"/>
  <c r="E219" i="3" s="1"/>
  <c r="F219" i="3" s="1"/>
  <c r="G219" i="3" s="1"/>
  <c r="K1679" i="2"/>
  <c r="E218" i="3" s="1"/>
  <c r="F218" i="3" s="1"/>
  <c r="G218" i="3" s="1"/>
  <c r="K1672" i="2"/>
  <c r="E217" i="3" s="1"/>
  <c r="F217" i="3" s="1"/>
  <c r="G217" i="3" s="1"/>
  <c r="K1663" i="2"/>
  <c r="E216" i="3" s="1"/>
  <c r="F216" i="3" s="1"/>
  <c r="G216" i="3" s="1"/>
  <c r="K1654" i="2"/>
  <c r="E215" i="3" s="1"/>
  <c r="F215" i="3" s="1"/>
  <c r="G215" i="3" s="1"/>
  <c r="K1636" i="2"/>
  <c r="E213" i="3" s="1"/>
  <c r="F213" i="3" s="1"/>
  <c r="G213" i="3" s="1"/>
  <c r="K1627" i="2"/>
  <c r="E212" i="3" s="1"/>
  <c r="F212" i="3" s="1"/>
  <c r="G212" i="3" s="1"/>
  <c r="K1618" i="2"/>
  <c r="E211" i="3" s="1"/>
  <c r="F211" i="3" s="1"/>
  <c r="G211" i="3" s="1"/>
  <c r="K1609" i="2"/>
  <c r="E210" i="3" s="1"/>
  <c r="F210" i="3" s="1"/>
  <c r="G210" i="3" s="1"/>
  <c r="K1600" i="2"/>
  <c r="E209" i="3" s="1"/>
  <c r="F209" i="3" s="1"/>
  <c r="G209" i="3" s="1"/>
  <c r="K1591" i="2"/>
  <c r="E208" i="3" s="1"/>
  <c r="F208" i="3" s="1"/>
  <c r="G208" i="3" s="1"/>
  <c r="K1582" i="2"/>
  <c r="E207" i="3" s="1"/>
  <c r="F207" i="3" s="1"/>
  <c r="G207" i="3" s="1"/>
  <c r="K1573" i="2"/>
  <c r="E206" i="3" s="1"/>
  <c r="F206" i="3" s="1"/>
  <c r="G206" i="3" s="1"/>
  <c r="K1566" i="2"/>
  <c r="E204" i="3" s="1"/>
  <c r="F204" i="3" s="1"/>
  <c r="G204" i="3" s="1"/>
  <c r="K1559" i="2"/>
  <c r="E203" i="3" s="1"/>
  <c r="F203" i="3" s="1"/>
  <c r="G203" i="3" s="1"/>
  <c r="K1552" i="2"/>
  <c r="E202" i="3" s="1"/>
  <c r="F202" i="3" s="1"/>
  <c r="G202" i="3" s="1"/>
  <c r="K1542" i="2"/>
  <c r="E199" i="3" s="1"/>
  <c r="F199" i="3" s="1"/>
  <c r="G199" i="3" s="1"/>
  <c r="K1520" i="2"/>
  <c r="E198" i="3" s="1"/>
  <c r="F198" i="3" s="1"/>
  <c r="G198" i="3" s="1"/>
  <c r="K1511" i="2"/>
  <c r="E196" i="3" s="1"/>
  <c r="F196" i="3" s="1"/>
  <c r="G196" i="3" s="1"/>
  <c r="K1493" i="2"/>
  <c r="E195" i="3" s="1"/>
  <c r="F195" i="3" s="1"/>
  <c r="G195" i="3" s="1"/>
  <c r="K1484" i="2"/>
  <c r="E193" i="3" s="1"/>
  <c r="F193" i="3" s="1"/>
  <c r="G193" i="3" s="1"/>
  <c r="K1480" i="2"/>
  <c r="E192" i="3" s="1"/>
  <c r="F192" i="3" s="1"/>
  <c r="G192" i="3" s="1"/>
  <c r="K1475" i="2"/>
  <c r="E191" i="3" s="1"/>
  <c r="F191" i="3" s="1"/>
  <c r="G191" i="3" s="1"/>
  <c r="K1467" i="2"/>
  <c r="E190" i="3" s="1"/>
  <c r="F190" i="3" s="1"/>
  <c r="G190" i="3" s="1"/>
  <c r="K1458" i="2"/>
  <c r="E189" i="3" s="1"/>
  <c r="F189" i="3" s="1"/>
  <c r="G189" i="3" s="1"/>
  <c r="K1449" i="2"/>
  <c r="E188" i="3" s="1"/>
  <c r="F188" i="3" s="1"/>
  <c r="G188" i="3" s="1"/>
  <c r="K1440" i="2"/>
  <c r="E187" i="3" s="1"/>
  <c r="F187" i="3" s="1"/>
  <c r="G187" i="3" s="1"/>
  <c r="K1432" i="2"/>
  <c r="E186" i="3" s="1"/>
  <c r="F186" i="3" s="1"/>
  <c r="G186" i="3" s="1"/>
  <c r="K1424" i="2"/>
  <c r="E185" i="3" s="1"/>
  <c r="F185" i="3" s="1"/>
  <c r="G185" i="3" s="1"/>
  <c r="K1415" i="2"/>
  <c r="E184" i="3" s="1"/>
  <c r="F184" i="3" s="1"/>
  <c r="G184" i="3" s="1"/>
  <c r="K1407" i="2"/>
  <c r="E183" i="3" s="1"/>
  <c r="F183" i="3" s="1"/>
  <c r="G183" i="3" s="1"/>
  <c r="K1399" i="2"/>
  <c r="E182" i="3" s="1"/>
  <c r="F182" i="3" s="1"/>
  <c r="G182" i="3" s="1"/>
  <c r="K1390" i="2"/>
  <c r="E181" i="3" s="1"/>
  <c r="F181" i="3" s="1"/>
  <c r="G181" i="3" s="1"/>
  <c r="K1382" i="2"/>
  <c r="E180" i="3" s="1"/>
  <c r="F180" i="3" s="1"/>
  <c r="G180" i="3" s="1"/>
  <c r="K1373" i="2"/>
  <c r="E179" i="3" s="1"/>
  <c r="F179" i="3" s="1"/>
  <c r="G179" i="3" s="1"/>
  <c r="K1366" i="2"/>
  <c r="E177" i="3" s="1"/>
  <c r="F177" i="3" s="1"/>
  <c r="G177" i="3" s="1"/>
  <c r="K1359" i="2"/>
  <c r="E176" i="3" s="1"/>
  <c r="F176" i="3" s="1"/>
  <c r="G176" i="3" s="1"/>
  <c r="K1352" i="2"/>
  <c r="E175" i="3" s="1"/>
  <c r="F175" i="3" s="1"/>
  <c r="G175" i="3" s="1"/>
  <c r="K1346" i="2"/>
  <c r="E171" i="3" s="1"/>
  <c r="F171" i="3" s="1"/>
  <c r="G171" i="3" s="1"/>
  <c r="K1340" i="2"/>
  <c r="E170" i="3" s="1"/>
  <c r="F170" i="3" s="1"/>
  <c r="G170" i="3" s="1"/>
  <c r="K1334" i="2"/>
  <c r="E168" i="3" s="1"/>
  <c r="F168" i="3" s="1"/>
  <c r="G168" i="3" s="1"/>
  <c r="K1328" i="2"/>
  <c r="E167" i="3" s="1"/>
  <c r="F167" i="3" s="1"/>
  <c r="G167" i="3" s="1"/>
  <c r="K1322" i="2"/>
  <c r="E166" i="3" s="1"/>
  <c r="F166" i="3" s="1"/>
  <c r="G166" i="3" s="1"/>
  <c r="K1316" i="2"/>
  <c r="E164" i="3" s="1"/>
  <c r="F164" i="3" s="1"/>
  <c r="G164" i="3" s="1"/>
  <c r="K1310" i="2"/>
  <c r="E163" i="3" s="1"/>
  <c r="F163" i="3" s="1"/>
  <c r="G163" i="3" s="1"/>
  <c r="K1303" i="2"/>
  <c r="E162" i="3" s="1"/>
  <c r="F162" i="3" s="1"/>
  <c r="G162" i="3" s="1"/>
  <c r="K1296" i="2"/>
  <c r="E161" i="3" s="1"/>
  <c r="F161" i="3" s="1"/>
  <c r="G161" i="3" s="1"/>
  <c r="K1290" i="2"/>
  <c r="E160" i="3" s="1"/>
  <c r="F160" i="3" s="1"/>
  <c r="G160" i="3" s="1"/>
  <c r="K1284" i="2"/>
  <c r="E159" i="3" s="1"/>
  <c r="F159" i="3" s="1"/>
  <c r="G159" i="3" s="1"/>
  <c r="K1276" i="2"/>
  <c r="E156" i="3" s="1"/>
  <c r="F156" i="3" s="1"/>
  <c r="G156" i="3" s="1"/>
  <c r="K1268" i="2"/>
  <c r="E155" i="3" s="1"/>
  <c r="F155" i="3" s="1"/>
  <c r="G155" i="3" s="1"/>
  <c r="K1256" i="2"/>
  <c r="E154" i="3" s="1"/>
  <c r="F154" i="3" s="1"/>
  <c r="G154" i="3" s="1"/>
  <c r="K1244" i="2"/>
  <c r="E153" i="3" s="1"/>
  <c r="F153" i="3" s="1"/>
  <c r="G153" i="3" s="1"/>
  <c r="K1237" i="2"/>
  <c r="E151" i="3" s="1"/>
  <c r="F151" i="3" s="1"/>
  <c r="G151" i="3" s="1"/>
  <c r="K1230" i="2"/>
  <c r="E150" i="3" s="1"/>
  <c r="F150" i="3" s="1"/>
  <c r="G150" i="3" s="1"/>
  <c r="K1216" i="2"/>
  <c r="E148" i="3" s="1"/>
  <c r="F148" i="3" s="1"/>
  <c r="G148" i="3" s="1"/>
  <c r="K1210" i="2"/>
  <c r="E147" i="3" s="1"/>
  <c r="F147" i="3" s="1"/>
  <c r="G147" i="3" s="1"/>
  <c r="K1199" i="2"/>
  <c r="E146" i="3" s="1"/>
  <c r="F146" i="3" s="1"/>
  <c r="G146" i="3" s="1"/>
  <c r="K1195" i="2"/>
  <c r="E145" i="3" s="1"/>
  <c r="F145" i="3" s="1"/>
  <c r="G145" i="3" s="1"/>
  <c r="K1188" i="2"/>
  <c r="E144" i="3" s="1"/>
  <c r="F144" i="3" s="1"/>
  <c r="G144" i="3" s="1"/>
  <c r="K1180" i="2"/>
  <c r="E143" i="3" s="1"/>
  <c r="F143" i="3" s="1"/>
  <c r="G143" i="3" s="1"/>
  <c r="K1174" i="2"/>
  <c r="E142" i="3" s="1"/>
  <c r="F142" i="3" s="1"/>
  <c r="G142" i="3" s="1"/>
  <c r="K1159" i="2"/>
  <c r="E138" i="3" s="1"/>
  <c r="F138" i="3" s="1"/>
  <c r="G138" i="3" s="1"/>
  <c r="K1166" i="2"/>
  <c r="E141" i="3" s="1"/>
  <c r="F141" i="3" s="1"/>
  <c r="G141" i="3" s="1"/>
  <c r="K1152" i="2"/>
  <c r="E137" i="3" s="1"/>
  <c r="F137" i="3" s="1"/>
  <c r="G137" i="3" s="1"/>
  <c r="K1146" i="2"/>
  <c r="E136" i="3" s="1"/>
  <c r="F136" i="3" s="1"/>
  <c r="G136" i="3" s="1"/>
  <c r="K1140" i="2"/>
  <c r="E134" i="3" s="1"/>
  <c r="F134" i="3" s="1"/>
  <c r="G134" i="3" s="1"/>
  <c r="K1134" i="2"/>
  <c r="E133" i="3" s="1"/>
  <c r="F133" i="3" s="1"/>
  <c r="G133" i="3" s="1"/>
  <c r="K1125" i="2"/>
  <c r="E132" i="3" s="1"/>
  <c r="F132" i="3" s="1"/>
  <c r="G132" i="3" s="1"/>
  <c r="K1117" i="2"/>
  <c r="E131" i="3" s="1"/>
  <c r="F131" i="3" s="1"/>
  <c r="G131" i="3" s="1"/>
  <c r="K1111" i="2"/>
  <c r="E130" i="3" s="1"/>
  <c r="F130" i="3" s="1"/>
  <c r="G130" i="3" s="1"/>
  <c r="K1105" i="2"/>
  <c r="E129" i="3" s="1"/>
  <c r="F129" i="3" s="1"/>
  <c r="G129" i="3" s="1"/>
  <c r="K1099" i="2"/>
  <c r="E128" i="3" s="1"/>
  <c r="F128" i="3" s="1"/>
  <c r="G128" i="3" s="1"/>
  <c r="K1093" i="2"/>
  <c r="E127" i="3" s="1"/>
  <c r="F127" i="3" s="1"/>
  <c r="G127" i="3" s="1"/>
  <c r="K1087" i="2"/>
  <c r="E126" i="3" s="1"/>
  <c r="F126" i="3" s="1"/>
  <c r="G126" i="3" s="1"/>
  <c r="K1076" i="2"/>
  <c r="E122" i="3" s="1"/>
  <c r="F122" i="3" s="1"/>
  <c r="G122" i="3" s="1"/>
  <c r="K1067" i="2"/>
  <c r="E121" i="3" s="1"/>
  <c r="F121" i="3" s="1"/>
  <c r="G121" i="3" s="1"/>
  <c r="K1055" i="2"/>
  <c r="E120" i="3" s="1"/>
  <c r="F120" i="3" s="1"/>
  <c r="G120" i="3" s="1"/>
  <c r="K1043" i="2"/>
  <c r="E119" i="3" s="1"/>
  <c r="F119" i="3" s="1"/>
  <c r="G119" i="3" s="1"/>
  <c r="K1035" i="2"/>
  <c r="E118" i="3" s="1"/>
  <c r="F118" i="3" s="1"/>
  <c r="G118" i="3" s="1"/>
  <c r="K1020" i="2"/>
  <c r="E116" i="3" s="1"/>
  <c r="F116" i="3" s="1"/>
  <c r="G116" i="3" s="1"/>
  <c r="K1011" i="2"/>
  <c r="E115" i="3" s="1"/>
  <c r="F115" i="3" s="1"/>
  <c r="G115" i="3" s="1"/>
  <c r="K1002" i="2"/>
  <c r="E114" i="3" s="1"/>
  <c r="F114" i="3" s="1"/>
  <c r="G114" i="3" s="1"/>
  <c r="K983" i="2"/>
  <c r="E109" i="3" s="1"/>
  <c r="F109" i="3" s="1"/>
  <c r="G109" i="3" s="1"/>
  <c r="K969" i="2"/>
  <c r="E107" i="3" s="1"/>
  <c r="F107" i="3" s="1"/>
  <c r="G107" i="3" s="1"/>
  <c r="K955" i="2"/>
  <c r="E105" i="3" s="1"/>
  <c r="F105" i="3" s="1"/>
  <c r="G105" i="3" s="1"/>
  <c r="K940" i="2"/>
  <c r="E103" i="3" s="1"/>
  <c r="F103" i="3" s="1"/>
  <c r="G103" i="3" s="1"/>
  <c r="K925" i="2"/>
  <c r="E101" i="3" s="1"/>
  <c r="F101" i="3" s="1"/>
  <c r="G101" i="3" s="1"/>
  <c r="K916" i="2"/>
  <c r="E100" i="3" s="1"/>
  <c r="F100" i="3" s="1"/>
  <c r="G100" i="3" s="1"/>
  <c r="K908" i="2"/>
  <c r="E99" i="3" s="1"/>
  <c r="F99" i="3" s="1"/>
  <c r="G99" i="3" s="1"/>
  <c r="K900" i="2"/>
  <c r="E98" i="3" s="1"/>
  <c r="F98" i="3" s="1"/>
  <c r="G98" i="3" s="1"/>
  <c r="K892" i="2"/>
  <c r="E97" i="3" s="1"/>
  <c r="F97" i="3" s="1"/>
  <c r="G97" i="3" s="1"/>
  <c r="K876" i="2"/>
  <c r="E95" i="3" s="1"/>
  <c r="F95" i="3" s="1"/>
  <c r="G95" i="3" s="1"/>
  <c r="K858" i="2"/>
  <c r="E93" i="3" s="1"/>
  <c r="F93" i="3" s="1"/>
  <c r="G93" i="3" s="1"/>
  <c r="K851" i="2"/>
  <c r="E92" i="3" s="1"/>
  <c r="F92" i="3" s="1"/>
  <c r="G92" i="3" s="1"/>
  <c r="K845" i="2"/>
  <c r="E91" i="3" s="1"/>
  <c r="F91" i="3" s="1"/>
  <c r="G91" i="3" s="1"/>
  <c r="K839" i="2"/>
  <c r="E90" i="3" s="1"/>
  <c r="F90" i="3" s="1"/>
  <c r="G90" i="3" s="1"/>
  <c r="K833" i="2"/>
  <c r="E89" i="3" s="1"/>
  <c r="F89" i="3" s="1"/>
  <c r="G89" i="3" s="1"/>
  <c r="K826" i="2"/>
  <c r="E88" i="3" s="1"/>
  <c r="F88" i="3" s="1"/>
  <c r="G88" i="3" s="1"/>
  <c r="K820" i="2"/>
  <c r="E85" i="3" s="1"/>
  <c r="F85" i="3" s="1"/>
  <c r="G85" i="3" s="1"/>
  <c r="K806" i="2"/>
  <c r="E84" i="3" s="1"/>
  <c r="F84" i="3" s="1"/>
  <c r="G84" i="3" s="1"/>
  <c r="K780" i="2"/>
  <c r="E80" i="3" s="1"/>
  <c r="F80" i="3" s="1"/>
  <c r="G80" i="3" s="1"/>
  <c r="K758" i="2"/>
  <c r="E78" i="3" s="1"/>
  <c r="F78" i="3" s="1"/>
  <c r="G78" i="3" s="1"/>
  <c r="K750" i="2"/>
  <c r="E77" i="3" s="1"/>
  <c r="F77" i="3" s="1"/>
  <c r="G77" i="3" s="1"/>
  <c r="K739" i="2"/>
  <c r="E76" i="3" s="1"/>
  <c r="F76" i="3" s="1"/>
  <c r="G76" i="3" s="1"/>
  <c r="K731" i="2"/>
  <c r="E75" i="3" s="1"/>
  <c r="F75" i="3" s="1"/>
  <c r="G75" i="3" s="1"/>
  <c r="K723" i="2"/>
  <c r="E74" i="3" s="1"/>
  <c r="F74" i="3" s="1"/>
  <c r="G74" i="3" s="1"/>
  <c r="K715" i="2"/>
  <c r="E73" i="3" s="1"/>
  <c r="F73" i="3" s="1"/>
  <c r="G73" i="3" s="1"/>
  <c r="K707" i="2"/>
  <c r="E72" i="3" s="1"/>
  <c r="F72" i="3" s="1"/>
  <c r="G72" i="3" s="1"/>
  <c r="K692" i="2"/>
  <c r="E71" i="3" s="1"/>
  <c r="F71" i="3" s="1"/>
  <c r="G71" i="3" s="1"/>
  <c r="K681" i="2"/>
  <c r="E70" i="3" s="1"/>
  <c r="F70" i="3" s="1"/>
  <c r="G70" i="3" s="1"/>
  <c r="K668" i="2"/>
  <c r="E69" i="3" s="1"/>
  <c r="F69" i="3" s="1"/>
  <c r="G69" i="3" s="1"/>
  <c r="K660" i="2"/>
  <c r="E68" i="3" s="1"/>
  <c r="F68" i="3" s="1"/>
  <c r="G68" i="3" s="1"/>
  <c r="K652" i="2"/>
  <c r="E67" i="3" s="1"/>
  <c r="F67" i="3" s="1"/>
  <c r="G67" i="3" s="1"/>
  <c r="K644" i="2"/>
  <c r="E66" i="3" s="1"/>
  <c r="F66" i="3" s="1"/>
  <c r="G66" i="3" s="1"/>
  <c r="K636" i="2"/>
  <c r="E65" i="3" s="1"/>
  <c r="F65" i="3" s="1"/>
  <c r="G65" i="3" s="1"/>
  <c r="K628" i="2"/>
  <c r="E64" i="3" s="1"/>
  <c r="F64" i="3" s="1"/>
  <c r="G64" i="3" s="1"/>
  <c r="K620" i="2"/>
  <c r="E63" i="3" s="1"/>
  <c r="F63" i="3" s="1"/>
  <c r="G63" i="3" s="1"/>
  <c r="K612" i="2"/>
  <c r="E62" i="3" s="1"/>
  <c r="F62" i="3" s="1"/>
  <c r="G62" i="3" s="1"/>
  <c r="K602" i="2"/>
  <c r="E61" i="3" s="1"/>
  <c r="F61" i="3" s="1"/>
  <c r="G61" i="3" s="1"/>
  <c r="K596" i="2"/>
  <c r="E59" i="3" s="1"/>
  <c r="F59" i="3" s="1"/>
  <c r="G59" i="3" s="1"/>
  <c r="K588" i="2"/>
  <c r="E58" i="3" s="1"/>
  <c r="F58" i="3" s="1"/>
  <c r="G58" i="3" s="1"/>
  <c r="K574" i="2"/>
  <c r="E57" i="3" s="1"/>
  <c r="F57" i="3" s="1"/>
  <c r="G57" i="3" s="1"/>
  <c r="K566" i="2"/>
  <c r="E56" i="3" s="1"/>
  <c r="F56" i="3" s="1"/>
  <c r="G56" i="3" s="1"/>
  <c r="K550" i="2"/>
  <c r="E54" i="3" s="1"/>
  <c r="F54" i="3" s="1"/>
  <c r="G54" i="3" s="1"/>
  <c r="K542" i="2"/>
  <c r="E53" i="3" s="1"/>
  <c r="F53" i="3" s="1"/>
  <c r="G53" i="3" s="1"/>
  <c r="K532" i="2"/>
  <c r="E52" i="3" s="1"/>
  <c r="F52" i="3" s="1"/>
  <c r="G52" i="3" s="1"/>
  <c r="K490" i="2"/>
  <c r="E45" i="3" s="1"/>
  <c r="F45" i="3" s="1"/>
  <c r="G45" i="3" s="1"/>
  <c r="K477" i="2"/>
  <c r="E44" i="3" s="1"/>
  <c r="F44" i="3" s="1"/>
  <c r="G44" i="3" s="1"/>
  <c r="K469" i="2"/>
  <c r="E43" i="3" s="1"/>
  <c r="F43" i="3" s="1"/>
  <c r="G43" i="3" s="1"/>
  <c r="K445" i="2"/>
  <c r="E40" i="3" s="1"/>
  <c r="F40" i="3" s="1"/>
  <c r="G40" i="3" s="1"/>
  <c r="K963" i="2"/>
  <c r="E106" i="3" s="1"/>
  <c r="F106" i="3" s="1"/>
  <c r="G106" i="3" s="1"/>
  <c r="K1223" i="2"/>
  <c r="E149" i="3" s="1"/>
  <c r="F149" i="3" s="1"/>
  <c r="G149" i="3" s="1"/>
  <c r="K2290" i="2"/>
  <c r="E303" i="3" s="1"/>
  <c r="G307" i="3" l="1"/>
  <c r="G169" i="3"/>
  <c r="G194" i="3"/>
  <c r="G158" i="3"/>
  <c r="G174" i="3"/>
  <c r="G197" i="3"/>
  <c r="G448" i="3"/>
  <c r="I448" i="3" s="1"/>
  <c r="M303" i="3"/>
  <c r="F303" i="3"/>
  <c r="G303" i="3" s="1"/>
  <c r="G178" i="3"/>
  <c r="G201" i="3"/>
  <c r="G223" i="3"/>
  <c r="G253" i="3"/>
  <c r="M267" i="3"/>
  <c r="F267" i="3"/>
  <c r="G267" i="3" s="1"/>
  <c r="I267" i="3" s="1"/>
  <c r="M271" i="3"/>
  <c r="F271" i="3"/>
  <c r="G271" i="3" s="1"/>
  <c r="M275" i="3"/>
  <c r="F275" i="3"/>
  <c r="G275" i="3" s="1"/>
  <c r="I275" i="3" s="1"/>
  <c r="M279" i="3"/>
  <c r="F279" i="3"/>
  <c r="G279" i="3" s="1"/>
  <c r="M283" i="3"/>
  <c r="F283" i="3"/>
  <c r="G283" i="3" s="1"/>
  <c r="I283" i="3" s="1"/>
  <c r="M293" i="3"/>
  <c r="F293" i="3"/>
  <c r="G293" i="3" s="1"/>
  <c r="M297" i="3"/>
  <c r="F297" i="3"/>
  <c r="G297" i="3" s="1"/>
  <c r="I297" i="3" s="1"/>
  <c r="M301" i="3"/>
  <c r="F301" i="3"/>
  <c r="G301" i="3" s="1"/>
  <c r="M309" i="3"/>
  <c r="F309" i="3"/>
  <c r="G309" i="3" s="1"/>
  <c r="I309" i="3" s="1"/>
  <c r="M313" i="3"/>
  <c r="F313" i="3"/>
  <c r="G313" i="3" s="1"/>
  <c r="M317" i="3"/>
  <c r="F317" i="3"/>
  <c r="G317" i="3" s="1"/>
  <c r="I317" i="3" s="1"/>
  <c r="M321" i="3"/>
  <c r="F321" i="3"/>
  <c r="G321" i="3" s="1"/>
  <c r="M326" i="3"/>
  <c r="F326" i="3"/>
  <c r="G326" i="3" s="1"/>
  <c r="I326" i="3" s="1"/>
  <c r="M330" i="3"/>
  <c r="F330" i="3"/>
  <c r="G330" i="3" s="1"/>
  <c r="M334" i="3"/>
  <c r="F334" i="3"/>
  <c r="G334" i="3" s="1"/>
  <c r="I334" i="3" s="1"/>
  <c r="M339" i="3"/>
  <c r="F339" i="3"/>
  <c r="G339" i="3" s="1"/>
  <c r="M342" i="3"/>
  <c r="F342" i="3"/>
  <c r="G342" i="3" s="1"/>
  <c r="I342" i="3" s="1"/>
  <c r="M346" i="3"/>
  <c r="F346" i="3"/>
  <c r="G346" i="3" s="1"/>
  <c r="M351" i="3"/>
  <c r="F351" i="3"/>
  <c r="G351" i="3" s="1"/>
  <c r="I351" i="3" s="1"/>
  <c r="M356" i="3"/>
  <c r="F356" i="3"/>
  <c r="G356" i="3" s="1"/>
  <c r="M361" i="3"/>
  <c r="F361" i="3"/>
  <c r="G361" i="3" s="1"/>
  <c r="I361" i="3" s="1"/>
  <c r="M365" i="3"/>
  <c r="F365" i="3"/>
  <c r="G365" i="3" s="1"/>
  <c r="M369" i="3"/>
  <c r="F369" i="3"/>
  <c r="G369" i="3" s="1"/>
  <c r="I369" i="3" s="1"/>
  <c r="M373" i="3"/>
  <c r="F373" i="3"/>
  <c r="G373" i="3" s="1"/>
  <c r="M377" i="3"/>
  <c r="F377" i="3"/>
  <c r="G377" i="3" s="1"/>
  <c r="I377" i="3" s="1"/>
  <c r="M381" i="3"/>
  <c r="F381" i="3"/>
  <c r="G381" i="3" s="1"/>
  <c r="M385" i="3"/>
  <c r="F385" i="3"/>
  <c r="G385" i="3" s="1"/>
  <c r="I385" i="3" s="1"/>
  <c r="M389" i="3"/>
  <c r="F389" i="3"/>
  <c r="G389" i="3" s="1"/>
  <c r="M393" i="3"/>
  <c r="F393" i="3"/>
  <c r="G393" i="3" s="1"/>
  <c r="I393" i="3" s="1"/>
  <c r="M397" i="3"/>
  <c r="F397" i="3"/>
  <c r="G397" i="3" s="1"/>
  <c r="I542" i="3"/>
  <c r="G502" i="3"/>
  <c r="I502" i="3" s="1"/>
  <c r="I506" i="3"/>
  <c r="G482" i="3"/>
  <c r="I482" i="3" s="1"/>
  <c r="G481" i="3"/>
  <c r="I481" i="3" s="1"/>
  <c r="G549" i="3"/>
  <c r="I549" i="3" s="1"/>
  <c r="G483" i="3"/>
  <c r="I483" i="3" s="1"/>
  <c r="G527" i="3"/>
  <c r="I527" i="3" s="1"/>
  <c r="G513" i="3"/>
  <c r="I513" i="3" s="1"/>
  <c r="G490" i="3"/>
  <c r="I490" i="3" s="1"/>
  <c r="G468" i="3"/>
  <c r="I468" i="3" s="1"/>
  <c r="G530" i="3"/>
  <c r="I530" i="3" s="1"/>
  <c r="G476" i="3"/>
  <c r="I476" i="3" s="1"/>
  <c r="G457" i="3"/>
  <c r="G515" i="3"/>
  <c r="I515" i="3" s="1"/>
  <c r="G529" i="3"/>
  <c r="I529" i="3" s="1"/>
  <c r="G463" i="3"/>
  <c r="I463" i="3" s="1"/>
  <c r="I540" i="3"/>
  <c r="G550" i="3"/>
  <c r="I550" i="3" s="1"/>
  <c r="G499" i="3"/>
  <c r="I499" i="3" s="1"/>
  <c r="G470" i="3"/>
  <c r="I470" i="3" s="1"/>
  <c r="I556" i="3"/>
  <c r="G525" i="3"/>
  <c r="I525" i="3" s="1"/>
  <c r="G420" i="3"/>
  <c r="G436" i="3"/>
  <c r="I436" i="3" s="1"/>
  <c r="G165" i="3"/>
  <c r="G242" i="3"/>
  <c r="M268" i="3"/>
  <c r="F268" i="3"/>
  <c r="G268" i="3" s="1"/>
  <c r="M276" i="3"/>
  <c r="F276" i="3"/>
  <c r="G276" i="3" s="1"/>
  <c r="I276" i="3" s="1"/>
  <c r="M280" i="3"/>
  <c r="F280" i="3"/>
  <c r="G280" i="3" s="1"/>
  <c r="I280" i="3" s="1"/>
  <c r="M284" i="3"/>
  <c r="F284" i="3"/>
  <c r="G284" i="3" s="1"/>
  <c r="I284" i="3" s="1"/>
  <c r="M294" i="3"/>
  <c r="F294" i="3"/>
  <c r="G294" i="3" s="1"/>
  <c r="I294" i="3" s="1"/>
  <c r="M298" i="3"/>
  <c r="F298" i="3"/>
  <c r="G298" i="3" s="1"/>
  <c r="I298" i="3" s="1"/>
  <c r="M314" i="3"/>
  <c r="F314" i="3"/>
  <c r="G314" i="3" s="1"/>
  <c r="I314" i="3" s="1"/>
  <c r="M318" i="3"/>
  <c r="F318" i="3"/>
  <c r="G318" i="3" s="1"/>
  <c r="I318" i="3" s="1"/>
  <c r="M322" i="3"/>
  <c r="F322" i="3"/>
  <c r="G322" i="3" s="1"/>
  <c r="M327" i="3"/>
  <c r="F327" i="3"/>
  <c r="G327" i="3" s="1"/>
  <c r="I327" i="3" s="1"/>
  <c r="M331" i="3"/>
  <c r="F331" i="3"/>
  <c r="G331" i="3" s="1"/>
  <c r="I331" i="3" s="1"/>
  <c r="M335" i="3"/>
  <c r="F335" i="3"/>
  <c r="G335" i="3" s="1"/>
  <c r="I335" i="3" s="1"/>
  <c r="M343" i="3"/>
  <c r="F343" i="3"/>
  <c r="G343" i="3" s="1"/>
  <c r="M348" i="3"/>
  <c r="F348" i="3"/>
  <c r="G348" i="3" s="1"/>
  <c r="I348" i="3" s="1"/>
  <c r="M352" i="3"/>
  <c r="F352" i="3"/>
  <c r="G352" i="3" s="1"/>
  <c r="I352" i="3" s="1"/>
  <c r="M357" i="3"/>
  <c r="F357" i="3"/>
  <c r="G357" i="3" s="1"/>
  <c r="I357" i="3" s="1"/>
  <c r="M362" i="3"/>
  <c r="F362" i="3"/>
  <c r="G362" i="3" s="1"/>
  <c r="M366" i="3"/>
  <c r="F366" i="3"/>
  <c r="G366" i="3" s="1"/>
  <c r="I366" i="3" s="1"/>
  <c r="M370" i="3"/>
  <c r="F370" i="3"/>
  <c r="G370" i="3" s="1"/>
  <c r="I370" i="3" s="1"/>
  <c r="M374" i="3"/>
  <c r="F374" i="3"/>
  <c r="G374" i="3" s="1"/>
  <c r="I374" i="3" s="1"/>
  <c r="M378" i="3"/>
  <c r="F378" i="3"/>
  <c r="G378" i="3" s="1"/>
  <c r="M382" i="3"/>
  <c r="F382" i="3"/>
  <c r="G382" i="3" s="1"/>
  <c r="I382" i="3" s="1"/>
  <c r="M386" i="3"/>
  <c r="F386" i="3"/>
  <c r="G386" i="3" s="1"/>
  <c r="I386" i="3" s="1"/>
  <c r="M390" i="3"/>
  <c r="F390" i="3"/>
  <c r="G390" i="3" s="1"/>
  <c r="I390" i="3" s="1"/>
  <c r="M394" i="3"/>
  <c r="F394" i="3"/>
  <c r="G394" i="3" s="1"/>
  <c r="G534" i="3"/>
  <c r="I534" i="3" s="1"/>
  <c r="I543" i="3"/>
  <c r="G465" i="3"/>
  <c r="I465" i="3" s="1"/>
  <c r="G517" i="3"/>
  <c r="G505" i="3"/>
  <c r="G518" i="3"/>
  <c r="I518" i="3" s="1"/>
  <c r="G524" i="3"/>
  <c r="I524" i="3" s="1"/>
  <c r="I507" i="3"/>
  <c r="G466" i="3"/>
  <c r="I466" i="3" s="1"/>
  <c r="G508" i="3"/>
  <c r="I508" i="3" s="1"/>
  <c r="G489" i="3"/>
  <c r="I449" i="3"/>
  <c r="G509" i="3"/>
  <c r="I509" i="3" s="1"/>
  <c r="G480" i="3"/>
  <c r="I480" i="3" s="1"/>
  <c r="G469" i="3"/>
  <c r="I469" i="3" s="1"/>
  <c r="G531" i="3"/>
  <c r="I531" i="3" s="1"/>
  <c r="G478" i="3"/>
  <c r="I478" i="3" s="1"/>
  <c r="G486" i="3"/>
  <c r="I486" i="3" s="1"/>
  <c r="G523" i="3"/>
  <c r="I523" i="3" s="1"/>
  <c r="G519" i="3"/>
  <c r="I519" i="3" s="1"/>
  <c r="G510" i="3"/>
  <c r="I510" i="3" s="1"/>
  <c r="M265" i="3"/>
  <c r="F265" i="3"/>
  <c r="G265" i="3" s="1"/>
  <c r="M273" i="3"/>
  <c r="F273" i="3"/>
  <c r="G273" i="3" s="1"/>
  <c r="M277" i="3"/>
  <c r="F277" i="3"/>
  <c r="G277" i="3" s="1"/>
  <c r="M281" i="3"/>
  <c r="F281" i="3"/>
  <c r="G281" i="3" s="1"/>
  <c r="I281" i="3" s="1"/>
  <c r="M291" i="3"/>
  <c r="F291" i="3"/>
  <c r="G291" i="3" s="1"/>
  <c r="I291" i="3" s="1"/>
  <c r="M295" i="3"/>
  <c r="F295" i="3"/>
  <c r="G295" i="3" s="1"/>
  <c r="M299" i="3"/>
  <c r="F299" i="3"/>
  <c r="G299" i="3" s="1"/>
  <c r="M311" i="3"/>
  <c r="F311" i="3"/>
  <c r="G311" i="3" s="1"/>
  <c r="I311" i="3" s="1"/>
  <c r="M315" i="3"/>
  <c r="F315" i="3"/>
  <c r="G315" i="3" s="1"/>
  <c r="M319" i="3"/>
  <c r="F319" i="3"/>
  <c r="G319" i="3" s="1"/>
  <c r="I319" i="3" s="1"/>
  <c r="M324" i="3"/>
  <c r="F324" i="3"/>
  <c r="G324" i="3" s="1"/>
  <c r="I324" i="3" s="1"/>
  <c r="M328" i="3"/>
  <c r="F328" i="3"/>
  <c r="G328" i="3" s="1"/>
  <c r="I328" i="3" s="1"/>
  <c r="M332" i="3"/>
  <c r="F332" i="3"/>
  <c r="G332" i="3" s="1"/>
  <c r="M336" i="3"/>
  <c r="F336" i="3"/>
  <c r="G336" i="3" s="1"/>
  <c r="M340" i="3"/>
  <c r="F340" i="3"/>
  <c r="G340" i="3" s="1"/>
  <c r="I340" i="3" s="1"/>
  <c r="M344" i="3"/>
  <c r="F344" i="3"/>
  <c r="G344" i="3" s="1"/>
  <c r="I344" i="3" s="1"/>
  <c r="M349" i="3"/>
  <c r="F349" i="3"/>
  <c r="G349" i="3" s="1"/>
  <c r="M353" i="3"/>
  <c r="F353" i="3"/>
  <c r="G353" i="3" s="1"/>
  <c r="I353" i="3" s="1"/>
  <c r="M358" i="3"/>
  <c r="F358" i="3"/>
  <c r="G358" i="3" s="1"/>
  <c r="I358" i="3" s="1"/>
  <c r="M363" i="3"/>
  <c r="F363" i="3"/>
  <c r="G363" i="3" s="1"/>
  <c r="M367" i="3"/>
  <c r="F367" i="3"/>
  <c r="G367" i="3" s="1"/>
  <c r="M371" i="3"/>
  <c r="F371" i="3"/>
  <c r="G371" i="3" s="1"/>
  <c r="I371" i="3" s="1"/>
  <c r="M375" i="3"/>
  <c r="F375" i="3"/>
  <c r="G375" i="3" s="1"/>
  <c r="I375" i="3" s="1"/>
  <c r="M379" i="3"/>
  <c r="F379" i="3"/>
  <c r="G379" i="3" s="1"/>
  <c r="I379" i="3" s="1"/>
  <c r="M383" i="3"/>
  <c r="F383" i="3"/>
  <c r="G383" i="3" s="1"/>
  <c r="M387" i="3"/>
  <c r="F387" i="3"/>
  <c r="G387" i="3" s="1"/>
  <c r="I387" i="3" s="1"/>
  <c r="M391" i="3"/>
  <c r="F391" i="3"/>
  <c r="G391" i="3" s="1"/>
  <c r="I391" i="3" s="1"/>
  <c r="M395" i="3"/>
  <c r="F395" i="3"/>
  <c r="G395" i="3" s="1"/>
  <c r="I395" i="3" s="1"/>
  <c r="I554" i="3"/>
  <c r="G484" i="3"/>
  <c r="I484" i="3" s="1"/>
  <c r="G479" i="3"/>
  <c r="I479" i="3" s="1"/>
  <c r="I545" i="3"/>
  <c r="I546" i="3"/>
  <c r="G459" i="3"/>
  <c r="I459" i="3" s="1"/>
  <c r="G526" i="3"/>
  <c r="I526" i="3" s="1"/>
  <c r="I547" i="3"/>
  <c r="G501" i="3"/>
  <c r="I501" i="3" s="1"/>
  <c r="G460" i="3"/>
  <c r="I460" i="3" s="1"/>
  <c r="G557" i="3"/>
  <c r="I557" i="3" s="1"/>
  <c r="G533" i="3"/>
  <c r="I533" i="3" s="1"/>
  <c r="G500" i="3"/>
  <c r="I500" i="3" s="1"/>
  <c r="G521" i="3"/>
  <c r="I521" i="3" s="1"/>
  <c r="G462" i="3"/>
  <c r="I462" i="3" s="1"/>
  <c r="G491" i="3"/>
  <c r="I491" i="3" s="1"/>
  <c r="G492" i="3"/>
  <c r="I492" i="3" s="1"/>
  <c r="G514" i="3"/>
  <c r="I514" i="3" s="1"/>
  <c r="G472" i="3"/>
  <c r="I472" i="3" s="1"/>
  <c r="I555" i="3"/>
  <c r="G532" i="3"/>
  <c r="I532" i="3" s="1"/>
  <c r="G409" i="3"/>
  <c r="G443" i="3"/>
  <c r="G416" i="3"/>
  <c r="G152" i="3"/>
  <c r="G205" i="3"/>
  <c r="M266" i="3"/>
  <c r="F266" i="3"/>
  <c r="G266" i="3" s="1"/>
  <c r="I266" i="3" s="1"/>
  <c r="M270" i="3"/>
  <c r="F270" i="3"/>
  <c r="G270" i="3" s="1"/>
  <c r="I270" i="3" s="1"/>
  <c r="M274" i="3"/>
  <c r="F274" i="3"/>
  <c r="G274" i="3" s="1"/>
  <c r="I274" i="3" s="1"/>
  <c r="M278" i="3"/>
  <c r="F278" i="3"/>
  <c r="G278" i="3" s="1"/>
  <c r="I278" i="3" s="1"/>
  <c r="M282" i="3"/>
  <c r="F282" i="3"/>
  <c r="G282" i="3" s="1"/>
  <c r="I282" i="3" s="1"/>
  <c r="M288" i="3"/>
  <c r="F288" i="3"/>
  <c r="G288" i="3" s="1"/>
  <c r="I288" i="3" s="1"/>
  <c r="M292" i="3"/>
  <c r="F292" i="3"/>
  <c r="G292" i="3" s="1"/>
  <c r="I292" i="3" s="1"/>
  <c r="M296" i="3"/>
  <c r="F296" i="3"/>
  <c r="G296" i="3" s="1"/>
  <c r="I296" i="3" s="1"/>
  <c r="M300" i="3"/>
  <c r="F300" i="3"/>
  <c r="G300" i="3" s="1"/>
  <c r="I300" i="3" s="1"/>
  <c r="M308" i="3"/>
  <c r="F308" i="3"/>
  <c r="G308" i="3" s="1"/>
  <c r="I308" i="3" s="1"/>
  <c r="M316" i="3"/>
  <c r="F316" i="3"/>
  <c r="G316" i="3" s="1"/>
  <c r="I316" i="3" s="1"/>
  <c r="M320" i="3"/>
  <c r="F320" i="3"/>
  <c r="G320" i="3" s="1"/>
  <c r="I320" i="3" s="1"/>
  <c r="M329" i="3"/>
  <c r="F329" i="3"/>
  <c r="G329" i="3" s="1"/>
  <c r="I329" i="3" s="1"/>
  <c r="M333" i="3"/>
  <c r="F333" i="3"/>
  <c r="G333" i="3" s="1"/>
  <c r="I333" i="3" s="1"/>
  <c r="M338" i="3"/>
  <c r="F338" i="3"/>
  <c r="G338" i="3" s="1"/>
  <c r="I338" i="3" s="1"/>
  <c r="M341" i="3"/>
  <c r="F341" i="3"/>
  <c r="G341" i="3" s="1"/>
  <c r="I341" i="3" s="1"/>
  <c r="M345" i="3"/>
  <c r="F345" i="3"/>
  <c r="G345" i="3" s="1"/>
  <c r="I345" i="3" s="1"/>
  <c r="M350" i="3"/>
  <c r="F350" i="3"/>
  <c r="G350" i="3" s="1"/>
  <c r="M355" i="3"/>
  <c r="F355" i="3"/>
  <c r="G355" i="3" s="1"/>
  <c r="I355" i="3" s="1"/>
  <c r="M360" i="3"/>
  <c r="F360" i="3"/>
  <c r="G360" i="3" s="1"/>
  <c r="I360" i="3" s="1"/>
  <c r="M364" i="3"/>
  <c r="F364" i="3"/>
  <c r="G364" i="3" s="1"/>
  <c r="I364" i="3" s="1"/>
  <c r="M368" i="3"/>
  <c r="F368" i="3"/>
  <c r="G368" i="3" s="1"/>
  <c r="I368" i="3" s="1"/>
  <c r="M372" i="3"/>
  <c r="F372" i="3"/>
  <c r="G372" i="3" s="1"/>
  <c r="I372" i="3" s="1"/>
  <c r="M376" i="3"/>
  <c r="F376" i="3"/>
  <c r="G376" i="3" s="1"/>
  <c r="I376" i="3" s="1"/>
  <c r="M380" i="3"/>
  <c r="F380" i="3"/>
  <c r="G380" i="3" s="1"/>
  <c r="I380" i="3" s="1"/>
  <c r="M384" i="3"/>
  <c r="F384" i="3"/>
  <c r="G384" i="3" s="1"/>
  <c r="I384" i="3" s="1"/>
  <c r="M388" i="3"/>
  <c r="F388" i="3"/>
  <c r="G388" i="3" s="1"/>
  <c r="I388" i="3" s="1"/>
  <c r="M392" i="3"/>
  <c r="F392" i="3"/>
  <c r="G392" i="3" s="1"/>
  <c r="I392" i="3" s="1"/>
  <c r="M396" i="3"/>
  <c r="F396" i="3"/>
  <c r="G396" i="3" s="1"/>
  <c r="I396" i="3" s="1"/>
  <c r="I559" i="3"/>
  <c r="G494" i="3"/>
  <c r="I494" i="3" s="1"/>
  <c r="G497" i="3"/>
  <c r="I497" i="3" s="1"/>
  <c r="G464" i="3"/>
  <c r="I464" i="3" s="1"/>
  <c r="I544" i="3"/>
  <c r="G511" i="3"/>
  <c r="I511" i="3" s="1"/>
  <c r="G495" i="3"/>
  <c r="I495" i="3" s="1"/>
  <c r="G471" i="3"/>
  <c r="I471" i="3" s="1"/>
  <c r="G487" i="3"/>
  <c r="I487" i="3" s="1"/>
  <c r="G475" i="3"/>
  <c r="I475" i="3" s="1"/>
  <c r="G512" i="3"/>
  <c r="I512" i="3" s="1"/>
  <c r="G528" i="3"/>
  <c r="I528" i="3" s="1"/>
  <c r="G461" i="3"/>
  <c r="I461" i="3" s="1"/>
  <c r="G503" i="3"/>
  <c r="I503" i="3" s="1"/>
  <c r="G485" i="3"/>
  <c r="I485" i="3" s="1"/>
  <c r="G458" i="3"/>
  <c r="I458" i="3" s="1"/>
  <c r="G522" i="3"/>
  <c r="I522" i="3" s="1"/>
  <c r="I558" i="3"/>
  <c r="G467" i="3"/>
  <c r="I467" i="3" s="1"/>
  <c r="G520" i="3"/>
  <c r="I520" i="3" s="1"/>
  <c r="I548" i="3"/>
  <c r="I551" i="3"/>
  <c r="G25" i="3"/>
  <c r="I25" i="3" s="1"/>
  <c r="G110" i="3"/>
  <c r="I110" i="3" s="1"/>
  <c r="M325" i="3"/>
  <c r="I17" i="3"/>
  <c r="G12" i="3"/>
  <c r="I12" i="3" s="1"/>
  <c r="M312" i="3"/>
  <c r="M310" i="3"/>
  <c r="M306" i="3"/>
  <c r="M307" i="3"/>
  <c r="M290" i="3"/>
  <c r="M289" i="3"/>
  <c r="I289" i="3"/>
  <c r="M287" i="3"/>
  <c r="M272" i="3"/>
  <c r="M269" i="3"/>
  <c r="I52" i="3"/>
  <c r="M52" i="3"/>
  <c r="I62" i="3"/>
  <c r="M62" i="3"/>
  <c r="I70" i="3"/>
  <c r="M70" i="3"/>
  <c r="I74" i="3"/>
  <c r="M74" i="3"/>
  <c r="I88" i="3"/>
  <c r="M88" i="3"/>
  <c r="I98" i="3"/>
  <c r="M98" i="3"/>
  <c r="M106" i="3"/>
  <c r="I43" i="3"/>
  <c r="M43" i="3"/>
  <c r="I53" i="3"/>
  <c r="M53" i="3"/>
  <c r="I58" i="3"/>
  <c r="M58" i="3"/>
  <c r="I63" i="3"/>
  <c r="M63" i="3"/>
  <c r="I67" i="3"/>
  <c r="M67" i="3"/>
  <c r="I71" i="3"/>
  <c r="M71" i="3"/>
  <c r="I75" i="3"/>
  <c r="M75" i="3"/>
  <c r="I80" i="3"/>
  <c r="M80" i="3"/>
  <c r="I89" i="3"/>
  <c r="M89" i="3"/>
  <c r="I93" i="3"/>
  <c r="M93" i="3"/>
  <c r="I99" i="3"/>
  <c r="M99" i="3"/>
  <c r="I105" i="3"/>
  <c r="M105" i="3"/>
  <c r="I115" i="3"/>
  <c r="M115" i="3"/>
  <c r="I119" i="3"/>
  <c r="M119" i="3"/>
  <c r="I126" i="3"/>
  <c r="M126" i="3"/>
  <c r="I130" i="3"/>
  <c r="M130" i="3"/>
  <c r="I134" i="3"/>
  <c r="M134" i="3"/>
  <c r="I138" i="3"/>
  <c r="M138" i="3"/>
  <c r="I145" i="3"/>
  <c r="M145" i="3"/>
  <c r="I150" i="3"/>
  <c r="M150" i="3"/>
  <c r="I155" i="3"/>
  <c r="M155" i="3"/>
  <c r="I161" i="3"/>
  <c r="M161" i="3"/>
  <c r="I166" i="3"/>
  <c r="M166" i="3"/>
  <c r="I171" i="3"/>
  <c r="M171" i="3"/>
  <c r="I179" i="3"/>
  <c r="M179" i="3"/>
  <c r="I183" i="3"/>
  <c r="M183" i="3"/>
  <c r="I187" i="3"/>
  <c r="M187" i="3"/>
  <c r="I191" i="3"/>
  <c r="M191" i="3"/>
  <c r="I196" i="3"/>
  <c r="M196" i="3"/>
  <c r="I203" i="3"/>
  <c r="M203" i="3"/>
  <c r="I208" i="3"/>
  <c r="M208" i="3"/>
  <c r="I212" i="3"/>
  <c r="M212" i="3"/>
  <c r="I217" i="3"/>
  <c r="M217" i="3"/>
  <c r="I221" i="3"/>
  <c r="M221" i="3"/>
  <c r="I228" i="3"/>
  <c r="M228" i="3"/>
  <c r="I232" i="3"/>
  <c r="M232" i="3"/>
  <c r="I236" i="3"/>
  <c r="M236" i="3"/>
  <c r="I240" i="3"/>
  <c r="M240" i="3"/>
  <c r="I246" i="3"/>
  <c r="M246" i="3"/>
  <c r="I250" i="3"/>
  <c r="M250" i="3"/>
  <c r="I255" i="3"/>
  <c r="M255" i="3"/>
  <c r="I259" i="3"/>
  <c r="M259" i="3"/>
  <c r="I263" i="3"/>
  <c r="M263" i="3"/>
  <c r="I44" i="3"/>
  <c r="M44" i="3"/>
  <c r="I59" i="3"/>
  <c r="M59" i="3"/>
  <c r="I68" i="3"/>
  <c r="M68" i="3"/>
  <c r="I76" i="3"/>
  <c r="M76" i="3"/>
  <c r="I90" i="3"/>
  <c r="M90" i="3"/>
  <c r="I100" i="3"/>
  <c r="M100" i="3"/>
  <c r="I107" i="3"/>
  <c r="M107" i="3"/>
  <c r="I120" i="3"/>
  <c r="M120" i="3"/>
  <c r="I127" i="3"/>
  <c r="M127" i="3"/>
  <c r="I131" i="3"/>
  <c r="M131" i="3"/>
  <c r="I136" i="3"/>
  <c r="M136" i="3"/>
  <c r="I142" i="3"/>
  <c r="M142" i="3"/>
  <c r="I146" i="3"/>
  <c r="M146" i="3"/>
  <c r="I151" i="3"/>
  <c r="M151" i="3"/>
  <c r="I156" i="3"/>
  <c r="M156" i="3"/>
  <c r="I162" i="3"/>
  <c r="M162" i="3"/>
  <c r="I167" i="3"/>
  <c r="M167" i="3"/>
  <c r="I175" i="3"/>
  <c r="M175" i="3"/>
  <c r="I180" i="3"/>
  <c r="M180" i="3"/>
  <c r="I184" i="3"/>
  <c r="M184" i="3"/>
  <c r="I188" i="3"/>
  <c r="M188" i="3"/>
  <c r="I192" i="3"/>
  <c r="M192" i="3"/>
  <c r="I198" i="3"/>
  <c r="M198" i="3"/>
  <c r="I204" i="3"/>
  <c r="M204" i="3"/>
  <c r="I209" i="3"/>
  <c r="M209" i="3"/>
  <c r="I213" i="3"/>
  <c r="M213" i="3"/>
  <c r="I218" i="3"/>
  <c r="M218" i="3"/>
  <c r="I222" i="3"/>
  <c r="M222" i="3"/>
  <c r="I229" i="3"/>
  <c r="M229" i="3"/>
  <c r="I233" i="3"/>
  <c r="M233" i="3"/>
  <c r="I237" i="3"/>
  <c r="M237" i="3"/>
  <c r="I243" i="3"/>
  <c r="M243" i="3"/>
  <c r="I247" i="3"/>
  <c r="M247" i="3"/>
  <c r="I251" i="3"/>
  <c r="M251" i="3"/>
  <c r="I256" i="3"/>
  <c r="M256" i="3"/>
  <c r="I260" i="3"/>
  <c r="M260" i="3"/>
  <c r="I7" i="3"/>
  <c r="M7" i="3"/>
  <c r="I149" i="3"/>
  <c r="M149" i="3"/>
  <c r="I54" i="3"/>
  <c r="M54" i="3"/>
  <c r="I64" i="3"/>
  <c r="M64" i="3"/>
  <c r="I72" i="3"/>
  <c r="M72" i="3"/>
  <c r="I84" i="3"/>
  <c r="M84" i="3"/>
  <c r="I95" i="3"/>
  <c r="M95" i="3"/>
  <c r="I45" i="3"/>
  <c r="M45" i="3"/>
  <c r="I56" i="3"/>
  <c r="M56" i="3"/>
  <c r="I61" i="3"/>
  <c r="M61" i="3"/>
  <c r="I65" i="3"/>
  <c r="M65" i="3"/>
  <c r="I69" i="3"/>
  <c r="M69" i="3"/>
  <c r="I73" i="3"/>
  <c r="M73" i="3"/>
  <c r="I77" i="3"/>
  <c r="M77" i="3"/>
  <c r="I85" i="3"/>
  <c r="M85" i="3"/>
  <c r="I91" i="3"/>
  <c r="M91" i="3"/>
  <c r="I97" i="3"/>
  <c r="M97" i="3"/>
  <c r="I101" i="3"/>
  <c r="M101" i="3"/>
  <c r="I109" i="3"/>
  <c r="M109" i="3"/>
  <c r="I116" i="3"/>
  <c r="M116" i="3"/>
  <c r="I121" i="3"/>
  <c r="M121" i="3"/>
  <c r="I128" i="3"/>
  <c r="M128" i="3"/>
  <c r="I132" i="3"/>
  <c r="M132" i="3"/>
  <c r="M137" i="3"/>
  <c r="I143" i="3"/>
  <c r="M143" i="3"/>
  <c r="I147" i="3"/>
  <c r="M147" i="3"/>
  <c r="I153" i="3"/>
  <c r="M153" i="3"/>
  <c r="I159" i="3"/>
  <c r="M159" i="3"/>
  <c r="I163" i="3"/>
  <c r="M163" i="3"/>
  <c r="M168" i="3"/>
  <c r="I176" i="3"/>
  <c r="M176" i="3"/>
  <c r="I181" i="3"/>
  <c r="M181" i="3"/>
  <c r="I185" i="3"/>
  <c r="M185" i="3"/>
  <c r="I189" i="3"/>
  <c r="M189" i="3"/>
  <c r="I193" i="3"/>
  <c r="M193" i="3"/>
  <c r="M199" i="3"/>
  <c r="I206" i="3"/>
  <c r="M206" i="3"/>
  <c r="I210" i="3"/>
  <c r="M210" i="3"/>
  <c r="I215" i="3"/>
  <c r="M215" i="3"/>
  <c r="I219" i="3"/>
  <c r="M219" i="3"/>
  <c r="I225" i="3"/>
  <c r="M225" i="3"/>
  <c r="I230" i="3"/>
  <c r="M230" i="3"/>
  <c r="I234" i="3"/>
  <c r="M234" i="3"/>
  <c r="I238" i="3"/>
  <c r="M238" i="3"/>
  <c r="I244" i="3"/>
  <c r="M244" i="3"/>
  <c r="I248" i="3"/>
  <c r="M248" i="3"/>
  <c r="I252" i="3"/>
  <c r="M252" i="3"/>
  <c r="I257" i="3"/>
  <c r="M257" i="3"/>
  <c r="I261" i="3"/>
  <c r="M261" i="3"/>
  <c r="M40" i="3"/>
  <c r="M57" i="3"/>
  <c r="I66" i="3"/>
  <c r="M66" i="3"/>
  <c r="I78" i="3"/>
  <c r="M78" i="3"/>
  <c r="I92" i="3"/>
  <c r="M92" i="3"/>
  <c r="I103" i="3"/>
  <c r="M103" i="3"/>
  <c r="I114" i="3"/>
  <c r="M114" i="3"/>
  <c r="I118" i="3"/>
  <c r="M118" i="3"/>
  <c r="I122" i="3"/>
  <c r="M122" i="3"/>
  <c r="I129" i="3"/>
  <c r="M129" i="3"/>
  <c r="I133" i="3"/>
  <c r="M133" i="3"/>
  <c r="I141" i="3"/>
  <c r="M141" i="3"/>
  <c r="I144" i="3"/>
  <c r="M144" i="3"/>
  <c r="I148" i="3"/>
  <c r="M148" i="3"/>
  <c r="I154" i="3"/>
  <c r="M154" i="3"/>
  <c r="I160" i="3"/>
  <c r="M160" i="3"/>
  <c r="I164" i="3"/>
  <c r="M164" i="3"/>
  <c r="M170" i="3"/>
  <c r="I177" i="3"/>
  <c r="M177" i="3"/>
  <c r="I182" i="3"/>
  <c r="M182" i="3"/>
  <c r="I186" i="3"/>
  <c r="M186" i="3"/>
  <c r="I190" i="3"/>
  <c r="M190" i="3"/>
  <c r="M195" i="3"/>
  <c r="M202" i="3"/>
  <c r="I207" i="3"/>
  <c r="M207" i="3"/>
  <c r="I211" i="3"/>
  <c r="M211" i="3"/>
  <c r="I216" i="3"/>
  <c r="M216" i="3"/>
  <c r="I220" i="3"/>
  <c r="M220" i="3"/>
  <c r="I226" i="3"/>
  <c r="M226" i="3"/>
  <c r="I231" i="3"/>
  <c r="M231" i="3"/>
  <c r="I235" i="3"/>
  <c r="M235" i="3"/>
  <c r="I239" i="3"/>
  <c r="M239" i="3"/>
  <c r="I245" i="3"/>
  <c r="M245" i="3"/>
  <c r="I249" i="3"/>
  <c r="M249" i="3"/>
  <c r="I254" i="3"/>
  <c r="M254" i="3"/>
  <c r="I258" i="3"/>
  <c r="M258" i="3"/>
  <c r="I262" i="3"/>
  <c r="M262" i="3"/>
  <c r="G8" i="3"/>
  <c r="I8" i="3" s="1"/>
  <c r="M8" i="3"/>
  <c r="K24" i="2"/>
  <c r="E9" i="3" s="1"/>
  <c r="F9" i="3" s="1"/>
  <c r="K33" i="2"/>
  <c r="E10" i="3" s="1"/>
  <c r="F10" i="3" s="1"/>
  <c r="I406" i="3"/>
  <c r="I443" i="3"/>
  <c r="I417" i="3"/>
  <c r="I420" i="3"/>
  <c r="I271" i="3"/>
  <c r="I279" i="3"/>
  <c r="I293" i="3"/>
  <c r="I301" i="3"/>
  <c r="I313" i="3"/>
  <c r="I321" i="3"/>
  <c r="I330" i="3"/>
  <c r="I339" i="3"/>
  <c r="I346" i="3"/>
  <c r="I356" i="3"/>
  <c r="I365" i="3"/>
  <c r="I373" i="3"/>
  <c r="I381" i="3"/>
  <c r="I389" i="3"/>
  <c r="I397" i="3"/>
  <c r="I268" i="3"/>
  <c r="I272" i="3"/>
  <c r="I290" i="3"/>
  <c r="I306" i="3"/>
  <c r="I310" i="3"/>
  <c r="I322" i="3"/>
  <c r="I343" i="3"/>
  <c r="I362" i="3"/>
  <c r="I378" i="3"/>
  <c r="I394" i="3"/>
  <c r="I265" i="3"/>
  <c r="I269" i="3"/>
  <c r="I273" i="3"/>
  <c r="I277" i="3"/>
  <c r="I287" i="3"/>
  <c r="I295" i="3"/>
  <c r="I299" i="3"/>
  <c r="I307" i="3"/>
  <c r="I315" i="3"/>
  <c r="I332" i="3"/>
  <c r="I336" i="3"/>
  <c r="I349" i="3"/>
  <c r="I363" i="3"/>
  <c r="I367" i="3"/>
  <c r="I383" i="3"/>
  <c r="I303" i="3"/>
  <c r="I312" i="3"/>
  <c r="I325" i="3"/>
  <c r="I106" i="3"/>
  <c r="G173" i="3" l="1"/>
  <c r="G241" i="3"/>
  <c r="G347" i="3"/>
  <c r="G157" i="3"/>
  <c r="I350" i="3"/>
  <c r="G305" i="3"/>
  <c r="G286" i="3"/>
  <c r="I286" i="3" s="1"/>
  <c r="G538" i="3"/>
  <c r="I538" i="3" s="1"/>
  <c r="G337" i="3"/>
  <c r="G516" i="3"/>
  <c r="I516" i="3" s="1"/>
  <c r="G359" i="3"/>
  <c r="I359" i="3" s="1"/>
  <c r="G323" i="3"/>
  <c r="I323" i="3" s="1"/>
  <c r="G200" i="3"/>
  <c r="I539" i="3"/>
  <c r="I517" i="3"/>
  <c r="G488" i="3"/>
  <c r="I488" i="3" s="1"/>
  <c r="G504" i="3"/>
  <c r="I504" i="3" s="1"/>
  <c r="G435" i="3"/>
  <c r="G456" i="3"/>
  <c r="I456" i="3" s="1"/>
  <c r="G354" i="3"/>
  <c r="I354" i="3" s="1"/>
  <c r="G264" i="3"/>
  <c r="I489" i="3"/>
  <c r="I505" i="3"/>
  <c r="I457" i="3"/>
  <c r="I169" i="3"/>
  <c r="I170" i="3"/>
  <c r="H16" i="1"/>
  <c r="I409" i="3"/>
  <c r="G135" i="3"/>
  <c r="I135" i="3" s="1"/>
  <c r="I137" i="3"/>
  <c r="H23" i="1"/>
  <c r="I536" i="3"/>
  <c r="I194" i="3"/>
  <c r="I195" i="3"/>
  <c r="G33" i="3"/>
  <c r="I33" i="3" s="1"/>
  <c r="I40" i="3"/>
  <c r="I197" i="3"/>
  <c r="I199" i="3"/>
  <c r="I165" i="3"/>
  <c r="I168" i="3"/>
  <c r="I201" i="3"/>
  <c r="I202" i="3"/>
  <c r="G48" i="3"/>
  <c r="I48" i="3" s="1"/>
  <c r="I57" i="3"/>
  <c r="I242" i="3"/>
  <c r="G87" i="3"/>
  <c r="I87" i="3" s="1"/>
  <c r="G140" i="3"/>
  <c r="I140" i="3" s="1"/>
  <c r="G60" i="3"/>
  <c r="I60" i="3" s="1"/>
  <c r="I178" i="3"/>
  <c r="I158" i="3"/>
  <c r="G125" i="3"/>
  <c r="I125" i="3" s="1"/>
  <c r="I253" i="3"/>
  <c r="I174" i="3"/>
  <c r="G113" i="3"/>
  <c r="I113" i="3" s="1"/>
  <c r="G82" i="3"/>
  <c r="I82" i="3" s="1"/>
  <c r="I223" i="3"/>
  <c r="I152" i="3"/>
  <c r="G9" i="3"/>
  <c r="I9" i="3" s="1"/>
  <c r="M9" i="3"/>
  <c r="G10" i="3"/>
  <c r="M10" i="3"/>
  <c r="C45" i="9"/>
  <c r="G96" i="3"/>
  <c r="I96" i="3" s="1"/>
  <c r="C31" i="9"/>
  <c r="N31" i="9" s="1"/>
  <c r="I416" i="3"/>
  <c r="I435" i="3"/>
  <c r="I347" i="3"/>
  <c r="I337" i="3"/>
  <c r="I305" i="3"/>
  <c r="H22" i="1" l="1"/>
  <c r="H24" i="1"/>
  <c r="H19" i="1"/>
  <c r="C37" i="9"/>
  <c r="H37" i="9" s="1"/>
  <c r="H20" i="1"/>
  <c r="C39" i="9"/>
  <c r="L39" i="9" s="1"/>
  <c r="C43" i="9"/>
  <c r="K43" i="9" s="1"/>
  <c r="G172" i="3"/>
  <c r="I264" i="3"/>
  <c r="H21" i="1"/>
  <c r="C41" i="9"/>
  <c r="O41" i="9" s="1"/>
  <c r="H10" i="1"/>
  <c r="C47" i="9"/>
  <c r="L47" i="9" s="1"/>
  <c r="G285" i="3"/>
  <c r="I285" i="3" s="1"/>
  <c r="H7" i="1"/>
  <c r="I173" i="3"/>
  <c r="C19" i="9"/>
  <c r="G124" i="3"/>
  <c r="I124" i="3" s="1"/>
  <c r="G139" i="3"/>
  <c r="I139" i="3" s="1"/>
  <c r="I157" i="3"/>
  <c r="I241" i="3"/>
  <c r="G24" i="3"/>
  <c r="I24" i="3" s="1"/>
  <c r="C15" i="9"/>
  <c r="H8" i="1"/>
  <c r="C13" i="9"/>
  <c r="G6" i="3"/>
  <c r="G5" i="3" s="1"/>
  <c r="C9" i="9" s="1"/>
  <c r="L9" i="9" s="1"/>
  <c r="I10" i="3"/>
  <c r="I200" i="3"/>
  <c r="I205" i="3"/>
  <c r="G86" i="3"/>
  <c r="I86" i="3" s="1"/>
  <c r="N37" i="9"/>
  <c r="L45" i="9"/>
  <c r="M45" i="9"/>
  <c r="N45" i="9"/>
  <c r="O45" i="9"/>
  <c r="O31" i="9"/>
  <c r="P31" i="9" s="1"/>
  <c r="C33" i="9"/>
  <c r="H17" i="1"/>
  <c r="C35" i="9"/>
  <c r="H18" i="1"/>
  <c r="O37" i="9" l="1"/>
  <c r="J37" i="9"/>
  <c r="L37" i="9"/>
  <c r="M37" i="9"/>
  <c r="K37" i="9"/>
  <c r="I37" i="9"/>
  <c r="I39" i="9"/>
  <c r="K39" i="9"/>
  <c r="I43" i="9"/>
  <c r="J39" i="9"/>
  <c r="N39" i="9"/>
  <c r="O43" i="9"/>
  <c r="J43" i="9"/>
  <c r="N43" i="9"/>
  <c r="O39" i="9"/>
  <c r="M39" i="9"/>
  <c r="L43" i="9"/>
  <c r="M43" i="9"/>
  <c r="N41" i="9"/>
  <c r="L41" i="9"/>
  <c r="K41" i="9"/>
  <c r="M41" i="9"/>
  <c r="H11" i="1"/>
  <c r="N47" i="9"/>
  <c r="M47" i="9"/>
  <c r="K47" i="9"/>
  <c r="O47" i="9"/>
  <c r="K33" i="9"/>
  <c r="J33" i="9"/>
  <c r="I33" i="9"/>
  <c r="L33" i="9"/>
  <c r="K35" i="9"/>
  <c r="L35" i="9"/>
  <c r="F13" i="9"/>
  <c r="J13" i="9"/>
  <c r="K13" i="9"/>
  <c r="I13" i="9"/>
  <c r="K19" i="9"/>
  <c r="L19" i="9"/>
  <c r="P45" i="9"/>
  <c r="K15" i="9"/>
  <c r="L15" i="9"/>
  <c r="H5" i="1"/>
  <c r="H6" i="1"/>
  <c r="C23" i="9"/>
  <c r="H12" i="1"/>
  <c r="C17" i="9"/>
  <c r="M19" i="9"/>
  <c r="C25" i="9"/>
  <c r="H13" i="1"/>
  <c r="I172" i="3"/>
  <c r="J19" i="9"/>
  <c r="I19" i="9"/>
  <c r="C21" i="9"/>
  <c r="C11" i="9"/>
  <c r="E11" i="9" s="1"/>
  <c r="H13" i="9"/>
  <c r="G13" i="9"/>
  <c r="G15" i="9"/>
  <c r="I15" i="9"/>
  <c r="E13" i="9"/>
  <c r="H15" i="9"/>
  <c r="H9" i="1"/>
  <c r="J15" i="9"/>
  <c r="K9" i="9"/>
  <c r="I9" i="9"/>
  <c r="G9" i="9"/>
  <c r="O9" i="9"/>
  <c r="D9" i="9"/>
  <c r="N9" i="9"/>
  <c r="E9" i="9"/>
  <c r="H9" i="9"/>
  <c r="M9" i="9"/>
  <c r="F9" i="9"/>
  <c r="J9" i="9"/>
  <c r="H15" i="1"/>
  <c r="C29" i="9"/>
  <c r="M33" i="9"/>
  <c r="N33" i="9"/>
  <c r="N35" i="9"/>
  <c r="M35" i="9"/>
  <c r="O35" i="9"/>
  <c r="P37" i="9" l="1"/>
  <c r="P39" i="9"/>
  <c r="P43" i="9"/>
  <c r="P41" i="9"/>
  <c r="P47" i="9"/>
  <c r="E49" i="9"/>
  <c r="M25" i="9"/>
  <c r="L25" i="9"/>
  <c r="K23" i="9"/>
  <c r="L23" i="9"/>
  <c r="K29" i="9"/>
  <c r="N29" i="9"/>
  <c r="O29" i="9"/>
  <c r="L29" i="9"/>
  <c r="K17" i="9"/>
  <c r="L17" i="9"/>
  <c r="K21" i="9"/>
  <c r="L21" i="9"/>
  <c r="G23" i="9"/>
  <c r="H23" i="9"/>
  <c r="M23" i="9"/>
  <c r="N23" i="9"/>
  <c r="J23" i="9"/>
  <c r="I23" i="9"/>
  <c r="C27" i="9"/>
  <c r="O25" i="9"/>
  <c r="E562" i="3"/>
  <c r="H566" i="3" s="1"/>
  <c r="I17" i="9"/>
  <c r="N17" i="9"/>
  <c r="M17" i="9"/>
  <c r="J17" i="9"/>
  <c r="H14" i="1"/>
  <c r="F28" i="1" s="1"/>
  <c r="N21" i="9"/>
  <c r="I21" i="9"/>
  <c r="N25" i="9"/>
  <c r="P19" i="9"/>
  <c r="M21" i="9"/>
  <c r="J21" i="9"/>
  <c r="F11" i="9"/>
  <c r="F49" i="9" s="1"/>
  <c r="H11" i="9"/>
  <c r="G11" i="9"/>
  <c r="I11" i="9"/>
  <c r="D11" i="9"/>
  <c r="D49" i="9" s="1"/>
  <c r="D51" i="9" s="1"/>
  <c r="P13" i="9"/>
  <c r="P15" i="9"/>
  <c r="P9" i="9"/>
  <c r="J29" i="9"/>
  <c r="P35" i="9"/>
  <c r="I29" i="9"/>
  <c r="M29" i="9"/>
  <c r="H29" i="9"/>
  <c r="P33" i="9"/>
  <c r="K27" i="9" l="1"/>
  <c r="K49" i="9" s="1"/>
  <c r="N27" i="9"/>
  <c r="N49" i="9" s="1"/>
  <c r="O27" i="9"/>
  <c r="O49" i="9" s="1"/>
  <c r="L27" i="9"/>
  <c r="L49" i="9" s="1"/>
  <c r="P23" i="9"/>
  <c r="H563" i="3"/>
  <c r="I563" i="3" s="1"/>
  <c r="P25" i="9"/>
  <c r="P17" i="9"/>
  <c r="M27" i="9"/>
  <c r="M49" i="9" s="1"/>
  <c r="C49" i="9"/>
  <c r="H27" i="9"/>
  <c r="H49" i="9" s="1"/>
  <c r="I27" i="9"/>
  <c r="I49" i="9" s="1"/>
  <c r="G27" i="9"/>
  <c r="G49" i="9" s="1"/>
  <c r="J27" i="9"/>
  <c r="J49" i="9" s="1"/>
  <c r="P21" i="9"/>
  <c r="P11" i="9"/>
  <c r="E51" i="9"/>
  <c r="F51" i="9" s="1"/>
  <c r="P29" i="9"/>
  <c r="J48" i="9" l="1"/>
  <c r="I48" i="9"/>
  <c r="N48" i="9"/>
  <c r="G48" i="9"/>
  <c r="M48" i="9"/>
  <c r="C46" i="9"/>
  <c r="E48" i="9"/>
  <c r="O48" i="9"/>
  <c r="H48" i="9"/>
  <c r="F48" i="9"/>
  <c r="L48" i="9"/>
  <c r="K48" i="9"/>
  <c r="C40" i="9"/>
  <c r="C16" i="9"/>
  <c r="G51" i="9"/>
  <c r="H51" i="9" s="1"/>
  <c r="I51" i="9" s="1"/>
  <c r="J51" i="9" s="1"/>
  <c r="K51" i="9" s="1"/>
  <c r="L51" i="9" s="1"/>
  <c r="M51" i="9" s="1"/>
  <c r="N51" i="9" s="1"/>
  <c r="O51" i="9" s="1"/>
  <c r="C20" i="9"/>
  <c r="C12" i="9"/>
  <c r="C36" i="9"/>
  <c r="C44" i="9"/>
  <c r="C34" i="9"/>
  <c r="C18" i="9"/>
  <c r="C24" i="9"/>
  <c r="C32" i="9"/>
  <c r="C8" i="9"/>
  <c r="C28" i="9"/>
  <c r="C22" i="9"/>
  <c r="C38" i="9"/>
  <c r="P27" i="9"/>
  <c r="C10" i="9"/>
  <c r="D48" i="9"/>
  <c r="D50" i="9" s="1"/>
  <c r="C14" i="9"/>
  <c r="C30" i="9"/>
  <c r="C26" i="9"/>
  <c r="C42" i="9"/>
  <c r="E50" i="9" l="1"/>
  <c r="F50" i="9" s="1"/>
  <c r="G50" i="9" s="1"/>
  <c r="H50" i="9" s="1"/>
  <c r="I50" i="9" s="1"/>
  <c r="J50" i="9" s="1"/>
  <c r="K50" i="9" s="1"/>
  <c r="L50" i="9" s="1"/>
  <c r="M50" i="9" s="1"/>
  <c r="N50" i="9" s="1"/>
  <c r="O50" i="9" s="1"/>
</calcChain>
</file>

<file path=xl/sharedStrings.xml><?xml version="1.0" encoding="utf-8"?>
<sst xmlns="http://schemas.openxmlformats.org/spreadsheetml/2006/main" count="45916" uniqueCount="13680">
  <si>
    <t>Obra</t>
  </si>
  <si>
    <t>Bancos</t>
  </si>
  <si>
    <t>B.D.I.</t>
  </si>
  <si>
    <t>Encargos Sociais</t>
  </si>
  <si>
    <t>PLANILHA LICITANTE - CONSTRUÇÃO DO NOVO FÓRUM DA COMARCA DE ITAINÓPOLIS - PI</t>
  </si>
  <si>
    <t xml:space="preserve">SINAPI - 02/2023 - Piauí
ORSE - 11/2022 - Sergipe
SEINFRA - 027 - Ceará
</t>
  </si>
  <si>
    <t>27,03%</t>
  </si>
  <si>
    <t>Planilha Orçamentária Resumida</t>
  </si>
  <si>
    <t>Item</t>
  </si>
  <si>
    <t>Descrição</t>
  </si>
  <si>
    <t>Total</t>
  </si>
  <si>
    <t>SERVIÇOS PRELIMINARES</t>
  </si>
  <si>
    <t>INFRAESTRUTURA</t>
  </si>
  <si>
    <t>SUPERESTRUTURA</t>
  </si>
  <si>
    <t>PAREDES E PAINEIS</t>
  </si>
  <si>
    <t>ESQUADRIAS</t>
  </si>
  <si>
    <t>COBERTURA</t>
  </si>
  <si>
    <t>REVESTIMENTO</t>
  </si>
  <si>
    <t>PAVIMENTAÇÃO</t>
  </si>
  <si>
    <t>PINTURA</t>
  </si>
  <si>
    <t>INSTALAÇÕES HIDRO-SANITÁRIAS</t>
  </si>
  <si>
    <t>INSTALAÇÕES ELÉTRICAS</t>
  </si>
  <si>
    <t>INSTALAÇÕES DE COMBATE A INCÊNDIO E PÂNICO</t>
  </si>
  <si>
    <t>INSTALAÇÃO DE ÁGUAS PLUVIAIS</t>
  </si>
  <si>
    <t>INSTALAÇÕES DE CLIMATIZAÇÃO</t>
  </si>
  <si>
    <t>INSTALAÇÕES DE CABEAMENTO ESTRUTURADO E CFTV</t>
  </si>
  <si>
    <t>INSTALAÇÕES DE SONORIZAÇÃO</t>
  </si>
  <si>
    <t>SISTEMA DE PROTEÇÃO CONTRA DESCARGA ATMOSFÉRICA (SPDA)</t>
  </si>
  <si>
    <t>INSTALAÇÕES DE RECEPÇÃO DE ANTENA DE TV</t>
  </si>
  <si>
    <t>SISTEMA FOTOVOLTAICO</t>
  </si>
  <si>
    <t>DIVERSOS</t>
  </si>
  <si>
    <t>Total Geral</t>
  </si>
  <si>
    <t xml:space="preserve">_______________________________________________________________
</t>
  </si>
  <si>
    <t>Composições Analíticas com Preço Unitário</t>
  </si>
  <si>
    <t>Composições Principais</t>
  </si>
  <si>
    <t xml:space="preserve">1.1.1 </t>
  </si>
  <si>
    <t>Código</t>
  </si>
  <si>
    <t>Banco</t>
  </si>
  <si>
    <t>Tipo</t>
  </si>
  <si>
    <t>Und</t>
  </si>
  <si>
    <t>Quant.</t>
  </si>
  <si>
    <t>Valor Unit</t>
  </si>
  <si>
    <t>Composição</t>
  </si>
  <si>
    <t xml:space="preserve">93565 </t>
  </si>
  <si>
    <t>SINAPI</t>
  </si>
  <si>
    <t>ENGENHEIRO CIVIL DE OBRA JUNIOR COM ENCARGOS COMPLEMENTARES</t>
  </si>
  <si>
    <t>SEDI - SERVIÇOS DIVERSOS</t>
  </si>
  <si>
    <t>MES</t>
  </si>
  <si>
    <t>Composição Auxiliar</t>
  </si>
  <si>
    <t>CURSO DE CAPACITAÇÃO PARA ENGENHEIRO CIVIL DE OBRA JÚNIOR (ENCARGOS COMPLEMENTARES) - MENSALISTA</t>
  </si>
  <si>
    <t>Insumo</t>
  </si>
  <si>
    <t>ENGENHEIRO CIVIL DE OBRA JUNIOR (MENSALISTA)</t>
  </si>
  <si>
    <t>Mão de Obra</t>
  </si>
  <si>
    <t>EXAMES - MENSALISTA (COLETADO CAIXA - ENCARGOS COMPLEMENTARES)</t>
  </si>
  <si>
    <t>Material</t>
  </si>
  <si>
    <t>SEGURO - MENSALISTA (COLETADO CAIXA - ENCARGOS COMPLEMENTARES)</t>
  </si>
  <si>
    <t>FERRAMENTAS - FAMILIA ENGENHEIRO CIVIL - MENSALISTA (ENCARGOS COMPLEMENTARES - COLETADO CAIXA)</t>
  </si>
  <si>
    <t>Equipamento</t>
  </si>
  <si>
    <t>EPI - FAMILIA ENGENHEIRO CIVIL - MENSALISTA (ENCARGOS COMPLEMENTARES - COLETADO CAIXA)</t>
  </si>
  <si>
    <t xml:space="preserve">1.1.2 </t>
  </si>
  <si>
    <t>MESTRE DE OBRAS COM ENCARGOS COMPLEMENTARES</t>
  </si>
  <si>
    <t>CURSO DE CAPACITAÇÃO PARA MESTRE DE OBRAS (ENCARGOS COMPLEMENTARES) - MENSALISTA</t>
  </si>
  <si>
    <t>MESTRE DE OBRAS (MENSALISTA)</t>
  </si>
  <si>
    <t>FERRAMENTAS - FAMILIA ENCARREGADO GERAL - MENSALISTA (ENCARGOS COMPLEMENTARES - COLETADO CAIXA)</t>
  </si>
  <si>
    <t>EPI - FAMILIA ENCARREGADO GERAL - MENSALISTA (ENCARGOS COMPLEMENTARES - COLETADO CAIXA)</t>
  </si>
  <si>
    <t xml:space="preserve">1.1.3 </t>
  </si>
  <si>
    <t>ALMOXARIFE COM ENCARGOS COMPLEMENTARES</t>
  </si>
  <si>
    <t>CURSO DE CAPACITAÇÃO PARA ALMOXARIFE (ENCARGOS COMPLEMENTARES) - MENSALISTA</t>
  </si>
  <si>
    <t>ALMOXARIFE (MENSALISTA)</t>
  </si>
  <si>
    <t>FERRAMENTAS - FAMILIA ALMOXARIFE - MENSALISTA (ENCARGOS COMPLEMENTARES - COLETADO CAIXA)</t>
  </si>
  <si>
    <t>EPI - FAMILIA ALMOXARIFE - MENSALISTA (ENCARGOS COMPLEMENTARES - COLETADO CAIXA)</t>
  </si>
  <si>
    <t xml:space="preserve">1.1.4 </t>
  </si>
  <si>
    <t>VIGIA NOTURNO COM ENCARGOS COMPLEMENTARES</t>
  </si>
  <si>
    <t>H</t>
  </si>
  <si>
    <t>CURSO DE CAPACITAÇÃO PARA VIGIA NOTURNO (ENCARGOS COMPLEMENTARES) - HORISTA</t>
  </si>
  <si>
    <t>ALIMENTACAO - HORISTA (COLETADO CAIXA - ENCARGOS COMPLEMENTARES)</t>
  </si>
  <si>
    <t>Outros</t>
  </si>
  <si>
    <t>TRANSPORTE - HORISTA (COLETADO CAIXA - ENCARGOS COMPLEMENTARES)</t>
  </si>
  <si>
    <t>Serviços</t>
  </si>
  <si>
    <t>EXAMES - HORISTA (COLETADO CAIXA - ENCARGOS COMPLEMENTARES)</t>
  </si>
  <si>
    <t>SEGURO - HORISTA (COLETADO CAIXA - ENCARGOS COMPLEMENTARES)</t>
  </si>
  <si>
    <t>Taxas</t>
  </si>
  <si>
    <t>VIGIA NOTURNO, HORA EFETIVAMENTE TRABALHADA DE 22 H AS 5 H (COM ADICIONAL NOTURNO)</t>
  </si>
  <si>
    <t>FERRAMENTAS - FAMILIA SERVENTE - HORISTA (ENCARGOS COMPLEMENTARES - COLETADO CAIXA)</t>
  </si>
  <si>
    <t>EPI - FAMILIA SERVENTE - HORISTA (ENCARGOS COMPLEMENTARES - COLETADO CAIXA)</t>
  </si>
  <si>
    <t xml:space="preserve">1.1.5 </t>
  </si>
  <si>
    <t xml:space="preserve">10193 ORSE </t>
  </si>
  <si>
    <t>Próprio</t>
  </si>
  <si>
    <t>ENGENHEIRO DE SEGURANCA DO TRABALHO COM ENCARGOS COMPLEMENTARES</t>
  </si>
  <si>
    <t>MÊS</t>
  </si>
  <si>
    <t>ORSE</t>
  </si>
  <si>
    <t>Engenheiro Junior de Segurança do Trabalho mês</t>
  </si>
  <si>
    <t>mês</t>
  </si>
  <si>
    <t xml:space="preserve">1.2.1 </t>
  </si>
  <si>
    <t xml:space="preserve">itainopolis 4 </t>
  </si>
  <si>
    <t>ART DE EXECUÇÃO - CREA PI</t>
  </si>
  <si>
    <t>SERT - SERVIÇOS TÉCNICOS</t>
  </si>
  <si>
    <t>und</t>
  </si>
  <si>
    <t xml:space="preserve">ART DE EXECUÇÃO - </t>
  </si>
  <si>
    <t xml:space="preserve">1.2.2 </t>
  </si>
  <si>
    <t xml:space="preserve">ita 269 </t>
  </si>
  <si>
    <t>m²</t>
  </si>
  <si>
    <t>CONCRETO MAGRO PARA LASTRO, TRAÇO 1:4,5:4,5 (EM MASSA SECA DE CIMENTO/ AREIA MÉDIA/ BRITA 1) - PREPARO MECÂNICO COM BETONEIRA 400 L. AF_05/2021</t>
  </si>
  <si>
    <t>FUES - FUNDAÇÕES E ESTRUTURAS</t>
  </si>
  <si>
    <t>m³</t>
  </si>
  <si>
    <t>CARPINTEIRO DE FORMAS COM ENCARGOS COMPLEMENTARES</t>
  </si>
  <si>
    <t>SERVENTE COM ENCARGOS COMPLEMENTARES</t>
  </si>
  <si>
    <t>SARRAFO NAO APARELHADO *2,5 X 7* CM, EM MACARANDUBA, ANGELIM OU EQUIVALENTE DA REGIAO -  BRUTA</t>
  </si>
  <si>
    <t>M</t>
  </si>
  <si>
    <t>PONTALETE *7,5 X 7,5* CM EM PINUS, MISTA OU EQUIVALENTE DA REGIAO - BRUTA</t>
  </si>
  <si>
    <t>PLACA DE OBRA (PARA CONSTRUCAO CIVIL) EM CHAPA GALVANIZADA *N. 22*, ADESIVADA, DE *2,4 X 1,2* M (SEM POSTES PARA FIXACAO)</t>
  </si>
  <si>
    <t>PREGO DE ACO POLIDO COM CABECA 18 X 30 (2 3/4 X 10)</t>
  </si>
  <si>
    <t>KG</t>
  </si>
  <si>
    <t xml:space="preserve">1.2.3 </t>
  </si>
  <si>
    <t>TAPUME COM TELHA METÁLICA. AF_05/2018</t>
  </si>
  <si>
    <t>CANT - CANTEIRO DE OBRAS</t>
  </si>
  <si>
    <t>AJUDANTE DE CARPINTEIRO COM ENCARGOS COMPLEMENTARES</t>
  </si>
  <si>
    <t>SERRA CIRCULAR DE BANCADA COM MOTOR ELÉTRICO POTÊNCIA DE 5HP, COM COIFA PARA DISCO 10" - CHP DIURNO. AF_08/2015</t>
  </si>
  <si>
    <t>CHOR - CUSTOS HORÁRIOS DE MÁQUINAS E EQUIPAMENTOS</t>
  </si>
  <si>
    <t>CHP</t>
  </si>
  <si>
    <t>SERRA CIRCULAR DE BANCADA COM MOTOR ELÉTRICO POTÊNCIA DE 5HP, COM COIFA PARA DISCO 10" - CHI DIURNO. AF_08/2015</t>
  </si>
  <si>
    <t>CHI</t>
  </si>
  <si>
    <t>CONCRETO MAGRO PARA LASTRO, TRAÇO 1:4,5:4,5 (EM MASSA SECA DE CIMENTO/ AREIA MÉDIA/ BRITA 1) - PREPARO MANUAL. AF_05/2021</t>
  </si>
  <si>
    <t>TABUA APARELHADA *2,5 X 30* CM, EM MACARANDUBA, ANGELIM OU EQUIVALENTE DA REGIAO</t>
  </si>
  <si>
    <t>CAIBRO NAO APARELHADO *6 X 6* CM, EM MACARANDUBA, ANGELIM OU EQUIVALENTE DA REGIAO - BRUTA</t>
  </si>
  <si>
    <t>PREGO DE ACO POLIDO COM CABECA 18 X 27 (2 1/2 X 10)</t>
  </si>
  <si>
    <t>TELHA TRAPEZOIDAL EM ACO ZINCADO, SEM PINTURA, ALTURA DE APROXIMADAMENTE 40 MM, ESPESSURA DE 0,50 MM E LARGURA UTIL DE 980 MM</t>
  </si>
  <si>
    <t xml:space="preserve">1.2.4 </t>
  </si>
  <si>
    <t>LOCACAO CONVENCIONAL DE OBRA, UTILIZANDO GABARITO DE TÁBUAS CORRIDAS PONTALETADAS A CADA 2,00M -  2 UTILIZAÇÕES. AF_10/2018</t>
  </si>
  <si>
    <t>MARCAÇÃO DE PONTOS EM GABARITO OU CAVALETE. AF_10/2018</t>
  </si>
  <si>
    <t>UN</t>
  </si>
  <si>
    <t>PREGO DE ACO POLIDO COM CABECA 17 X 21 (2 X 11)</t>
  </si>
  <si>
    <t>TINTA LATEX ACRILICA PREMIUM, COR BRANCO FOSCO</t>
  </si>
  <si>
    <t>L</t>
  </si>
  <si>
    <t>TABUA *2,5 X 23* CM EM PINUS, MISTA OU EQUIVALENTE DA REGIAO - BRUTA</t>
  </si>
  <si>
    <t xml:space="preserve">1.2.5 </t>
  </si>
  <si>
    <t>Andaime metálico fachadeiro - locação mensal , montagem e desmontagem</t>
  </si>
  <si>
    <t>m²xmês</t>
  </si>
  <si>
    <t>MONTADOR DE ESTRUTURA METÁLICA COM ENCARGOS COMPLEMENTARES</t>
  </si>
  <si>
    <t>Aluguel de andaime tubular metálico fachadeiro (aluguel mensal) m² x mês - Largura=2,00m  Altura=1,20m m²xmês</t>
  </si>
  <si>
    <t>m²/mês</t>
  </si>
  <si>
    <t xml:space="preserve">1.2.6 </t>
  </si>
  <si>
    <t>COLOCAÇÃO DE TELA EM ANDAIME FACHADEIRO. AF_11/2017</t>
  </si>
  <si>
    <t>ABRACADEIRA DE NYLON PARA AMARRACAO DE CABOS, COMPRIMENTO DE 200 X *4,6* MM</t>
  </si>
  <si>
    <t>TELA FACHADEIRA EM POLIETILENO, ROLO DE 3 X 100 M (L X C), COR BRANCA, SEM LOGOMARCA - PARA PROTECAO DE OBRAS</t>
  </si>
  <si>
    <t xml:space="preserve">1.2.7 </t>
  </si>
  <si>
    <t>LIMPEZA MECANIZADA DE CAMADA VEGETAL, VEGETAÇÃO E PEQUENAS ÁRVORES (DIÂMETRO DE TRONCO MENOR QUE 0,20 M), COM TRATOR DE ESTEIRAS.AF_05/2018</t>
  </si>
  <si>
    <t>URBA - URBANIZAÇÃO</t>
  </si>
  <si>
    <t>JARDINEIRO COM ENCARGOS COMPLEMENTARES</t>
  </si>
  <si>
    <t>TRATOR DE ESTEIRAS, POTÊNCIA 100 HP, PESO OPERACIONAL 9,4 T, COM LÂMINA 2,19 M3 - CHI DIURNO. AF_06/2014</t>
  </si>
  <si>
    <t>TRATOR DE ESTEIRAS, POTÊNCIA 100 HP, PESO OPERACIONAL 9,4 T, COM LÂMINA 2,19 M3 - CHP DIURNO. AF_06/2014</t>
  </si>
  <si>
    <t xml:space="preserve">1.2.8 </t>
  </si>
  <si>
    <t>EXECUÇÃO DE SANITÁRIO E VESTIÁRIO EM CANTEIRO DE OBRA EM CHAPA DE MADEIRA COMPENSADA, NÃO INCLUSO MOBILIÁRIO. AF_02/2016</t>
  </si>
  <si>
    <t>CHUVEIRO ELÉTRICO COMUM CORPO PLÁSTICO, TIPO DUCHA  FORNECIMENTO E INSTALAÇÃO. AF_01/2020</t>
  </si>
  <si>
    <t>INHI - INSTALAÇÕES HIDROS SANITÁRIAS</t>
  </si>
  <si>
    <t>ALVENARIA DE EMBASAMENTO COM BLOCO ESTRUTURAL DE CONCRETO, DE 14X19X29CM E ARGAMASSA DE ASSENTAMENTO COM PREPARO EM BETONEIRA. AF_05/2020</t>
  </si>
  <si>
    <t>QUADRO DE DISTRIBUIÇÃO DE ENERGIA EM PVC, DE EMBUTIR, SEM BARRAMENTO, PARA 6 DISJUNTORES - FORNECIMENTO E INSTALAÇÃO. AF_10/2020</t>
  </si>
  <si>
    <t>INEL - INSTALAÇÃO ELÉTRICA/ELETRIFICAÇÃO E ILUMINAÇÃO EXTERNA</t>
  </si>
  <si>
    <t>DISJUNTOR MONOPOLAR TIPO NEMA, CORRENTE NOMINAL DE 35 ATÉ 50A - FORNECIMENTO E INSTALAÇÃO. AF_10/2020</t>
  </si>
  <si>
    <t>ALVENARIA DE VEDAÇÃO DE BLOCOS CERÂMICOS FURADOS NA HORIZONTAL DE 9X19X19 CM (ESPESSURA 9 CM) E ARGAMASSA DE ASSENTAMENTO COM PREPARO EM BETONEIRA. AF_12/2021</t>
  </si>
  <si>
    <t>PARE - PAREDES/PAINEIS</t>
  </si>
  <si>
    <t>VASO SANITÁRIO SIFONADO COM CAIXA ACOPLADA LOUÇA BRANCA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</si>
  <si>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</si>
  <si>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MASSA ÚNICA, PARA RECEBIMENTO DE PINTURA, EM ARGAMASSA TRAÇO 1:2:8, PREPARO MANUAL, APLICADA MANUALMENTE EM FACES INTERNAS DE PAREDES, ESPESSURA DE 10MM, COM EXECUÇÃO DE TALISCAS. AF_06/2014</t>
  </si>
  <si>
    <t>REVE - REVESTIMENTO E TRATAMENTO DE SUPERFÍCIES</t>
  </si>
  <si>
    <t>EMBOÇO OU MASSA ÚNICA EM ARGAMASSA TRAÇO 1:2:8, PREPARO MANUAL, APLICADA MANUALMENTE EM PANOS DE FACHADA COM PRESENÇA DE VÃOS, ESPESSURA DE 25 MM. AF_08/2022</t>
  </si>
  <si>
    <t>CHAPISCO APLICADO NO TETO OU EM ALVENARIA E ESTRUTURA, COM ROLO PARA TEXTURA ACRÍLICA. ARGAMASSA INDUSTRIALIZADA COM PREPARO EM MISTURADOR 300 KG. AF_10/2022</t>
  </si>
  <si>
    <t>CHAPISCO APLICADO EM ALVENARIA (COM PRESENÇA DE VÃOS) E ESTRUTURAS DE CONCRETO DE FACHADA, COM ROLO PARA TEXTURA ACRÍLICA.  ARGAMASSA INDUSTRIALIZADA COM PREPARO EM MISTURADOR 300 KG. AF_10/2022</t>
  </si>
  <si>
    <t>APLICAÇÃO MANUAL DE PINTURA COM TINTA LÁTEX ACRÍLICA EM PAREDES, DUAS DEMÃOS. AF_06/2014</t>
  </si>
  <si>
    <t>PINT - PINTURAS</t>
  </si>
  <si>
    <t>(COMPOSIÇÃO REPRESENTATIVA) DO SERVIÇO DE REVESTIMENTO CERÂMICO PARA PISO COM PLACAS TIPO ESMALTADA EXTRA DE DIMENSÕES 35X35 CM, PARA EDIFICAÇÃO HABITACIONAL UNIFAMILIAR (CASA) E EDIFICAÇÃO PÚBLICA PADRÃO. AF_11/2014</t>
  </si>
  <si>
    <t>PISO - PISOS</t>
  </si>
  <si>
    <t>(COMPOSIÇÃO REPRESENTATIVA) DO SERVIÇO DE EMBOÇO/MASSA ÚNICA, APLICADO MANUALMENTE, TRAÇO 1:2:8, EM BETONEIRA DE 400L, PAREDES INTERNAS, COM EXECUÇÃO DE TALISCAS, EDIFICAÇÃO HABITACIONAL UNIFAMILIAR (CASAS) E EDIFICAÇÃO PÚBLICA PADRÃO. AF_12/2014</t>
  </si>
  <si>
    <t>RALO SIFONADO, PVC, DN 100 X 40 MM, JUNTA SOLDÁVEL, FORNECIDO E INSTALADO EM RAMAL DE DESCARGA OU EM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</si>
  <si>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</si>
  <si>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</si>
  <si>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</si>
  <si>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</si>
  <si>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</si>
  <si>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</si>
  <si>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TE, PVC, SERIE NORMAL, ESGOTO PREDIAL, DN 50 X 50 MM, JUNTA ELÁSTICA, FORNECIDO E INSTALADO EM RAMAL DE DESCARGA OU RAMAL DE ESGOTO SANITÁRIO. AF_08/2022</t>
  </si>
  <si>
    <t>PONTO DE CONSUMO TERMINAL DE ÁGUA FRIA (SUBRAMAL) COM TUBULAÇÃO DE PVC, DN 25 MM, INSTALADO EM RAMAL DE ÁGUA, INCLUSOS RASGO E CHUMBAMENTO EM ALVENARIA. AF_12/2014</t>
  </si>
  <si>
    <t>KIT DE REGISTRO DE PRESSÃO BRUTO DE LATÃO ¾", INCLUSIVE CONEXÕES, ROSCÁVEL, INSTALADO EM RAMAL DE ÁGUA FRIA - FORNECIMENTO E INSTALAÇÃO. AF_12/2014</t>
  </si>
  <si>
    <t>RASGO EM ALVENARIA PARA RAMAIS/ DISTRIBUIÇÃO COM DIAMETROS MENORES OU IGUAIS A 40 MM. AF_05/2015</t>
  </si>
  <si>
    <t>CHUMBAMENTO LINEAR EM ALVENARIA PARA RAMAIS/DISTRIBUIÇÃO COM DIÂMETROS MENORES OU IGUAIS A 40 MM. AF_05/2015</t>
  </si>
  <si>
    <t>PORTA DE MADEIRA PARA PINTURA, SEMI-OCA (LEVE OU MÉDIA), 80X210CM, ESPESSURA DE 3,5CM, INCLUSO DOBRADIÇAS - FORNECIMENTO E INSTALAÇÃO. AF_12/2019</t>
  </si>
  <si>
    <t>ESQV - ESQUADRIAS/FERRAGENS/VIDROS</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</si>
  <si>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</si>
  <si>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</si>
  <si>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FECHADURA DE EMBUTIR PARA PORTA DE BANHEIRO, COMPLETA, ACABAMENTO PADRÃO POPULAR, INCLUSO EXECUÇÃO DE FURO - FORNECIMENTO E INSTALAÇÃO. AF_12/2019</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</si>
  <si>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</si>
  <si>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</si>
  <si>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</si>
  <si>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</si>
  <si>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LUVA PARA ELETRODUTO, PVC, ROSCÁVEL, DN 25 MM (3/4"), PARA CIRCUITOS TERMINAIS, INSTALADA EM FORRO - FORNECIMENTO E INSTALAÇÃO. AF_12/2015</t>
  </si>
  <si>
    <t>LUVA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</si>
  <si>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</si>
  <si>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20 MM (1/2"), PARA CIRCUITOS TERMINAIS, INSTALADA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</si>
  <si>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</si>
  <si>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</si>
  <si>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</si>
  <si>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CAIXA OCTOGONAL 3" X 3", PVC, INSTALADA EM LAJE - FORNECIMENTO E INSTALAÇÃO. AF_12/2015</t>
  </si>
  <si>
    <t>INTERRUPTOR SIMPLES (2 MÓDULOS), 10A/250V, INCLUINDO SUPORTE E PLACA - FORNECIMENTO E INSTALAÇÃO. AF_12/2015</t>
  </si>
  <si>
    <t>INTERRUPTOR SIMPLES (3 MÓDULOS), 10A/250V, INCLUINDO SUPORTE E PLACA - FORNECIMENTO E INSTALAÇÃO. AF_12/2015</t>
  </si>
  <si>
    <t>TOMADA BAIXA DE EMBUTIR (1 MÓDULO), 2P+T 10 A, INCLUINDO SUPORTE E PLACA - FORNECIMENTO E INSTALAÇÃO. AF_12/2015</t>
  </si>
  <si>
    <t>TRAMA DE MADEIRA COMPOSTA POR TERÇAS PARA TELHADOS DE ATÉ 2 ÁGUAS PARA TELHA ONDULADA DE FIBROCIMENTO, METÁLICA, PLÁSTICA OU TERMOACÚSTICA, INCLUSO TRANSPORTE VERTICAL. AF_07/2019</t>
  </si>
  <si>
    <t>COBE - COBERTURA</t>
  </si>
  <si>
    <t>CABO DE COBRE FLEXÍVEL ISOLADO, 16 MM², ANTI-CHAMA 450/750 V, PARA DISTRIBUIÇÃO - FORNECIMENTO E INSTALAÇÃO. AF_12/2015</t>
  </si>
  <si>
    <t>ESCAVAÇÃO MANUAL DE VALA COM PROFUNDIDADE MENOR OU IGUAL A 1,30 M. AF_02/2021</t>
  </si>
  <si>
    <t>MOVT - MOVIMENTO DE TERRA</t>
  </si>
  <si>
    <t>TELHAMENTO COM TELHA ONDULADA DE FIBROCIMENTO E = 6 MM, COM RECOBRIMENTO LATERAL DE 1 1/4 DE ONDA PARA TELHADO COM INCLINAÇÃO MÁXIMA DE 10°, COM ATÉ 2 ÁGUAS, INCLUSO IÇAMENTO. AF_07/2019</t>
  </si>
  <si>
    <t>JANELA DE AÇO TIPO BASCULANTE PARA VIDROS, COM BATENTE, FERRAGENS E PINTURA ANTICORROSIVA. EXCLUSIVE VIDROS, ACABAMENTO, ALIZAR E CONTRAMARCO. FORNECIMENTO E INSTALAÇÃO. AF_12/2019</t>
  </si>
  <si>
    <t>LASTRO DE CONCRETO MAGRO, APLICADO EM PISOS, LAJES SOBRE SOLO OU RADIERS, ESPESSURA DE 3 CM. AF_07/2016</t>
  </si>
  <si>
    <t>LASTRO DE CONCRETO MAGRO, APLICADO EM PISOS, LAJES SOBRE SOLO OU RADIERS, ESPESSURA DE 5 CM. AF_07/2016</t>
  </si>
  <si>
    <t>CONDULETE DE PVC, TIPO B, PARA ELETRODUTO DE PVC SOLDÁVEL DN 25 MM (3/4''), APARENTE - FORNECIMENTO E INSTALAÇÃO. AF_10/2022</t>
  </si>
  <si>
    <t>CONDULETE DE PVC, TIPO LB, PARA ELETRODUTO DE PVC SOLDÁVEL DN 25 MM (3/4''), APARENTE - FORNECIMENTO E INSTALAÇÃO. AF_10/2022</t>
  </si>
  <si>
    <t>HASTE DE ATERRAMENTO 5/8  PARA SPDA - FORNECIMENTO E INSTALAÇÃO. AF_12/2017</t>
  </si>
  <si>
    <t>REATERRO MANUAL APILOADO COM SOQUETE. AF_10/2017</t>
  </si>
  <si>
    <t>LUMINÁRIA TIPO CALHA, DE SOBREPOR, COM 2 LÂMPADAS TUBULARES FLUORESCENTES DE 36 W, COM REATOR DE PARTIDA RÁPIDA - FORNECIMENTO E INSTALAÇÃO. AF_02/2020</t>
  </si>
  <si>
    <t>CAIXA ENTERRADA ELÉTRICA RETANGULAR, EM ALVENARIA COM TIJOLOS CERÂMICOS MACIÇOS, FUNDO COM BRITA, DIMENSÕES INTERNAS: 0,3X0,3X0,3 M. AF_12/2020</t>
  </si>
  <si>
    <t>CAIXA ENTERRADA HIDRÁULICA RETANGULAR, EM ALVENARIA COM BLOCOS DE CONCRETO, DIMENSÕES INTERNAS: 0,6X0,6X0,6 M PARA REDE DE ESGOTO. AF_12/2020</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</si>
  <si>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</si>
  <si>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</si>
  <si>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</si>
  <si>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</si>
  <si>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</si>
  <si>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</si>
  <si>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</si>
  <si>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</si>
  <si>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PISO CIMENTADO, TRAÇO 1:3 (CIMENTO E AREIA), ACABAMENTO LISO, ESPESSURA 2,0 CM, PREPARO MECÂNICO DA ARGAMASSA. AF_09/2020</t>
  </si>
  <si>
    <t>FECHADURA ESPELHO PARA PORTA EXTERNA, EM ACO INOX (MAQUINA, TESTA E CONTRA-TESTA) E EM ZAMAC (MACANETA, LINGUETA E TRINCOS) COM ACABAMENTO CROMADO, MAQUINA DE 40 MM, INCLUINDO CHAVE TIPO CILINDRO</t>
  </si>
  <si>
    <t>CJ</t>
  </si>
  <si>
    <t>JUNCAO SIMPLES DE REDUCAO, PVC, DN 100 X 50 MM, SERIE NORMAL PARA ESGOTO PREDIAL</t>
  </si>
  <si>
    <t>JUNCAO SIMPLES, PVC, 45 GRAUS, DN 100 X 100 MM, SERIE NORMAL PARA ESGOTO PREDIAL</t>
  </si>
  <si>
    <t>FORRO DE PVC LISO, BRANCO, REGUA DE 10 CM, ESPESSURA DE 8 MM A 10 MM (COM COLOCACAO / SEM ESTRUTURA METALICA)</t>
  </si>
  <si>
    <t>MICTORIO COLETIVO ACO INOX (AISI 304), E = 0,8 MM, DE *100 X 40 X 30* CM (C X A X P)</t>
  </si>
  <si>
    <t>CAIXA SIFONADA, PVC, 150 X 150 X 50 MM, COM GRELHA QUADRADA, BRANCA (NBR 5688)</t>
  </si>
  <si>
    <t>VALVULA DE DESCARGA EM METAL CROMADO PARA MICTORIO COM ACIONAMENTO POR PRESSAO E FECHAMENTO AUTOMATICO</t>
  </si>
  <si>
    <t>PORTA DE MADEIRA, FOLHA LEVE (NBR 15930), DE 600 X 2100 MM, E = 35 MM, NUCLEO COLMEIA, CAPA LISA EM HDF, ACABAMENTO MELAMINICO EM PADRAO MADEIRA</t>
  </si>
  <si>
    <t xml:space="preserve">1.2.9 </t>
  </si>
  <si>
    <t>EXECUÇÃO DE REFEITÓRIO EM CANTEIRO DE OBRA EM CHAPA DE MADEIRA COMPENSADA, NÃO INCLUSO MOBILIÁRIO E EQUIPAMENTOS. AF_02/2016</t>
  </si>
  <si>
    <t>BANCADA DE MÁRMORE SINTÉTICO 120 X 60CM, COM CUBA INTEGRADA, INCLUSO SIFÃO TIPO FLEXÍVEL EM PVC, VÁLVULA EM PLÁSTICO CROMADO TIPO AMERICANA E TORNEIRA CROMADA LONGA, DE PAREDE, PADRÃO POPULAR - FORNECIMENTO E INSTALAÇÃO. AF_01/2020</t>
  </si>
  <si>
    <t>TOMADA BAIXA DE EMBUTIR (2 MÓDULOS), 2P+T 10 A, INCLUINDO SUPORTE E PLACA - FORNECIMENTO E INSTALAÇÃO. AF_12/2015</t>
  </si>
  <si>
    <t>INTERRUPTOR SIMPLES (1 MÓDULO) COM 1 TOMADA DE EMBUTIR 2P+T 10 A,  INCLUINDO SUPORTE E PLACA - FORNECIMENTO E INSTALAÇÃO. AF_12/2015</t>
  </si>
  <si>
    <t>CAIXA DE GORDURA SIMPLES, CIRCULAR, EM CONCRETO PRÉ-MOLDADO, DIÂMETRO INTERNO = 0,4 M, ALTURA INTERNA = 0,4 M. AF_12/2020</t>
  </si>
  <si>
    <t>EXTINTOR DE INCENDIO PORTATIL COM CARGA DE AGUA PRESSURIZADA DE 10 L, CLASSE A</t>
  </si>
  <si>
    <t>EXTINTOR DE INCENDIO PORTATIL COM CARGA DE PO QUIMICO SECO (PQS) DE 4 KG, CLASSE BC</t>
  </si>
  <si>
    <t>TELA PLASTICA TECIDA LISTRADA BRANCA E LARANJA, TIPO GUARDA CORPO, EM POLIETILENO MONOFILADO, ROLO 1,20 X 50 M (L X C)</t>
  </si>
  <si>
    <t xml:space="preserve">1.2.10 </t>
  </si>
  <si>
    <t>EXECUÇÃO DE ESCRITÓRIO EM CANTEIRO DE OBRA EM CHAPA DE MADEIRA COMPENSADA, NÃO INCLUSO MOBILIÁRIO E EQUIPAMENTOS. AF_02/2016</t>
  </si>
  <si>
    <t>CAIXA DE PASSAGEM PARA TELEFONE 15X15X10CM (SOBREPOR), FORNECIMENTO E INSTALACAO. AF_11/2019</t>
  </si>
  <si>
    <t>INES - INSTALAÇÕES ESPECIAIS</t>
  </si>
  <si>
    <t>JANELA DE MADEIRA - CEDRINHO/ANGELIM OU EQUIVALENTE DA REGIÃO - DE ABRIR COM 4 FOLHAS (2 VENEZIANAS E 2 GUILHOTINAS PARA VIDRO), COM BATENTE, ALIZAR E FERRAGENS. EXCLUSIVE VIDROS, ACABAMENTO E CONTRAMARCO. FORNECIMENTO E INSTALAÇÃO. AF_12/2019</t>
  </si>
  <si>
    <t>QUADRO DE DISTRIBUIÇÃO DE ENERGIA EM CHAPA DE AÇO GALVANIZADO, DE EMBUTIR, COM BARRAMENTO TRIFÁSICO, PARA 12 DISJUNTORES DIN 100A - FORNECIMENTO E INSTALAÇÃO. AF_10/2020</t>
  </si>
  <si>
    <t>CAIXA SIFONADA, PVC, DN 100 X 100 X 50 MM, FORNECIDA E INSTALADA EM RAMAIS DE ENCAMINHAMENTO DE ÁGUA PLUVIAL. AF_06/2022</t>
  </si>
  <si>
    <t>JOELHO 45 GRAUS, PVC, SERIE NORMAL, ESGOTO PREDIAL, DN 40 MM, JUNTA SOLDÁVEL, FORNECIDO E INSTALADO EM RAMAL DE DESCARGA OU RAMAL DE ESGOTO SANITÁRIO. AF_08/2022</t>
  </si>
  <si>
    <t>TE, PVC, SERIE NORMAL, ESGOTO PREDIAL, DN 100 X 100 MM, JUNTA ELÁSTICA, FORNECIDO E INSTALADO EM RAMAL DE DESCARGA OU RAMAL DE ESGOTO SANITÁRIO. AF_08/2022</t>
  </si>
  <si>
    <t>PORTA DE MADEIRA PARA PINTURA, SEMI-OCA (LEVE OU MÉDIA), 60X210CM, ESPESSURA DE 3,5CM, INCLUSO DOBRADIÇAS - FORNECIMENTO E INSTALAÇÃO. AF_12/2019</t>
  </si>
  <si>
    <t>PORTA EM ALUMÍNIO DE ABRIR TIPO VENEZIANA COM GUARNIÇÃO, FIXAÇÃO COM PARAFUSOS - FORNECIMENTO E INSTALAÇÃO. AF_12/2019</t>
  </si>
  <si>
    <t>SUPORTE PARAFUSADO COM PLACA DE ENCAIXE 4" X 2" ALTO (2,00 M DO PISO) PARA PONTO ELÉTRICO - FORNECIMENTO E INSTALAÇÃO. AF_12/2015</t>
  </si>
  <si>
    <t>LUMINÁRIA TIPO SPOT, DE SOBREPOR, COM 1 LÂMPADA FLUORESCENTE DE 15 W, SEM REATOR - FORNECIMENTO E INSTALAÇÃO. AF_02/2020</t>
  </si>
  <si>
    <t>LÂMPADA COMPACTA FLUORESCENTE DE 15 W, BASE E27 - FORNECIMENTO E INSTALAÇÃO. AF_02/2020</t>
  </si>
  <si>
    <t>LÂMPADA COMPACTA FLUORESCENTE DE 20 W, BASE E27 - FORNECIMENTO E INSTALAÇÃO. AF_02/2020</t>
  </si>
  <si>
    <t>CABO TELEFÔNICO CCI-50 4 PARES, SEM BLINDAGEM, INSTALADO EM DISTRIBUIÇÃO DE EDIFICAÇÃO RESIDENCIAL - FORNECIMENTO E INSTALAÇÃO. AF_11/2019</t>
  </si>
  <si>
    <t>FECHADURA ROSETA REDONDA PARA PORTA DE BANHEIRO, EM ACO INOX (MAQUINA, TESTA E CONTRA-TESTA) E EM ZAMAC (MACANETA, LINGUETA E TRINCOS) COM ACABAMENTO CROMADO, MAQUINA DE 40 MM, INCLUINDO CHAVE TIPO TRANQUETA</t>
  </si>
  <si>
    <t xml:space="preserve">1.2.11 </t>
  </si>
  <si>
    <t>EXECUÇÃO DE ALMOXARIFADO EM CANTEIRO DE OBRA EM CHAPA DE MADEIRA COMPENSADA, INCLUSO PRATELEIRAS. AF_02/2016</t>
  </si>
  <si>
    <t>INTERRUPTOR SIMPLES (1 MÓDULO) COM 2 TOMADAS DE EMBUTIR 2P+T 10 A,  INCLUINDO SUPORTE E PLACA - FORNECIMENTO E INSTALAÇÃO. AF_12/2015</t>
  </si>
  <si>
    <t>CAIBRO 5 X 5 CM EM PINUS, MISTA OU EQUIVALENTE DA REGIAO - BRUTA</t>
  </si>
  <si>
    <t>TABUA  NAO  APARELHADA  *2,5 X 20* CM, EM MACARANDUBA, ANGELIM OU EQUIVALENTE DA REGIAO - BRUTA</t>
  </si>
  <si>
    <t>FERROLHO COM FECHO / TRINCO REDONDO, EM ACO GALVANIZADO / ZINCADO, DE SOBREPOR, COM COMPRIMENTO DE 8" E ESPESSURA MINIMA DA CHAPA DE 1,50 MM</t>
  </si>
  <si>
    <t xml:space="preserve">2.1.1 </t>
  </si>
  <si>
    <t>ESCAVAÇÃO MANUAL PARA BLOCO DE COROAMENTO OU SAPATA (INCLUINDO ESCAVAÇÃO PARA COLOCAÇÃO DE FÔRMAS). AF_06/2017</t>
  </si>
  <si>
    <t>PEDREIRO COM ENCARGOS COMPLEMENTARES</t>
  </si>
  <si>
    <t xml:space="preserve">2.1.2 </t>
  </si>
  <si>
    <t>ESCAVAÇÃO MANUAL DE VALA PARA VIGA BALDRAME (INCLUINDO ESCAVAÇÃO PARA COLOCAÇÃO DE FÔRMAS). AF_06/2017</t>
  </si>
  <si>
    <t xml:space="preserve">2.1.3 </t>
  </si>
  <si>
    <t xml:space="preserve">C0095 </t>
  </si>
  <si>
    <t>SEINFRA</t>
  </si>
  <si>
    <t>APILOAMENTO DE PISO OU FUNDO DE VALAS C/MAÇO DE 30 A 60 KG</t>
  </si>
  <si>
    <t>ATERRO,REATERRO E COMPACTAÇÃO</t>
  </si>
  <si>
    <t xml:space="preserve">2.1.4 </t>
  </si>
  <si>
    <t>Aterro de caixão de ediificação, com fornec. de areia, adensada com água</t>
  </si>
  <si>
    <t>Aterros / Reaterros / Compactações</t>
  </si>
  <si>
    <t>AREIA FINA - POSTO JAZIDA/FORNECEDOR (RETIRADO NA JAZIDA, SEM TRANSPORTE)</t>
  </si>
  <si>
    <t xml:space="preserve">2.1.5 </t>
  </si>
  <si>
    <t xml:space="preserve">2.1.6 </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</si>
  <si>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</si>
  <si>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ESCAVADEIRA HIDRÁULICA SOBRE ESTEIRAS, CAÇAMBA 0,80 M3, PESO OPERACIONAL 17 T, POTENCIA BRUTA 111 HP - CHP DIURNO. AF_06/2014</t>
  </si>
  <si>
    <t>ESCAVADEIRA HIDRÁULICA SOBRE ESTEIRAS, CAÇAMBA 0,80 M3, PESO OPERACIONAL 17 T, POTENCIA BRUTA 111 HP - CHI DIURNO. AF_06/2014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</si>
  <si>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</si>
  <si>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</si>
  <si>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 xml:space="preserve">2.1.7 </t>
  </si>
  <si>
    <t>EXECUÇÃO E COMPACTAÇÃO DE ATERRO COM SOLO PREDOMINANTEMENTE ARGILOSO - EXCLUSIVE SOLO, ESCAVAÇÃO, CARGA E TRANSPORTE. AF_11/2019</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</si>
  <si>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</si>
  <si>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</si>
  <si>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</si>
  <si>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</si>
  <si>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</si>
  <si>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CHI DIURNO. AF_02/2016</t>
  </si>
  <si>
    <t xml:space="preserve">2.2.1 </t>
  </si>
  <si>
    <t>LASTRO DE CONCRETO MAGRO, APLICADO EM BLOCOS DE COROAMENTO OU SAPATAS, ESPESSURA DE 5 CM. AF_08/2017</t>
  </si>
  <si>
    <t>CONCRETO MAGRO PARA LASTRO, TRAÇO 1:4,5:4,5 (EM MASSA SECA DE CIMENTO/ AREIA MÉDIA/ BRITA 1) - PREPARO MECÂNICO COM BETONEIRA 600 L. AF_05/2021</t>
  </si>
  <si>
    <t xml:space="preserve">2.2.2 </t>
  </si>
  <si>
    <t>ALVENARIA DE VEDAÇÃO DE BLOCOS CERÂMICOS FURADOS NA HORIZONTAL DE 14X9X19 CM (ESPESSURA 14 CM, BLOCO DEITADO) E ARGAMASSA DE ASSENTAMENTO COM PREPARO EM BETONEIRA. AF_12/2021</t>
  </si>
  <si>
    <t>ARGAMASSA TRAÇO 1:2:8 (EM VOLUME DE CIMENTO, CAL E AREIA MÉDIA ÚMIDA) PARA EMBOÇO/MASSA ÚNICA/ASSENTAMENTO DE ALVENARIA DE VEDAÇÃO, PREPARO MECÂNICO COM BETONEIRA 400 L. AF_08/2019</t>
  </si>
  <si>
    <t>BLOCO CERAMICO / TIJOLO VAZADO PARA ALVENARIA DE VEDACAO, 6 FUROS NA HORIZONTAL, 9 X 14 X 19 CM (L X A X C)</t>
  </si>
  <si>
    <t>TELA DE ACO SOLDADA GALVANIZADA/ZINCADA PARA ALVENARIA, FIO  D = *1,20 A 1,70* MM, MALHA 15 X 15 MM, (C X L) *50 X 12* CM</t>
  </si>
  <si>
    <t>PINO DE ACO COM FURO, HASTE = 27 MM (ACAO DIRETA)</t>
  </si>
  <si>
    <t>CENTO</t>
  </si>
  <si>
    <t xml:space="preserve">2.2.3 </t>
  </si>
  <si>
    <t>CONCRETO FCK = 25MPA, TRAÇO 1:2,3:2,7 (EM MASSA SECA DE CIMENTO/ AREIA MÉDIA/ BRITA 1) - PREPARO MECÂNICO COM BETONEIRA 400 L. AF_05/2021</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</si>
  <si>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</si>
  <si>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</si>
  <si>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</si>
  <si>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AREIA MEDIA - POSTO JAZIDA/FORNECEDOR (RETIRADO NA JAZIDA, SEM TRANSPORTE)</t>
  </si>
  <si>
    <t>CIMENTO PORTLAND COMPOSTO CP II-32</t>
  </si>
  <si>
    <t>PEDRA BRITADA N. 1 (9,5 a 19 MM) POSTO PEDREIRA/FORNECEDOR, SEM FRETE</t>
  </si>
  <si>
    <t xml:space="preserve">2.2.4 </t>
  </si>
  <si>
    <t>ARMAÇÃO DE BLOCO, VIGA BALDRAME OU SAPATA UTILIZANDO AÇO CA-50 DE 6,3 MM - MONTAGEM. AF_06/2017</t>
  </si>
  <si>
    <t>AJUDANTE DE ARMADOR COM ENCARGOS COMPLEMENTARES</t>
  </si>
  <si>
    <t>ARMADOR COM ENCARGOS COMPLEMENTARES</t>
  </si>
  <si>
    <t>CORTE E DOBRA DE AÇO CA-50, DIÂMETRO DE 6,3 MM. AF_06/2022</t>
  </si>
  <si>
    <t>ESPACADOR / DISTANCIADOR CIRCULAR COM ENTRADA LATERAL, EM PLASTICO, PARA VERGALHAO *4,2 A 12,5* MM, COBRIMENTO 20 MM</t>
  </si>
  <si>
    <t>ARAME RECOZIDO 16 BWG, D = 1,65 MM (0,016 KG/M) OU 18 BWG, D = 1,25 MM (0,01 KG/M)</t>
  </si>
  <si>
    <t xml:space="preserve">2.2.5 </t>
  </si>
  <si>
    <t>ARMAÇÃO DE BLOCO, VIGA BALDRAME OU SAPATA UTILIZANDO AÇO CA-50 DE 8 MM - MONTAGEM. AF_06/2017</t>
  </si>
  <si>
    <t>CORTE E DOBRA DE AÇO CA-50, DIÂMETRO DE 8,0 MM. AF_06/2022</t>
  </si>
  <si>
    <t xml:space="preserve">2.2.6 </t>
  </si>
  <si>
    <t>ARMAÇÃO DE BLOCO, VIGA BALDRAME OU SAPATA UTILIZANDO AÇO CA-50 DE 10 MM - MONTAGEM. AF_06/2017</t>
  </si>
  <si>
    <t>CORTE E DOBRA DE AÇO CA-50, DIÂMETRO DE 10,0 MM. AF_06/2022</t>
  </si>
  <si>
    <t xml:space="preserve">2.2.7 </t>
  </si>
  <si>
    <t>ARMAÇÃO DE BLOCO, VIGA BALDRAME OU SAPATA UTILIZANDO AÇO CA-50 DE 12,5 MM - MONTAGEM. AF_06/2017</t>
  </si>
  <si>
    <t>CORTE E DOBRA DE AÇO CA-50, DIÂMETRO DE 12,5 MM. AF_06/2022</t>
  </si>
  <si>
    <t xml:space="preserve">2.2.8 </t>
  </si>
  <si>
    <t>ARMAÇÃO DE BLOCO, VIGA BALDRAME OU SAPATA UTILIZANDO AÇO CA-50 DE 16 MM - MONTAGEM. AF_06/2017</t>
  </si>
  <si>
    <t>CORTE E DOBRA DE AÇO CA-50, DIÂMETRO DE 16,0 MM. AF_06/2022</t>
  </si>
  <si>
    <t xml:space="preserve">2.2.9 </t>
  </si>
  <si>
    <t>ARMAÇÃO DE BLOCO, VIGA BALDRAME OU SAPATA UTILIZANDO AÇO CA-50 DE 20 MM - MONTAGEM. AF_06/2017</t>
  </si>
  <si>
    <t>CORTE E DOBRA DE AÇO CA-50, DIÂMETRO DE 20,0 MM. AF_06/2022</t>
  </si>
  <si>
    <t xml:space="preserve">2.2.10 </t>
  </si>
  <si>
    <t>ARMAÇÃO DE BLOCO, VIGA BALDRAME E SAPATA UTILIZANDO AÇO CA-60 DE 5 MM - MONTAGEM. AF_06/2017</t>
  </si>
  <si>
    <t>CORTE E DOBRA DE AÇO CA-60, DIÂMETRO DE 5,0 MM. AF_06/2022</t>
  </si>
  <si>
    <t xml:space="preserve">2.2.11 </t>
  </si>
  <si>
    <t>FABRICAÇÃO, MONTAGEM E DESMONTAGEM DE FÔRMA PARA SAPATA, EM MADEIRA SERRADA, E=25 MM, 4 UTILIZAÇÕES. AF_06/2017</t>
  </si>
  <si>
    <t>DESMOLDANTE PROTETOR PARA FORMAS DE MADEIRA, DE BASE OLEOSA EMULSIONADA EM AGUA</t>
  </si>
  <si>
    <t>SARRAFO *2,5 X 7,5* CM EM PINUS, MISTA OU EQUIVALENTE DA REGIAO - BRUTA</t>
  </si>
  <si>
    <t>PREGO DE ACO POLIDO COM CABECA 17 X 24 (2 1/4 X 11)</t>
  </si>
  <si>
    <t>PREGO DE ACO POLIDO COM CABECA 15 X 18 (1 1/2 X 13)</t>
  </si>
  <si>
    <t>TABUA NAO APARELHADA *2,5 X 30* CM, EM MACARANDUBA, ANGELIM OU EQUIVALENTE DA REGIAO - BRUTA</t>
  </si>
  <si>
    <t>PREGO DE ACO POLIDO COM CABECA DUPLA 17 X 27 (2 1/2 X 11)</t>
  </si>
  <si>
    <t xml:space="preserve">2.2.12 </t>
  </si>
  <si>
    <t>FABRICAÇÃO, MONTAGEM E DESMONTAGEM DE FÔRMA PARA VIGA BALDRAME, EM MADEIRA SERRADA, E=25 MM, 4 UTILIZAÇÕES. AF_06/2017</t>
  </si>
  <si>
    <t xml:space="preserve">2.2.13 </t>
  </si>
  <si>
    <t>IMPERMEABILIZAÇÃO DE SUPERFÍCIE COM EMULSÃO ASFÁLTICA, 2 DEMÃOS AF_06/2018</t>
  </si>
  <si>
    <t>IMPE - IMPERMEABILIZAÇÕES E PROTEÇÕES DIVERSAS</t>
  </si>
  <si>
    <t>AJUDANTE ESPECIALIZADO COM ENCARGOS COMPLEMENTARES</t>
  </si>
  <si>
    <t>IMPERMEABILIZADOR COM ENCARGOS COMPLEMENTARES</t>
  </si>
  <si>
    <t>MANTA LIQUIDA DE BASE ASFALTICA MODIFICADA COM A ADICAO DE ELASTOMEROS DILUIDOS EM SOLVENTE ORGANICO, APLICACAO A FRIO (MEMBRANA IMPERMEABILIZANTE ASFASTICA)</t>
  </si>
  <si>
    <t xml:space="preserve">2.2.14 </t>
  </si>
  <si>
    <t>LANÇAMENTO COM USO DE BALDES, ADENSAMENTO E ACABAMENTO DE CONCRETO EM ESTRUTURAS. AF_02/2022</t>
  </si>
  <si>
    <t>VIBRADOR DE IMERSÃO, DIÂMETRO DE PONTEIRA 45MM, MOTOR ELÉTRICO TRIFÁSICO POTÊNCIA DE 2 CV - CHP DIURNO. AF_06/2015</t>
  </si>
  <si>
    <t>VIBRADOR DE IMERSÃO, DIÂMETRO DE PONTEIRA 45MM, MOTOR ELÉTRICO TRIFÁSICO POTÊNCIA DE 2 CV - CHI DIURNO. AF_06/2015</t>
  </si>
  <si>
    <t xml:space="preserve">2.3.1 </t>
  </si>
  <si>
    <t xml:space="preserve">2.3.2 </t>
  </si>
  <si>
    <t xml:space="preserve">2.3.3 </t>
  </si>
  <si>
    <t xml:space="preserve">2.3.4 </t>
  </si>
  <si>
    <t xml:space="preserve">2.3.5 </t>
  </si>
  <si>
    <t xml:space="preserve">2.3.6 </t>
  </si>
  <si>
    <t>ARMAÇÃO DE ESTRUTURAS DIVERSAS DE CONCRETO ARMADO, EXCETO VIGAS, PILARES, LAJES E FUNDAÇÕES, UTILIZANDO AÇO CA-60 DE 5,0 MM - MONTAGEM. AF_06/2022</t>
  </si>
  <si>
    <t xml:space="preserve">2.3.7 </t>
  </si>
  <si>
    <t>ARMAÇÃO DE ESTRUTURAS DIVERSAS DE CONCRETO ARMADO, EXCETO VIGAS, PILARES, LAJES E FUNDAÇÕES, UTILIZANDO AÇO CA-50 DE 6,3 MM - MONTAGEM. AF_06/2022</t>
  </si>
  <si>
    <t xml:space="preserve">2.3.8 </t>
  </si>
  <si>
    <t>ARMAÇÃO DE ESTRUTURAS DIVERSAS DE CONCRETO ARMADO, EXCETO VIGAS, PILARES, LAJES E FUNDAÇÕES, UTILIZANDO AÇO CA-50 DE 10,0 MM - MONTAGEM. AF_06/2022</t>
  </si>
  <si>
    <t xml:space="preserve">2.3.9 </t>
  </si>
  <si>
    <t>FABRICAÇÃO, MONTAGEM E DESMONTAGEM DE FÔRMA PARA CORTINA DE CONTENÇÃO, EM CHAPA DE MADEIRA COMPENSADA PLASTIFICADA, E = 18 MM, 10 UTILIZAÇÕES. AF_07/2019</t>
  </si>
  <si>
    <t>DROP - DRENAGEM/OBRAS DE CONTENÇÃO / POÇOS DE VISITA E CAIXAS</t>
  </si>
  <si>
    <t>CHAPA/PAINEL DE MADEIRA COMPENSADA PLASTIFICADA (MADEIRITE PLASTIFICADO) PARA FORMA DE CONCRETO, DE 2200 x 1100 MM, E = *17* MM</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</si>
  <si>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</si>
  <si>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</si>
  <si>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</si>
  <si>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 xml:space="preserve">2.3.10 </t>
  </si>
  <si>
    <t>DRENO BARBACÃ, DN 50 MM, COM MATERIAL DRENANTE. AF_07/2021</t>
  </si>
  <si>
    <t>ARAME GALVANIZADO 18 BWG, D = 1,24MM (0,009 KG/M)</t>
  </si>
  <si>
    <t>GEOTEXTIL NAO TECIDO AGULHADO DE FILAMENTOS CONTINUOS 100% POLIESTER, RESITENCIA A TRACAO = 09 KN/M</t>
  </si>
  <si>
    <t>PEDRA BRITADA N. 0, OU PEDRISCO (4,8 A 9,5 MM) POSTO PEDREIRA/FORNECEDOR, SEM FRETE</t>
  </si>
  <si>
    <t>TUBO PVC SERIE NORMAL, DN 50 MM, PARA ESGOTO PREDIAL (NBR 5688)</t>
  </si>
  <si>
    <t xml:space="preserve">2.3.11 </t>
  </si>
  <si>
    <t>Chapim de concreto pré-moldado</t>
  </si>
  <si>
    <t>Peitoris e Tampos de Balcões</t>
  </si>
  <si>
    <t>m</t>
  </si>
  <si>
    <t>Forma plana para estruturas, em compensado plastificado de 10mm, 02 usos, inclusive escoramento - Revisada 07.2015</t>
  </si>
  <si>
    <t>Conversão InfoWOrca</t>
  </si>
  <si>
    <t>Concreto simples usinado fck=21mpa, bombeado, lançado e adensado em superestrutura</t>
  </si>
  <si>
    <t>Concreto Simples</t>
  </si>
  <si>
    <t>Aço ca-50   6,3 a 12,5 mm kg</t>
  </si>
  <si>
    <t>kg</t>
  </si>
  <si>
    <t xml:space="preserve">3.1 </t>
  </si>
  <si>
    <t xml:space="preserve">3.2 </t>
  </si>
  <si>
    <t>ARMAÇÃO DE PILAR OU VIGA DE ESTRUTURA CONVENCIONAL DE CONCRETO ARMADO UTILIZANDO AÇO CA-50 DE 6,3 MM - MONTAGEM. AF_06/2022</t>
  </si>
  <si>
    <t xml:space="preserve">3.3 </t>
  </si>
  <si>
    <t>ARMAÇÃO DE PILAR OU VIGA DE ESTRUTURA CONVENCIONAL DE CONCRETO ARMADO UTILIZANDO AÇO CA-50 DE 8,0 MM - MONTAGEM. AF_06/2022</t>
  </si>
  <si>
    <t xml:space="preserve">3.4 </t>
  </si>
  <si>
    <t>ARMAÇÃO DE PILAR OU VIGA DE ESTRUTURA CONVENCIONAL DE CONCRETO ARMADO UTILIZANDO AÇO CA-50 DE 10,0 MM - MONTAGEM. AF_06/2022</t>
  </si>
  <si>
    <t xml:space="preserve">3.5 </t>
  </si>
  <si>
    <t>ARMAÇÃO DE PILAR OU VIGA DE ESTRUTURA CONVENCIONAL DE CONCRETO ARMADO UTILIZANDO AÇO CA-50 DE 12,5 MM - MONTAGEM. AF_06/2022</t>
  </si>
  <si>
    <t xml:space="preserve">3.6 </t>
  </si>
  <si>
    <t>ARMAÇÃO DE PILAR OU VIGA DE ESTRUTURA CONVENCIONAL DE CONCRETO ARMADO UTILIZANDO AÇO CA-50 DE 16,0 MM - MONTAGEM. AF_06/2022</t>
  </si>
  <si>
    <t xml:space="preserve">3.7 </t>
  </si>
  <si>
    <t>ARMAÇÃO DE PILAR OU VIGA DE ESTRUTURA CONVENCIONAL DE CONCRETO ARMADO UTILIZANDO AÇO CA-50 DE 20,0 MM - MONTAGEM. AF_06/2022</t>
  </si>
  <si>
    <t xml:space="preserve">3.8 </t>
  </si>
  <si>
    <t>ARMAÇÃO DE PILAR OU VIGA DE ESTRUTURA CONVENCIONAL DE CONCRETO ARMADO UTILIZANDO AÇO CA-60 DE 5,0 MM - MONTAGEM. AF_06/2022</t>
  </si>
  <si>
    <t xml:space="preserve">3.9 </t>
  </si>
  <si>
    <t>MONTAGEM E DESMONTAGEM DE FÔRMA DE VIGA, ESCORAMENTO METÁLICO, PÉ-DIREITO SIMPLES, EM CHAPA DE MADEIRA PLASTIFICADA, 18 UTILIZAÇÕES. AF_09/2020</t>
  </si>
  <si>
    <t>FABRICAÇÃO DE FÔRMA PARA VIGAS, EM CHAPA DE MADEIRA COMPENSADA PLASTIFICADA, E = 18 MM. AF_09/2020</t>
  </si>
  <si>
    <t>LOCACAO DE ESCORA METALICA TELESCOPICA, COM ALTURA REGULAVEL DE *1,80* A *3,20* M, COM CAPACIDADE DE CARGA DE NO MINIMO 1000 KGF (10 KN), INCLUSO TRIPE E FORCADO</t>
  </si>
  <si>
    <t>LOCACAO DE CRUZETA PARA ESCORA METALICA</t>
  </si>
  <si>
    <t xml:space="preserve">3.10 </t>
  </si>
  <si>
    <t>MONTAGEM E DESMONTAGEM DE FÔRMA DE PILARES RETANGULARES E ESTRUTURAS SIMILARES, PÉ-DIREITO SIMPLES, EM CHAPA DE MADEIRA COMPENSADA PLASTIFICADA, 14 UTILIZAÇÕES. AF_09/2020</t>
  </si>
  <si>
    <t>FABRICAÇÃO DE FÔRMA PARA PILARES E ESTRUTURAS SIMILARES, EM CHAPA DE MADEIRA COMPENSADA PLASTIFICADA, E = 18 MM. AF_09/2020</t>
  </si>
  <si>
    <t xml:space="preserve">3.11 </t>
  </si>
  <si>
    <t>Laje pré-fabricada treliçada para piso ou cobertura, intereixo 38cm, h=12cm, el. enchimento em EPS h=8cm, inclusive escoramento em madeira e capeamento 4cm.</t>
  </si>
  <si>
    <t>Estruturas Pre-Moldadas de Concreto</t>
  </si>
  <si>
    <t>Aço CA - 50 Ø 6,3 a 12,5mm, inclusive corte, dobragem, montagem e colocacao de ferragens nas formas, para superestruturas e fundações - R1</t>
  </si>
  <si>
    <t>Armaduras Convencionais</t>
  </si>
  <si>
    <t>Laje pré-fabricada treliçada para piso ou cobertura, h=12cm, el. enchimento em bloco EPS, h=8cm m²</t>
  </si>
  <si>
    <t>Madeira mista serrada (barrote) 6 x 6cm - 0,0036 m3/m (angelim, louro) m</t>
  </si>
  <si>
    <t>Madeira mista serrada (sarrafo) 2,2 x 5,5cm - 0,00121 m³/m m</t>
  </si>
  <si>
    <t>AREIA GROSSA - POSTO JAZIDA/FORNECEDOR (RETIRADO NA JAZIDA, SEM TRANSPORTE)</t>
  </si>
  <si>
    <t>PEDRA BRITADA N. 2 (19 A 38 MM) POSTO PEDREIRA/FORNECEDOR, SEM FRETE</t>
  </si>
  <si>
    <t xml:space="preserve">3.12 </t>
  </si>
  <si>
    <t xml:space="preserve">3.13 </t>
  </si>
  <si>
    <t>ARMAÇÃO DE ESTRUTURAS DIVERSAS DE CONCRETO ARMADO, EXCETO VIGAS, PILARES, LAJES E FUNDAÇÕES, UTILIZANDO AÇO CA-50 DE 8,0 MM - MONTAGEM. AF_06/2022</t>
  </si>
  <si>
    <t xml:space="preserve">3.14 </t>
  </si>
  <si>
    <t xml:space="preserve">3.15 </t>
  </si>
  <si>
    <t>ARMAÇÃO DE ESTRUTURAS DIVERSAS DE CONCRETO ARMADO, EXCETO VIGAS, PILARES, LAJES E FUNDAÇÕES, UTILIZANDO AÇO CA-50 DE 12,5 MM - MONTAGEM. AF_06/2022</t>
  </si>
  <si>
    <t xml:space="preserve">3.16 </t>
  </si>
  <si>
    <t>VERGA PRÉ-MOLDADA PARA JANELAS COM MAIS DE 1,5 M DE VÃO. AF_03/2016</t>
  </si>
  <si>
    <t>ARGAMASSA TRAÇO 1:2:9 (EM VOLUME DE CIMENTO, CAL E AREIA MÉDIA ÚMIDA) PARA EMBOÇO/MASSA ÚNICA/ASSENTAMENTO DE ALVENARIA DE VEDAÇÃO, PREPARO MECÂNICO COM BETONEIRA 600 L. AF_08/2019</t>
  </si>
  <si>
    <t>FABRICAÇÃO DE FÔRMA PARA VIGAS, COM MADEIRA SERRADA, E = 25 MM. AF_09/2020</t>
  </si>
  <si>
    <t>CONCRETO FCK = 20MPA, TRAÇO 1:2,7:3 (EM MASSA SECA DE CIMENTO/ AREIA MÉDIA/ BRITA 1) - PREPARO MECÂNICO COM BETONEIRA 600 L. AF_05/2021</t>
  </si>
  <si>
    <t xml:space="preserve">3.17 </t>
  </si>
  <si>
    <t xml:space="preserve">3.18 </t>
  </si>
  <si>
    <t>VERGA PRÉ-MOLDADA PARA PORTAS COM ATÉ 1,5 M DE VÃO. AF_03/2016</t>
  </si>
  <si>
    <t xml:space="preserve">3.19 </t>
  </si>
  <si>
    <t>CONTRAVERGA PRÉ-MOLDADA PARA VÃOS DE MAIS DE 1,5 M DE COMPRIMENTO. AF_03/2016</t>
  </si>
  <si>
    <t xml:space="preserve">3.20 </t>
  </si>
  <si>
    <t>MONTAGEM E DESMONTAGEM DE FÔRMA DE LAJE MACIÇA, PÉ-DIREITO DUPLO, EM CHAPA DE MADEIRA COMPENSADA RESINADA, 2 UTILIZAÇÕES. AF_09/2020</t>
  </si>
  <si>
    <t>FABRICAÇÃO DE FÔRMA PARA LAJES, EM CHAPA DE MADEIRA COMPENSADA RESINADA, E = 17 MM. AF_09/2020</t>
  </si>
  <si>
    <t>VIGA DE ESCORAMAENTO H20, DE MADEIRA, PESO DE 5,00 A 5,20 KG/M, COM EXTREMIDADES PLASTICAS</t>
  </si>
  <si>
    <t>LOCACAO DE TORRE METALICA COMPLETA PARA UMA CARGA DE 8 TF (80 KN)  E PE DIREITO DE 6 M, INCLUINDO MODULOS , DIAGONAIS, SAPATAS E FORCADOS</t>
  </si>
  <si>
    <t xml:space="preserve">3.21 </t>
  </si>
  <si>
    <t xml:space="preserve">4.1 </t>
  </si>
  <si>
    <t>ALVENARIA DE VEDAÇÃO DE BLOCOS CERÂMICOS FURADOS NA HORIZONTAL DE 9X14X19 CM (ESPESSURA 9 CM) E ARGAMASSA DE ASSENTAMENTO COM PREPARO EM BETONEIRA. AF_12/2021</t>
  </si>
  <si>
    <t>TELA DE ACO SOLDADA GALVANIZADA/ZINCADA PARA ALVENARIA, FIO D = *1,20 A 1,70* MM, MALHA 15 X 15 MM, (C X L) *50 X 7,5* CM</t>
  </si>
  <si>
    <t xml:space="preserve">4.2 </t>
  </si>
  <si>
    <t>PAREDE COM PLACAS DE GESSO ACARTONADO (DRYWALL), PARA USO INTERNO, COM DUAS FACES SIMPLES E ESTRUTURA METÁLICA COM GUIAS DUPLAS, COM VÃOS. AF_06/2017_PS</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</si>
  <si>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</si>
  <si>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</si>
  <si>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</si>
  <si>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</si>
  <si>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</si>
  <si>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</si>
  <si>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</si>
  <si>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</si>
  <si>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</si>
  <si>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 xml:space="preserve">4.3 </t>
  </si>
  <si>
    <t>Alambrados e Gradis</t>
  </si>
  <si>
    <t>Gradil Nylofor 3D, malha 20x5cm, Ø 5mm 250x243 cm, pintura branca, verde e preta, Belgo ou similar, inclusive postes (secção 60x40mm e h=3,20m) e acessórios pç</t>
  </si>
  <si>
    <t>pç</t>
  </si>
  <si>
    <t xml:space="preserve">5.1.1 </t>
  </si>
  <si>
    <t>KIT DE PORTA-PRONTA DE MADEIRA EM ACABAMENTO MELAMÍNICO BRANCO, FOLHA LEVE OU MÉDIA, 80X210CM, EXCLUSIVE FECHADURA, FIXAÇÃO COM PREENCHIMENTO PARCIAL DE ESPUMA EXPANSIVA - FORNECIMENTO E INSTALAÇÃO. AF_12/2019</t>
  </si>
  <si>
    <t>CARPINTEIRO DE ESQUADRIA COM ENCARGOS COMPLEMENTARES</t>
  </si>
  <si>
    <t>ESPUMA EXPANSIVA DE POLIURETANO, APLICACAO MANUAL - 500 ML</t>
  </si>
  <si>
    <t>KIT PORTA PRONTA DE MADEIRA, FOLHA MEDIA (NBR 15930) DE 800 X 2100 MM, DE 35 MM A 40 MM DE ESPESSURA, NUCLEO SEMI-SOLIDO (SARRAFEADO), ESTRUTURA USINADA PARA FECHADURA, CAPA LISA EM HDF, ACABAMENTO MELAMINICO BRANCO (INCLUI MARCO, ALIZARES E DOBRADICAS)</t>
  </si>
  <si>
    <t xml:space="preserve">5.1.2 </t>
  </si>
  <si>
    <t>FECHADURA DE EMBUTIR PARA PORTAS INTERNAS, COMPLETA, ACABAMENTO PADRÃO MÉDIO, COM EXECUÇÃO DE FURO - FORNECIMENTO E INSTALAÇÃO. AF_12/2019</t>
  </si>
  <si>
    <t>FECHADURA ROSETA REDONDA PARA PORTA INTERNA, EM ACO INOX (MAQUINA, TESTA E CONTRA-TESTA) E EM ZAMAC (MACANETA, LINGUETA E TRINCOS) COM ACABAMENTO CROMADO, MAQUINA DE 55 MM, INCLUINDO CHAVE TIPO INTERNA</t>
  </si>
  <si>
    <t xml:space="preserve">5.1.3 </t>
  </si>
  <si>
    <t>FECHADURA DE EMBUTIR PARA PORTA DE BANHEIRO, COMPLETA, ACABAMENTO PADRÃO MÉDIO, INCLUSO EXECUÇÃO DE FURO - FORNECIMENTO E INSTALAÇÃO. AF_12/2019</t>
  </si>
  <si>
    <t>FECHADURA ROSETA REDONDA PARA PORTA DE BANHEIRO, EM ACO INOX (MAQUINA, TESTA E CONTRA-TESTA) E EM ZAMAC (MACANETA, LINGUETA E TRINCOS) COM ACABAMENTO CROMADO, MAQUINA DE 55 MM, INCLUINDO CHAVE TIPO TRANQUETA</t>
  </si>
  <si>
    <t xml:space="preserve">5.1.4 </t>
  </si>
  <si>
    <t>PUXADOR CENTRAL PARA ESQUADRIA DE MADEIRA. AF_12/2019</t>
  </si>
  <si>
    <t>PUXADOR TIPO ALCA, EM ZAMAC CROMADO, COM ROSETAS, COMPRIMENTO DE APROX *100* MM, PARA PORTAS E JANELAS DE MADEIRA, INCLUINDO PARAFUSOS</t>
  </si>
  <si>
    <t xml:space="preserve">5.1.5 </t>
  </si>
  <si>
    <t>PUXADOR PARA PCD, FIXADO NA PORTA - FORNECIMENTO E INSTALAÇÃO. AF_01/2020</t>
  </si>
  <si>
    <t>ENCANADOR OU BOMBEIRO HIDRÁULICO COM ENCARGOS COMPLEMENTARES</t>
  </si>
  <si>
    <t>PARAFUSO NIQUELADO 3 1/2" COM ACABAMENTO CROMADO PARA FIXAR PECA SANITARIA, INCLUI PORCA CEGA, ARRUELA E BUCHA DE NYLON TAMANHO S-8</t>
  </si>
  <si>
    <t>BARRA DE APOIO RETA, EM ACO INOX POLIDO, COMPRIMENTO 60CM, DIAMETRO MINIMO 3 CM</t>
  </si>
  <si>
    <t xml:space="preserve">5.1.6 </t>
  </si>
  <si>
    <t>Bate maca em placa MDF e=6mm revestido com chapa aço inox escovado - Rev 01</t>
  </si>
  <si>
    <t>Ferragens</t>
  </si>
  <si>
    <t>Chapa aço inoxidável nº22 , dimensão 2,0 x 1,0m m2</t>
  </si>
  <si>
    <t>Chapa em MDF cru esp: 6mm m2</t>
  </si>
  <si>
    <t>COLA A BASE DE RESINA SINTETICA PARA CHAPA DE LAMINADO MELAMINICO</t>
  </si>
  <si>
    <t xml:space="preserve">5.1.7 </t>
  </si>
  <si>
    <t xml:space="preserve">ita 957 </t>
  </si>
  <si>
    <t>KIT DE PORTA-PRONTA DE MADEIRA EM ACABAMENTO MELAMÍNICO BRANCO,DUAS FOLHA LEVE OU MÉDIA, E BATENTE METÁLICO, 160X210CM, FIXAÇÃO COM PREENCHIMENTO PARCIAL DE ESPUMA EXPANSIVA (INCLUI MARCO, ALIZARES, DOBRADIÇAS, FECHADURA E PUXADOR) - FORNECIMENTO E INSTALAÇÃO</t>
  </si>
  <si>
    <t>KIT PORTA PRONTA DE MADEIRA, FOLHA LEVE (NBR 15930) DE 800 X 2100 MM, DE 35 MM A 40 MM DE ESPESSURA, COM MARCO EM ACO, NUCLEO COLMEIA, CAPA LISA EM HDF, ACABAMENTO MELAMINICO BRANCO (INCLUI MARCO, ALIZARES, DOBRADICAS E FECHADURA)</t>
  </si>
  <si>
    <t>BATENTE / PORTAL / ADUELA / MARCO EM MADEIRA MACICA COM REBAIXO, E = *3* CM, L = *14* CM, PARA PORTAS DE  GIRO DE *60 CM A 120* CM  X *210* CM, CEDRINHO / ANGELIM COMERCIAL / TAURI / CURUPIXA / PEROBA / CUMARU OU EQUIVALENTE DA REGIAO (NAO INCLUI ALIZARES)</t>
  </si>
  <si>
    <t>JG</t>
  </si>
  <si>
    <t xml:space="preserve">5.1.8 </t>
  </si>
  <si>
    <t xml:space="preserve">ita 216 </t>
  </si>
  <si>
    <t>PORTA EM MADEIRA, DE CORRER, 0,90 X 2,10 M, REVESTIDA C/MELAMÍNICO, INCLUSIVE BATENTES E FERRAGENS</t>
  </si>
  <si>
    <t>ARGAMASSA TRAÇO 1:3 (EM VOLUME DE CIMENTO E AREIA MÉDIA ÚMIDA), PREPARO MANUAL. AF_08/2019</t>
  </si>
  <si>
    <t>PORTA DE MADEIRA, FOLHA MEDIA (NBR 15930) DE 900 X 2100 MM, DE 35 MM A 40 MM DE ESPESSURA, NUCLEO SEMI-SOLIDO (SARRAFEADO), CAPA LISA EM HDF, ACABAMENTO EM PRIMER PARA PINTURA</t>
  </si>
  <si>
    <t>ROLDANA CONCAVA DUPLA, 4 RODAS, EM ZAMAC COM CHAPA DE LATAO, ROLAMENTOS EM ACO, PARA PORTAS E JANELAS DE CORRER</t>
  </si>
  <si>
    <t>PERFIL U DE ABAS IGUAIS, EM ALUMINIO, 1/2" (1,27 X 1,27 CM), PARA PORTA OU JANELA DE CORRER</t>
  </si>
  <si>
    <t>TRILHO PANTOGRAFICO CONCAVO, TIPO U, EM ALUMINIO, COM DIMENSOES DE APROX *35 X 35* MM, PARA ROLDANA DE PORTA DE CORRER</t>
  </si>
  <si>
    <t>FECHADRUA BICO DE PAPAGAIO PARA PORTA DE CORRER INTERNA, EM ACO INOX COM ACABAMENTO CROMADO, MAQUINA COM 45 MM, INCLUINDO CHAVE TIPO BIPARTIDA</t>
  </si>
  <si>
    <t>BATENTE / PORTAL / ADUELA / MARCO EM MADEIRA MACICA COM REBAIXO, E = *3* CM, L = *16* CM, PARA PORTAS DE  GIRO DE *60 CM A 120* CM  X *210* CM, CEDRINHO / ANGELIM COMERCIAL / TAURI / CURUPIXA / PEROBA / CUMARU OU EQUIVALENTE DA REGIAO (NAO INCLUI ALIZARES)</t>
  </si>
  <si>
    <t>GUARNICAO / ALIZAR / VISTA LISA EM MADEIRA MACICA, PARA PORTA  , E = *1* CM, L = *5* CM, CEDRINHO / ANGELIM COMERCIAL / TAURI/ CURUPIXA / PEROBA / CUMARU OU EQUIVALENTE DA REGIAO</t>
  </si>
  <si>
    <t xml:space="preserve">5.2.1 </t>
  </si>
  <si>
    <t>JANELA DE ALUMÍNIO TIPO MAXIM-AR, COM VIDROS, BATENTE E FERRAGENS. EXCLUSIVE ALIZAR, ACABAMENTO E CONTRAMARCO. FORNECIMENTO E INSTALAÇÃO. AF_12/2019</t>
  </si>
  <si>
    <t>PARAFUSO DE ACO ZINCADO COM ROSCA SOBERBA, CABECA CHATA E FENDA SIMPLES, DIAMETRO 4,2 MM, COMPRIMENTO * 32 * MM</t>
  </si>
  <si>
    <t>JANELA MAXIM AR, EM ALUMINIO PERFIL 25, 60 X 80 CM (A X L), ACABAMENTO BRANCO OU BRILHANTE, BATENTE DE 4 A 5 CM, COM VIDRO 4 MM, SEM GUARNICAO/ALIZAR</t>
  </si>
  <si>
    <t>SILICONE ACETICO USO GERAL INCOLOR 280 G</t>
  </si>
  <si>
    <t xml:space="preserve">5.2.2 </t>
  </si>
  <si>
    <t>JANELA DE ALUMÍNIO DE CORRER COM 2 FOLHAS PARA VIDROS, COM VIDROS, BATENTE, ACABAMENTO COM ACETATO OU BRILHANTE E FERRAGENS. EXCLUSIVE ALIZAR E CONTRAMARCO. FORNECIMENTO E INSTALAÇÃO. AF_12/2019</t>
  </si>
  <si>
    <t>JANELA DE CORRER, EM ALUMINIO PERFIL 25, 100 X 120 CM (A X L), 2 FLS MOVEIS, SEM BANDEIRA, ACABAMENTO BRANCO OU BRILHANTE, BATENTE DE 6 A 7 CM, COM VIDRO 4 MM, SEM GUARNICAO</t>
  </si>
  <si>
    <t xml:space="preserve">5.2.4 </t>
  </si>
  <si>
    <t>JANELA FIXA DE ALUMÍNIO PARA VIDRO, COM VIDRO, BATENTE E FERRAGENS. EXCLUSIVE ACABAMENTO, ALIZAR E CONTRAMARCO. FORNECIMENTO E INSTALAÇÃO. AF_12/2019</t>
  </si>
  <si>
    <t>JANELA FIXA, EM ALUMINIO PERFIL 20, 60  X 80 CM (A X L), BATENTE/REQUADRO DE 3 A 14 CM, COM VIDRO 4 MM, SEM GUARNICAO/ALIZAR, ACABAMENTO ALUM BRANCO OU BRILHANTE</t>
  </si>
  <si>
    <t xml:space="preserve">5.2.6 </t>
  </si>
  <si>
    <t>PORTA DE ALUMÍNIO DE ABRIR COM LAMBRI, COM GUARNIÇÃO, FIXAÇÃO COM PARAFUSOS - FORNECIMENTO E INSTALAÇÃO. AF_12/2019</t>
  </si>
  <si>
    <t>SELANTE ELASTICO MONOCOMPONENTE A BASE DE POLIURETANO (PU) PARA JUNTAS DIVERSAS</t>
  </si>
  <si>
    <t>310ML</t>
  </si>
  <si>
    <t>PORTA DE ABRIR EM ALUMINIO COM LAMBRI HORIZONTAL/LAMINADA, ACABAMENTO ANODIZADO NATURAL, SEM GUARNICAO/ALIZAR/VISTA</t>
  </si>
  <si>
    <t>BUCHA DE NYLON SEM ABA S10, COM PARAFUSO DE 6,10 X 65 MM EM ACO ZINCADO COM ROSCA SOBERBA, CABECA CHATA E FENDA PHILLIPS</t>
  </si>
  <si>
    <t>GUARNICAO / MOLDURA / ARREMATE DE ACABAMENTO PARA ESQUADRIA, EM ALUMINIO PERFIL 25, ACABAMENTO ANODIZADO BRANCO OU BRILHANTE, PARA 1 FACE</t>
  </si>
  <si>
    <t xml:space="preserve">5.2.7 </t>
  </si>
  <si>
    <t>JANELA DE ALUMÍNIO DE CORRER COM 6 FOLHAS (2 VENEZIANAS FIXAS, 2 VENEZIANAS DE CORRER E 2 PARA VIDRO), COM VIDROS, BATENTE, ACABAMENTO COM ACETATO OU BRILHANTE E FERRAGENS. EXCLUSIVE ALIZAR E CONTRAMARCO. FORNECIMENTO E INSTALAÇÃO. AF_12/2019</t>
  </si>
  <si>
    <t>BUCHA DE NYLON SEM ABA S6, COM PARAFUSO DE 4,20 X 40 MM EM ACO ZINCADO COM ROSCA SOBERBA, CABECA CHATA E FENDA PHILLIPS</t>
  </si>
  <si>
    <t>JANELA VENEZIANA DE CORRER, EM ALUMINIO PERFIL 25, 100 X 150 CM (A X L), 6 FLS (4 VENEZIANAS E 2 VIDROS), SEM BANDEIRA, ACABAMENTO BRANCO OU BRILHANTE, BATENTE DE 8 A 9 CM, COM VIDRO 4 MM, SEM GUARNICAO / ALIZAR</t>
  </si>
  <si>
    <t xml:space="preserve">5.2.8 </t>
  </si>
  <si>
    <t>Gradil com quadro em tubo de ferro galvanizado 1 1/4" e tela galvanizada malha 2"</t>
  </si>
  <si>
    <t>Esquadrias de Ferro</t>
  </si>
  <si>
    <t>Argamassa cimento e areia traço t-1 (1:3) - 1 saco cimento 50kg / 3 padiolas areia dim. 0.35 x 0.45 x 0.23 m - Confecção mecânica e transporte</t>
  </si>
  <si>
    <t>Argamassas</t>
  </si>
  <si>
    <t>Gradil com quadro em tubo de ferro galvanizado 1 1/4" e tela galvanizada malha 2" m2</t>
  </si>
  <si>
    <t xml:space="preserve">5.2.9 </t>
  </si>
  <si>
    <t>Grade de proteção para jaulas, em aço mecânico, com barras verticais 1", a cada 12cm, barras horizontais duplas de 1" x 1/4" a cada 55cm, soldadas</t>
  </si>
  <si>
    <t>SERRALHEIRO COM ENCARGOS COMPLEMENTARES</t>
  </si>
  <si>
    <t>SOLDADOR COM ENCARGOS COMPLEMENTARES</t>
  </si>
  <si>
    <t>Disco de corte 7", para ferro un</t>
  </si>
  <si>
    <t>un</t>
  </si>
  <si>
    <t>Barra redonda de aço mecanico laminado 1" (3,98 kg/m) kg</t>
  </si>
  <si>
    <t>BARRA DE ACO CHATO, RETANGULAR, 25,4 MM X 6,35 MM (L X E), 1,2265 KG/M</t>
  </si>
  <si>
    <t>ELETRODO REVESTIDO AWS - E7018, DIAMETRO IGUAL A 4,00 MM</t>
  </si>
  <si>
    <t>BARRA DE ACO CHATO, RETANGULAR, 50,8 MM X 6,35 MM (L X E), 2,53 KG/M</t>
  </si>
  <si>
    <t xml:space="preserve">5.2.10 </t>
  </si>
  <si>
    <t>Tranca de cela - grade tipo ii</t>
  </si>
  <si>
    <t>Tranca de cela grade tipo ii un</t>
  </si>
  <si>
    <t xml:space="preserve">5.2.11 </t>
  </si>
  <si>
    <t>Portão em ferro, em gradil metálico, padrão belgo ou equivalente, de correr</t>
  </si>
  <si>
    <t>Esquadrias de Alumínio</t>
  </si>
  <si>
    <t>Roldana para portão de ferro de correr (inferior), d=3", com caixa un</t>
  </si>
  <si>
    <t>Portão em gradil Belgo Nyloford 3D, de correr, soldado em quadro de tubo galv. 2" com cantoneira 3/4", montantes em tubo galvanizado 4", inclusive ferrolho e rodízios m2</t>
  </si>
  <si>
    <t xml:space="preserve">5.2.12 </t>
  </si>
  <si>
    <t xml:space="preserve">ITA 4556 </t>
  </si>
  <si>
    <t>PORTÃO PIVOTANTE NYLOFOR, COMPOSTO DE QUADRO, PAINÉIS E ACESSÓRIOS COM PINTURA ELETROSTÁTICA COM TINTA POLIESTER, NAS CORES VERDE OU BRANCA, COM POSTE EM AÇO REVESTIDO, COR VERDE OU BRANCA - FORNECIMENTO E MONTAGEM</t>
  </si>
  <si>
    <t>Portão pivotante Nylofor 01 folhas 1,80 x 2,03, completo, conforme projeto do Centro de Convenções de Sergipe un</t>
  </si>
  <si>
    <t xml:space="preserve">5.2.13 </t>
  </si>
  <si>
    <t>Tubos e Conexões de PVC Rígido Roscável</t>
  </si>
  <si>
    <t>ELETRICISTA COM ENCARGOS COMPLEMENTARES</t>
  </si>
  <si>
    <t>Kit de automatização de portão, incluso: ferragens (viga U, roldanas com pino, cabo de aço, chapa e montante, etc.) e motor PPA 1/4 CV - 220V un</t>
  </si>
  <si>
    <t xml:space="preserve">5.2.14 </t>
  </si>
  <si>
    <t>Fornecimento e instalação de brise metálico de alumínio, ref. B57, branco nieve 7000, da Hunter Douglas ou similar</t>
  </si>
  <si>
    <t>Revestimentos em Laminados</t>
  </si>
  <si>
    <t>Brise metálico de alumínio, ref. B57, branco nieve 7000, da Hunter Douglas ou similar (material e mão de obra) m2</t>
  </si>
  <si>
    <t xml:space="preserve">5.2.15 </t>
  </si>
  <si>
    <t>CONTRAMARCO DE ALUMÍNIO, FIXAÇÃO COM ARGAMASSA - FORNECIMENTO E INSTALAÇÃO. AF_12/2019</t>
  </si>
  <si>
    <t>CONTRAMARCO DE ALUMINIO (PERFIL 25) PARA ESQUADRIAS, TIPO CONVENCIONAL / CADEIRINHA, 60 MM (CM-060), INCLUSO CONEXOES, GRAPAS E TRAVAMENTOS</t>
  </si>
  <si>
    <t xml:space="preserve">5.3.1 </t>
  </si>
  <si>
    <t xml:space="preserve">ita 959 </t>
  </si>
  <si>
    <t>PORTA DE VIDRO LAMINADO 2 FOLHAS (1,60X2,10)m E=8mm</t>
  </si>
  <si>
    <t>VIDRACEIRO COM ENCARGOS COMPLEMENTARES</t>
  </si>
  <si>
    <t>CONJ. DE FERRAGENS PARA PORTA DE VIDRO TEMPERADO, EM ZAMAC CROMADO, CONTEMPLANDO DOBRADICA INF., DOBRADICA SUP., PIVO PARA DOBRADICA INF., PIVO PARA DOBRADICA SUP., FECHADURA CENTRAL EM ZAMC. CROMADO, CONTRA FECHADURA DE PRESSAO</t>
  </si>
  <si>
    <t>MOLA HIDRAULICA DE PISO, PARA PORTAS DE ATE 1100 MM E PESO DE ATE 120 KG, COM CORPO EM ACO INOX</t>
  </si>
  <si>
    <t>VIDRO COMUM LAMINADO LISO INCOLOR DUPLO, ESPESSURA TOTAL 8 MM (CADA CAMADA DE 4 MM) - COLOCADO</t>
  </si>
  <si>
    <t xml:space="preserve">5.3.2 </t>
  </si>
  <si>
    <t>Fornecimento e instalação de fachada em pele de vidro, em vidro laminado 3+3 refletivo</t>
  </si>
  <si>
    <t>Vidros Laminados</t>
  </si>
  <si>
    <t>Fornecimento e instalação de fachada em pele de vidro, em vidro laminado 3+3 refletivo m2</t>
  </si>
  <si>
    <t xml:space="preserve">6.1 </t>
  </si>
  <si>
    <t>TRAMA DE AÇO COMPOSTA POR TERÇAS PARA TELHADOS DE ATÉ 2 ÁGUAS PARA TELHA ONDULADA DE FIBROCIMENTO, METÁLICA, PLÁSTICA OU TERMOACÚSTICA, INCLUSO TRANSPORTE VERTICAL. AF_07/2019</t>
  </si>
  <si>
    <t>GUINCHO ELÉTRICO DE COLUNA, CAPACIDADE 400 KG, COM MOTO FREIO, MOTOR TRIFÁSICO DE 1,25 CV - CHP DIURNO. AF_03/2016</t>
  </si>
  <si>
    <t>GUINCHO ELÉTRICO DE COLUNA, CAPACIDADE 400 KG, COM MOTO FREIO, MOTOR TRIFÁSICO DE 1,25 CV - CHI DIURNO. AF_03/2016</t>
  </si>
  <si>
    <t>PARAFUSO, COMUM, ASTM A307, SEXTAVADO, DIAMETRO 1/2" (12,7 MM), COMPRIMENTO 1" (25,4 MM)</t>
  </si>
  <si>
    <t>PERFIL "U" ENRIJECIDO DE ACO GALVANIZADO, DOBRADO, 150 X 60 X 20 MM, E = 3,00 MM OU 200 X 75 X 25 MM, E = 3,75 MM</t>
  </si>
  <si>
    <t xml:space="preserve">6.2 </t>
  </si>
  <si>
    <t>TELHAMENTO COM TELHA METÁLICA TERMOACÚSTICA E = 30 MM, COM ATÉ 2 ÁGUAS, INCLUSO IÇAMENTO. AF_07/2019</t>
  </si>
  <si>
    <t>TELHADISTA COM ENCARGOS COMPLEMENTARES</t>
  </si>
  <si>
    <t>HASTE RETA PARA GANCHO DE FERRO GALVANIZADO, COM ROSCA 1/4 " X 30 CM PARA FIXACAO DE TELHA METALICA, INCLUI PORCA E ARRUELAS DE VEDACAO</t>
  </si>
  <si>
    <t>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</si>
  <si>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6.3 </t>
  </si>
  <si>
    <t>TELHAMENTO COM TELHA DE AÇO/ALUMÍNIO E = 0,5 MM, COM ATÉ 2 ÁGUAS, INCLUSO IÇAMENTO. AF_07/2019</t>
  </si>
  <si>
    <t xml:space="preserve">6.4 </t>
  </si>
  <si>
    <t>Cumeeira termoacústica</t>
  </si>
  <si>
    <t>Telhamento</t>
  </si>
  <si>
    <t>Cumeeira termoacustica m</t>
  </si>
  <si>
    <t xml:space="preserve">6.5 </t>
  </si>
  <si>
    <t>Calha de drenagem em alvenaria/concreto,chapiscada e rebocada, sem impermeabilização, inclusive escavação manual</t>
  </si>
  <si>
    <t>Drenos</t>
  </si>
  <si>
    <t>Concreto simples fabricado na obra, fck=15 mpa, lançado e adensado</t>
  </si>
  <si>
    <t>Alvenaria tijolo cerâmico maciço (5x9x19), esp = 0,09m (singela), com argamassa traço t5 - 1:2:8 (cimento / cal / areia) c/ junta de 2,0cm - R1</t>
  </si>
  <si>
    <t>Alvenarias de Vedação</t>
  </si>
  <si>
    <t>Escavação manual de vala ou cava em material de 1ª categoria, profundidade até 1,50m</t>
  </si>
  <si>
    <t>Escavação Manual em Área Urbana</t>
  </si>
  <si>
    <t>Chapisco em parede com argamassa traço t1 - 1:3 (cimento / areia) - Revisado 08/2015</t>
  </si>
  <si>
    <t>Reboco especial de parede 2cm com argamassa traço t1 - 1:3 (cimento / areia)</t>
  </si>
  <si>
    <t xml:space="preserve">6.6 </t>
  </si>
  <si>
    <t>CALHA EM CHAPA DE AÇO GALVANIZADO NÚMERO 24, DESENVOLVIMENTO DE 50 CM, INCLUSO TRANSPORTE VERTICAL. AF_07/2019</t>
  </si>
  <si>
    <t>REBITE DE ALUMINIO VAZADO DE REPUXO, 3,2 X 8 MM (1KG = 1025 UNIDADES)</t>
  </si>
  <si>
    <t>SOLDA EM BARRA DE ESTANHO-CHUMBO 50/50</t>
  </si>
  <si>
    <t>CALHA QUADRADA DE CHAPA DE ACO GALVANIZADA NUM 24, CORTE 50 CM</t>
  </si>
  <si>
    <t xml:space="preserve">6.7 </t>
  </si>
  <si>
    <t xml:space="preserve">ita 636 </t>
  </si>
  <si>
    <t>CHAPIM DE CONCRETO APARENTE COM ACABAMENTO DESEMPENADO, FORMA DE COMPENSADO PLASTIFICADO (MADEIRIT) DE 14 X 10 CM, FUNDIDO NO LOCAL.</t>
  </si>
  <si>
    <t>CONCRETO FCK = 15MPA, TRAÇO 1:3,4:3,5 (EM MASSA SECA DE CIMENTO/ AREIA MÉDIA/ BRITA 1) - PREPARO MECÂNICO COM BETONEIRA 600 L. AF_05/2021</t>
  </si>
  <si>
    <t>CHAPA/PAINEL DE MADEIRA COMPENSADA PLASTIFICADA (MADEIRITE PLASTIFICADO) PARA FORMA DE CONCRETO, DE 2200 x 1100 MM, E = 10 MM</t>
  </si>
  <si>
    <t xml:space="preserve">6.8 </t>
  </si>
  <si>
    <t>IMPERMEABILIZAÇÃO DE SUPERFÍCIE COM MANTA ASFÁLTICA, DUAS CAMADAS, INCLUSIVE APLICAÇÃO DE PRIMER ASFÁLTICO, E=3MM E E=4MM. AF_06/2018</t>
  </si>
  <si>
    <t>PRIMER PARA MANTA ASFALTICA A BASE DE ASFALTO MODIFICADO DILUIDO EM SOLVENTE, APLICACAO A FRIO</t>
  </si>
  <si>
    <t>MANTA ASFALTICA ELASTOMERICA EM POLIESTER 3 MM, TIPO III, CLASSE B, ACABAMENTO PP (NBR 9952)</t>
  </si>
  <si>
    <t>MANTA ASFALTICA ELASTOMERICA EM POLIESTER 4 MM, TIPO III, CLASSE B, ACABAMENTO PP (NBR 9952)</t>
  </si>
  <si>
    <t>GAS DE COZINHA - GLP</t>
  </si>
  <si>
    <t xml:space="preserve">6.9 </t>
  </si>
  <si>
    <t>PROTEÇÃO MECÂNICA DE SUPERFICIE HORIZONTAL COM ARGAMASSA DE CIMENTO E AREIA, TRAÇO 1:3, E=5CM. AF_06/2018</t>
  </si>
  <si>
    <t>ARGAMASSA TRAÇO 1:3 (EM VOLUME DE CIMENTO E AREIA MÉDIA ÚMIDA) PARA CONTRAPISO, PREPARO MANUAL. AF_08/2019</t>
  </si>
  <si>
    <t>CAMADA SEPARADORA DE FILME DE POLIETILENO 20 A 25 MICRA</t>
  </si>
  <si>
    <t xml:space="preserve">6.10 </t>
  </si>
  <si>
    <t>Revestimento metálico em alumínio composto (Alucobond), e=0,3mm, pintura Kaynar 500 composta por seis camadas,  inclusive estrutura metálica auxiliar em perfil de viga "U" de 2" - fornecimento e montagem</t>
  </si>
  <si>
    <t>Revestimento em alumínio tipo Alucobond, e=0,3mm, em estrutura metálica auxiliar de perfil "U" 2", com fornecimento e montagem,  inclusive pintura Kaynar 500 com seis camadas m2</t>
  </si>
  <si>
    <t xml:space="preserve">7.1.1 </t>
  </si>
  <si>
    <t>CHAPISCO APLICADO EM ALVENARIAS E ESTRUTURAS DE CONCRETO INTERNAS, COM COLHER DE PEDREIRO.  ARGAMASSA TRAÇO 1:3 COM PREPARO EM BETONEIRA 400L. AF_10/2022</t>
  </si>
  <si>
    <t>ARGAMASSA TRAÇO 1:3 (EM VOLUME DE CIMENTO E AREIA GROSSA ÚMIDA) PARA CHAPISCO CONVENCIONAL, PREPARO MECÂNICO COM BETONEIRA 400 L. AF_08/2019</t>
  </si>
  <si>
    <t xml:space="preserve">7.1.2 </t>
  </si>
  <si>
    <t>Chapisco em teto, e=5mm, com argamassa traço t1 - 1:3 (cimento / areia) - revisasa 08/2015</t>
  </si>
  <si>
    <t xml:space="preserve">7.1.3 </t>
  </si>
  <si>
    <t>MASSA ÚNICA, PARA RECEBIMENTO DE PINTURA, EM ARGAMASSA TRAÇO 1:2:8, PREPARO MECÂNICO COM BETONEIRA 400L, APLICADA MANUALMENTE EM FACES INTERNAS DE PAREDES, ESPESSURA DE 20MM, COM EXECUÇÃO DE TALISCAS. AF_06/2014</t>
  </si>
  <si>
    <t xml:space="preserve">7.1.4 </t>
  </si>
  <si>
    <t>MASSA ÚNICA, PARA RECEBIMENTO DE PINTURA, EM ARGAMASSA TRAÇO 1:2:8, PREPARO MECÂNICO COM BETONEIRA 400L, APLICADA MANUALMENTE EM TETO, ESPESSURA DE 10MM, COM EXECUÇÃO DE TALISCAS. AF_03/2015</t>
  </si>
  <si>
    <t xml:space="preserve">7.1.5 </t>
  </si>
  <si>
    <t>EMBOÇO, PARA RECEBIMENTO DE CERÂMICA, EM ARGAMASSA TRAÇO 1:2:8, PREPARO MECÂNICO COM BETONEIRA 400L, APLICADO MANUALMENTE EM FACES INTERNAS DE PAREDES, PARA AMBIENTE COM ÁREA ENTRE 5M2 E 10M2, ESPESSURA DE 20MM, COM EXECUÇÃO DE TALISCAS. AF_06/2014</t>
  </si>
  <si>
    <t xml:space="preserve">7.1.6 </t>
  </si>
  <si>
    <t>Revestimento cerâmico para piso ou parede, 30 x 60 cm, porcelanato, linha white home, antártida, Portobello ou similar, aplicado com argamassa industrializada ac-i, rejuntado, exclusive regularização de base ou emboço</t>
  </si>
  <si>
    <t>Azulejos e Cerâmicas</t>
  </si>
  <si>
    <t>Cerâmica 30 x 60 cm, porcelanato, Portobello, linha white home, antártida ou similar cod.26090 m2</t>
  </si>
  <si>
    <t>ARGAMASSA COLANTE AC I PARA CERAMICAS</t>
  </si>
  <si>
    <t>REJUNTE CIMENTICIO, QUALQUER COR</t>
  </si>
  <si>
    <t xml:space="preserve">7.1.7 </t>
  </si>
  <si>
    <t>Fórmica Almond ref.: L112 ou similar m2</t>
  </si>
  <si>
    <t xml:space="preserve">7.1.8 </t>
  </si>
  <si>
    <t>IMPERMEABILIZAÇÃO DE SUPERFÍCIE COM ARGAMASSA POLIMÉRICA / MEMBRANA ACRÍLICA, 3 DEMÃOS. AF_06/2018</t>
  </si>
  <si>
    <t>ARGAMASSA POLIMERICA IMPERMEABILIZANTE SEMIFLEXIVEL, BICOMPONENTE (MEMBRANA IMPERMEABILIZANTE ACRILICA)</t>
  </si>
  <si>
    <t xml:space="preserve">7.1.9 </t>
  </si>
  <si>
    <t>REVESTIMENTO DECORATIVO MONOCAMADA APLICADO COM EQUIPAMENTO DE PROJEÇÃO EM PANOS CEGOS DA FACHADA DE UM EDIFÍCIO DE ESTRUTURA CONVENCIONAL, COM ACABAMENTO TRAVERTINO. AF_06/2014</t>
  </si>
  <si>
    <t>ARGAMASSA PARA REVESTIMENTO DECORATIVO MONOCAMADA (MONOCAPA), MISTURA E PROJEÇÃO DE 1,5 M3/H DE ARGAMASSA. AF_08/2019</t>
  </si>
  <si>
    <t>TELA DE FIBRA DE VIDRO, ACABAMENTO ANTI-ALCALINO, MALHA 10 X 10 MM</t>
  </si>
  <si>
    <t xml:space="preserve">7.2.1 </t>
  </si>
  <si>
    <t>CHAPISCO APLICADO EM ALVENARIA (COM PRESENÇA DE VÃOS) E ESTRUTURAS DE CONCRETO DE FACHADA, COM COLHER DE PEDREIRO.  ARGAMASSA TRAÇO 1:3 COM PREPARO EM BETONEIRA 400L. AF_10/2022</t>
  </si>
  <si>
    <t xml:space="preserve">7.2.2 </t>
  </si>
  <si>
    <t>EMBOÇO OU MASSA ÚNICA EM ARGAMASSA TRAÇO 1:2:8, PREPARO MECÂNICO COM BETONEIRA 400 L, APLICADA MANUALMENTE EM PANOS DE FACHADA COM PRESENÇA DE VÃOS, ESPESSURA DE 25 MM. AF_08/2022</t>
  </si>
  <si>
    <t>TELA DE ACO SOLDADA GALVANIZADA/ZINCADA PARA ALVENARIA, FIO D = *1,24 MM, MALHA 25 X 25 MM</t>
  </si>
  <si>
    <t xml:space="preserve">7.2.3 </t>
  </si>
  <si>
    <t>IMPERMEABILIZAÇÃO DE SUPERFÍCIE COM ARGAMASSA POLIMÉRICA / MEMBRANA ACRÍLICA, 4 DEMÃOS, REFORÇADA COM VÉU DE POLIÉSTER (MAV). AF_06/2018</t>
  </si>
  <si>
    <t>VEU POLIESTER</t>
  </si>
  <si>
    <t xml:space="preserve">8.1.1 </t>
  </si>
  <si>
    <t>CONTRAPISO EM ARGAMASSA TRAÇO 1:4 (CIMENTO E AREIA), PREPARO MECÂNICO COM BETONEIRA 400 L, APLICADO EM ÁREAS SECAS SOBRE LAJE, ADERIDO, ACABAMENTO NÃO REFORÇADO, ESPESSURA 3CM. AF_07/2021</t>
  </si>
  <si>
    <t>ARGAMASSA TRAÇO 1:4 (EM VOLUME DE CIMENTO E AREIA MÉDIA ÚMIDA) PARA CONTRAPISO, PREPARO MECÂNICO COM BETONEIRA 400 L. AF_08/2019</t>
  </si>
  <si>
    <t>ADITIVO ADESIVO LIQUIDO PARA ARGAMASSAS DE REVESTIMENTOS CIMENTICIOS</t>
  </si>
  <si>
    <t xml:space="preserve">8.1.2 </t>
  </si>
  <si>
    <t xml:space="preserve">8.1.3 </t>
  </si>
  <si>
    <t>REVESTIMENTO CERÂMICO PARA PISO COM PLACAS TIPO PORCELANATO DE DIMENSÕES 60X60 CM APLICADA EM AMBIENTES DE ÁREA MAIOR QUE 10 M². AF_02/2023_PE</t>
  </si>
  <si>
    <t>AZULEJISTA OU LADRILHISTA COM ENCARGOS COMPLEMENTARES</t>
  </si>
  <si>
    <t>ARGAMASSA COLANTE TIPO AC III</t>
  </si>
  <si>
    <t>PISO PORCELANATO, BORDA RETA, EXTRA, FORMATO MAIOR QUE 2025 CM2</t>
  </si>
  <si>
    <t xml:space="preserve">8.1.4 </t>
  </si>
  <si>
    <t>PISO VINÍLICO SEMI-FLEXÍVEL EM PLACAS, PADRÃO LISO, ESPESSURA 3,2 MM, FIXADO COM COLA. AF_09/2020</t>
  </si>
  <si>
    <t>ADESIVO ACRILICO DE BASE AQUOSA / COLA DE CONTATO</t>
  </si>
  <si>
    <t>PLACA VINILICA SEMIFLEXIVEL PARA PISOS, E = 3,2 MM, 30 X 30 CM (SEM COLOCACAO)</t>
  </si>
  <si>
    <t xml:space="preserve">8.1.5 </t>
  </si>
  <si>
    <t>Diversos</t>
  </si>
  <si>
    <t>Fornecimento e Instalaçãode Carpete Berber Point 920 da Beaulieu e=7mm m²</t>
  </si>
  <si>
    <t xml:space="preserve">8.1.6 </t>
  </si>
  <si>
    <t>EXECUÇÃO DE PASSEIO (CALÇADA) OU PISO DE CONCRETO COM CONCRETO MOLDADO IN LOCO, FEITO EM OBRA, ACABAMENTO CONVENCIONAL, NÃO ARMADO. AF_08/2022</t>
  </si>
  <si>
    <t>CONCRETO FCK = 20MPA, TRAÇO 1:2,7:3 (EM MASSA SECA DE CIMENTO/ AREIA MÉDIA/ BRITA 1) - PREPARO MECÂNICO COM BETONEIRA 400 L. AF_05/2021</t>
  </si>
  <si>
    <t>SARRAFO *2,5 X 10* CM EM PINUS, MISTA OU EQUIVALENTE DA REGIAO - BRUTA</t>
  </si>
  <si>
    <t xml:space="preserve">8.1.7 </t>
  </si>
  <si>
    <t xml:space="preserve">8.1.8 </t>
  </si>
  <si>
    <t>SOLEIRA EM GRANITO, LARGURA 15 CM, ESPESSURA 2,0 CM. AF_09/2020</t>
  </si>
  <si>
    <t>MARMORISTA/GRANITEIRO COM ENCARGOS COMPLEMENTARES</t>
  </si>
  <si>
    <t>SOLEIRA EM GRANITO, POLIDO, TIPO ANDORINHA/ QUARTZ/ CASTELO/ CORUMBA OU OUTROS EQUIVALENTES DA REGIAO, L= *15* CM, E=  *2,0* CM</t>
  </si>
  <si>
    <t xml:space="preserve">8.1.9 </t>
  </si>
  <si>
    <t xml:space="preserve">ita 485 </t>
  </si>
  <si>
    <t>RODAPÉ EM POLIESTIRENO, ALTURA 10 CM</t>
  </si>
  <si>
    <t>COMPENSADO NAVAL - CHAPA/PAINEL EM MADEIRA COMPENSADA PRENSADA, DE 2200 X 1600 MM, E = 10 MM</t>
  </si>
  <si>
    <t xml:space="preserve">8.1.10 </t>
  </si>
  <si>
    <t>Piso tátil direcional pinado - Elementos em ABS revestido de inox (12 peças/m) - Rev 01_01/2022</t>
  </si>
  <si>
    <t>Pavimentações Externas</t>
  </si>
  <si>
    <t>Piso tátil direcional pinado - Elementos em ABS revestido de inox (12 peças/m) m</t>
  </si>
  <si>
    <t>Cola especial para piso tátil inox kg</t>
  </si>
  <si>
    <t xml:space="preserve">8.1.11 </t>
  </si>
  <si>
    <t>Piso tátil alerta pinado - Elementos em ABS revestido de inox (100 peças/m) - Rev 01_01/2022</t>
  </si>
  <si>
    <t>Piso tátil alerta pinado- Elementos em  em ABS revestido de inox (100 peças/m) m</t>
  </si>
  <si>
    <t xml:space="preserve">8.2.1 </t>
  </si>
  <si>
    <t>EXECUÇÃO DE PAVIMENTO EM PISO INTERTRAVADO, COM BLOCO RETANGULAR DE 20 X 10 CM, ESPESSURA 10 CM. AF_10/2022</t>
  </si>
  <si>
    <t>PAVI - PAVIMENTAÇÃO</t>
  </si>
  <si>
    <t>CALCETEIRO COM ENCARGOS COMPLEMENTARES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</si>
  <si>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</si>
  <si>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</si>
  <si>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</si>
  <si>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</si>
  <si>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PO DE PEDRA (POSTO PEDREIRA/FORNECEDOR, SEM FRETE)</t>
  </si>
  <si>
    <t>BLOQUETE/PISO INTERTRAVADO DE CONCRETO - MODELO ONDA/16 FACES/RETANGULAR/TIJOLINHO/PAVER/HOLANDES/PARALELEPIPEDO, 20 CM X 10 CM, E = 10 CM, RESISTENCIA DE 35 MPA (NBR 9781), COR NATURAL</t>
  </si>
  <si>
    <t xml:space="preserve">8.2.2 </t>
  </si>
  <si>
    <t>EXECUÇÃO DE PAVIMENTO EM PISO INTERTRAVADO, COM BLOCO RETANGULAR COR NATURAL DE 20 X 10 CM, ESPESSURA 8 CM. AF_10/2022</t>
  </si>
  <si>
    <t>BLOQUETE/PISO INTERTRAVADO DE CONCRETO - MODELO ONDA/16 FACES/RETANGULAR/TIJOLINHO/PAVER/HOLANDES/PARALELEPIPEDO, *22 CM X 11* CM, E = 8 CM, RESISTENCIA DE 35 MPA (NBR 9781), COR NATURAL</t>
  </si>
  <si>
    <t xml:space="preserve">8.2.3 </t>
  </si>
  <si>
    <t>ASSENTAMENTO DE GUIA (MEIO-FIO) EM TRECHO RETO, CONFECCIONADA EM CONCRETO PRÉ-FABRICADO, DIMENSÕES 100X15X13X30 CM (COMPRIMENTO X BASE INFERIOR X BASE SUPERIOR X ALTURA), PARA VIAS URBANAS (USO VIÁRIO). AF_06/2016</t>
  </si>
  <si>
    <t>MEIO-FIO OU GUIA DE CONCRETO, PRE-MOLDADO, COMP 1 M, *30 X 12/15* CM (H X L1/L2)</t>
  </si>
  <si>
    <t xml:space="preserve">8.2.4 </t>
  </si>
  <si>
    <t>PISO PODOTÁTIL DE ALERTA OU DIRECIONAL, DE BORRACHA, ASSENTADO SOBRE ARGAMASSA. AF_05/2020</t>
  </si>
  <si>
    <t>PISO TATIL DE ALERTA OU DIRECIONAL, DE BORRACHA, COLORIDO, 25 X 25 CM, E = 12 MM, PARA ARGAMASSA</t>
  </si>
  <si>
    <t xml:space="preserve">9.1.1 </t>
  </si>
  <si>
    <t>APLICAÇÃO DE FUNDO SELADOR ACRÍLICO EM PAREDES, UMA DEMÃO. AF_06/2014</t>
  </si>
  <si>
    <t>PINTOR COM ENCARGOS COMPLEMENTARES</t>
  </si>
  <si>
    <t>SELADOR ACRILICO OPACO PREMIUM INTERIOR/EXTERIOR</t>
  </si>
  <si>
    <t xml:space="preserve">9.1.2 </t>
  </si>
  <si>
    <t>APLICAÇÃO DE FUNDO SELADOR ACRÍLICO EM TETO, UMA DEMÃO. AF_06/2014</t>
  </si>
  <si>
    <t xml:space="preserve">9.1.3 </t>
  </si>
  <si>
    <t>APLICAÇÃO E LIXAMENTO DE MASSA LÁTEX EM PAREDES, DUAS DEMÃOS. AF_06/2014</t>
  </si>
  <si>
    <t>LIXA EM FOLHA PARA PAREDE OU MADEIRA, NUMERO 120, COR VERMELHA</t>
  </si>
  <si>
    <t>MASSA CORRIDA PARA SUPERFICIES DE AMBIENTES INTERNOS</t>
  </si>
  <si>
    <t xml:space="preserve">9.1.4 </t>
  </si>
  <si>
    <t>APLICAÇÃO E LIXAMENTO DE MASSA LÁTEX EM TETO, DUAS DEMÃOS. AF_06/2014</t>
  </si>
  <si>
    <t xml:space="preserve">9.1.5 </t>
  </si>
  <si>
    <t xml:space="preserve">9.1.6 </t>
  </si>
  <si>
    <t>APLICAÇÃO MANUAL DE PINTURA COM TINTA LÁTEX ACRÍLICA EM TETO, DUAS DEMÃOS. AF_06/2014</t>
  </si>
  <si>
    <t xml:space="preserve">9.2.1 </t>
  </si>
  <si>
    <t>APLICAÇÃO MANUAL DE FUNDO SELADOR ACRÍLICO EM PANOS COM PRESENÇA DE VÃOS DE EDIFÍCIOS DE MÚLTIPLOS PAVIMENTOS. AF_06/2014</t>
  </si>
  <si>
    <t xml:space="preserve">9.2.2 </t>
  </si>
  <si>
    <t xml:space="preserve">9.2.3 </t>
  </si>
  <si>
    <t>APLICAÇÃO MANUAL DE PINTURA COM TINTA TEXTURIZADA ACRÍLICA EM PANOS COM PRESENÇA DE VÃOS DE EDIFÍCIOS DE MÚLTIPLOS PAVIMENTOS, UMA COR. AF_06/2014</t>
  </si>
  <si>
    <t>MASSA PREMIUM PARA TEXTURA LISA DE BASE ACRILICA, USO INTERNO E EXTERNO</t>
  </si>
  <si>
    <t xml:space="preserve">9.3.1 </t>
  </si>
  <si>
    <t>PINTURA COM TINTA ALQUÍDICA DE FUNDO (TIPO ZARCÃO) APLICADA A ROLO OU PINCEL SOBRE PERFIL METÁLICO EXECUTADO EM FÁBRICA (POR DEMÃO). AF_01/2020</t>
  </si>
  <si>
    <t>DILUENTE AGUARRAS</t>
  </si>
  <si>
    <t>FUNDO ANTICORROSIVO PARA METAIS FERROSOS (ZARCAO)</t>
  </si>
  <si>
    <t xml:space="preserve">9.3.2 </t>
  </si>
  <si>
    <t>PINTURA COM TINTA ALQUÍDICA DE ACABAMENTO (ESMALTE SINTÉTICO FOSCO) PULVERIZADA SOBRE SUPERFÍCIES METÁLICAS (EXCETO PERFIL) EXECUTADO EM OBRA (02 DEMÃOS). AF_01/2020_PE</t>
  </si>
  <si>
    <t>TINTA ESMALTE SINTETICO PREMIUM FOSCO</t>
  </si>
  <si>
    <t xml:space="preserve">10.1.1.1 </t>
  </si>
  <si>
    <t>AUXILIAR DE ENCANADOR OU BOMBEIRO HIDRÁULICO COM ENCARGOS COMPLEMENTARES</t>
  </si>
  <si>
    <t>TUBO PVC  SERIE NORMAL, DN 40 MM, PARA ESGOTO  PREDIAL (NBR 5688)</t>
  </si>
  <si>
    <t>LIXA D'AGUA EM FOLHA, GRAO 100</t>
  </si>
  <si>
    <t xml:space="preserve">10.1.1.2 </t>
  </si>
  <si>
    <t>TUBO PVC, SERIE NORMAL, ESGOTO PREDIAL, DN 50 MM, FORNECIDO E INSTALADO EM PRUMADA DE ESGOTO SANITÁRIO OU VENTILAÇÃO. AF_08/2022</t>
  </si>
  <si>
    <t xml:space="preserve">10.1.1.3 </t>
  </si>
  <si>
    <t>TUBO PVC  SERIE NORMAL, DN 100 MM, PARA ESGOTO  PREDIAL (NBR 5688)</t>
  </si>
  <si>
    <t xml:space="preserve">10.1.2.1 </t>
  </si>
  <si>
    <t>ADESIVO PLASTICO PARA PVC, FRASCO COM *850* GR</t>
  </si>
  <si>
    <t>JOELHO PVC, SOLDAVEL, BB, 45 GRAUS, DN 40 MM, PARA ESGOTO PREDIAL</t>
  </si>
  <si>
    <t>SOLUCAO PREPARADORA / LIMPADORA PARA PVC, FRASCO COM 1000 CM3</t>
  </si>
  <si>
    <t xml:space="preserve">10.1.2.2 </t>
  </si>
  <si>
    <t>JOELHO 45 GRAUS, PVC, SERIE NORMAL, ESGOTO PREDIAL, DN 50 MM, JUNTA ELÁSTICA, FORNECIDO E INSTALADO EM RAMAL DE DESCARGA OU RAMAL DE ESGOTO SANITÁRIO. AF_08/2022</t>
  </si>
  <si>
    <t>ANEL BORRACHA PARA TUBO ESGOTO PREDIAL, DN 50 MM (NBR 5688)</t>
  </si>
  <si>
    <t>JOELHO PVC, SOLDAVEL, PB, 45 GRAUS, DN 50 MM, PARA ESGOTO PREDIAL</t>
  </si>
  <si>
    <t>PASTA LUBRIFICANTE PARA TUBOS E CONEXOES COM JUNTA ELASTICA, EMBALAGEM DE *400* GR (USO EM PVC, ACO, POLIETILENO E OUTROS)</t>
  </si>
  <si>
    <t xml:space="preserve">10.1.2.3 </t>
  </si>
  <si>
    <t>JOELHO PVC, SOLDAVEL, BB, 90 GRAUS, SEM ANEL, DN 40 MM, PARA ESGOTO PREDIAL SECUNDARIO</t>
  </si>
  <si>
    <t xml:space="preserve">10.1.2.4 </t>
  </si>
  <si>
    <t>JOELHO PVC, SOLDAVEL, PB, 90 GRAUS, DN 50 MM, PARA ESGOTO PREDIAL</t>
  </si>
  <si>
    <t xml:space="preserve">10.1.2.5 </t>
  </si>
  <si>
    <t>JOELHO 90 GRAUS, PVC, SERIE NORMAL, ESGOTO PREDIAL, DN 100 MM, JUNTA ELÁSTICA, FORNECIDO E INSTALADO EM RAMAL DE DESCARGA OU RAMAL DE ESGOTO SANITÁRIO. AF_08/2022</t>
  </si>
  <si>
    <t>ANEL BORRACHA PARA TUBO ESGOTO PREDIAL, DN 100 MM (NBR 5688)</t>
  </si>
  <si>
    <t>JOELHO PVC, SOLDAVEL, PB, 90 GRAUS, DN 100 MM, PARA ESGOTO PREDIAL</t>
  </si>
  <si>
    <t xml:space="preserve">10.1.2.6 </t>
  </si>
  <si>
    <t>Junção simples em pvc rígido c/ anéis, para esgoto primário, diâm =100 x 50mm</t>
  </si>
  <si>
    <t>Tubos e Conexões de PVC Rígido Soldável para Esgoto</t>
  </si>
  <si>
    <t>Juncao simples pvc rigido p/ esgoto primario, diam =100 x  50mm un</t>
  </si>
  <si>
    <t>Pasta lubrificante p/  pvc je kg</t>
  </si>
  <si>
    <t xml:space="preserve">10.1.2.7 </t>
  </si>
  <si>
    <t>TE, PVC, SERIE NORMAL, ESGOTO PREDIAL, DN 50 X 50 MM, JUNTA ELÁSTICA, FORNECIDO E INSTALADO EM PRUMADA DE ESGOTO SANITÁRIO OU VENTILAÇÃO. AF_08/2022</t>
  </si>
  <si>
    <t>TE SANITARIO, PVC, DN 50 X 50 MM, SERIE NORMAL, PARA ESGOTO PREDIAL</t>
  </si>
  <si>
    <t xml:space="preserve">10.1.2.8 </t>
  </si>
  <si>
    <t xml:space="preserve">ita 84 </t>
  </si>
  <si>
    <t>TE, PVC, SERIE NORMAL, ESGOTO PREDIAL, DN 100 X 50 MM, JUNTA ELÁSTICA, FORNECIDO E INSTALADO EM PRUMADA DE ESGOTO SANITÁRIO OU VENTILAÇÃO</t>
  </si>
  <si>
    <t>TE SANITARIO DE REDUCAO, PVC, DN 100 X 50 MM, SERIE NORMAL, PARA ESGOTO PREDIAL</t>
  </si>
  <si>
    <t xml:space="preserve">10.1.2.9 </t>
  </si>
  <si>
    <t>LUVA SIMPLES, PVC, SERIE NORMAL, ESGOTO PREDIAL, DN 40 MM, JUNTA SOLDÁVEL, FORNECIDO E INSTALADO EM RAMAL DE DESCARGA OU RAMAL DE ESGOTO SANITÁRIO. AF_08/2022</t>
  </si>
  <si>
    <t>LUVA SIMPLES, PVC, SOLDAVEL, DN 40 MM, SERIE NORMAL, PARA ESGOTO PREDIAL</t>
  </si>
  <si>
    <t xml:space="preserve">10.1.2.10 </t>
  </si>
  <si>
    <t>LUVA SIMPLES, PVC, SERIE NORMAL, ESGOTO PREDIAL, DN 50 MM, JUNTA ELÁSTICA, FORNECIDO E INSTALADO EM RAMAL DE DESCARGA OU RAMAL DE ESGOTO SANITÁRIO. AF_08/2022</t>
  </si>
  <si>
    <t>LUVA SIMPLES, PVC, SOLDAVEL, DN 50 MM, SERIE NORMAL, PARA ESGOTO PREDIAL</t>
  </si>
  <si>
    <t xml:space="preserve">10.1.2.11 </t>
  </si>
  <si>
    <t>LUVA SIMPLES, PVC, SERIE NORMAL, ESGOTO PREDIAL, DN 100 MM, JUNTA ELÁSTICA, FORNECIDO E INSTALADO EM RAMAL DE DESCARGA OU RAMAL DE ESGOTO SANITÁRIO. AF_08/2022</t>
  </si>
  <si>
    <t>LUVA SIMPLES, PVC, SOLDAVEL, DN 100 MM, SERIE NORMAL, PARA ESGOTO PREDIAL</t>
  </si>
  <si>
    <t xml:space="preserve">10.1.2.12 </t>
  </si>
  <si>
    <t xml:space="preserve">C4822 </t>
  </si>
  <si>
    <t>TERMINAL DE VENTILAÇÃO PVC 50MM</t>
  </si>
  <si>
    <t>TUBOS E CONEXÕES DE PVC</t>
  </si>
  <si>
    <t>ADESIVO PARA TUBOS CPVC, *75* G</t>
  </si>
  <si>
    <t>TERMINAL DE VENTILACAO, 50 MM, SERIE NORMAL, ESGOTO PREDIAL</t>
  </si>
  <si>
    <t xml:space="preserve">10.1.2.13 </t>
  </si>
  <si>
    <t xml:space="preserve">10.1.2.14 </t>
  </si>
  <si>
    <t xml:space="preserve">10.1.2.15 </t>
  </si>
  <si>
    <t>RALO SECO, PVC, DN 100 X 40 MM, JUNTA SOLDÁVEL, FORNECIDO E INSTALADO EM RAMAL DE DESCARGA OU EM RAMAL DE ESGOTO SANITÁRIO. AF_08/2022</t>
  </si>
  <si>
    <t>RALO SECO CONICO, PVC, 100 X 40 MM,  COM GRELHA REDONDA BRANCA</t>
  </si>
  <si>
    <t xml:space="preserve">10.1.3.1 </t>
  </si>
  <si>
    <t>CAIXA ENTERRADA HIDRÁULICA RETANGULAR EM ALVENARIA COM TIJOLOS CERÂMICOS MACIÇOS, DIMENSÕES INTERNAS: 0,6X0,6X0,6 M PARA REDE DE ESGOTO. AF_12/2020</t>
  </si>
  <si>
    <t>ARGAMASSA TRAÇO 1:3 (EM VOLUME DE CIMENTO E AREIA MÉDIA ÚMIDA) COM ADIÇÃO DE IMPERMEABILIZANTE, PREPARO MECÂNICO COM BETONEIRA 400 L. AF_08/2019</t>
  </si>
  <si>
    <t>PREPARO DE FUNDO DE VALA COM LARGURA MENOR QUE 1,5 M (ACERTO DO SOLO NATURAL). AF_08/2020</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</si>
  <si>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</si>
  <si>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</si>
  <si>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ARGAMASSA TRAÇO 1:4 (EM VOLUME DE CIMENTO E AREIA GROSSA ÚMIDA) PARA CHAPISCO CONVENCIONAL, PREPARO MECÂNICO COM BETONEIRA 400 L. AF_08/2019</t>
  </si>
  <si>
    <t>PEÇA RETANGULAR PRÉ-MOLDADA, VOLUME DE CONCRETO DE 30 A 100 LITROS, TAXA DE AÇO APROXIMADA DE 30KG/M³. AF_01/2018</t>
  </si>
  <si>
    <t>PREGO DE ACO POLIDO COM CABECA 17 X 27 (2 1/2 X 11)</t>
  </si>
  <si>
    <t>TIJOLO CERAMICO MACICO COMUM *5 X 10 X 20* CM (L X A X C)</t>
  </si>
  <si>
    <t xml:space="preserve">10.1.3.2 </t>
  </si>
  <si>
    <t>CAIXA SIFONADA, PVC, DN 100 X 100 X 50 MM, JUNTA ELÁSTICA, FORNECIDA E INSTALADA EM RAMAL DE DESCARGA OU EM RAMAL DE ESGOTO SANITÁRIO. AF_08/2022</t>
  </si>
  <si>
    <t>CAIXA SIFONADA PVC, 100 X 100 X 50 MM, COM GRELHA REDONDA, BRANCA</t>
  </si>
  <si>
    <t xml:space="preserve">10.1.4.1 </t>
  </si>
  <si>
    <t>TANQUE SÉPTICO RETANGULAR, EM ALVENARIA COM TIJOLOS CERÂMICOS MACIÇOS, DIMENSÕES INTERNAS: 1,6 X 4,4 X H=1,8 M, VOLUME ÚTIL: 9856 L (PARA 68 CONTRIBUINTES). AF_12/2020</t>
  </si>
  <si>
    <t>PREPARO DE FUNDO DE VALA COM LARGURA MAIOR OU IGUAL A 1,5 M E MENOR QUE 2,5 M, COM CAMADA DE BRITA, LANÇAMENTO MECANIZADO. AF_08/2020</t>
  </si>
  <si>
    <t>ARGAMASSA TRAÇO 1:3 (EM VOLUME DE CIMENTO E AREIA MÉDIA ÚMIDA), PREPARO MECÂNICO COM BETONEIRA 400 L. AF_08/2019</t>
  </si>
  <si>
    <t>GRAUTEAMENTO DE CINTA SUPERIOR OU DE VERGA EM ALVENARIA ESTRUTURAL. AF_09/2021</t>
  </si>
  <si>
    <t>ARMAÇÃO DE CINTA DE ALVENARIA ESTRUTURAL; DIÂMETRO DE 10,0 MM. AF_09/2021</t>
  </si>
  <si>
    <t>ARMAÇÃO DE LAJE DE ESTRUTURA CONVENCIONAL DE CONCRETO ARMADO UTILIZANDO AÇO CA-60 DE 4,2 MM - MONTAGEM. AF_06/2022</t>
  </si>
  <si>
    <t xml:space="preserve">10.1.4.2 </t>
  </si>
  <si>
    <t>Sumidouro paredes com blocos cerâmicos 6 furos e dimensões internas de 2,50 x 1,00 x 1,50 m</t>
  </si>
  <si>
    <t>Filtros e Sumidouros</t>
  </si>
  <si>
    <t>Laje pré-fabricada comum para piso ou cobertura, inclusive escoramento em madeira e capeamento 4cm</t>
  </si>
  <si>
    <t>Alvenaria bloco cerâmico vedação, 9x19x24cm, e=24cm, com argamassa t5 - 1:2:8 (cimento/cal/areia), junta=2cm</t>
  </si>
  <si>
    <t>Lastro de brita 3</t>
  </si>
  <si>
    <t>Lastros, Lajes e Berços</t>
  </si>
  <si>
    <t>Alvenaria pedra calcárea argamassada c/ cimento e areia traço t-4 (1:5) - 1 saco cimento 50kg / 5 padiolas areia dim. 0,35z0,45x0,23m - Confecção mecânica e transporte</t>
  </si>
  <si>
    <t>Alvenarias de Pedra e Concretos para Fundações</t>
  </si>
  <si>
    <t>Concreto simples usinado fck=15mpa, bombeado, lançado e adensado em superestrura</t>
  </si>
  <si>
    <t>Cascalhinho ou pedrisco (brita 0), com frete m3</t>
  </si>
  <si>
    <t xml:space="preserve">10.2.1.1 </t>
  </si>
  <si>
    <t>TUBO, PVC, SOLDÁVEL, DN 25MM, INSTALADO EM RAMAL OU SUB-RAMAL DE ÁGUA - FORNECIMENTO E INSTALAÇÃO. AF_06/2022</t>
  </si>
  <si>
    <t>TUBO PVC, SOLDAVEL, DE 25 MM, AGUA FRIA (NBR-5648)</t>
  </si>
  <si>
    <t xml:space="preserve">10.2.1.2 </t>
  </si>
  <si>
    <t>TUBO, PVC, SOLDÁVEL, DN 50MM, INSTALADO EM PRUMADA DE ÁGUA - FORNECIMENTO E INSTALAÇÃO. AF_06/2022</t>
  </si>
  <si>
    <t>TUBO PVC, SOLDAVEL, DE 50 MM, AGUA FRIA (NBR-5648)</t>
  </si>
  <si>
    <t xml:space="preserve">10.2.1.3 </t>
  </si>
  <si>
    <t>TUBO, PVC, SOLDÁVEL, DN 75MM, INSTALADO EM PRUMADA DE ÁGUA - FORNECIMENTO E INSTALAÇÃO. AF_06/2022</t>
  </si>
  <si>
    <t>TUBO PVC, SOLDAVEL, DE 75 MM, AGUA FRIA (NBR-5648)</t>
  </si>
  <si>
    <t xml:space="preserve">10.2.2.1 </t>
  </si>
  <si>
    <t>JOELHO 90 GRAUS, PVC, SOLDÁVEL, DN 25MM, INSTALADO EM RAMAL OU SUB-RAMAL DE ÁGUA - FORNECIMENTO E INSTALAÇÃO. AF_06/2022</t>
  </si>
  <si>
    <t>JOELHO PVC, SOLDAVEL, 90 GRAUS, 25 MM, COR MARROM, PARA AGUA FRIA PREDIAL</t>
  </si>
  <si>
    <t xml:space="preserve">10.2.2.3 </t>
  </si>
  <si>
    <t>JOELHO 90 GRAUS, PVC, SOLDÁVEL, DN 50MM, INSTALADO EM PRUMADA DE ÁGUA - FORNECIMENTO E INSTALAÇÃO. AF_06/2022</t>
  </si>
  <si>
    <t>JOELHO PVC, SOLDAVEL, 90 GRAUS, 50 MM, COR MARROM, PARA AGUA FRIA PREDIAL</t>
  </si>
  <si>
    <t xml:space="preserve">10.2.2.4 </t>
  </si>
  <si>
    <t>JOELHO 90 GRAUS, PVC, SOLDÁVEL, DN 75MM, INSTALADO EM PRUMADA DE ÁGUA - FORNECIMENTO E INSTALAÇÃO. AF_06/2022</t>
  </si>
  <si>
    <t>JOELHO, PVC SOLDAVEL, 90 GRAUS, 75 MM, COR MARROM, PARA AGUA FRIA PREDIAL</t>
  </si>
  <si>
    <t xml:space="preserve">10.2.2.7 </t>
  </si>
  <si>
    <t>TE, PVC, SOLDÁVEL, DN 25MM, INSTALADO EM RAMAL OU SUB-RAMAL DE ÁGUA - FORNECIMENTO E INSTALAÇÃO. AF_06/2022</t>
  </si>
  <si>
    <t>TE SOLDAVEL, PVC, 90 GRAUS, 25 MM, PARA AGUA FRIA PREDIAL (NBR 5648)</t>
  </si>
  <si>
    <t xml:space="preserve">10.2.2.8 </t>
  </si>
  <si>
    <t>TE, PVC, SOLDÁVEL, DN 50MM, INSTALADO EM PRUMADA DE ÁGUA - FORNECIMENTO E INSTALAÇÃO. AF_06/2022</t>
  </si>
  <si>
    <t>TE SOLDAVEL, PVC, 90 GRAUS,50 MM, PARA AGUA FRIA PREDIAL (NBR 5648)</t>
  </si>
  <si>
    <t xml:space="preserve">10.2.2.9 </t>
  </si>
  <si>
    <t>TE DE REDUÇÃO, PVC, SOLDÁVEL, DN 75MM X 50MM, INSTALADO EM PRUMADA DE ÁGUA - FORNECIMENTO E INSTALAÇÃO. AF_06/2022</t>
  </si>
  <si>
    <t>TE DE REDUCAO, PVC, SOLDAVEL, 90 GRAUS, 75 MM X 50 MM, PARA AGUA FRIA PREDIAL</t>
  </si>
  <si>
    <t>TÊ DE REDUÇÃO, PVC, SOLDÁVEL, DN 50MM X 25MM, INSTALADO EM PRUMADA DE ÁGUA - FORNECIMENTO E INSTALAÇÃO. AF_06/2022</t>
  </si>
  <si>
    <t>TE DE REDUCAO, PVC, SOLDAVEL, 90 GRAUS, 50 MM X 25 MM, PARA AGUA FRIA PREDIAL</t>
  </si>
  <si>
    <t xml:space="preserve">10.2.2.17 </t>
  </si>
  <si>
    <t xml:space="preserve">ita 90375 </t>
  </si>
  <si>
    <t>BUCHA DE REDUÇÃO, PVC, SOLDÁVEL, DN 50MM X 25MM, INSTALADO EM RAMAL OU SUB-RAMAL DE ÁGUA - FORNECIMENTO E INSTALAÇÃO</t>
  </si>
  <si>
    <t>BUCHA DE REDUCAO DE PVC, SOLDAVEL, LONGA, COM 50 X 25 MM, PARA AGUA FRIA PREDIAL</t>
  </si>
  <si>
    <t xml:space="preserve">10.2.2.18 </t>
  </si>
  <si>
    <t xml:space="preserve">ita 249 </t>
  </si>
  <si>
    <t>BUCHA DE REDUÇÃO, PVC, SOLDÁVEL, DN 75MM X 50MM, INSTALADA EM PRUMADA DE ÁGUA - FORNECIMENTO E INSTALAÇÃO</t>
  </si>
  <si>
    <t>BUCHA DE REDUCAO DE PVC, SOLDAVEL, LONGA, COM 75 X 50 MM, PARA AGUA FRIA PREDIAL</t>
  </si>
  <si>
    <t xml:space="preserve">10.2.2.20 </t>
  </si>
  <si>
    <t>ADAPTADOR CURTO COM BOLSA E ROSCA PARA REGISTRO, PVC, SOLDÁVEL, DN 25MM X 3/4 , INSTALADO EM RAMAL OU SUB-RAMAL DE ÁGUA - FORNECIMENTO E INSTALAÇÃO. AF_06/2022</t>
  </si>
  <si>
    <t>ADAPTADOR PVC SOLDAVEL CURTO COM BOLSA E ROSCA, 25 MM X 3/4", PARA AGUA FRIA</t>
  </si>
  <si>
    <t xml:space="preserve">10.2.2.25 </t>
  </si>
  <si>
    <t>ADAPTADOR COM FLANGES LIVRES, PVC, SOLDÁVEL LONGO, DN 75 MM X 2 1/2 , INSTALADO EM RESERVAÇÃO DE ÁGUA DE EDIFICAÇÃO QUE POSSUA RESERVATÓRIO DE FIBRA/FIBROCIMENTO   FORNECIMENTO E INSTALAÇÃO. AF_06/2016</t>
  </si>
  <si>
    <t>ADAPTADOR PVC SOLDAVEL, LONGO, COM FLANGE LIVRE,  75 MM X 2 1/2", PARA CAIXA D' AGUA</t>
  </si>
  <si>
    <t>ADESIVO PLASTICO PARA PVC, FRASCO COM 175 GR</t>
  </si>
  <si>
    <t xml:space="preserve">10.2.2.30 </t>
  </si>
  <si>
    <t>REGISTRO DE GAVETA BRUTO, LATÃO, ROSCÁVEL, 3/4", COM ACABAMENTO E CANOPLA CROMADOS - FORNECIMENTO E INSTALAÇÃO. AF_08/2021</t>
  </si>
  <si>
    <t>FITA VEDA ROSCA EM ROLOS DE 18 MM X 50 M (L X C)</t>
  </si>
  <si>
    <t>REGISTRO GAVETA COM ACABAMENTO E CANOPLA CROMADOS, SIMPLES, BITOLA 3/4 " (REF 1509)</t>
  </si>
  <si>
    <t xml:space="preserve">10.2.2.32 </t>
  </si>
  <si>
    <t>VÁLVULA DE RETENÇÃO HORIZONTAL, DE BRONZE, ROSCÁVEL, 3/4" - FORNECIMENTO E INSTALAÇÃO. AF_08/2021</t>
  </si>
  <si>
    <t>VALVULA DE RETENCAO HORIZONTAL, DE BRONZE (PN-25), 3/4", 400 PSI, TAMPA DE PORCA DE UNIAO, EXTREMIDADES COM ROSCA</t>
  </si>
  <si>
    <t xml:space="preserve">10.2.2.33 </t>
  </si>
  <si>
    <t>JOELHO 90 GRAUS COM BUCHA DE LATÃO, PVC, SOLDÁVEL, DN 25MM, X 1/2  INSTALADO EM RAMAL OU SUB-RAMAL DE ÁGUA - FORNECIMENTO E INSTALAÇÃO. AF_06/2022</t>
  </si>
  <si>
    <t>JOELHO PVC, SOLDAVEL, COM BUCHA DE LATAO, 90 GRAUS, 25 MM X 1/2", PARA AGUA FRIA PREDIAL</t>
  </si>
  <si>
    <t xml:space="preserve">10.2.2.34 </t>
  </si>
  <si>
    <t>JOELHO 90 GRAUS COM BUCHA DE LATÃO, PVC, SOLDÁVEL, DN 25MM, X 3/4  INSTALADO EM RAMAL OU SUB-RAMAL DE ÁGUA - FORNECIMENTO E INSTALAÇÃO. AF_06/2022</t>
  </si>
  <si>
    <t>JOELHO PVC, SOLDAVEL, COM BUCHA DE LATAO, 90 GRAUS, 25 MM X 3/4", PARA AGUA FRIA PREDIAL</t>
  </si>
  <si>
    <t xml:space="preserve">10.2.2.35 </t>
  </si>
  <si>
    <t>JOELHO 45 GRAUS, PVC, SOLDÁVEL, DN 50MM, INSTALADO EM PRUMADA DE ÁGUA - FORNECIMENTO E INSTALAÇÃO. AF_06/2022</t>
  </si>
  <si>
    <t>JOELHO, PVC SOLDAVEL, 45 GRAUS, 50 MM, COR MARROM, PARA AGUA FRIA PREDIAL</t>
  </si>
  <si>
    <t xml:space="preserve">10.2.2.36 </t>
  </si>
  <si>
    <t>KIT CAVALETE PARA MEDIÇÃO DE ÁGUA - ENTRADA INDIVIDUALIZADA, EM PVC DN 32 (1), PARA 1 MEDIDOR  FORNECIMENTO E INSTALAÇÃO (EXCLUSIVE HIDRÔMETRO). AF_11/2016</t>
  </si>
  <si>
    <t>ADAPTADOR PVC SOLDAVEL CURTO COM BOLSA E ROSCA, 32 MM X 1", PARA AGUA FRIA</t>
  </si>
  <si>
    <t>BUCHA DE REDUCAO DE PVC, SOLDAVEL, LONGA, COM 50 X 32 MM, PARA AGUA FRIA PREDIAL</t>
  </si>
  <si>
    <t>JOELHO PVC, SOLDAVEL, 90 GRAUS, 32 MM, COR MARROM, PARA AGUA FRIA PREDIAL</t>
  </si>
  <si>
    <t>REGISTRO GAVETA BRUTO EM LATAO FORJADO, BITOLA 1 " (REF 1509)</t>
  </si>
  <si>
    <t>TUBO PVC, SOLDAVEL, DE 32 MM, AGUA FRIA (NBR-5648)</t>
  </si>
  <si>
    <t xml:space="preserve">10.3.1 </t>
  </si>
  <si>
    <t>Ducha higiênica com registro, linha Link, ref. 1984.C.ACT. LNK, da DECA ou similar</t>
  </si>
  <si>
    <t>Louças e Metais Sanitários</t>
  </si>
  <si>
    <t>FITA VEDA ROSCA EM ROLOS DE 18 MM X 25 M (L X C)</t>
  </si>
  <si>
    <t>DUCHA / CHUVEIRO METALICO, DE PAREDE, ARTICULAVEL, COM BRACO/CANO, SEM DESVIADOR</t>
  </si>
  <si>
    <t xml:space="preserve">10.3.2 </t>
  </si>
  <si>
    <t>BARRA DE APOIO RETA, EM ACO INOX POLIDO, COMPRIMENTO 90 CM,  FIXADA NA PAREDE - FORNECIMENTO E INSTALAÇÃO. AF_01/2020</t>
  </si>
  <si>
    <t>BARRA DE APOIO RETA, EM ACO INOX POLIDO, COMPRIMENTO 90 CM, DIAMETRO MINIMO 3 CM</t>
  </si>
  <si>
    <t xml:space="preserve">10.3.3 </t>
  </si>
  <si>
    <t>BARRA DE APOIO RETA, EM ACO INOX POLIDO, COMPRIMENTO 60CM, FIXADA NA PAREDE - FORNECIMENTO E INSTALAÇÃO. AF_01/2020</t>
  </si>
  <si>
    <t xml:space="preserve">10.3.4 </t>
  </si>
  <si>
    <t>ESPELHO CRISTAL, ESPESSURA 4MM, COM PARAFUSOS DE FIXACAO, SEM MOLDURA</t>
  </si>
  <si>
    <t>PARAFUSO FRANCES M16 EM ACO GALVANIZADO, COMPRIMENTO = 45 MM, DIAMETRO = 16 MM, CABECA ABAULADA</t>
  </si>
  <si>
    <t>ESPELHO CRISTAL E = 4 MM</t>
  </si>
  <si>
    <t xml:space="preserve">10.3.5 </t>
  </si>
  <si>
    <t>LAVATÓRIO LOUÇA BRANCA SUSPENSO, 29,5 X 39CM OU EQUIVALENTE, PADRÃO POPULAR, INCLUSO SIFÃO TIPO GARRAFA EM PVC, VÁLVULA E ENGATE FLEXÍVEL 30CM EM PLÁSTICO E TORNEIRA CROMADA DE MESA, PADRÃO POPULAR - FORNECIMENTO E INSTALAÇÃO. AF_01/2020</t>
  </si>
  <si>
    <t>VÁLVULA EM PLÁSTICO 1 PARA PIA, TANQUE OU LAVATÓRIO, COM OU SEM LADRÃO - FORNECIMENTO E INSTALAÇÃO. AF_01/2020</t>
  </si>
  <si>
    <t>SIFÃO DO TIPO GARRAFA/COPO EM PVC 1.1/4  X 1.1/2 - FORNECIMENTO E INSTALAÇÃO. AF_01/2020</t>
  </si>
  <si>
    <t>ENGATE FLEXÍVEL EM PLÁSTICO BRANCO, 1/2 X 30CM - FORNECIMENTO E INSTALAÇÃO. AF_01/2020</t>
  </si>
  <si>
    <t>LAVATÓRIO LOUÇA BRANCA SUSPENSO, 29,5 X 39CM OU EQUIVALENTE, PADRÃO POPULAR - FORNECIMENTO E INSTALAÇÃO. AF_01/2020</t>
  </si>
  <si>
    <t>TORNEIRA CROMADA DE MESA, 1/2 OU 3/4, PARA LAVATÓRIO, PADRÃO POPULAR - FORNECIMENTO E INSTALAÇÃO. AF_01/2020</t>
  </si>
  <si>
    <t xml:space="preserve">10.3.6 </t>
  </si>
  <si>
    <t>Bacia turca (celite ref 003006), caixa de descarga de embutir (montana) ou similares</t>
  </si>
  <si>
    <t>Provisórios</t>
  </si>
  <si>
    <t>h</t>
  </si>
  <si>
    <t>Bacia turca, branca, com sifão integrado, Cód.: 08251, CELITE ou similar un</t>
  </si>
  <si>
    <t>CIMENTO BRANCO NAO ESTRUTURAL (CPB NAO ESTRUTURAL)</t>
  </si>
  <si>
    <t>ENCANADOR OU BOMBEIRO HIDRAULICO (HORISTA)</t>
  </si>
  <si>
    <t>PEDREIRO (HORISTA)</t>
  </si>
  <si>
    <t>SERVENTE DE OBRAS</t>
  </si>
  <si>
    <t>CAIXA DE DESCARGA PLASTICA DE EMBUTIR COMPLETA, COM ESPELHO PLASTICO, CAPACIDADE 6 A 10 L, ACESSORIOS INCLUSOS</t>
  </si>
  <si>
    <t xml:space="preserve">10.3.7 </t>
  </si>
  <si>
    <t>VASO SANITÁRIO SIFONADO COM CAIXA ACOPLADA LOUÇA BRANCA - PADRÃO MÉDIO, INCLUSO ENGATE FLEXÍVEL EM METAL CROMADO, 1/2  X 40CM - FORNECIMENTO E INSTALAÇÃO. AF_01/2020</t>
  </si>
  <si>
    <t>ENGATE FLEXÍVEL EM INOX, 1/2  X 40CM - FORNECIMENTO E INSTALAÇÃO. AF_01/2020</t>
  </si>
  <si>
    <t xml:space="preserve">10.3.8 </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</si>
  <si>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</si>
  <si>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</si>
  <si>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CONJUNTO DE LIGACAO PARA BACIA SANITARIA AJUSTAVEL, EM PLASTICO BRANCO, COM TUBO, CANOPLA E ESPUDE</t>
  </si>
  <si>
    <t xml:space="preserve">10.3.9 </t>
  </si>
  <si>
    <t>CUBA DE EMBUTIR DE AÇO INOXIDÁVEL MÉDIA, INCLUSO VÁLVULA TIPO AMERICANA E SIFÃO TIPO GARRAFA EM METAL CROMADO - FORNECIMENTO E INSTALAÇÃO. AF_01/2020</t>
  </si>
  <si>
    <t>VÁLVULA EM METAL CROMADO TIPO AMERICANA 3.1/2 X 1.1/2 PARA PIA - FORNECIMENTO E INSTALAÇÃO. AF_01/2020</t>
  </si>
  <si>
    <t>SIFÃO DO TIPO GARRAFA EM METAL CROMADO 1 X 1.1/2 - FORNECIMENTO E INSTALAÇÃO. AF_01/2020</t>
  </si>
  <si>
    <t>CUBA DE EMBUTIR RETANGULAR DE AÇO INOXIDÁVEL, 46 X 30 X 12 CM - FORNECIMENTO E INSTALAÇÃO. AF_01/2020</t>
  </si>
  <si>
    <t xml:space="preserve">10.3.10 </t>
  </si>
  <si>
    <t>TANQUE DE LOUÇA BRANCA SUSPENSO, 18L OU EQUIVALENTE, INCLUSO SIFÃO TIPO GARRAFA EM PVC, VÁLVULA PLÁSTICA E TORNEIRA DE METAL CROMADO PADRÃO POPULAR - FORNECIMENTO E INSTALAÇÃO. AF_01/2020</t>
  </si>
  <si>
    <t>TANQUE DE LOUÇA BRANCA SUSPENSO, 18L OU EQUIVALENTE - FORNECIMENTO E INSTALAÇÃO. AF_01/2020</t>
  </si>
  <si>
    <t>TORNEIRA CROMADA 1/2 OU 3/4 PARA TANQUE, PADRÃO POPULAR - FORNECIMENTO E INSTALAÇÃO. AF_01/2020</t>
  </si>
  <si>
    <t xml:space="preserve">10.3.11 </t>
  </si>
  <si>
    <t>TORNEIRA CROMADA TUBO MÓVEL, DE PAREDE, 1/2 OU 3/4, PARA PIA DE COZINHA, PADRÃO MÉDIO - FORNECIMENTO E INSTALAÇÃO. AF_01/2020</t>
  </si>
  <si>
    <t>FITA VEDA ROSCA EM ROLOS DE 18 MM X 10 M (L X C)</t>
  </si>
  <si>
    <t>TORNEIRA METALICA CROMADA DE PAREDE, PARA COZINHA, BICA MOVEL, COM AREJADOR, 1/2 " OU 3/4 " (REF 1167 / 1168)</t>
  </si>
  <si>
    <t xml:space="preserve">10.3.12 </t>
  </si>
  <si>
    <t>PAPELEIRA DE PAREDE EM METAL CROMADO SEM TAMPA, INCLUSO FIXAÇÃO. AF_01/2020</t>
  </si>
  <si>
    <t>PAPELEIRA DE PAREDE EM METAL CROMADO SEM TAMPA</t>
  </si>
  <si>
    <t xml:space="preserve">10.3.13 </t>
  </si>
  <si>
    <t xml:space="preserve">2024 ORSE </t>
  </si>
  <si>
    <t>CHUVEIRO SIMPLES ARTICULADO, DE METAL CROMADO, (DECA REF1995), C/ REGISTRO DE PRESSÃO (DECA LINHA C40 REF1416) OU SIMILARES</t>
  </si>
  <si>
    <t xml:space="preserve">2024 orse </t>
  </si>
  <si>
    <t xml:space="preserve">10.3.14 </t>
  </si>
  <si>
    <t>SABONETEIRA DE PAREDE EM METAL CROMADO, INCLUSO FIXAÇÃO. AF_01/2020</t>
  </si>
  <si>
    <t>SABONETEIRA DE PAREDE EM METAL CROMADO</t>
  </si>
  <si>
    <t xml:space="preserve">10.3.15 </t>
  </si>
  <si>
    <t>PORTA TOALHA ROSTO EM METAL CROMADO, TIPO ARGOLA, INCLUSO FIXAÇÃO. AF_01/2020</t>
  </si>
  <si>
    <t>PORTA TOALHA ROSTO EM METAL CROMADO, TIPO ARGOLA</t>
  </si>
  <si>
    <t xml:space="preserve">10.3.16 </t>
  </si>
  <si>
    <t xml:space="preserve">C4000 </t>
  </si>
  <si>
    <t>TORNEIRA TIPO JARDIM CROMADA</t>
  </si>
  <si>
    <t>LOUÇAS, METAIS E ACESSÓRIOS</t>
  </si>
  <si>
    <t>FITA DE VEDAÇÃO</t>
  </si>
  <si>
    <t xml:space="preserve">10.3.17 </t>
  </si>
  <si>
    <t xml:space="preserve">ita 486 </t>
  </si>
  <si>
    <t>CUBA RETANGULAR DE SEMI ENCAIXE EM LOUÇA BRANCA EM BANCADA DE GRANITO BRANCO CEARA COM ESPAÇO PARA FIXAÇÃO DE TORNEIRA. SIFÃO ARTICULADO PARA LAVATÓRIO, CROMADO. TORNEIRA TEMPORIZADA - FORNECIMENTO E INSTALAÇÃO</t>
  </si>
  <si>
    <t>BANCADA DE GRANITO CINZA POLIDO, DE 0,50 X 0,60 M, PARA LAVATÓRIO - FORNECIMENTO E INSTALAÇÃO. AF_01/2020</t>
  </si>
  <si>
    <t>Cuba de semi-encaixe, dim. 49 x 40cm, INCEPA, linha ocean pacific, ref. 63027 ou siimilar un</t>
  </si>
  <si>
    <t>TORNEIRA METALICA CROMADA DE MESA, PARA LAVATORIO, TEMPORIZADA PRESSAO FECHAMENTO AUTOMATICO, BICA BAIXA</t>
  </si>
  <si>
    <t xml:space="preserve">10.4.1.1 </t>
  </si>
  <si>
    <t xml:space="preserve">10.4.1.2 </t>
  </si>
  <si>
    <t xml:space="preserve">10.4.1.3 </t>
  </si>
  <si>
    <t xml:space="preserve">10.4.1.4 </t>
  </si>
  <si>
    <t xml:space="preserve">10.4.1.5 </t>
  </si>
  <si>
    <t xml:space="preserve">10.4.1.6 </t>
  </si>
  <si>
    <t xml:space="preserve">10.4.1.7 </t>
  </si>
  <si>
    <t xml:space="preserve">ita 6171 </t>
  </si>
  <si>
    <t>TAMPA DE CONCRETO ARMADO 60X60X5CM PARA CAIXA</t>
  </si>
  <si>
    <t>ACO CA-60, 4,2 MM, OU 5,0 MM, OU 6,0 MM, OU 7,0 MM, VERGALHAO</t>
  </si>
  <si>
    <t>SARRAFO *2,5 X 5* CM EM PINUS, MISTA OU EQUIVALENTE DA REGIAO - BRUTA</t>
  </si>
  <si>
    <t xml:space="preserve">10.4.1.8 </t>
  </si>
  <si>
    <t>FABRICAÇÃO, MONTAGEM E DESMONTAGEM DE FÔRMA PARA BLOCO DE COROAMENTO, EM MADEIRA SERRADA, E=25 MM, 2 UTILIZAÇÕES. AF_06/2017</t>
  </si>
  <si>
    <t xml:space="preserve">10.4.1.9 </t>
  </si>
  <si>
    <t xml:space="preserve">10.4.1.10 </t>
  </si>
  <si>
    <t xml:space="preserve">10.4.2.1 </t>
  </si>
  <si>
    <t xml:space="preserve">10.4.2.2 </t>
  </si>
  <si>
    <t xml:space="preserve">10.4.2.3 </t>
  </si>
  <si>
    <t xml:space="preserve">10.4.2.4 </t>
  </si>
  <si>
    <t xml:space="preserve">10.4.2.5 </t>
  </si>
  <si>
    <t xml:space="preserve">10.4.2.6 </t>
  </si>
  <si>
    <t xml:space="preserve">10.4.2.7 </t>
  </si>
  <si>
    <t xml:space="preserve">10.4.2.8 </t>
  </si>
  <si>
    <t xml:space="preserve">10.4.2.9 </t>
  </si>
  <si>
    <t xml:space="preserve">10.4.2.10 </t>
  </si>
  <si>
    <t xml:space="preserve">10.5.1 </t>
  </si>
  <si>
    <t xml:space="preserve">10.5.2 </t>
  </si>
  <si>
    <t>ESCAVAÇÃO MANUAL DE VALA PARA VIGA BALDRAME (SEM ESCAVAÇÃO PARA COLOCAÇÃO DE FÔRMAS). AF_06/2017</t>
  </si>
  <si>
    <t xml:space="preserve">10.5.3 </t>
  </si>
  <si>
    <t>CONCRETO CICLÓPICO FCK = 15MPA, 30% PEDRA DE MÃO EM VOLUME REAL, INCLUSIVE LANÇAMENTO. AF_05/2021</t>
  </si>
  <si>
    <t>CONCRETO FCK = 15MPA, TRAÇO 1:3,4:3,5 (EM MASSA SECA DE CIMENTO/ AREIA MÉDIA/ BRITA 1) - PREPARO MECÂNICO COM BETONEIRA 400 L. AF_05/2021</t>
  </si>
  <si>
    <t>PEDRA DE MAO OU PEDRA RACHAO PARA ARRIMO/FUNDACAO (POSTO PEDREIRA/FORNECEDOR, SEM FRETE)</t>
  </si>
  <si>
    <t xml:space="preserve">10.5.4 </t>
  </si>
  <si>
    <t>COMPOSIÇÃO PARAMÉTRICA PARA EXECUÇÃO DE ESTRUTURAS DE CONCRETO ARMADO, PARA EDIFICAÇÃO HABITACIONAL UNIFAMILIAR TÉRREA (CASA ISOLADA), FCK = 25 MPA. AF_11/2022</t>
  </si>
  <si>
    <t>CONCRETAGEM DE PILARES, FCK = 25 MPA,  COM USO DE BALDES - LANÇAMENTO, ADENSAMENTO E ACABAMENTO. AF_02/2022</t>
  </si>
  <si>
    <t>CONCRETAGEM DE VIGAS E LAJES, FCK=25 MPA, PARA QUALQUER TIPO DE LAJE COM BALDES EM EDIFICAÇÃO TÉRREA - LANÇAMENTO, ADENSAMENTO E ACABAMENTO. AF_02/2022</t>
  </si>
  <si>
    <t>MONTAGEM E DESMONTAGEM DE FÔRMA DE PILARES RETANGULARES E ESTRUTURAS SIMILARES, PÉ-DIREITO SIMPLES, EM CHAPA DE MADEIRA COMPENSADA RESINADA, 2 UTILIZAÇÕES. AF_09/2020</t>
  </si>
  <si>
    <t>MONTAGEM E DESMONTAGEM DE FÔRMA DE VIGA, ESCORAMENTO COM GARFO DE MADEIRA, PÉ-DIREITO SIMPLES, EM CHAPA DE MADEIRA RESINADA, 2 UTILIZAÇÕES. AF_09/2020</t>
  </si>
  <si>
    <t>MONTAGEM E DESMONTAGEM DE FÔRMA DE LAJE MACIÇA, PÉ-DIREITO SIMPLES, EM CHAPA DE MADEIRA COMPENSADA RESINADA, 2 UTILIZAÇÕES. AF_09/2020</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</si>
  <si>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</si>
  <si>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</si>
  <si>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</si>
  <si>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FABRICAÇÃO, MONTAGEM E DESMONTAGEM DE FÔRMA PARA VIGA BALDRAME, EM CHAPA DE MADEIRA COMPENSADA RESINADA, E=17 MM, 2 UTILIZAÇÕES. AF_06/2017</t>
  </si>
  <si>
    <t>CONCRETAGEM DE BLOCOS DE COROAMENTO E VIGAS BALDRAME, FCK 30 MPA, COM USO DE JERICA  LANÇAMENTO, ADENSAMENTO E ACABAMENTO. AF_06/2017</t>
  </si>
  <si>
    <t xml:space="preserve">10.5.5 </t>
  </si>
  <si>
    <t xml:space="preserve">10.5.6 </t>
  </si>
  <si>
    <t>CONTRAPISO EM ARGAMASSA TRAÇO 1:4 (CIMENTO E AREIA), PREPARO MECÂNICO COM BETONEIRA 400 L, APLICADO EM ÁREAS SECAS SOBRE LAJE, ADERIDO, ACABAMENTO NÃO REFORÇADO, ESPESSURA 2CM. AF_07/2021</t>
  </si>
  <si>
    <t xml:space="preserve">10.5.7 </t>
  </si>
  <si>
    <t xml:space="preserve">10.5.8 </t>
  </si>
  <si>
    <t xml:space="preserve">10.5.9 </t>
  </si>
  <si>
    <t xml:space="preserve">10.5.10 </t>
  </si>
  <si>
    <t xml:space="preserve">10.5.11 </t>
  </si>
  <si>
    <t xml:space="preserve">10.5.12 </t>
  </si>
  <si>
    <t xml:space="preserve">10.5.13 </t>
  </si>
  <si>
    <t xml:space="preserve">10.5.14 </t>
  </si>
  <si>
    <t>EXECUÇÃO DE PASSEIO (CALÇADA) OU PISO DE CONCRETO COM CONCRETO MOLDADO IN LOCO, USINADO, ACABAMENTO CONVENCIONAL, NÃO ARMADO. AF_08/2022</t>
  </si>
  <si>
    <t>CONCRETO USINADO BOMBEAVEL, CLASSE DE RESISTENCIA C20, COM BRITA 0 E 1, SLUMP = 100 +/- 20 MM, EXCLUI SERVICO DE BOMBEAMENTO (NBR 8953)</t>
  </si>
  <si>
    <t xml:space="preserve">10.5.15 </t>
  </si>
  <si>
    <t>ALVENARIA DE VEDAÇÃO COM ELEMENTO VAZADO DE CONCRETO (COBOGÓ) DE 7X50X50CM E ARGAMASSA DE ASSENTAMENTO COM PREPARO EM BETONEIRA. AF_05/2020</t>
  </si>
  <si>
    <t>ARGAMASSA TRAÇO 1:3 (EM VOLUME DE CIMENTO E AREIA MÉDIA ÚMIDA), PREPARO MECÂNICO COM BETONEIRA 600 L. AF_08/2019</t>
  </si>
  <si>
    <t>ELEMENTO VAZADO DE CONCRETO, QUADRICULADO, 16 FUROS *50 X 50 X 7* CM</t>
  </si>
  <si>
    <t xml:space="preserve">10.5.16 </t>
  </si>
  <si>
    <t>PORTA EM AÇO DE ABRIR TIPO VENEZIANA SEM GUARNIÇÃO, 87X210CM, FIXAÇÃO COM PARAFUSOS - FORNECIMENTO E INSTALAÇÃO. AF_12/2019</t>
  </si>
  <si>
    <t>PORTA DE ABRIR EM ACO TIPO VENEZIANA, COM FUNDO ANTICORROSIVO / PRIMER DE PROTECAO, SEM GUARNICAO/ALIZAR/VISTA, 90 X 210 CM</t>
  </si>
  <si>
    <t xml:space="preserve">10.5.17 </t>
  </si>
  <si>
    <t>BOMBA CENTRÍFUGA, TRIFÁSICA, 1 CV OU 0,99 HP, HM 14 A 40 M, Q 0,6 A 8,4 M3/H - FORNECIMENTO E INSTALAÇÃO. AF_12/2020</t>
  </si>
  <si>
    <t>AUXILIAR DE ELETRICISTA COM ENCARGOS COMPLEMENTARES</t>
  </si>
  <si>
    <t>BOMBA CENTRIFUGA MOTOR ELETRICO TRIFASICO 0,99HP  DIAMETRO DE SUCCAO X ELEVACAO 1" X 1", DIAMETRO DO ROTOR 145 MM, HM/Q: 14 M / 8,4 M3/H A 40 M / 0,60 M3/H</t>
  </si>
  <si>
    <t>ARRUELA LISA, REDONDA, DE LATAO POLIDO, DIAMETRO NOMINAL 5/8", DIAMETRO EXTERNO = 34 MM, DIAMETRO DO FURO = 17 MM, ESPESSURA = *2,5* MM</t>
  </si>
  <si>
    <t>VERGALHAO ZINCADO ROSCA TOTAL, 1/4 " (6,3 MM)</t>
  </si>
  <si>
    <t>PORCA ZINCADA, SEXTAVADA, DIAMETRO 1/4"</t>
  </si>
  <si>
    <t xml:space="preserve">10.5.18 </t>
  </si>
  <si>
    <t>Quadro de comando para 2 bombas de recalques de 1/3 a 2 cv, trifásica, 220 volts, com chave seletora, acionamento manual/automático, relé de sobrecarga e contatora</t>
  </si>
  <si>
    <t>Aparelhos, Utensílios e Equipamentos Elétricos</t>
  </si>
  <si>
    <t>Caixa de passagem 30x30cm, em chapa de aço galvanizado p/eletrica un</t>
  </si>
  <si>
    <t>Chave liga-desliga 3x30a un</t>
  </si>
  <si>
    <t>Quadro de comando para 2 bombas de recalques de 1/3 a 2 cv, trifásica, 220 volts, com chave seletora, acionamento manual/automático, relé de sobrecarga e contatora un</t>
  </si>
  <si>
    <t>ELETRICISTA (HORISTA)</t>
  </si>
  <si>
    <t xml:space="preserve">10.5.19 </t>
  </si>
  <si>
    <t>LAJE PRÉ-MOLDADA UNIDIRECIONAL, BIAPOIADA, PARA FORRO, ENCHIMENTO EM CERÂMICA, VIGOTA CONVENCIONAL, ALTURA TOTAL DA LAJE (ENCHIMENTO+CAPA) = (8+3). AF_11/2020</t>
  </si>
  <si>
    <t>CONCRETAGEM DE VIGAS E LAJES, FCK=25 MPA, PARA LAJES PREMOLDADAS COM USO DE BOMBA - LANÇAMENTO, ADENSAMENTO E ACABAMENTO. AF_02/2022</t>
  </si>
  <si>
    <t>FABRICAÇÃO DE ESCORAS DO TIPO PONTALETE, EM MADEIRA, PARA PÉ-DIREITO SIMPLES. AF_09/2020</t>
  </si>
  <si>
    <t>LAJE PRE-MOLDADA CONVENCIONAL (LAJOTAS + VIGOTAS) PARA FORRO, UNIDIRECIONAL, SOBRECARGA DE 100 KG/M2, VAO ATE 4,00 M (SEM COLOCACAO)</t>
  </si>
  <si>
    <t xml:space="preserve">10.5.20 </t>
  </si>
  <si>
    <t>IMPERMEABILIZAÇÃO DE SUPERFÍCIE COM MANTA ASFÁLTICA, UMA CAMADA, INCLUSIVE APLICAÇÃO DE PRIMER ASFÁLTICO, E=3MM. AF_06/2018</t>
  </si>
  <si>
    <t xml:space="preserve">11.1.1 </t>
  </si>
  <si>
    <t>DISJUNTOR MONOPOLAR TIPO DIN, CORRENTE NOMINAL DE 10A - FORNECIMENTO E INSTALAÇÃO. AF_10/2020</t>
  </si>
  <si>
    <t>TERMINAL A COMPRESSAO EM COBRE ESTANHADO PARA CABO 2,5 MM2, 1 FURO E 1 COMPRESSAO, PARA PARAFUSO DE FIXACAO M5</t>
  </si>
  <si>
    <t>DISJUNTOR TIPO DIN/IEC, MONOPOLAR DE 6  ATE  32A</t>
  </si>
  <si>
    <t xml:space="preserve">11.1.2 </t>
  </si>
  <si>
    <t>DISJUNTOR MONOPOLAR TIPO DIN, CORRENTE NOMINAL DE 16A - FORNECIMENTO E INSTALAÇÃO. AF_10/2020</t>
  </si>
  <si>
    <t xml:space="preserve">11.1.3 </t>
  </si>
  <si>
    <t>DISJUNTOR MONOPOLAR TIPO DIN, CORRENTE NOMINAL DE 20A - FORNECIMENTO E INSTALAÇÃO. AF_10/2020</t>
  </si>
  <si>
    <t>TERMINAL A COMPRESSAO EM COBRE ESTANHADO PARA CABO 4 MM2, 1 FURO E 1 COMPRESSAO, PARA PARAFUSO DE FIXACAO M5</t>
  </si>
  <si>
    <t xml:space="preserve">11.1.4 </t>
  </si>
  <si>
    <t>DISJUNTOR MONOPOLAR TIPO DIN, CORRENTE NOMINAL DE 25A - FORNECIMENTO E INSTALAÇÃO. AF_10/2020</t>
  </si>
  <si>
    <t xml:space="preserve">11.1.5 </t>
  </si>
  <si>
    <t>DISJUNTOR MONOPOLAR TIPO DIN, CORRENTE NOMINAL DE 32A - FORNECIMENTO E INSTALAÇÃO. AF_10/2020</t>
  </si>
  <si>
    <t>TERMINAL A COMPRESSAO EM COBRE ESTANHADO PARA CABO 6 MM2, 1 FURO E 1 COMPRESSAO, PARA PARAFUSO DE FIXACAO M6</t>
  </si>
  <si>
    <t xml:space="preserve">11.1.6 </t>
  </si>
  <si>
    <t>DISJUNTOR TRIPOLAR TIPO DIN, CORRENTE NOMINAL DE 32A - FORNECIMENTO E INSTALAÇÃO. AF_10/2020</t>
  </si>
  <si>
    <t>DISJUNTOR TIPO DIN/IEC, TRIPOLAR DE 10 ATE 50A</t>
  </si>
  <si>
    <t xml:space="preserve">11.1.7 </t>
  </si>
  <si>
    <t>DISJUNTOR TRIPOLAR TIPO DIN, CORRENTE NOMINAL DE 40A - FORNECIMENTO E INSTALAÇÃO. AF_10/2020</t>
  </si>
  <si>
    <t>TERMINAL A COMPRESSAO EM COBRE ESTANHADO PARA CABO 10 MM2, 1 FURO E 1 COMPRESSAO, PARA PARAFUSO DE FIXACAO M6</t>
  </si>
  <si>
    <t xml:space="preserve">11.1.8 </t>
  </si>
  <si>
    <t>DISJUNTOR TRIPOLAR TIPO DIN, CORRENTE NOMINAL DE 50A - FORNECIMENTO E INSTALAÇÃO. AF_10/2020</t>
  </si>
  <si>
    <t>TERMINAL A COMPRESSAO EM COBRE ESTANHADO PARA CABO 16 MM2, 1 FURO E 1 COMPRESSAO, PARA PARAFUSO DE FIXACAO M6</t>
  </si>
  <si>
    <t xml:space="preserve">11.1.9 </t>
  </si>
  <si>
    <t>DISJUNTOR TRIPOLAR TIPO NEMA, CORRENTE NOMINAL DE 60 ATÉ 100A - FORNECIMENTO E INSTALAÇÃO. AF_10/2020</t>
  </si>
  <si>
    <t>TERMINAL A COMPRESSAO EM COBRE ESTANHADO PARA CABO 25 MM2, 1 FURO E 1 COMPRESSAO, PARA PARAFUSO DE FIXACAO M8</t>
  </si>
  <si>
    <t>DISJUNTOR TIPO NEMA, TRIPOLAR 60 ATE 100 A, TENSAO MAXIMA DE 415 V</t>
  </si>
  <si>
    <t xml:space="preserve">11.1.10 </t>
  </si>
  <si>
    <t xml:space="preserve">11.1.11 </t>
  </si>
  <si>
    <t>DISJUNTOR TERMOMAGNÉTICO TRIPOLAR , CORRENTE NOMINAL DE 125A - FORNECIMENTO E INSTALAÇÃO. AF_10/2020</t>
  </si>
  <si>
    <t>TERMINAL A COMPRESSAO EM COBRE ESTANHADO PARA CABO 50 MM2, 1 FURO E 1 COMPRESSAO, PARA PARAFUSO DE FIXACAO M8</t>
  </si>
  <si>
    <t>DISJUNTOR TERMOMAGNETICO TRIPOLAR 125A</t>
  </si>
  <si>
    <t xml:space="preserve">11.1.12 </t>
  </si>
  <si>
    <t>Disjuntor termomagnetico tripolar 175 A, padrão DIN (Europeu - linha branca), 10KA</t>
  </si>
  <si>
    <t>Fusíveis, Disjuntores e Chaves</t>
  </si>
  <si>
    <t>Disjuntor tripolar 175 A, padrão DIN ( linha brança ), corrente de interrupção 10KA, ref.: Siemens ou similar un</t>
  </si>
  <si>
    <t xml:space="preserve">11.1.13 </t>
  </si>
  <si>
    <t>Dispositivo de proteção contra surto de tensão DPS 60kA - 275v</t>
  </si>
  <si>
    <t>Dispositivo de proteção contra surto de tensão DPS 60KA - 275v (para-raio) un</t>
  </si>
  <si>
    <t xml:space="preserve">11.1.14 </t>
  </si>
  <si>
    <t>Disjuntor bipolar DR 25 A, dispositivo residual diferencial, tipo AC, 30mA un</t>
  </si>
  <si>
    <t xml:space="preserve">11.1.15 </t>
  </si>
  <si>
    <t>QUADRO DE DISTRIBUIÇÃO DE ENERGIA EM CHAPA DE AÇO GALVANIZADO, DE EMBUTIR, COM BARRAMENTO TRIFÁSICO, PARA 24 DISJUNTORES DIN 100A - FORNECIMENTO E INSTALAÇÃO. AF_10/2020</t>
  </si>
  <si>
    <t>ARGAMASSA TRAÇO 1:1:6 (EM VOLUME DE CIMENTO, CAL E AREIA MÉDIA ÚMIDA) PARA EMBOÇO/MASSA ÚNICA/ASSENTAMENTO DE ALVENARIA DE VEDAÇÃO, PREPARO MANUAL. AF_08/2019</t>
  </si>
  <si>
    <t>QUADRO DE DISTRIBUICAO COM BARRAMENTO TRIFASICO, DE EMBUTIR, EM CHAPA DE ACO GALVANIZADO, PARA 24 DISJUNTORES DIN, 100 A</t>
  </si>
  <si>
    <t xml:space="preserve">11.1.16 </t>
  </si>
  <si>
    <t>QUADRO DE DISTRIBUIÇÃO DE ENERGIA EM CHAPA DE AÇO GALVANIZADO, DE EMBUTIR, COM BARRAMENTO TRIFÁSICO, PARA 30 DISJUNTORES DIN 150A - FORNECIMENTO E INSTALAÇÃO. AF_10/2020</t>
  </si>
  <si>
    <t>QUADRO DE DISTRIBUICAO COM BARRAMENTO TRIFASICO, DE EMBUTIR, EM CHAPA DE ACO GALVANIZADO, PARA 30 DISJUNTORES DIN, 150 A</t>
  </si>
  <si>
    <t xml:space="preserve">11.1.17 </t>
  </si>
  <si>
    <t>Quadro de distribuição de embutir, em chapa de aço, para até 70 disjuntores, com barramento, padrão DIN, exclusive disjuntores</t>
  </si>
  <si>
    <t>ARGAMASSA TRAÇO 1:3:12 (EM VOLUME DE CIMENTO, CAL E AREIA MÉDIA ÚMIDA) PARA EMBOÇO/MASSA ÚNICA/ASSENTAMENTO DE ALVENARIA DE VEDAÇÃO, PREPARO MECÂNICO COM BETONEIRA 600 L. AF_08/2019</t>
  </si>
  <si>
    <t>Quadro de distribuição de embutir em chapa de aço, p/até 70 disjuntores c/barramento, padrão DIN, Cemar ou similar un</t>
  </si>
  <si>
    <t xml:space="preserve">11.1.18 </t>
  </si>
  <si>
    <t xml:space="preserve">39609 SINAPI </t>
  </si>
  <si>
    <t>NOBREAK TRIFASICO, DE 10 KVA FATOR DE POTENCIA DE 0,8, AUTONOMIA MINIMA DE 30 MINUTOS A PLENA CARGA</t>
  </si>
  <si>
    <t xml:space="preserve">11.2.1 </t>
  </si>
  <si>
    <t>CABO DE COBRE, FLEXIVEL, CLASSE 4 OU 5, ISOLACAO EM PVC/A, ANTICHAMA BWF-B, 1 CONDUTOR, 450/750 V, SECAO NOMINAL 2,5 MM2</t>
  </si>
  <si>
    <t>FITA ISOLANTE ADESIVA ANTICHAMA, USO ATE 750 V, EM ROLO DE 19 MM X 5 M</t>
  </si>
  <si>
    <t xml:space="preserve">11.2.2 </t>
  </si>
  <si>
    <t>CABO DE COBRE, FLEXIVEL, CLASSE 4 OU 5, ISOLACAO EM PVC/A, ANTICHAMA BWF-B, 1 CONDUTOR, 450/750 V, SECAO NOMINAL 4 MM2</t>
  </si>
  <si>
    <t xml:space="preserve">11.2.3 </t>
  </si>
  <si>
    <t>CABO DE COBRE FLEXÍVEL ISOLADO, 6 MM², ANTI-CHAMA 450/750 V, PARA CIRCUITOS TERMINAIS - FORNECIMENTO E INSTALAÇÃO. AF_12/2015</t>
  </si>
  <si>
    <t>CABO DE COBRE, FLEXIVEL, CLASSE 4 OU 5, ISOLACAO EM PVC/A, ANTICHAMA BWF-B, 1 CONDUTOR, 450/750 V, SECAO NOMINAL 6 MM2</t>
  </si>
  <si>
    <t xml:space="preserve">11.2.4 </t>
  </si>
  <si>
    <t>CABO DE COBRE FLEXÍVEL ISOLADO, 16 MM², ANTI-CHAMA 0,6/1,0 KV, PARA DISTRIBUIÇÃO - FORNECIMENTO E INSTALAÇÃO. AF_12/2015</t>
  </si>
  <si>
    <t>CABO DE COBRE, FLEXIVEL, CLASSE 4 OU 5, ISOLACAO EM PVC/A, ANTICHAMA BWF-B, COBERTURA PVC-ST1, ANTICHAMA BWF-B, 1 CONDUTOR, 0,6/1 KV, SECAO NOMINAL 16 MM2</t>
  </si>
  <si>
    <t xml:space="preserve">11.2.5 </t>
  </si>
  <si>
    <t>CABO DE COBRE FLEXÍVEL ISOLADO, 6 MM², ANTI-CHAMA 0,6/1,0 KV, PARA CIRCUITOS TERMINAIS - FORNECIMENTO E INSTALAÇÃO. AF_12/2015</t>
  </si>
  <si>
    <t>CABO DE COBRE, FLEXIVEL, CLASSE 4 OU 5, ISOLACAO EM PVC/A, ANTICHAMA BWF-B, COBERTURA PVC-ST1, ANTICHAMA BWF-B, 1 CONDUTOR, 0,6/1 KV, SECAO NOMINAL 6 MM2</t>
  </si>
  <si>
    <t xml:space="preserve">11.2.6 </t>
  </si>
  <si>
    <t>CABO DE COBRE FLEXÍVEL ISOLADO, 10 MM², ANTI-CHAMA 0,6/1,0 KV, PARA CIRCUITOS TERMINAIS - FORNECIMENTO E INSTALAÇÃO. AF_12/2015</t>
  </si>
  <si>
    <t>CABO DE COBRE, FLEXIVEL, CLASSE 4 OU 5, ISOLACAO EM PVC/A, ANTICHAMA BWF-B, COBERTURA PVC-ST1, ANTICHAMA BWF-B, 1 CONDUTOR, 0,6/1 KV, SECAO NOMINAL 10 MM2</t>
  </si>
  <si>
    <t xml:space="preserve">11.2.7 </t>
  </si>
  <si>
    <t>CABO DE COBRE FLEXÍVEL ISOLADO, 25 MM², 0,6/1,0 KV, PARA REDE AÉREA DE DISTRIBUIÇÃO DE ENERGIA ELÉTRICA DE BAIXA TENSÃO - FORNECIMENTO E INSTALAÇÃO. AF_07/2020</t>
  </si>
  <si>
    <t>CABO DE COBRE, FLEXIVEL, CLASSE 4 OU 5, ISOLACAO EM PVC/A, ANTICHAMA BWF-B, COBERTURA PVC-ST1, ANTICHAMA BWF-B, 1 CONDUTOR, 0,6/1 KV, SECAO NOMINAL 25 MM2</t>
  </si>
  <si>
    <t xml:space="preserve">11.2.8 </t>
  </si>
  <si>
    <t>CABO DE COBRE FLEXÍVEL ISOLADO, 35 MM², 0,6/1,0 KV, PARA REDE AÉREA DE DISTRIBUIÇÃO DE ENERGIA ELÉTRICA DE BAIXA TENSÃO - FORNECIMENTO E INSTALAÇÃO. AF_07/2020</t>
  </si>
  <si>
    <t>CABO DE COBRE, FLEXIVEL, CLASSE 4 OU 5, ISOLACAO EM PVC/A, ANTICHAMA BWF-B, COBERTURA PVC-ST1, ANTICHAMA BWF-B, 1 CONDUTOR, 0,6/1 KV, SECAO NOMINAL 35 MM2</t>
  </si>
  <si>
    <t xml:space="preserve">11.2.9 </t>
  </si>
  <si>
    <t>CABO DE COBRE FLEXÍVEL ISOLADO, 50 MM², 0,6/1,0 KV, PARA REDE AÉREA DE DISTRIBUIÇÃO DE ENERGIA ELÉTRICA DE BAIXA TENSÃO - FORNECIMENTO E INSTALAÇÃO. AF_07/2020</t>
  </si>
  <si>
    <t>CABO DE COBRE, FLEXIVEL, CLASSE 4 OU 5, ISOLACAO EM PVC/A, ANTICHAMA BWF-B, COBERTURA PVC-ST1, ANTICHAMA BWF-B, 1 CONDUTOR, 0,6/1 KV, SECAO NOMINAL 50 MM2</t>
  </si>
  <si>
    <t xml:space="preserve">11.2.10 </t>
  </si>
  <si>
    <t>CABO DE COBRE FLEXÍVEL ISOLADO, 70 MM², 0,6/1,0 KV, PARA REDE AÉREA DE DISTRIBUIÇÃO DE ENERGIA ELÉTRICA DE BAIXA TENSÃO - FORNECIMENTO E INSTALAÇÃO. AF_07/2020</t>
  </si>
  <si>
    <t>CABO DE COBRE, FLEXIVEL, CLASSE 4 OU 5, ISOLACAO EM PVC/A, ANTICHAMA BWF-B, COBERTURA PVC-ST1, ANTICHAMA BWF-B, 1 CONDUTOR, 0,6/1 KV, SECAO NOMINAL 70 MM2</t>
  </si>
  <si>
    <t xml:space="preserve">11.2.11 </t>
  </si>
  <si>
    <t>Terminal de compressão para cabo de   6 mm2 - fornecimento e instalação</t>
  </si>
  <si>
    <t>Interligações até Quadro Geral - Fios e Cabos</t>
  </si>
  <si>
    <t>Alicate de compressão para terminais de compressão de cabos com seção até 120mm2 h</t>
  </si>
  <si>
    <t xml:space="preserve">11.2.12 </t>
  </si>
  <si>
    <t>Terminal de compressão para cabo de  10 mm2 - fornecimento e instalação</t>
  </si>
  <si>
    <t xml:space="preserve">11.2.13 </t>
  </si>
  <si>
    <t>Terminal de compressão para cabo de  16 mm2 - fornecimento e instalação</t>
  </si>
  <si>
    <t xml:space="preserve">11.2.14 </t>
  </si>
  <si>
    <t>Terminal de compressão para cabo de  25 mm2 - fornecimento e instalação</t>
  </si>
  <si>
    <t xml:space="preserve">11.2.15 </t>
  </si>
  <si>
    <t>Terminal de compressão para cabo de  35 mm2 - fornecimento e instalação</t>
  </si>
  <si>
    <t>TERMINAL A COMPRESSAO EM COBRE ESTANHADO PARA CABO 35 MM2, 1 FURO E 1 COMPRESSAO, PARA PARAFUSO DE FIXACAO M8</t>
  </si>
  <si>
    <t xml:space="preserve">11.2.16 </t>
  </si>
  <si>
    <t>Terminal de compressão para cabo de  50 mm2 - fornecimento e instalação</t>
  </si>
  <si>
    <t xml:space="preserve">11.2.17 </t>
  </si>
  <si>
    <t>Terminal de compressão para cabo de  70 mm2 - fornecimento e instalação</t>
  </si>
  <si>
    <t>TERMINAL A COMPRESSAO EM COBRE ESTANHADO PARA CABO 70 MM2, 1 FURO E 1 COMPRESSAO, PARA PARAFUSO DE FIXACAO M10</t>
  </si>
  <si>
    <t xml:space="preserve">11.3.1 </t>
  </si>
  <si>
    <t>ELETRODUTO DE PVC RIGIDO ROSCAVEL DE 1/2 ", SEM LUVA</t>
  </si>
  <si>
    <t xml:space="preserve">11.3.2 </t>
  </si>
  <si>
    <t>ELETRODUTO DE PVC RIGIDO ROSCAVEL DE 3/4 ", SEM LUVA</t>
  </si>
  <si>
    <t xml:space="preserve">11.3.3 </t>
  </si>
  <si>
    <t>ELETRODUTO RÍGIDO ROSCÁVEL, PVC, DN 32 MM (1"), PARA CIRCUITOS TERMINAIS, INSTALADO EM FORRO - FORNECIMENTO E INSTALAÇÃO. AF_12/2015</t>
  </si>
  <si>
    <t>ELETRODUTO DE PVC RIGIDO ROSCAVEL DE 1 ", SEM LUVA</t>
  </si>
  <si>
    <t>ELETRODUTO RÍGIDO ROSCÁVEL, PVC, DN 40 MM (1 1/4"), PARA CIRCUITOS TERMINAIS, INSTALADO EM FORRO - FORNECIMENTO E INSTALAÇÃO. AF_12/2015</t>
  </si>
  <si>
    <t>ELETRODUTO DE PVC RIGIDO ROSCAVEL DE 1 1/4 ", SEM LUVA</t>
  </si>
  <si>
    <t>ELETRODUTO RÍGIDO ROSCÁVEL, PVC, DN 60 MM (2"), PARA REDE ENTERRADA DE DISTRIBUIÇÃO DE ENERGIA ELÉTRICA - FORNECIMENTO E INSTALAÇÃO. AF_12/2021</t>
  </si>
  <si>
    <t>ELETRODUTO DE PVC RIGIDO ROSCAVEL DE 2 ", SEM LUVA</t>
  </si>
  <si>
    <t>ELETRODUTO RÍGIDO ROSCÁVEL, PVC, DN 110 MM (4"), PARA REDE ENTERRADA DE DISTRIBUIÇÃO DE ENERGIA ELÉTRICA - FORNECIMENTO E INSTALAÇÃO. AF_12/2021</t>
  </si>
  <si>
    <t>ELETRODUTO DE PVC RIGIDO ROSCAVEL DE 4 ", SEM LUVA</t>
  </si>
  <si>
    <t>Fornecimento e instalação de eletrocalha lisa, galvanizada à fogo,150 x  150 x 3000 mm  (ref. mopa ou similar)</t>
  </si>
  <si>
    <t>Interligações até Quadro Geral - Eletrodutos e Conexões</t>
  </si>
  <si>
    <t>Eletrocalha metálica lisa, galvanizada à fogo, 150 x 150 x 3000 mm un</t>
  </si>
  <si>
    <t>LUVA EM PVC RIGIDO ROSCAVEL, DE 3/4", PARA ELETRODUTO</t>
  </si>
  <si>
    <t>LUVA PARA ELETRODUTO, PVC, ROSCÁVEL, DN 32 MM (1"), PARA CIRCUITOS TERMINAIS, INSTALADA EM FORRO - FORNECIMENTO E INSTALAÇÃO. AF_12/2015</t>
  </si>
  <si>
    <t>LUVA EM PVC RIGIDO ROSCAVEL, DE 1", PARA ELETRODUTO</t>
  </si>
  <si>
    <t>LUVA PARA ELETRODUTO, PVC, ROSCÁVEL, DN 40 MM (1 1/4"), PARA CIRCUITOS TERMINAIS, INSTALADA EM FORRO - FORNECIMENTO E INSTALAÇÃO. AF_12/2015</t>
  </si>
  <si>
    <t>LUVA EM PVC RIGIDO ROSCAVEL, DE 1 1/4", PARA ELETRODUTO</t>
  </si>
  <si>
    <t>LUVA PARA ELETRODUTO, PVC, ROSCÁVEL, DN 50 MM (1 1/2"), PARA REDE ENTERRADA DE DISTRIBUIÇÃO DE ENERGIA ELÉTRICA - FORNECIMENTO E INSTALAÇÃO. AF_12/2021</t>
  </si>
  <si>
    <t>LUVA EM PVC RIGIDO ROSCAVEL, DE 1 1/2", PARA ELETRODUTO</t>
  </si>
  <si>
    <t>LUVA PARA ELETRODUTO, PVC, ROSCÁVEL, DN 60 MM (2"), PARA REDE ENTERRADA DE DISTRIBUIÇÃO DE ENERGIA ELÉTRICA - FORNECIMENTO E INSTALAÇÃO. AF_12/2021</t>
  </si>
  <si>
    <t>LUVA EM PVC RIGIDO ROSCAVEL, DE 2", PARA ELETRODUTO</t>
  </si>
  <si>
    <t>LUVA PARA ELETRODUTO, PVC, ROSCÁVEL, DN 110 MM (4"), PARA REDE ENTERRADA DE DISTRIBUIÇÃO DE ENERGIA ELÉTRICA - FORNECIMENTO E INSTALAÇÃO. AF_12/2021</t>
  </si>
  <si>
    <t>LUVA EM PVC RIGIDO ROSCAVEL, DE 4", PARA ELETRODUTO</t>
  </si>
  <si>
    <t xml:space="preserve">11.4.1 </t>
  </si>
  <si>
    <t>INTERRUPTOR PARALELO (1 MÓDULO), 10A/250V, INCLUINDO SUPORTE E PLACA - FORNECIMENTO E INSTALAÇÃO. AF_12/2015</t>
  </si>
  <si>
    <t>SUPORTE PARAFUSADO COM PLACA DE ENCAIXE 4" X 2" MÉDIO (1,30 M DO PISO) PARA PONTO ELÉTRICO - FORNECIMENTO E INSTALAÇÃO. AF_12/2015</t>
  </si>
  <si>
    <t>INTERRUPTOR PARALELO (1 MÓDULO), 10A/250V, SEM SUPORTE E SEM PLACA - FORNECIMENTO E INSTALAÇÃO. AF_12/2015</t>
  </si>
  <si>
    <t xml:space="preserve">11.4.2 </t>
  </si>
  <si>
    <t>INTERRUPTOR SIMPLES (1 MÓDULO), 10A/250V, INCLUINDO SUPORTE E PLACA - FORNECIMENTO E INSTALAÇÃO. AF_12/2015</t>
  </si>
  <si>
    <t>INTERRUPTOR SIMPLES (1 MÓDULO), 10A/250V, SEM SUPORTE E SEM PLACA - FORNECIMENTO E INSTALAÇÃO. AF_12/2015</t>
  </si>
  <si>
    <t xml:space="preserve">11.4.3 </t>
  </si>
  <si>
    <t>INTERRUPTOR SIMPLES (2 MÓDULOS), 10A/250V, SEM SUPORTE E SEM PLACA - FORNECIMENTO E INSTALAÇÃO. AF_12/2015</t>
  </si>
  <si>
    <t xml:space="preserve">11.4.4 </t>
  </si>
  <si>
    <t>INTERRUPTOR SIMPLES (3 MÓDULOS), 10A/250V, SEM SUPORTE E SEM PLACA - FORNECIMENTO E INSTALAÇÃO. AF_12/2015</t>
  </si>
  <si>
    <t xml:space="preserve">11.4.5 </t>
  </si>
  <si>
    <t>Tomada 4p + t, blindada, de sobrepor, 16A - 220v</t>
  </si>
  <si>
    <t>Tomada 4p + t, blindada, de sobrepor, 16A - 220v un</t>
  </si>
  <si>
    <t xml:space="preserve">11.4.6 </t>
  </si>
  <si>
    <t>TOMADA BAIXA DE EMBUTIR (2 MÓDULOS), 2P+T 10 A, SEM SUPORTE E SEM PLACA - FORNECIMENTO E INSTALAÇÃO. AF_12/2015</t>
  </si>
  <si>
    <t xml:space="preserve">11.4.7 </t>
  </si>
  <si>
    <t>TOMADA ALTA DE EMBUTIR (1 MÓDULO), 2P+T 10 A, INCLUINDO SUPORTE E PLACA - FORNECIMENTO E INSTALAÇÃO. AF_12/2015</t>
  </si>
  <si>
    <t>TOMADA ALTA DE EMBUTIR (1 MÓDULO), 2P+T 10 A, SEM SUPORTE E SEM PLACA - FORNECIMENTO E INSTALAÇÃO. AF_12/2015</t>
  </si>
  <si>
    <t xml:space="preserve">11.4.8 </t>
  </si>
  <si>
    <t>Tomadas Convencionais e Interruptores</t>
  </si>
  <si>
    <t>Tomada 2p+t, ABNT, 10A, para piso, com placa em metal amarelo un</t>
  </si>
  <si>
    <t>CAIXA DE PASSAGEM, EM PVC, DE 4" X 4", PARA ELETRODUTO FLEXIVEL CORRUGADO</t>
  </si>
  <si>
    <t xml:space="preserve">11.4.9 </t>
  </si>
  <si>
    <t>SENSOR DE PRESENÇA COM FOTOCÉLULA, FIXAÇÃO EM TETO - FORNECIMENTO E INSTALAÇÃO. AF_02/2020</t>
  </si>
  <si>
    <t>SENSOR DE PRESENCA BIVOLT DE TETO COM FOTOCELULA PARA QUALQUER TIPO DE LAMPADA POTENCIA MAXIMA *1000* W, USO INTERNO</t>
  </si>
  <si>
    <t xml:space="preserve">11.5.1 </t>
  </si>
  <si>
    <t xml:space="preserve">ita 980 </t>
  </si>
  <si>
    <t>LUMINÁRIA DE EMBUTIR COM ALETAS PARA LÂMPADA EM TUBO LED 2 X 20 W, COMPLETA, INCLUSIVE LÂMPADAS</t>
  </si>
  <si>
    <t>LAMPADA LED TUBULAR BIVOLT 18/20 W, BASE G13</t>
  </si>
  <si>
    <t>Luminária fluorescente embutir com aletas 2 x 20 w (tecnolux - ref.fle 6440/216 ou similar) un</t>
  </si>
  <si>
    <t xml:space="preserve">11.5.2 </t>
  </si>
  <si>
    <t xml:space="preserve">ita 981 </t>
  </si>
  <si>
    <t>LUMINÁRIA DE EMBUTIR COM ALETAS PARA LÂMPADA TUBO LED 20 W, COMPLETA, INCLUSIVE LÂMPADA</t>
  </si>
  <si>
    <t>Luminária (calha) p/  lampada fluorescente 1 x 20w/tubular LED 9,9w a 10w un</t>
  </si>
  <si>
    <t xml:space="preserve">11.5.3 </t>
  </si>
  <si>
    <t xml:space="preserve">ita 982 </t>
  </si>
  <si>
    <t>LUMINÁRIA TIPO ARANDELA 15 W EM ALUMINIO ESCOVADO, LINHA DECORATTA, MAGILUZ OU SIMILAR, INCLUSIVE LÂMPADA</t>
  </si>
  <si>
    <t>LUMINARIA TIPO TARTARUGA PARA AREA EXTERNA EM ALUMINIO, COM GRADE, PARA 1 LAMPADA, BASE E27, POTENCIA MAXIMA 40/60 W (NAO INCLUI LAMPADA)</t>
  </si>
  <si>
    <t>Lâmpada led 15w de potência, luz branca Autovolt, marca Glight  ou similar un</t>
  </si>
  <si>
    <t xml:space="preserve">11.5.4 </t>
  </si>
  <si>
    <t>Refletor Slim  LED 50W de potência, branco Frio, 6500k, Autovolt, marca G-light ou similar</t>
  </si>
  <si>
    <t>Luminárias Externas</t>
  </si>
  <si>
    <t>Parafuso metal 2 1/2" x 12 p/ bucha s-10 un</t>
  </si>
  <si>
    <t>Refletor Slim  LED 50W de potência, branco Frio, 6500k, Autovolt, marca G-light ou similar Refletor Slim LED 50W de potência, branco Frio, 6500k, Autovolt, marca G-light ou similar un</t>
  </si>
  <si>
    <t xml:space="preserve">11.5.5 </t>
  </si>
  <si>
    <t>Luminária tipo balizador para ambiente aberto, corpo em alumínio pintado, difusor em vidro plano fosco, ref. F-5023/M da Projeto ou similar</t>
  </si>
  <si>
    <t>Luminárias Internas</t>
  </si>
  <si>
    <t>Lâmpada fluorescente eletronica PL  15W / 127v (compacta integrada) un</t>
  </si>
  <si>
    <t>Luminária tipo balizador para ambiente aberto, corpo em alumínio pintado, difusor em vidro plano fosco, ref. F-5023/M da Projeto ou similar un</t>
  </si>
  <si>
    <t xml:space="preserve">11.5.6 </t>
  </si>
  <si>
    <t>Postes Tubulares de Ferro Galvanizado</t>
  </si>
  <si>
    <t>Poste decorativo com 02 pétalas, em aço galvanizado, difusor em vidro transparente temperado, ref. PT-301/2 da Aladin ou similar, com 3,00m un</t>
  </si>
  <si>
    <t>LUMINARIA DE LED PARA ILUMINACAO PUBLICA, DE 98 W ATE 137 W, INVOLUCRO EM ALUMINIO OU ACO INOX</t>
  </si>
  <si>
    <t xml:space="preserve">11.6.1 </t>
  </si>
  <si>
    <t>CAIXA RETANGULAR 4" X 2" BAIXA (0,30 M DO PISO), PVC, INSTALADA EM PAREDE - FORNECIMENTO E INSTALAÇÃO. AF_12/2015</t>
  </si>
  <si>
    <t>CAIXA DE PASSAGEM, EM PVC, DE 4" X 2", PARA ELETRODUTO FLEXIVEL CORRUGADO</t>
  </si>
  <si>
    <t xml:space="preserve">11.6.2 </t>
  </si>
  <si>
    <t>CAIXA OCTOGONAL 4" X 4", PVC, INSTALADA EM LAJE - FORNECIMENTO E INSTALAÇÃO. AF_12/2015</t>
  </si>
  <si>
    <t>CAIXA OCTOGONAL DE FUNDO MOVEL, EM PVC, DE 4" X 4", PARA ELETRODUTO FLEXIVEL CORRUGADO</t>
  </si>
  <si>
    <t xml:space="preserve">11.6.3 </t>
  </si>
  <si>
    <t>CAIXA ENTERRADA ELÉTRICA RETANGULAR, EM ALVENARIA COM TIJOLOS CERÂMICOS MACIÇOS, FUNDO COM BRITA, DIMENSÕES INTERNAS: 0,4X0,4X0,4 M. AF_12/2020</t>
  </si>
  <si>
    <t>PREPARO DE FUNDO DE VALA COM LARGURA MENOR QUE 1,5 M, COM CAMADA DE BRITA, LANÇAMENTO MANUAL. AF_08/2020</t>
  </si>
  <si>
    <t>PEÇA RETANGULAR PRÉ-MOLDADA, VOLUME DE CONCRETO DE 10 A 30 LITROS, TAXA DE AÇO APROXIMADA DE 30KG/M³. AF_01/2018</t>
  </si>
  <si>
    <t xml:space="preserve">11.6.4 </t>
  </si>
  <si>
    <t xml:space="preserve">11.7.1 </t>
  </si>
  <si>
    <t>ALÇA PREFORMADA DE DISTRIBUIÇÃO, EM  AÇO GALVANIZADO, AWG 1 - FORNECIMENTO E INSTALAÇÃO. AF_07/2020</t>
  </si>
  <si>
    <t>ALCA PREFORMADA DE DISTRIBUICAO, EM ACO GALVANIZADO, PARA CONDUTORES DE ALUMINIO AWG 1/0 (CAA 6/1 OU CA 7 FIOS)</t>
  </si>
  <si>
    <t xml:space="preserve">11.7.2 </t>
  </si>
  <si>
    <t>ARAME GALVANIZADO 12 BWG, D = 2,76 MM (0,048 KG/M) OU 14 BWG, D = 2,11 MM (0,026 KG/M)</t>
  </si>
  <si>
    <t xml:space="preserve">11.7.3 </t>
  </si>
  <si>
    <t xml:space="preserve">379 SINAPI </t>
  </si>
  <si>
    <t>ARRUELA QUADRADA EM ACO GALVANIZADO, DIMENSAO = 38 MM, ESPESSURA = 3MM, DIAMETRO DO FURO= 18 MM</t>
  </si>
  <si>
    <t xml:space="preserve">11.7.4 </t>
  </si>
  <si>
    <t>Tubos e Conexões de Ferro Galvanizado</t>
  </si>
  <si>
    <t>Braço tipo C 15 kv un</t>
  </si>
  <si>
    <t xml:space="preserve">11.7.5 </t>
  </si>
  <si>
    <t>CORDOALHA DE COBRE NU 50 MM², ENTERRADA, SEM ISOLADOR - FORNECIMENTO E INSTALAÇÃO. AF_12/2017</t>
  </si>
  <si>
    <t>CABO DE COBRE NU 50 MM2 MEIO-DURO</t>
  </si>
  <si>
    <t xml:space="preserve">11.7.6 </t>
  </si>
  <si>
    <t>CABO DE COBRE FLEXÍVEL ISOLADO, 70 MM², ANTI-CHAMA 0,6/1,0 KV, PARA REDE ENTERRADA DE DISTRIBUIÇÃO DE ENERGIA ELÉTRICA - FORNECIMENTO E INSTALAÇÃO. AF_12/2021</t>
  </si>
  <si>
    <t xml:space="preserve">11.7.7 </t>
  </si>
  <si>
    <t xml:space="preserve">11.7.8 </t>
  </si>
  <si>
    <t xml:space="preserve">11.7.9 </t>
  </si>
  <si>
    <t>Cabo de aluminio 15kv protegido 50mm² m</t>
  </si>
  <si>
    <t xml:space="preserve">11.7.10 </t>
  </si>
  <si>
    <t>Cabo de aço galvanizado 10mm (tensor)</t>
  </si>
  <si>
    <t>Estrutura Metálica</t>
  </si>
  <si>
    <t>Cabo de aço galvanizado com alma de fibra DN 10mm (3/8") m</t>
  </si>
  <si>
    <t xml:space="preserve">11.7.11 </t>
  </si>
  <si>
    <t>CAIXA DE INSPEÇÃO PARA ATERRAMENTO, CIRCULAR, EM POLIETILENO, DIÂMETRO INTERNO = 0,3 M. AF_12/2020</t>
  </si>
  <si>
    <t>PREPARO DE FUNDO DE VALA COM LARGURA MENOR QUE 1,5 M, COM CAMADA DE AREIA, LANÇAMENTO MANUAL. AF_08/2020</t>
  </si>
  <si>
    <t>CAIXA DE INSPECAO PARA ATERRAMENTO E PARA RAIOS, EM POLIPROPILENO,  DIAMETRO = 300 MM X ALTURA = 400 MM</t>
  </si>
  <si>
    <t xml:space="preserve">11.7.12 </t>
  </si>
  <si>
    <t>Caixa para medição indireta p/ transformadores até 225 kva un</t>
  </si>
  <si>
    <t xml:space="preserve">11.7.13 </t>
  </si>
  <si>
    <t>Conector cunha 4 x 4/0 AWG CAA, fornecimento</t>
  </si>
  <si>
    <t>Entrada em Baixa Tensão</t>
  </si>
  <si>
    <t>Conector cunha 4 x 4/0 AWG CAA Un</t>
  </si>
  <si>
    <t>Un</t>
  </si>
  <si>
    <t xml:space="preserve">11.7.14 </t>
  </si>
  <si>
    <t>HASTE DE ATERRAMENTO EM ACO COM 3,00 M DE COMPRIMENTO E DN = 5/8", REVESTIDA COM BAIXA CAMADA DE COBRE, SEM CONECTOR</t>
  </si>
  <si>
    <t xml:space="preserve">11.7.15 </t>
  </si>
  <si>
    <t>Conector para haste de aterramento 5/8" - fornecimento e assentamento - Rev 02 (10/2021)</t>
  </si>
  <si>
    <t>Pontos de Suprimento de Telefone</t>
  </si>
  <si>
    <t>Conector p/ haste de aterramento 5/8" un</t>
  </si>
  <si>
    <t xml:space="preserve">11.7.16 </t>
  </si>
  <si>
    <t xml:space="preserve">ita 966 </t>
  </si>
  <si>
    <t>CANTONEIRA FERRO GALVANIZADO DE ABAS IGUAIS, 2" X 3/8" (L X E), 6,9 KG/M</t>
  </si>
  <si>
    <t>CANTONEIRA (ABAS IGUAIS) EM ACO CARBONO, 50,8 MM X 9,53 MM (L X E), 6,99 KG/M</t>
  </si>
  <si>
    <t xml:space="preserve">11.7.17 </t>
  </si>
  <si>
    <t>CURVA 90 GRAUS, PARA ELETRODUTO, EM ACO GALVANIZADO ELETROLITICO, DIAMETRO DE 65 MM (2 1/2")</t>
  </si>
  <si>
    <t xml:space="preserve">11.7.18 </t>
  </si>
  <si>
    <t xml:space="preserve">11.7.19 </t>
  </si>
  <si>
    <t xml:space="preserve">ita 12060 </t>
  </si>
  <si>
    <t>ELETRODUTO DE AÇO GALVANIZADO DE 2 1/2" (65MM) - FORNECIMENTO E INSTALAÇÃO</t>
  </si>
  <si>
    <t>TUBO ACO GALVANIZADO COM COSTURA, CLASSE MEDIA, DN 2.1/2", E = *3,65* MM, PESO *6,51* KG/M (NBR 5580)</t>
  </si>
  <si>
    <t xml:space="preserve">11.7.20 </t>
  </si>
  <si>
    <t>TUBO DE AÇO GALVANIZADO COM COSTURA, CLASSE MÉDIA, CONEXÃO ROSQUEADA, DN 20 (3/4"), INSTALADO EM RAMAIS E SUB-RAMAIS DE GÁS - FORNECIMENTO E INSTALAÇÃO. AF_10/2020</t>
  </si>
  <si>
    <t>TUBO ACO GALVANIZADO COM COSTURA, CLASSE MEDIA, DN 3/4", E = *2,65* MM, PESO *1,58* KG/M (NBR 5580)</t>
  </si>
  <si>
    <t xml:space="preserve">11.7.21 </t>
  </si>
  <si>
    <t>Disjuntor termomagnético tripolar 175 A com caixa moldada 10 kA un</t>
  </si>
  <si>
    <t xml:space="preserve">11.7.22 </t>
  </si>
  <si>
    <t>EXTINTOR DE INCÊNDIO PORTÁTIL COM CARGA DE CO2 DE 6 KG, CLASSE BC - FORNECIMENTO E INSTALAÇÃO. AF_10/2020_PE</t>
  </si>
  <si>
    <t>BUCHA DE NYLON, DIAMETRO DO FURO 8 MM, COMPRIMENTO 40 MM, COM PARAFUSO DE ROSCA SOBERBA, CABECA CHATA, FENDA SIMPLES, 4,8 X 50 MM</t>
  </si>
  <si>
    <t>EXTINTOR DE INCENDIO PORTATIL COM CARGA DE GAS CARBONICO CO2 DE 6 KG, CLASSE BC</t>
  </si>
  <si>
    <t xml:space="preserve">11.7.23 </t>
  </si>
  <si>
    <t>GRAMPO PARALELO METÁLICO, PARA REDES AÉREAS DE DISTRIBUIÇÃO DE ENERGIA ELÉTRICA DE BAIXA TENSÃO - FORNECIMENTO E INSTALAÇÃO. AF_07/2020</t>
  </si>
  <si>
    <t>GRAMPO PARALELO METALICO PARA CABO DE 6 A 50 MM2, COM 2 PARAFUSOS</t>
  </si>
  <si>
    <t xml:space="preserve">11.7.24 </t>
  </si>
  <si>
    <t>ISOLADOR, TIPO DISCO, PARA TENSÃO 15 KV - FORNECIMENTO E INSTALAÇÃO. AF_07/2020</t>
  </si>
  <si>
    <t>ISOLADOR DE PORCELANA SUSPENSO, DISCO TIPO GARFO OLHAL, DIAMETRO DE 152 MM, PARA TENSAO DE *15* KV</t>
  </si>
  <si>
    <t xml:space="preserve">11.7.25 </t>
  </si>
  <si>
    <t xml:space="preserve">402 SINAPI </t>
  </si>
  <si>
    <t>GANCHO OLHAL EM ACO GALVANIZADO, ESPESSURA 16MM, ABERTURA 21MM</t>
  </si>
  <si>
    <t xml:space="preserve">11.7.26 </t>
  </si>
  <si>
    <t>Luva para eletroduto galvanizado, diâm = 2"</t>
  </si>
  <si>
    <t>LUVA PARA ELETRODUTO, EM ACO GALVANIZADO ELETROLITICO, DIAMETRO DE 50 MM (2")</t>
  </si>
  <si>
    <t xml:space="preserve">11.7.27 </t>
  </si>
  <si>
    <t>Fornecimento de cruzeta de concreto retangular 1900mm</t>
  </si>
  <si>
    <t>Fornecimento de Materiais para Redes de Energia Elétrica e Iluminação</t>
  </si>
  <si>
    <t>Cruzeta em concreto armado, retangular, 1900mm Cruzeta retangular concreto 1900mm un</t>
  </si>
  <si>
    <t xml:space="preserve">11.7.28 </t>
  </si>
  <si>
    <t xml:space="preserve">7581 SINAP </t>
  </si>
  <si>
    <t>SAPATILHA EM ACO GALVANIZADO PARA CABOS COM DIAMETRO NOMINAL ATE 5/8</t>
  </si>
  <si>
    <t>SAPATILHA EM ACO GALVANIZADO PARA CABOS COM DIAMETRO NOMINAL ATE 5/8"</t>
  </si>
  <si>
    <t xml:space="preserve">11.7.29 </t>
  </si>
  <si>
    <t xml:space="preserve">41204 SINAP </t>
  </si>
  <si>
    <t>POSTE DE CONCRETO ARMADO DE SECAO DUPLO T, EXTENSAO DE 11,00 M, RESISTENCIA DE 600 DAN, TIPO B</t>
  </si>
  <si>
    <t xml:space="preserve">11.7.30 </t>
  </si>
  <si>
    <t>ASSENTAMENTO DE POSTE DE CONCRETO COM COMPRIMENTO NOMINAL DE 11 M, CARGA NOMINAL MENOR OU IGUAL A 1000 DAN, ENGASTAMENTO SIMPLES COM 1,7 M DE SOLO (NÃO INCLUI FORNECIMENTO). AF_11/2019</t>
  </si>
  <si>
    <t>GUINDAUTO HIDRÁULICO, CAPACIDADE MÁXIMA DE CARGA 6200 KG, MOMENTO MÁXIMO DE CARGA 11,7 TM, ALCANCE MÁXIMO HORIZONTAL 9,70 M, INCLUSIVE CAMINHÃO TOCO PBT 16.000 KG, POTÊNCIA DE 189 CV - CHP DIURNO. AF_06/2014</t>
  </si>
  <si>
    <t>CABO DE COBRE NU 35 MM2 MEIO-DURO</t>
  </si>
  <si>
    <t xml:space="preserve">11.7.31 </t>
  </si>
  <si>
    <t>Pára-raio tipo polimérico 12KV, com desligador automático, resist. n/ linear un</t>
  </si>
  <si>
    <t xml:space="preserve">11.7.32 </t>
  </si>
  <si>
    <t>Manilha sapatilha preformada, fornecimento</t>
  </si>
  <si>
    <t>Manilha sapatilha preformada Un</t>
  </si>
  <si>
    <t xml:space="preserve">11.7.33 </t>
  </si>
  <si>
    <t>SUPORTE PARA TRANSFORMADOR EM POSTE DE CONCRETO DUPLO T - FORNECIMENTO E INSTALAÇÃO. AF_12/2020</t>
  </si>
  <si>
    <t>SUPORTE EM ACO GALVANIZADO PARA TRANSFORMADOR PARA POSTE DUPLO T 185 X 95 MM, CHAPA DE 5/16"</t>
  </si>
  <si>
    <t xml:space="preserve">11.7.34 </t>
  </si>
  <si>
    <t>TRANSFORMADOR DE DISTRIBUIÇÃO, 112,5 KVA, TRIFÁSICO, 60 HZ, CLASSE 15 KV, IMERSO EM ÓLEO MINERAL, INSTALAÇÃO EM POSTE (NÃO INCLUSO SUPORTE) - FORNECIMENTO E INSTALAÇÃO. AF_12/2020</t>
  </si>
  <si>
    <t>TRANSFORMADOR TRIFASICO DE DISTRIBUICAO, POTENCIA DE 112,5 KVA, TENSAO NOMINAL DE 15 KV, TENSAO SECUNDARIA DE 220/127V, EM OLEO ISOLANTE TIPO MINERAL</t>
  </si>
  <si>
    <t xml:space="preserve">11.7.35 </t>
  </si>
  <si>
    <t xml:space="preserve">1598 SINAPI </t>
  </si>
  <si>
    <t>CONECTOR DE ALUMINIO TIPO PRENSA CABO, BITOLA 1/2", PARA CABOS DE DIAMETRO DE 12,5 A 15 MM</t>
  </si>
  <si>
    <t xml:space="preserve">11.7.36 </t>
  </si>
  <si>
    <t xml:space="preserve">439 SINAPI </t>
  </si>
  <si>
    <t>PARAFUSO MAQUINA 16 X 300MM</t>
  </si>
  <si>
    <t>PARAFUSO M16 EM ACO GALVANIZADO, COMPRIMENTO = 300 MM, DIAMETRO = 16 MM, ROSCA MAQUINA, CABECA QUADRADA</t>
  </si>
  <si>
    <t xml:space="preserve">11.7.37 </t>
  </si>
  <si>
    <t xml:space="preserve">437 SINAPI </t>
  </si>
  <si>
    <t>PARAFUSO MAQUINA 16 X 400MM</t>
  </si>
  <si>
    <t>PARAFUSO M16 EM ACO GALVANIZADO, COMPRIMENTO = 400 MM, DIAMETRO = 16 MM, ROSCA DUPLA</t>
  </si>
  <si>
    <t xml:space="preserve">11.7.38 </t>
  </si>
  <si>
    <t>Fornecimento de chave fusível 15kv - 100a, ruptura assim. 10 ka</t>
  </si>
  <si>
    <t>Chave fusível 15kv- 24kv 100a 12000a un</t>
  </si>
  <si>
    <t xml:space="preserve">11.7.39 </t>
  </si>
  <si>
    <t>Fornecimento de elo fusível tipo 5 h, comp.= 500mm</t>
  </si>
  <si>
    <t>Elo fusível  5 h, 500 mm Elo fusível  5h comp= 500mm un</t>
  </si>
  <si>
    <t xml:space="preserve">11.7.40 </t>
  </si>
  <si>
    <t xml:space="preserve">20111 SINAPI </t>
  </si>
  <si>
    <t>FITA ISOLANTE ADESIVA ANTICHAMA, USO ATE 750 V, EM ROLO DE 19 MM X 20 M</t>
  </si>
  <si>
    <t xml:space="preserve">11.7.41 </t>
  </si>
  <si>
    <t xml:space="preserve">404 SINAP </t>
  </si>
  <si>
    <t>FITA ISOLANTE DE BORRACHA AUTOFUSAO, USO ATE 69 KV (ALTA TENSAO)</t>
  </si>
  <si>
    <t xml:space="preserve">11.7.42 </t>
  </si>
  <si>
    <t>Fornecimento de manilha 90 graus</t>
  </si>
  <si>
    <t>Manilha 90 gr un</t>
  </si>
  <si>
    <t xml:space="preserve">11.7.43 </t>
  </si>
  <si>
    <t xml:space="preserve">11837 SINAPI </t>
  </si>
  <si>
    <t>GRAMPO LINHA VIVA DE LATAO ESTANHADO, DIAMETRO DO CONDUTOR PRINCIPAL DE 10 A 120 MM2, DIAMETRO DA DERIVACAO DE 10 A 70 MM2</t>
  </si>
  <si>
    <t xml:space="preserve">11.7.44 </t>
  </si>
  <si>
    <t xml:space="preserve">432 SINAP </t>
  </si>
  <si>
    <t>PARAFUSO MAQUINA 16 X 250MM COM PORCA</t>
  </si>
  <si>
    <t>UND</t>
  </si>
  <si>
    <t>PARAFUSO M16 EM ACO GALVANIZADO, COMPRIMENTO = 250 MM, DIAMETRO = 16 MM, ROSCA MAQUINA, CABECA QUADRADA</t>
  </si>
  <si>
    <t xml:space="preserve">11.7.45 </t>
  </si>
  <si>
    <t xml:space="preserve">11790 SINAPI </t>
  </si>
  <si>
    <t>PARAFUSO MAQUINA 16 X 450MM COM PORCA</t>
  </si>
  <si>
    <t>PARAFUSO M16 EM ACO GALVANIZADO, COMPRIMENTO = 450 MM, DIAMETRO = 16 MM, ROSCA MAQUINA, CABECA QUADRADA</t>
  </si>
  <si>
    <t xml:space="preserve">11.7.46 </t>
  </si>
  <si>
    <t xml:space="preserve">441 SINAP </t>
  </si>
  <si>
    <t>PARAFUSO MAQUINA 16 X 150MM COM PORCA</t>
  </si>
  <si>
    <t>PARAFUSO M16 EM ACO GALVANIZADO, COMPRIMENTO = 150 MM, DIAMETRO = 16 MM, ROSCA MAQUINA, CABECA QUADRADA</t>
  </si>
  <si>
    <t xml:space="preserve">11.8.1 </t>
  </si>
  <si>
    <t xml:space="preserve">39585 SINAPI </t>
  </si>
  <si>
    <t>GRUPO GERADOR CABINADO 110 KVA, 380/220 V, 60 HZ, COM QUADRO AUTOMÁTICO - BDI = 16,32%</t>
  </si>
  <si>
    <t>GRUPO GERADOR DIESEL, COM CARENAGEM, POTENCIA STANDART ENTRE 100 E 110 KVA, VELOCIDADE DE 1800 RPM, FREQUENCIA DE 60 HZ</t>
  </si>
  <si>
    <t xml:space="preserve">11.8.2 </t>
  </si>
  <si>
    <t xml:space="preserve">C3661 </t>
  </si>
  <si>
    <t>EQUIPAMENTOS</t>
  </si>
  <si>
    <t>ELETROTÉCNICO COM ENCARGOS COMPLEMENTARES</t>
  </si>
  <si>
    <t xml:space="preserve">12.1 </t>
  </si>
  <si>
    <t>LUMINÁRIA DE EMERGÊNCIA, COM 30 LÂMPADAS LED DE 2 W, SEM REATOR - FORNECIMENTO E INSTALAÇÃO. AF_02/2020</t>
  </si>
  <si>
    <t>LUMINARIA DE EMERGENCIA 30 LEDS, POTENCIA 2 W, BATERIA DE LITIO, AUTONOMIA DE 6 HORAS</t>
  </si>
  <si>
    <t xml:space="preserve">12.2 </t>
  </si>
  <si>
    <t>EXTINTOR DE INCÊNDIO PORTÁTIL COM CARGA DE PQS DE 4 KG, CLASSE BC - FORNECIMENTO E INSTALAÇÃO. AF_10/2020_PE</t>
  </si>
  <si>
    <t xml:space="preserve">12.3 </t>
  </si>
  <si>
    <t>Sinalização Vertical</t>
  </si>
  <si>
    <t>Placa de sinalizacao, fotoluminescente, em pvc , com logotipo "Extintor de incêndio portátil"- Placa E5 un</t>
  </si>
  <si>
    <t xml:space="preserve">12.4 </t>
  </si>
  <si>
    <t>Placa de sinalizacao de seguranca contra incendio, fotoluminescente, retangular, *20 x 40* cm, em pvc *2* mm anti-chamas (simbolos, cores e pictogramas conforme nbr 13434)</t>
  </si>
  <si>
    <t>PLACA DE SINALIZACAO DE SEGURANCA CONTRA INCENDIO, FOTOLUMINESCENTE, RETANGULAR, *20 X 40* CM, EM PVC *2* MM ANTI-CHAMAS (SIMBOLOS, CORES E PICTOGRAMAS CONFORME NBR 16820)</t>
  </si>
  <si>
    <t xml:space="preserve">12.5 </t>
  </si>
  <si>
    <t>Placa de sinalizacao, fotoluminescente, 38x19 cm, em pvc , com seta indicativa de sentido (esquerda ou direita) de saída de emergência- Placa S2</t>
  </si>
  <si>
    <t>Placa de sinalizacao, fotoluminescente, 38x19 cm, em pvc , com seta indicativa de sentido (esquerda ou direita) de saída de emergência- Placa S2 Placa de sinalizacao, fotoluminescente, 38x19 cm, em pvc , com seta indicativa de sentido (esquerda ou direita) de saída de emergência - Placa S2 un</t>
  </si>
  <si>
    <t xml:space="preserve">12.6 </t>
  </si>
  <si>
    <t xml:space="preserve">ita 993 </t>
  </si>
  <si>
    <t>BOTÃO DE PANICO PARA BANHEIRO PNE/PCD</t>
  </si>
  <si>
    <t>Alarme Audiovisual Emergência De Idoso E Deficiente Pne/pcd</t>
  </si>
  <si>
    <t xml:space="preserve">13.1.1 </t>
  </si>
  <si>
    <t>TUBO PVC, SÉRIE R, ÁGUA PLUVIAL, DN 100 MM, FORNECIDO E INSTALADO EM CONDUTORES VERTICAIS DE ÁGUAS PLUVIAIS. AF_06/2022</t>
  </si>
  <si>
    <t>TUBO PVC, SERIE R, DN 100 MM, PARA ESGOTO OU AGUAS PLUVIAIS PREDIAL (NBR 5688)</t>
  </si>
  <si>
    <t xml:space="preserve">13.1.2 </t>
  </si>
  <si>
    <t>TUBO PVC, SÉRIE R, ÁGUA PLUVIAL, DN 75 MM, FORNECIDO E INSTALADO EM CONDUTORES VERTICAIS DE ÁGUAS PLUVIAIS. AF_06/2022</t>
  </si>
  <si>
    <t>TUBO PVC, SERIE R, DN 75 MM, PARA ESGOTO OU AGUAS PLUVIAIS PREDIAL (NBR 5688)</t>
  </si>
  <si>
    <t xml:space="preserve">13.2.1 </t>
  </si>
  <si>
    <t>LUVA SIMPLES, PVC, SERIE R, ÁGUA PLUVIAL, DN 100 MM, JUNTA ELÁSTICA, FORNECIDO E INSTALADO EM CONDUTORES VERTICAIS DE ÁGUAS PLUVIAIS. AF_06/2022</t>
  </si>
  <si>
    <t>ANEL BORRACHA, DN 100 MM, PARA TUBO SERIE REFORCADA ESGOTO PREDIAL</t>
  </si>
  <si>
    <t>LUVA SIMPLES, PVC SERIE R, 100 MM, PARA ESGOTO PREDIAL</t>
  </si>
  <si>
    <t xml:space="preserve">13.2.2 </t>
  </si>
  <si>
    <t>LUVA DE CORRER, PVC, SERIE R, ÁGUA PLUVIAL, DN 100 MM, JUNTA ELÁSTICA, FORNECIDO E INSTALADO EM CONDUTORES VERTICAIS DE ÁGUAS PLUVIAIS. AF_06/2022</t>
  </si>
  <si>
    <t>LUVA DE CORRER, PVC SERIE R, 100 MM, PARA ESGOTO PREDIAL</t>
  </si>
  <si>
    <t xml:space="preserve">13.2.3 </t>
  </si>
  <si>
    <t>JOELHO 90 GRAUS, PVC, SERIE R, ÁGUA PLUVIAL, DN 100 MM, JUNTA ELÁSTICA, FORNECIDO E INSTALADO EM RAMAL DE ENCAMINHAMENTO. AF_06/2022</t>
  </si>
  <si>
    <t>JOELHO, PVC SERIE R, 90 GRAUS, DN 100 MM, PARA ESGOTO PREDIAL</t>
  </si>
  <si>
    <t xml:space="preserve">13.2.4 </t>
  </si>
  <si>
    <t>JOELHO 90 GRAUS, PVC, SERIE R, ÁGUA PLUVIAL, DN 100 MM, JUNTA ELÁSTICA, FORNECIDO E INSTALADO EM CONDUTORES VERTICAIS DE ÁGUAS PLUVIAIS. AF_06/2022</t>
  </si>
  <si>
    <t xml:space="preserve">13.2.5 </t>
  </si>
  <si>
    <t>JOELHO 45 GRAUS, PVC, SERIE R, ÁGUA PLUVIAL, DN 100 MM, JUNTA ELÁSTICA, FORNECIDO E INSTALADO EM RAMAL DE ENCAMINHAMENTO. AF_06/2022</t>
  </si>
  <si>
    <t>JOELHO, PVC SERIE R, 45 GRAUS, DN 100 MM, PARA ESGOTO PREDIAL</t>
  </si>
  <si>
    <t xml:space="preserve">13.2.6 </t>
  </si>
  <si>
    <t xml:space="preserve">13.2.7 </t>
  </si>
  <si>
    <t>Caixas de Inspeção</t>
  </si>
  <si>
    <t>Ralo hemisférico em fº fº, tipo abacaxi Ø 100mm Un</t>
  </si>
  <si>
    <t xml:space="preserve">13.2.8 </t>
  </si>
  <si>
    <t>CAIXA ENTERRADA HIDRÁULICA RETANGULAR, EM CONCRETO PRÉ-MOLDADO, DIMENSÕES INTERNAS: 0,8X0,8X0,5 M. AF_12/2020</t>
  </si>
  <si>
    <t>CAIXA DE CONCRETO ARMADO PRE-MOLDADO, COM FUNDO E SEM TAMPA, DIMENSOES DE 0,80 X 0,80 X 0,50 M</t>
  </si>
  <si>
    <t xml:space="preserve">13.2.9 </t>
  </si>
  <si>
    <t xml:space="preserve">13.2.10 </t>
  </si>
  <si>
    <t>Tampa em chapa metálica de 1/8", inclusive tratamento e pintura em esmalte ou óleo - Rev. 01</t>
  </si>
  <si>
    <t>Pintura de acabamento com lixamento, aplicação de 01 demão de tinta à base de zarcão e 02 demãos de tinta esmalte</t>
  </si>
  <si>
    <t>Esmalte Sintético / Óleo</t>
  </si>
  <si>
    <t>Chapa aço grossa preta 1/8"(3,00mm), 24,75 kg/m2 kg</t>
  </si>
  <si>
    <t>BARRA DE ACO CHATA, RETANGULAR (QUALQUER BITOLA)</t>
  </si>
  <si>
    <t>CANTONEIRA ACO ABAS IGUAIS (QUALQUER BITOLA), ESPESSURA ENTRE 1/8" E 1/4"</t>
  </si>
  <si>
    <t xml:space="preserve">13.2.11 </t>
  </si>
  <si>
    <t>JOELHO 90 GRAUS, PVC, SERIE R, ÁGUA PLUVIAL, DN 75 MM, JUNTA ELÁSTICA, FORNECIDO E INSTALADO EM CONDUTORES VERTICAIS DE ÁGUAS PLUVIAIS. AF_06/2022</t>
  </si>
  <si>
    <t>ANEL BORRACHA, DN 75 MM, PARA TUBO SERIE REFORCADA ESGOTO PREDIAL</t>
  </si>
  <si>
    <t>JOELHO, PVC SERIE R, 90 GRAUS, DN 75 MM, PARA ESGOTO PREDIAL</t>
  </si>
  <si>
    <t xml:space="preserve">13.2.12 </t>
  </si>
  <si>
    <t>JOELHO 45 GRAUS, PVC, SERIE R, ÁGUA PLUVIAL, DN 75 MM, JUNTA ELÁSTICA, FORNECIDO E INSTALADO EM CONDUTORES VERTICAIS DE ÁGUAS PLUVIAIS. AF_06/2022</t>
  </si>
  <si>
    <t>JOELHO, PVC SERIE R, 45 GRAUS, DN 75 MM, PARA ESGOTO PREDIAL</t>
  </si>
  <si>
    <t xml:space="preserve">13.2.13 </t>
  </si>
  <si>
    <t>Ralo hemisférico em fº fº, tipo abacaxi Ø 75mm Un</t>
  </si>
  <si>
    <t xml:space="preserve">13.2.15 </t>
  </si>
  <si>
    <t>BARRA DE ACO CHATO, RETANGULAR, 50,8 MM X 7,94 MM (L X E), 3,162 KG/M</t>
  </si>
  <si>
    <t xml:space="preserve">14.1.1 </t>
  </si>
  <si>
    <t>TUBO, PVC, SOLDÁVEL, DN 32MM, INSTALADO EM RAMAL OU SUB-RAMAL DE ÁGUA - FORNECIMENTO E INSTALAÇÃO. AF_06/2022</t>
  </si>
  <si>
    <t xml:space="preserve">14.1.2 </t>
  </si>
  <si>
    <t>TUBO EM COBRE FLEXÍVEL, DN 1/4", COM ISOLAMENTO, INSTALADO EM FORRO, PARA RAMAL DE ALIMENTAÇÃO DE AR CONDICIONADO, INCLUSO FIXADOR. AF_11/2021</t>
  </si>
  <si>
    <t>FIXAÇÃO DE TUBOS HORIZONTAIS DE PEX DIAMETROS IGUAIS OU INFERIORES A 40 MM COM ABRAÇADEIRA PLÁSTICA 390 MM, FIXADA EM LAJE. AF_05/2015</t>
  </si>
  <si>
    <t>TUBO EM COBRE FLEXÍVEL, DN 1/4", COM ISOLAMENTO, INSTALADO EM RAMAL DE ALIMENTAÇÃO DE AR CONDICIONADO COM CONDENSADORA CENTRAL  FORNECIMENTO E INSTALAÇÃO. AF_12/2015</t>
  </si>
  <si>
    <t xml:space="preserve">14.1.3 </t>
  </si>
  <si>
    <t>TUBO EM COBRE FLEXÍVEL, DN 3/8", COM ISOLAMENTO, INSTALADO EM FORRO, PARA RAMAL DE ALIMENTAÇÃO DE AR CONDICIONADO, INCLUSO FIXADOR. AF_11/2021</t>
  </si>
  <si>
    <t>TUBO EM COBRE FLEXÍVEL, DN 3/8", COM ISOLAMENTO, INSTALADO EM RAMAL DE ALIMENTAÇÃO DE AR CONDICIONADO COM CONDENSADORA CENTRAL  FORNECIMENTO E INSTALAÇÃO. AF_12/2015</t>
  </si>
  <si>
    <t xml:space="preserve">14.1.4 </t>
  </si>
  <si>
    <t>TUBO EM COBRE FLEXÍVEL, DN 1/2", COM ISOLAMENTO, INSTALADO EM FORRO, PARA RAMAL DE ALIMENTAÇÃO DE AR CONDICIONADO, INCLUSO FIXADOR. AF_11/2021</t>
  </si>
  <si>
    <t>TUBO EM COBRE FLEXÍVEL, DN 1/2", COM ISOLAMENTO, INSTALADO EM RAMAL DE ALIMENTAÇÃO DE AR CONDICIONADO COM CONDENSADORA CENTRAL  FORNECIMENTO E INSTALAÇÃO. AF_12/2015</t>
  </si>
  <si>
    <t xml:space="preserve">14.1.5 </t>
  </si>
  <si>
    <t>TUBO EM COBRE FLEXÍVEL, DN 5/8", COM ISOLAMENTO, INSTALADO EM FORRO, PARA RAMAL DE ALIMENTAÇÃO DE AR CONDICIONADO, INCLUSO FIXADOR. AF_11/2021</t>
  </si>
  <si>
    <t>TUBO EM COBRE FLEXÍVEL, DN 5/8, COM ISOLAMENTO, INSTALADO EM RAMAL DE ALIMENTAÇÃO DE AR CONDICIONADO COM CONDENSADORA CENTRAL   FORNECIMENTO E INSTALAÇÃO. AF_12/2015</t>
  </si>
  <si>
    <t xml:space="preserve">14.1.6 </t>
  </si>
  <si>
    <t xml:space="preserve">C4780 </t>
  </si>
  <si>
    <t>REDE FRIGORÍGENA C/ TUBO DE COBRE 3/4" FLEXÍVEL, ISOLADO COM BORRACHA ELASTOMÉRICA, SUSTENTAÇÃO, SOLDA E LIMPEZA</t>
  </si>
  <si>
    <t>REDE FRIGORÍGENA</t>
  </si>
  <si>
    <t xml:space="preserve">I1179 </t>
  </si>
  <si>
    <t>FITA DE CALDEAÇÃO</t>
  </si>
  <si>
    <t>MANTA DE POLIETILENO EXPANDIDO (PEBD) ANTICHAMAS, E = 8 MM</t>
  </si>
  <si>
    <t>PASTA PARA SOLDA DE TUBOS E CONEXOES DE COBRE (EMBALAGEM COM 250 G)</t>
  </si>
  <si>
    <t xml:space="preserve">I1872 </t>
  </si>
  <si>
    <t>SOLDA 50X50</t>
  </si>
  <si>
    <t>TUBO DE COBRE FLEXIVEL, D = 3/4 ", E = 0,79 MM, PARA AR-CONDICIONADO/ INSTALACOES GAS RESIDENCIAIS E COMERCIAIS</t>
  </si>
  <si>
    <t xml:space="preserve">14.2.1 </t>
  </si>
  <si>
    <t>LUVA, PVC, SOLDÁVEL, DN 32MM, INSTALADO EM RAMAL OU SUB-RAMAL DE ÁGUA - FORNECIMENTO E INSTALAÇÃO. AF_06/2022</t>
  </si>
  <si>
    <t>LUVA PVC SOLDAVEL, 32 MM, PARA AGUA FRIA PREDIAL</t>
  </si>
  <si>
    <t xml:space="preserve">14.2.2 </t>
  </si>
  <si>
    <t>CURVA 90 GRAUS, PVC, SOLDÁVEL, DN 32MM, INSTALADO EM RAMAL OU SUB-RAMAL DE ÁGUA - FORNECIMENTO E INSTALAÇÃO. AF_06/2022</t>
  </si>
  <si>
    <t>CURVA DE PVC 90 GRAUS, SOLDAVEL, 32 MM, COR MARROM, PARA AGUA FRIA PREDIAL</t>
  </si>
  <si>
    <t xml:space="preserve">14.2.3 </t>
  </si>
  <si>
    <t>CURVA 45 GRAUS, PVC, SOLDÁVEL, DN 32MM, INSTALADO EM RAMAL OU SUB-RAMAL DE ÁGUA - FORNECIMENTO E INSTALAÇÃO. AF_06/2022</t>
  </si>
  <si>
    <t>CURVA DE PVC 45 GRAUS, SOLDAVEL, 32 MM, COR MARROM, PARA AGUA FRIA PREDIAL</t>
  </si>
  <si>
    <t xml:space="preserve">14.2.4 </t>
  </si>
  <si>
    <t>Pontos de Suprimento de Energia Convencionais</t>
  </si>
  <si>
    <t>CABO MULTIPOLAR DE COBRE, FLEXIVEL, CLASSE 4 OU 5, ISOLACAO EM HEPR, COBERTURA EM PVC-ST2, ANTICHAMA BWF-B, 0,6/1 KV, 3 CONDUTORES DE 4 MM2</t>
  </si>
  <si>
    <t xml:space="preserve">14.3.1 </t>
  </si>
  <si>
    <t>AR CONDICIONADO SPLIT INVERTER, HI-WALL (PAREDE), 9000 BTU/H, CICLO FRIO - FORNECIMENTO E INSTALAÇÃO. AF_11/2021_PE</t>
  </si>
  <si>
    <t>MECÂNICO DE REFRIGERAÇÃO COM ENCARGOS COMPLEMENTARES</t>
  </si>
  <si>
    <t>CHUMBADOR, DIAMETRO 1/4" COM PARAFUSO 1/4" X 40 MM</t>
  </si>
  <si>
    <t>PARAFUSO DE FERRO POLIDO, SEXTAVADO, COM ROSCA INTEIRA, DIAMETRO 5/16", COMPRIMENTO 3/4", COM PORCA E ARRUELA LISA LEVE</t>
  </si>
  <si>
    <t>SUPORTE MAO-FRANCESA EM ACO, ABAS IGUAIS 40 CM, CAPACIDADE MINIMA 70 KG, BRANCO</t>
  </si>
  <si>
    <t>AR CONDICIONADO SPLIT INVERTER, HI-WALL (PAREDE), 9000 BTU/H, CICLO FRIO, 60HZ, CLASSIFICACAO A (SELO PROCEL), GAS HFC, CONTROLE S/FIO</t>
  </si>
  <si>
    <t>Equipamento para Aquisição Permanente</t>
  </si>
  <si>
    <t xml:space="preserve">14.3.2 </t>
  </si>
  <si>
    <t>AR CONDICIONADO SPLIT INVERTER, HI-WALL (PAREDE), 12000 BTU/H, CICLO FRIO - FORNECIMENTO E INSTALAÇÃO. AF_11/2021_PE</t>
  </si>
  <si>
    <t>AR CONDICIONADO SPLIT INVERTER, HI-WALL (PAREDE), 12000 BTU/H, CICLO FRIO, 60HZ, CLASSIFICACAO A (SELO PROCEL), GAS HFC, CONTROLE S/FIO</t>
  </si>
  <si>
    <t xml:space="preserve">14.3.3 </t>
  </si>
  <si>
    <t>AR CONDICIONADO SPLIT INVERTER, HI-WALL (PAREDE), 18000 BTU/H, CICLO FRIO - FORNECIMENTO E INSTALAÇÃO. AF_11/2021_PE</t>
  </si>
  <si>
    <t>AR CONDICIONADO SPLIT INVERTER, HI-WALL (PAREDE), 18000 BTU/H, CICLO FRIO, 60HZ, CLASSIFICACAO A (SELO PROCEL), GAS HFC, CONTROLE S/FIO</t>
  </si>
  <si>
    <t xml:space="preserve">14.3.4 </t>
  </si>
  <si>
    <t>AR CONDICIONADO SPLIT INVERTER, HI-WALL (PAREDE), 24000 BTU/H, CICLO FRIO - FORNECIMENTO E INSTALAÇÃO. AF_11/2021_PE</t>
  </si>
  <si>
    <t>AR CONDICIONADO SPLIT INVERTER, HI-WALL (PAREDE), 24000 BTU/H, CICLO FRIO, 60HZ, CLASSIFICACAO A - SELO PROCEL, GAS HFC, CONTROLE S/FIO</t>
  </si>
  <si>
    <t xml:space="preserve">14.3.5 </t>
  </si>
  <si>
    <t>AR CONDICIONADO SPLIT INVERTER, PISO TETO, 36000 BTU/H, CICLO FRIO - FORNECIMENTO E INSTALAÇÃO. AF_11/2021_PE</t>
  </si>
  <si>
    <t>BUCHA DE NYLON SEM ABA S10</t>
  </si>
  <si>
    <t>PARAFUSO ZINCADO, SEXTAVADO, COM ROSCA SOBERBA, DIAMETRO 3/8", COMPRIMENTO 80 MM</t>
  </si>
  <si>
    <t>ARRUELA  EM ACO GALVANIZADO, DIAMETRO EXTERNO = 35MM, ESPESSURA = 3MM, DIAMETRO DO FURO= 18MM</t>
  </si>
  <si>
    <t>AR CONDICIONADO SPLIT INVERTER, PISO TETO, 36000 BTU/H, CICLO FRIO, 60HZ, CLASSIFICACAO ENERGETICA A OU B (SELO PROCEL), GAS HFC, CONTROLE S/FIO</t>
  </si>
  <si>
    <t xml:space="preserve">14.3.6 </t>
  </si>
  <si>
    <t>AR CONDICIONADO SPLIT INVERTER, PISO TETO, 48000 BTU/H, CICLO FRIO - FORNECIMENTO E INSTALAÇÃO. AF_11/2021_PE</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</si>
  <si>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</si>
  <si>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</si>
  <si>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AR CONDICIONADO SPLIT INVERTER, PISO TETO, 48000 BTU/H, CICLO FRIO, 60HZ, CLASSIFICACAO ENERGETICA A OU B (SELO PROCEL), GAS HFC, CONTROLE S/FIO</t>
  </si>
  <si>
    <t xml:space="preserve">14.3.7 </t>
  </si>
  <si>
    <t>AR CONDICIONADO SPLIT ON/OFF, CASSETE (TETO), 60000 BTU/H, CICLO QUENTE/FRIO - FORNECIMENTO E INSTALAÇÃO. AF_11/2021_PE</t>
  </si>
  <si>
    <t>AR CONDICIONADO SPLIT ON/OFF, CASSETE (TETO), 60000 BTUS/H, CICLO QUENTE/FRIO, 60 HZ, CLASSIFICACAO ENERGETICA A - SELO PROCEL, GAS HFC, CONTROLE S/ FIO</t>
  </si>
  <si>
    <t xml:space="preserve">15.1 </t>
  </si>
  <si>
    <t>CABO ELETRÔNICO CATEGORIA 6, INSTALADO EM EDIFICAÇÃO INSTITUCIONAL - FORNECIMENTO E INSTALAÇÃO. AF_11/2019</t>
  </si>
  <si>
    <t>CABO DE REDE, PAR TRANCADO UTP, 4 PARES, CATEGORIA 6 (CAT 6), ISOLAMENTO PVC (LSZH)</t>
  </si>
  <si>
    <t xml:space="preserve">15.2 </t>
  </si>
  <si>
    <t xml:space="preserve">15.3 </t>
  </si>
  <si>
    <t>CAIXA RETANGULAR 4" X 4" BAIXA (0,30 M DO PISO), PVC, INSTALADA EM PAREDE - FORNECIMENTO E INSTALAÇÃO. AF_12/2015</t>
  </si>
  <si>
    <t xml:space="preserve">15.4 </t>
  </si>
  <si>
    <t xml:space="preserve">15.5 </t>
  </si>
  <si>
    <t xml:space="preserve">15.6 </t>
  </si>
  <si>
    <t xml:space="preserve">15.7 </t>
  </si>
  <si>
    <t xml:space="preserve">15.8 </t>
  </si>
  <si>
    <t xml:space="preserve">15.9 </t>
  </si>
  <si>
    <t xml:space="preserve">15.10 </t>
  </si>
  <si>
    <t>Tomadas para Lógica</t>
  </si>
  <si>
    <t>Modulo para tomada rj-45 cat.6 un</t>
  </si>
  <si>
    <t>Placa 4" x 2" para tomada rj-45 cat.6 - p/ 02 módulos un</t>
  </si>
  <si>
    <t xml:space="preserve">15.11 </t>
  </si>
  <si>
    <t>Tomada dupla para lógica no piso, metal, RJ45 un</t>
  </si>
  <si>
    <t xml:space="preserve">15.12 </t>
  </si>
  <si>
    <t>PATCH PANEL 48 PORTAS, CATEGORIA 6 - FORNECIMENTO E INSTALAÇÃO. AF_11/2019</t>
  </si>
  <si>
    <t>PATCH PANEL, 48 PORTAS, CATEGORIA 6, COM RACKS DE 19" DE LARGURA E 2 U DE ALTURA</t>
  </si>
  <si>
    <t xml:space="preserve">15.13 </t>
  </si>
  <si>
    <t>Rack fechado tipo armário 19" x 36u x 670mm un</t>
  </si>
  <si>
    <t xml:space="preserve">15.14 </t>
  </si>
  <si>
    <t xml:space="preserve">ita 12791 </t>
  </si>
  <si>
    <t>SWITCH GERENCIÁVEL 48 PORTAS RJ 45 100/1000 MBPS E 4 PORTAS SFP 100/1000, HP 1920S-48 JL382A OU SIMILAR EQUIVALENTE</t>
  </si>
  <si>
    <t xml:space="preserve">cotação ita </t>
  </si>
  <si>
    <t xml:space="preserve">SWITCH GERENCIÁVEL 48 PORTAS RJ 45 100/1000 MBPS E 4 PORTAS SFP 100/1000, HP 1920S48 JL382A OU SIMILAR EQUIVALENTE </t>
  </si>
  <si>
    <t xml:space="preserve">15.15 </t>
  </si>
  <si>
    <t>PATCH CORD, CATEGORIA 6, EXTENSÃO DE 1,50M - FORNECIMENTO E INSTALAÇÃO</t>
  </si>
  <si>
    <t>Pontos de Suprimento de Lógica</t>
  </si>
  <si>
    <t>PATCH CORD (CABO DE REDE), CATEGORIA 6 (CAT 6) UTP, 23 AWG, 4 PARES, EXTENSAO DE 2,50 M</t>
  </si>
  <si>
    <t xml:space="preserve">15.16 </t>
  </si>
  <si>
    <t>PATCH CORD (CABO DE REDE), CATEGORIA 6 (CAT 6) UTP, 23 AWG, 4 PARES, EXTENSAO DE 1,50 M</t>
  </si>
  <si>
    <t xml:space="preserve">15.17 </t>
  </si>
  <si>
    <t>Régua (filtro de linha) com 8 tomadas</t>
  </si>
  <si>
    <t>Régua (filtro de linha) com 8 tomadas 2P+T un</t>
  </si>
  <si>
    <t xml:space="preserve">15.18 </t>
  </si>
  <si>
    <t>Fornecimento e instalação de eletrocalha perfurada 300 x 100 x 3000 mm (ref. mopa ou similar)</t>
  </si>
  <si>
    <t>Eletrocalha metálica perfurada 300 x 100 x 3000 mm (ref. mopa ou similar) m</t>
  </si>
  <si>
    <t xml:space="preserve">15.19 </t>
  </si>
  <si>
    <t>No-break 110/220v 1.2 kva com 03 saídas 110v ac un</t>
  </si>
  <si>
    <t xml:space="preserve">15.20 </t>
  </si>
  <si>
    <t xml:space="preserve">ita 287 </t>
  </si>
  <si>
    <t>CÂMERA DE VÍDEO IP TIPO BULLET FULL HD 1080P, IP67 - FORNECIMENTO E INSTALAÇÃO</t>
  </si>
  <si>
    <t xml:space="preserve">cotação ita 2 </t>
  </si>
  <si>
    <t>CÂMERA DE VÍDEO IP TIPO BULLET FULL HD 1080P, IP67</t>
  </si>
  <si>
    <t xml:space="preserve">15.21 </t>
  </si>
  <si>
    <t xml:space="preserve">91936 ORSE </t>
  </si>
  <si>
    <t>FORNECIMENTO E INSTALAÇÃO DE CONECTOR RJ 45 MACHO CAT 6</t>
  </si>
  <si>
    <t xml:space="preserve">15.22 </t>
  </si>
  <si>
    <t xml:space="preserve">15.23 </t>
  </si>
  <si>
    <t xml:space="preserve">ita 310 </t>
  </si>
  <si>
    <t>NVR STAND ALONE 16 CANAIS COM POE, INTELBRAS 3116P OU SIMILAR, FORNECIMENTO E INSTALAÇÃO, INCLUI HD 4 TB PARA CFTV</t>
  </si>
  <si>
    <t xml:space="preserve">cotação ita 3 </t>
  </si>
  <si>
    <t>NVR STAND ALONE 16 CANAIS COM POE, INTELBRAS 3116P OU SIMILAR</t>
  </si>
  <si>
    <t xml:space="preserve">cotação ita 4 </t>
  </si>
  <si>
    <t>HD 4 TB PARA CFTV</t>
  </si>
  <si>
    <t xml:space="preserve">15.24 </t>
  </si>
  <si>
    <t>QUADRO DE DISTRIBUIÇÃO PARA TELEFONE N.5, 80X80X12CM EM CHAPA METALICA, SEM ACESSORIOS, PADRAO TELEBRAS, FORNECIMENTO E INSTALAÇÃO. AF_11/2019</t>
  </si>
  <si>
    <t>CAIXA DE PASSAGEM/ LUZ / TELEFONIA, DE EMBUTIR,  EM CHAPA DE ACO GALVANIZADO, DIMENSOES 80 X 80 X *12* CM (PADRAO CONCESSIONARIA LOCAL)</t>
  </si>
  <si>
    <t xml:space="preserve">15.25 </t>
  </si>
  <si>
    <t>Bloco terminal para telefone - 10 pares un</t>
  </si>
  <si>
    <t xml:space="preserve">15.26 </t>
  </si>
  <si>
    <t>Guia de cabos fechado 19" 1U Guia de cabos fechado 19"1U un</t>
  </si>
  <si>
    <t xml:space="preserve">15.27 </t>
  </si>
  <si>
    <t>Bandeja para rack 19", deslizante, perfurada</t>
  </si>
  <si>
    <t>Bandeja para rack 19", deslizante, perfurada, 400mm de profundidade un</t>
  </si>
  <si>
    <t xml:space="preserve">15.28 </t>
  </si>
  <si>
    <t>Fornecimento e instalação de voice panel 24 portas cat 6</t>
  </si>
  <si>
    <t>Voice panel 24 portas cat 6 un</t>
  </si>
  <si>
    <t xml:space="preserve">15.29 </t>
  </si>
  <si>
    <t>CAIXA ENTERRADA PARA INSTALAÇÕES TELEFÔNICAS TIPO R1, EM ALVENARIA COM BLOCOS DE CONCRETO, DIMENSÕES INTERNAS: 0,35X0,60X0,60 M, EXCLUINDO TAMPÃO. AF_12/2020</t>
  </si>
  <si>
    <t>CANALETA DE CONCRETO 19 X 19 X 19 CM (CLASSE C - NBR 6136)</t>
  </si>
  <si>
    <t>BLOCO DE CONCRETO ESTRUTURAL 19 X 19 X 39 CM, FBK 4,5 MPA (NBR 6136)</t>
  </si>
  <si>
    <t xml:space="preserve">15.30 </t>
  </si>
  <si>
    <t>TAMPA PARA CAIXA TIPO R1, EM FERRO FUNDIDO, DIMENSÕES INTERNAS: 0,40 X 0,60 M - FORNECIMENTO E INSTALAÇÃO. AF_12/2020</t>
  </si>
  <si>
    <t>TAMPAO FOFO SIMPLES COM BASE, CLASSE A15 CARGA MAX 1,5 T, 400 X 600 MM (COM INSCRICAO EM RELEVO DO TIPO DE REDE)</t>
  </si>
  <si>
    <t xml:space="preserve">15.31 </t>
  </si>
  <si>
    <t>CABO TELEFÔNICO CI-50 20 PARES INSTALADO EM ENTRADA DE EDIFICAÇÃO - FORNECIMENTO E INSTALAÇÃO. AF_11/2019</t>
  </si>
  <si>
    <t>CABO TELEFONICO CI 50, 20 PARES, USO INTERNO</t>
  </si>
  <si>
    <t xml:space="preserve">16.1 </t>
  </si>
  <si>
    <t>Fio flexível 2 x 2,5mm2 (paralelo ou torcido)</t>
  </si>
  <si>
    <t>CORDAO DE COBRE, FLEXIVEL, TORCIDO, CLASSE 4 OU 5, ISOLACAO EM PVC/D, 300 V, 2 CONDUTORES DE 2,5 MM2</t>
  </si>
  <si>
    <t xml:space="preserve">16.2 </t>
  </si>
  <si>
    <t xml:space="preserve">16.3 </t>
  </si>
  <si>
    <t xml:space="preserve">16.4 </t>
  </si>
  <si>
    <t xml:space="preserve">ita 91 </t>
  </si>
  <si>
    <t>TOMADA XLR PARA MICROFONE, PARA PISO, COM PLACA E CAIXA</t>
  </si>
  <si>
    <t>ESPELHO / PLACA CEGA 4" X 2", PARA INSTALACAO DE TOMADAS E INTERRUPTORES</t>
  </si>
  <si>
    <t>Conector XLR 05 pinos em alumínio com grau proteção IP66 un</t>
  </si>
  <si>
    <t xml:space="preserve">16.5 </t>
  </si>
  <si>
    <t>CONECTOR XLR MACHO</t>
  </si>
  <si>
    <t xml:space="preserve">16.6 </t>
  </si>
  <si>
    <t>Cabo balanceado 2 x 0,30mm (para microfone)</t>
  </si>
  <si>
    <t>Cabo balanceado 2 x 0,30mm (para microfone) m</t>
  </si>
  <si>
    <t xml:space="preserve">16.7 </t>
  </si>
  <si>
    <t>Caixa acustica quadrada em ABS, tela de aluminio microperfurada, pintura eletrostatica c/poliester, Woofer coaxial 6" c/carcaça de aluminio. potencia 100W</t>
  </si>
  <si>
    <t>Caixa acustica quadrada em ABS, tela de aluminio microperfurada, pintura eletrostatica c/poliester, Woofer coaxial 6" c/carcaça de aluminio. potencia 100W Caixa acustica quadrada em ABS, tela de aluminio microperfurada, pintura eletrostatica c/poliester, Woofer coaxial 6" c/carcaça de aluminio, potencia 100W un</t>
  </si>
  <si>
    <t xml:space="preserve">16.8 </t>
  </si>
  <si>
    <t>PEDESTAL GOOSENECK COM MICROFONE E TECLA PTT</t>
  </si>
  <si>
    <t>Poços de Visita para Redes de Drenagem</t>
  </si>
  <si>
    <t>Pedestal Gooseneck com microfone e tecla PTT ref:SM-102, Sansara ou similar (sonorização) un</t>
  </si>
  <si>
    <t xml:space="preserve">16.9 </t>
  </si>
  <si>
    <t>Fornecimento e instalação de mini rack de parede 19" x 5u x 350mm</t>
  </si>
  <si>
    <t>Mini Rack de parede 19" x 5u x 350mm (porta de acrílico) un</t>
  </si>
  <si>
    <t xml:space="preserve">16.10 </t>
  </si>
  <si>
    <t>MICROFONE DINAMICO TPO CARDIOIDE</t>
  </si>
  <si>
    <t>Microfone SM 58 C/fio ou similar un</t>
  </si>
  <si>
    <t xml:space="preserve">16.11 </t>
  </si>
  <si>
    <t>MESA DE SOM / MIXER 8 CANAIS</t>
  </si>
  <si>
    <t>Mesa de som / Mixer 5 canais c/ USB Omx 52 - Oneal ou similar un</t>
  </si>
  <si>
    <t xml:space="preserve">16.12 </t>
  </si>
  <si>
    <t>PRE- AMPLIFICADOR GONGO PGH-3000 AMBIENCE LINE HAYONIK OU SIMILAR</t>
  </si>
  <si>
    <t>Paisagismo</t>
  </si>
  <si>
    <t>Pré-amplificador Gongo PGH-3000 Ambience Line HAYONIK un</t>
  </si>
  <si>
    <t xml:space="preserve">16.13 </t>
  </si>
  <si>
    <t>AMPLIFICADOR DE POTENCIA 600W - FORNECIMENTO E INSTALAÇÃO</t>
  </si>
  <si>
    <t>Amplificador de linha 70,7V x 600W RMS - SL-600, Sansara ou similar (sonorização) un</t>
  </si>
  <si>
    <t xml:space="preserve">16.14 </t>
  </si>
  <si>
    <t xml:space="preserve">ita 991 </t>
  </si>
  <si>
    <t>CAIXA ACUSTICA - SONOFLETOR 55 W</t>
  </si>
  <si>
    <t xml:space="preserve">cotação ita 5 </t>
  </si>
  <si>
    <t xml:space="preserve">Caixa Acustica 55W </t>
  </si>
  <si>
    <t xml:space="preserve">16.15 </t>
  </si>
  <si>
    <t xml:space="preserve">ita 992 </t>
  </si>
  <si>
    <t>CAIXA ACUSTICA - SONOFLETOR 30 WATS/ 70 VOLTS</t>
  </si>
  <si>
    <t>par</t>
  </si>
  <si>
    <t xml:space="preserve">cotação ita 6 </t>
  </si>
  <si>
    <t>Caixa Acústica 30W Rms</t>
  </si>
  <si>
    <t xml:space="preserve">17.1 </t>
  </si>
  <si>
    <t>ELETRODUTO RÍGIDO ROSCÁVEL, PVC, DN 32 MM (1"), PARA CIRCUITOS TERMINAIS, INSTALADO EM PAREDE - FORNECIMENTO E INSTALAÇÃO. AF_12/2015</t>
  </si>
  <si>
    <t xml:space="preserve">17.2 </t>
  </si>
  <si>
    <t>CORDOALHA DE COBRE NU 35 MM², NÃO ENTERRADA, COM ISOLADOR - FORNECIMENTO E INSTALAÇÃO. AF_12/2017</t>
  </si>
  <si>
    <t>SUPORTE ISOLADOR PARA CORDOALHA DE COBRE - FORNECIMENTO E INSTALAÇÃO. AF_12/2017</t>
  </si>
  <si>
    <t xml:space="preserve">17.3 </t>
  </si>
  <si>
    <t xml:space="preserve">17.4 </t>
  </si>
  <si>
    <t xml:space="preserve">17.5 </t>
  </si>
  <si>
    <t>Terminal aéreo em aço galvanizado 3/8" x 50cm, com fixação horizontal</t>
  </si>
  <si>
    <t>Pára-raios</t>
  </si>
  <si>
    <t>Terminal aéreo 3/8" x 50cm ref.TEL 045 ou similar un</t>
  </si>
  <si>
    <t xml:space="preserve">17.6 </t>
  </si>
  <si>
    <t>BASE METÁLICA PARA MASTRO 1 ½  PARA SPDA - FORNECIMENTO E INSTALAÇÃO. AF_12/2017</t>
  </si>
  <si>
    <t>BASE PARA MASTRO DE PARA-RAIOS DIAMETRO NOMINAL 1 1/2"</t>
  </si>
  <si>
    <t xml:space="preserve">17.7 </t>
  </si>
  <si>
    <t>MASTRO 1 ½  PARA SPDA - FORNECIMENTO E INSTALAÇÃO. AF_12/2017</t>
  </si>
  <si>
    <t>MASTRO SIMPLES GALVANIZADO DIAMETRO NOMINAL 1 1/2"</t>
  </si>
  <si>
    <t xml:space="preserve">17.8 </t>
  </si>
  <si>
    <t>CAPTOR TIPO FRANKLIN PARA SPDA - FORNECIMENTO E INSTALAÇÃO. AF_12/2017</t>
  </si>
  <si>
    <t>PARA-RAIOS TIPO FRANKLIN 350 MM, EM LATAO CROMADO, DUAS DESCIDAS, PARA PROTECAO DE EDIFICACOES CONTRA DESCARGAS ATMOSFERICAS</t>
  </si>
  <si>
    <t xml:space="preserve">17.9 </t>
  </si>
  <si>
    <t>Caixa de equalização p/aterramento 20x20x10cm de sobrepor p/11 terminais de pressão c/barramento</t>
  </si>
  <si>
    <t>Caixa de equalização p/aterramento 20x20x10cm de sobrepor p/11 terminais de pressão c/barramento (pára-raio) un</t>
  </si>
  <si>
    <t xml:space="preserve">17.10 </t>
  </si>
  <si>
    <t xml:space="preserve">17.11 </t>
  </si>
  <si>
    <t xml:space="preserve">18.1 </t>
  </si>
  <si>
    <t>RASGO EM ALVENARIA PARA ELETRODUTOS COM DIAMETROS MENORES OU IGUAIS A 40 MM. AF_05/2015</t>
  </si>
  <si>
    <t xml:space="preserve">18.2 </t>
  </si>
  <si>
    <t xml:space="preserve">18.3 </t>
  </si>
  <si>
    <t>LUVA PARA ELETRODUTO, PVC, ROSCÁVEL, DN 20 MM (1/2"), PARA CIRCUITOS TERMINAIS, INSTALADA EM FORRO - FORNECIMENTO E INSTALAÇÃO. AF_12/2015</t>
  </si>
  <si>
    <t>LUVA EM PVC RIGIDO ROSCAVEL, DE 1/2", PARA ELETRODUTO</t>
  </si>
  <si>
    <t>CURVA 90 GRAUS PARA ELETRODUTO, PVC, ROSCÁVEL, DN 20 MM (1/2"), PARA CIRCUITOS TERMINAIS, INSTALADA EM FORRO - FORNECIMENTO E INSTALAÇÃO. AF_12/2015</t>
  </si>
  <si>
    <t>CURVA 90 GRAUS, LONGA, DE PVC RIGIDO ROSCAVEL, DE 1/2", PARA ELETRODUTO</t>
  </si>
  <si>
    <t>CURVA 90 GRAUS PARA ELETRODUTO, PVC, ROSCÁVEL, DN 32 MM (1"), PARA CIRCUITOS TERMINAIS, INSTALADA EM FORRO - FORNECIMENTO E INSTALAÇÃO. AF_12/2015</t>
  </si>
  <si>
    <t>CURVA 90 GRAUS, LONGA, DE PVC RIGIDO ROSCAVEL, DE 1", PARA ELETRODUTO</t>
  </si>
  <si>
    <t>CAIXA RETANGULAR 4" X 2" MÉDIA (1,30 M DO PISO), PVC, INSTALADA EM PAREDE - FORNECIMENTO E INSTALAÇÃO. AF_12/2015</t>
  </si>
  <si>
    <t>TOMADA PARA ANTENA DE TV, CABO COAXIAL DE 9 MM, CONJUNTO MONTADO PARA EMBUTIR 4" X 2" (PLACA + SUPORTE + MODULO)</t>
  </si>
  <si>
    <t>Conector emenda para cabo coaxial un</t>
  </si>
  <si>
    <t>CABO COAXIAL RG6 95% - FORNECIMENTO E INSTALAÇÃO. AF_11/2019</t>
  </si>
  <si>
    <t>CABO COAXIAL RG6 95% DE MALHA</t>
  </si>
  <si>
    <t>QUADRO DE DISTRIBUICAO PARA TELEFONE N.3, 40X40X12CM EM CHAPA METALICA, DE EMBUTIR, SEM ACESSORIOS, PADRAO TELEBRAS, FORNECIMENTO E INSTALAÇÃO. AF_11/2019</t>
  </si>
  <si>
    <t>CAIXA DE PASSAGEM/ LUZ / TELEFONIA, DE EMBUTIR,  EM CHAPA DE ACO GALVANIZADO, DIMENSOES 40 X 40 X *12* CM (PADRAO CONCESSIONARIA LOCAL)</t>
  </si>
  <si>
    <t xml:space="preserve">ita 279 </t>
  </si>
  <si>
    <t>ANTENA PARABÓLICA COM CAPTADOR DE SINAIS E MODULADOR DE ÁUDIO/VIDEO</t>
  </si>
  <si>
    <t xml:space="preserve">cotação ita 7 </t>
  </si>
  <si>
    <t>ANTENA PARABÓLICA</t>
  </si>
  <si>
    <t xml:space="preserve">ita 280 </t>
  </si>
  <si>
    <t>DIVISOR DE SINAL DE ANTENA DE TV COM 4 SAÍDAS</t>
  </si>
  <si>
    <t xml:space="preserve">cotação ita 8 </t>
  </si>
  <si>
    <t>MONITOR 42" - REF.42LD460 LG OU SIMILAR</t>
  </si>
  <si>
    <t>Pisos de Madeira</t>
  </si>
  <si>
    <t>Monitor 42" - Ref. 42ld460 LG ou similar un</t>
  </si>
  <si>
    <t xml:space="preserve">19.1 </t>
  </si>
  <si>
    <t xml:space="preserve">ita 1919 </t>
  </si>
  <si>
    <t>FORNECIMENTO E INSTALAÇÃO DE KIT GERADOR FOTOVOLTAICO 58,88KWP, INCLUINDO MÓDULOS, INVERSOR, CABOS, FIXAÇÃO E PROTEÇÃO</t>
  </si>
  <si>
    <t xml:space="preserve">cotação ita 9 </t>
  </si>
  <si>
    <t xml:space="preserve">20.1 </t>
  </si>
  <si>
    <t>PLANTIO DE GRAMA ESMERALDA OU SÃO CARLOS OU CURITIBANA, EM PLACAS. AF_05/2022</t>
  </si>
  <si>
    <t>GRAMA ESMERALDA OU SAO CARLOS OU CURITIBANA, EM PLACAS, SEM PLANTIO</t>
  </si>
  <si>
    <t xml:space="preserve">20.2 </t>
  </si>
  <si>
    <t>Peitoril granito branco fortaleza polido 22 x 2cm m</t>
  </si>
  <si>
    <t xml:space="preserve">20.3 </t>
  </si>
  <si>
    <t>Placa indicativa em acrílico e=2mm, em braille, com esferas em inox e texto em alto rêlevo, dim.: 8 x 28 cm, fornecimento e instação</t>
  </si>
  <si>
    <t>Placa indicativa em acrílico e=2mm, em braille, com esferas em inox e texto em alto rêlevo, dim.: 8 x 28 cm, fornecimento e instação Placa indicativa em acrílico e=2mm, em braille, com esferas em inox e texto em alto rêlevo, dim.: 8 x 28 cm, fornecimento e instalação Un</t>
  </si>
  <si>
    <t xml:space="preserve">20.4 </t>
  </si>
  <si>
    <t>Totem de sinalização c/estrutura em chapa galvanizada, hastes c/seção 14x8cm e h.total=2,86m, c/aplicação adesivo em recort sobreposto em dupla face, c/base em concreto armado (71x43cm), pintado, conforme modelo p/obra do Parque dos Cajueiros</t>
  </si>
  <si>
    <t>Forma plana para estruturas, em compensado plastificado de 12mm, 01 uso, inclusive escoramento - Rev 02_04/2022</t>
  </si>
  <si>
    <t>Totem de sinalização c/estrutura em chapa galvanizada, hastes c/seção 14x8cm e altura total=2,86m, c/aplicação de adesivo em recort sobreposto em dupla face, pintura esmalte sintetico, conforme modelo p/obra do Parque dos Cajueiros un</t>
  </si>
  <si>
    <t xml:space="preserve">20.5 </t>
  </si>
  <si>
    <t>Mastro simples em tubo ferro galvanizado, alt (útil)= 6m (3,80m x 2" + 2,20m x 1 1/2")</t>
  </si>
  <si>
    <t>Urbanização de Parques e Praças</t>
  </si>
  <si>
    <t>Máquina de solda elétrica h</t>
  </si>
  <si>
    <t>Roldana de aço, com rolamento, Ø =30mm un</t>
  </si>
  <si>
    <t>ELETRODO REVESTIDO AWS - E6013, DIAMETRO IGUAL A 2,50 MM</t>
  </si>
  <si>
    <t>TUBO ACO GALVANIZADO COM COSTURA, CLASSE LEVE, DN 40 MM ( 1 1/2"),  E = 3,00 MM,  *3,48* KG/M (NBR 5580)</t>
  </si>
  <si>
    <t>TUBO ACO GALVANIZADO COM COSTURA, CLASSE LEVE, DN 50 MM ( 2"),  E = 3,00 MM,  *4,40* KG/M (NBR 5580)</t>
  </si>
  <si>
    <t xml:space="preserve">20.6 </t>
  </si>
  <si>
    <t>Placa de inauguração de obra em alumínio 0,60 x 0,80 m</t>
  </si>
  <si>
    <t>Placa de inauguração em alumínio fundido medindo 0,60 x 0,80m un</t>
  </si>
  <si>
    <t xml:space="preserve">20.7 </t>
  </si>
  <si>
    <t xml:space="preserve">ita 74194/001 </t>
  </si>
  <si>
    <t>ESCADA TIPO MARINHEIRO EM TUBO ACO GALVANIZADO 1 1/2" 5 DEGRAUS</t>
  </si>
  <si>
    <t>ARGAMASSA TRAÇO 1:4 (EM VOLUME DE CIMENTO E AREIA MÉDIA ÚMIDA), PREPARO MANUAL. AF_08/2019</t>
  </si>
  <si>
    <t>TUBO ACO GALVANIZADO COM COSTURA, CLASSE MEDIA, DN 1.1/2", E = *3,25* MM, PESO *3,61* KG/M (NBR 5580)</t>
  </si>
  <si>
    <t xml:space="preserve">20.8 </t>
  </si>
  <si>
    <t>FORRO EM DRYWALL, PARA AMBIENTES COMERCIAIS, INCLUSIVE ESTRUTURA DE FIXAÇÃO. AF_05/2017_PS</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</si>
  <si>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</si>
  <si>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</si>
  <si>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</si>
  <si>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ARAME GALVANIZADO 6 BWG, D = 5,16 MM (0,157 KG/M), OU 8 BWG, D = 4,19 MM (0,101 KG/M), OU 10 BWG, D = 3,40 MM (0,0713 KG/M)</t>
  </si>
  <si>
    <t xml:space="preserve">20.9 </t>
  </si>
  <si>
    <t xml:space="preserve">ita 273 </t>
  </si>
  <si>
    <t>BANCO DE CELA EM CONCRETO</t>
  </si>
  <si>
    <t>PEÇA RETANGULAR PRÉ-MOLDADA, VOLUME DE CONCRETO ACIMA DE 100 LITROS, TAXA DE AÇO APROXIMADA DE 30KG/M³. AF_01/2018</t>
  </si>
  <si>
    <t xml:space="preserve">20.10 </t>
  </si>
  <si>
    <t>Bancada em granito branco fortaleza, e = 2cm</t>
  </si>
  <si>
    <t>Tampo para bancada em granito branco fortaleza, e=2cm m2</t>
  </si>
  <si>
    <t xml:space="preserve">20.11 </t>
  </si>
  <si>
    <t>PLANTIO DE ÁRVORE ORNAMENTAL COM ALTURA DE MUDA MENOR OU IGUAL A 2,00 M. AF_05/2018</t>
  </si>
  <si>
    <t>MUDA DE ARVORE ORNAMENTAL, OITI/AROEIRA SALSA/ANGICO/IPE/JACARANDA OU EQUIVALENTE  DA REGIAO, H= *1* M</t>
  </si>
  <si>
    <t xml:space="preserve">20.12 </t>
  </si>
  <si>
    <t>Planta - Abacaxi Ornamental h=1,00m, fornecimento e plantio</t>
  </si>
  <si>
    <t>Adubo orgânico bovino, cacau ou similar m3</t>
  </si>
  <si>
    <t>Planta - Abacaxi Ornamental com h=1,00m un</t>
  </si>
  <si>
    <t xml:space="preserve">20.13 </t>
  </si>
  <si>
    <t>Guarda-corpo em tubo de aço inox ø=1 1/2", duplo, com montantes e fechamento em tubo inox ø=1 1/2", h=96cm, c/acabamento polido, p/fixação em piso</t>
  </si>
  <si>
    <t>Parafuso de fixação com bucha plástica 8 mm cj</t>
  </si>
  <si>
    <t>cj</t>
  </si>
  <si>
    <t>Guarda-corpo em tubo de aço inox ø=1 1/2", duplo, montantes e fechamento em tubo 1 1/2", h= 96cm, c/acabamento polido, p/fixação em piso m</t>
  </si>
  <si>
    <t xml:space="preserve">20.14 </t>
  </si>
  <si>
    <t xml:space="preserve">ita 11064 </t>
  </si>
  <si>
    <t>FORNECIMENTO E INSTALAÇÃO DE CATRACAS ELETRÔNICAS, COM LEITOR DE PROXIMIDADE, DA PRIME OU SIMILAR, INCLUSIVE FRETE, TREINAMENTO, SOFTWARE, CARTÕES DE PROXIMIDADE E COFRE COLETOR</t>
  </si>
  <si>
    <t>Fornecimento e instalação de catracas eletrônicas, para deficiente, com leitor de proximidade, tipo Pedestal, da Prime ou similar, inclusive frete, treinamento, software, cartões de proximidade e cofre coletor un</t>
  </si>
  <si>
    <t xml:space="preserve">20.15 </t>
  </si>
  <si>
    <t xml:space="preserve">ita 274 </t>
  </si>
  <si>
    <t>DETECTOR DE METAIS PORTAL DE ALTA SENSIBILIDADE, 8 ZONAS</t>
  </si>
  <si>
    <t xml:space="preserve">cotação ita 10 </t>
  </si>
  <si>
    <t>DETECTOR DE METAIS PORTAL DE ALTA SENSIBILIDADE, 8 ZONA</t>
  </si>
  <si>
    <t xml:space="preserve">20.16 </t>
  </si>
  <si>
    <t xml:space="preserve">ITA 284 Próprio </t>
  </si>
  <si>
    <t>BASE PARA CONDENSADORAS EM CONCRETO FCK = 15MPA , PREPARO MANUAL COM FORMA</t>
  </si>
  <si>
    <t>SEIXO ROLADO PARA APLICACAO EM CONCRETO (POSTO PEDREIRA/FORNECEDOR, SEM FRETE)</t>
  </si>
  <si>
    <t>CHAPA/PAINEL DE MADEIRA COMPENSADA RESINADA (MADEIRITE RESINADO ROSA) PARA FORMA DE CONCRETO, DE 2200 X 1100 MM, E = 6 MM</t>
  </si>
  <si>
    <t xml:space="preserve">20.17 </t>
  </si>
  <si>
    <t xml:space="preserve">ita 284 </t>
  </si>
  <si>
    <t>SHAFT PARA INSTALAÇÃO DE SPLIT EM CONCRETO FCK = 15MPA , PREPARO MANUAL COM FORM</t>
  </si>
  <si>
    <t xml:space="preserve">20.18 </t>
  </si>
  <si>
    <t>LETRA ACO INOX (AISI 304), CHAPA NUM. 22, RECORTADO, H= 20 CM (SEM RELEVO)</t>
  </si>
  <si>
    <t xml:space="preserve">20.19 </t>
  </si>
  <si>
    <t xml:space="preserve">20.20 </t>
  </si>
  <si>
    <t>FURO EM CONCRETO PARA DIÂMETROS MAIORES QUE 75 MM. AF_05/2015</t>
  </si>
  <si>
    <t>MARTELETE OU ROMPEDOR PNEUMÁTICO MANUAL, 28 KG, COM SILENCIADOR - CHP DIURNO. AF_07/2016</t>
  </si>
  <si>
    <t>MARTELETE OU ROMPEDOR PNEUMÁTICO MANUAL, 28 KG, COM SILENCIADOR - CHI DIURNO. AF_07/2016</t>
  </si>
  <si>
    <t xml:space="preserve">20.21 </t>
  </si>
  <si>
    <t xml:space="preserve">ita 9537 </t>
  </si>
  <si>
    <t>LIMPEZA FINAL DA OBRA</t>
  </si>
  <si>
    <t>ACIDO CLORIDRICO / ACIDO MURIATICO, DILUICAO 10% A 12% PARA USO EM LIMPEZA</t>
  </si>
  <si>
    <t xml:space="preserve">20.22 </t>
  </si>
  <si>
    <t xml:space="preserve">ITA 31 </t>
  </si>
  <si>
    <t>As Built</t>
  </si>
  <si>
    <t>DESENHISTA DETALHISTA COM ENCARGOS COMPLEMENTARES</t>
  </si>
  <si>
    <t>Orçamento Sintético</t>
  </si>
  <si>
    <t>Valor Unit com BDI</t>
  </si>
  <si>
    <t xml:space="preserve">1.1 </t>
  </si>
  <si>
    <t>ADMINISTRAÇÃO LOCAL</t>
  </si>
  <si>
    <t xml:space="preserve">1.2 </t>
  </si>
  <si>
    <t xml:space="preserve">2.1 </t>
  </si>
  <si>
    <t>MOVIMENTO DE TERRA</t>
  </si>
  <si>
    <t xml:space="preserve">2.2 </t>
  </si>
  <si>
    <t>FUNDAÇÕES</t>
  </si>
  <si>
    <t xml:space="preserve">2.3 </t>
  </si>
  <si>
    <t>MURO DE ARRIMO</t>
  </si>
  <si>
    <t xml:space="preserve">5.1 </t>
  </si>
  <si>
    <t>ESQUADRIAS DE MADEIRA</t>
  </si>
  <si>
    <t xml:space="preserve">5.2 </t>
  </si>
  <si>
    <t>ESQUADRIAS METÁLICAS</t>
  </si>
  <si>
    <t xml:space="preserve">5.3 </t>
  </si>
  <si>
    <t>VIDROS</t>
  </si>
  <si>
    <t xml:space="preserve">7.1 </t>
  </si>
  <si>
    <t>REVESTIMENTO INTERNO</t>
  </si>
  <si>
    <t xml:space="preserve">7.2 </t>
  </si>
  <si>
    <t>REVESTIMENTO EXTERNO</t>
  </si>
  <si>
    <t xml:space="preserve">8.1 </t>
  </si>
  <si>
    <t>PAVIMENTAÇÃO INTERNA</t>
  </si>
  <si>
    <t xml:space="preserve">8.2 </t>
  </si>
  <si>
    <t>PAVIMENTAÇÃO EXTERNA</t>
  </si>
  <si>
    <t xml:space="preserve">9.1 </t>
  </si>
  <si>
    <t>PINTURA INTERNA</t>
  </si>
  <si>
    <t xml:space="preserve">9.2 </t>
  </si>
  <si>
    <t>PINTURA EXTERNA</t>
  </si>
  <si>
    <t xml:space="preserve">9.3 </t>
  </si>
  <si>
    <t>PINTURA EM METAL</t>
  </si>
  <si>
    <t xml:space="preserve">10.1 </t>
  </si>
  <si>
    <t>INSTALAÇÕES DE ESGOTO SANITÁRIO</t>
  </si>
  <si>
    <t xml:space="preserve">10.1.1 </t>
  </si>
  <si>
    <t>TUBOS</t>
  </si>
  <si>
    <t xml:space="preserve">10.1.2 </t>
  </si>
  <si>
    <t>CONEXÕES</t>
  </si>
  <si>
    <t xml:space="preserve">10.1.3 </t>
  </si>
  <si>
    <t>CAIXA DE PASSAGEM</t>
  </si>
  <si>
    <t xml:space="preserve">10.1.4 </t>
  </si>
  <si>
    <t>TANQUE SÉPTICO E SUMIDOURO</t>
  </si>
  <si>
    <t xml:space="preserve">10.2 </t>
  </si>
  <si>
    <t>INSTALAÇÕES HIDRÁULICAS</t>
  </si>
  <si>
    <t xml:space="preserve">10.2.1 </t>
  </si>
  <si>
    <t xml:space="preserve">10.2.2 </t>
  </si>
  <si>
    <t xml:space="preserve">10.3 </t>
  </si>
  <si>
    <t>LOUÇAS E METAIS</t>
  </si>
  <si>
    <t xml:space="preserve">10.4 </t>
  </si>
  <si>
    <t>CISTERNAS</t>
  </si>
  <si>
    <t xml:space="preserve">10.4.1 </t>
  </si>
  <si>
    <t>CISTERNAS DE REÚSO DE ÁGUAS PLUVIAIS</t>
  </si>
  <si>
    <t xml:space="preserve">10.4.2 </t>
  </si>
  <si>
    <t>CISTERNA DE ÁGUA FRIA</t>
  </si>
  <si>
    <t xml:space="preserve">10.5 </t>
  </si>
  <si>
    <t>CASA DE BOMBAS</t>
  </si>
  <si>
    <t xml:space="preserve">11.1 </t>
  </si>
  <si>
    <t>QUADROS, DIJUNTORES E DISPOSITIVOS</t>
  </si>
  <si>
    <t xml:space="preserve">11.2 </t>
  </si>
  <si>
    <t>CABOS</t>
  </si>
  <si>
    <t xml:space="preserve">11.3 </t>
  </si>
  <si>
    <t>ELETRODUTOS, CALHAS E ACESSÓRIOS</t>
  </si>
  <si>
    <t xml:space="preserve">11.4 </t>
  </si>
  <si>
    <t>INTERRUPTORES, TOMADAS E ACESSÓRIOS</t>
  </si>
  <si>
    <t xml:space="preserve">11.5 </t>
  </si>
  <si>
    <t>LUMINÁRIAS</t>
  </si>
  <si>
    <t xml:space="preserve">11.6 </t>
  </si>
  <si>
    <t>CAIXAS DE PASSAGEM</t>
  </si>
  <si>
    <t xml:space="preserve">11.7 </t>
  </si>
  <si>
    <t>SUBESTAÇÃO</t>
  </si>
  <si>
    <t xml:space="preserve">11.8 </t>
  </si>
  <si>
    <t>GERADOR</t>
  </si>
  <si>
    <t xml:space="preserve">13.1 </t>
  </si>
  <si>
    <t xml:space="preserve">13.2 </t>
  </si>
  <si>
    <t xml:space="preserve">14.1 </t>
  </si>
  <si>
    <t xml:space="preserve">14.2 </t>
  </si>
  <si>
    <t xml:space="preserve">14.3 </t>
  </si>
  <si>
    <t xml:space="preserve">DETALHAMENTO DO BDI </t>
  </si>
  <si>
    <t>ITEM</t>
  </si>
  <si>
    <t>DISCRIMINAÇÃO DO BDI</t>
  </si>
  <si>
    <t>%</t>
  </si>
  <si>
    <t>Administração Central (AC)</t>
  </si>
  <si>
    <t>Administração Central</t>
  </si>
  <si>
    <t>sub-total do grupo AC</t>
  </si>
  <si>
    <t>Encargos Financeiros (EF)</t>
  </si>
  <si>
    <t>Encargos Financeiras</t>
  </si>
  <si>
    <t>sub-total do grupo EF</t>
  </si>
  <si>
    <t>Taxa de Risco (R)</t>
  </si>
  <si>
    <t>SEGURO E GARANTIA</t>
  </si>
  <si>
    <t>RISCO</t>
  </si>
  <si>
    <t>sub-total do grupo R</t>
  </si>
  <si>
    <t>Impostos (I)</t>
  </si>
  <si>
    <t>Percentuais fixos</t>
  </si>
  <si>
    <t>COFINS</t>
  </si>
  <si>
    <t>PIS</t>
  </si>
  <si>
    <t>CPRB</t>
  </si>
  <si>
    <t>Percentuais variáveis</t>
  </si>
  <si>
    <t>ISSQN</t>
  </si>
  <si>
    <t>sub-total do grupo I</t>
  </si>
  <si>
    <t>Lucro (L)</t>
  </si>
  <si>
    <t>Taxa de lucro</t>
  </si>
  <si>
    <t>sub-total do grupo L</t>
  </si>
  <si>
    <t>BDI  =   27,03 %</t>
  </si>
  <si>
    <t>NOTA: Cálculo em conformidade com o acordão nº 2622/2013-TCU e Lei nº 14.020/2020</t>
  </si>
  <si>
    <t>OBSERVAÇÕES</t>
  </si>
  <si>
    <t>a) O percentual do ISS deve seguir o Código Tributário do Municipio de Itainópolis, conforme legislação vigente.
b) Para analise do orçamento considerando a desoneração da folha de pagamento , instituida pela Lei 12.546/2011, alterada pela Lei nº 14.020/2020 - vigente, deverá ser adotada uma aliquota de 4,5% sobre a Contribuição Previdenciária sobre Receita Bruta (CPRB). Quando a opção orçamentária não considerar  a desoneração da folha de pagamento, deverá ser adota aliquota 0% no referido item.
c) A obra de que trata a composição é do tipo " CONSTRUÇÃO DE EDIFICIOS", devendo todos os itens seguir os percentuais dentro dos quartis estipulados pelo TCU.</t>
  </si>
  <si>
    <t>Detalhamento de BDI DIFERENCIADO - EQUIPAMENTOS</t>
  </si>
  <si>
    <t>BDI = 16,32%</t>
  </si>
  <si>
    <t>a) Cálculo em conformidade com o acordão nº 2622/2013-TCU e Lei nº 14.020/2020
b) Para analise do orçamento considerando a desoneração da folha de pagamento , instituida pela Lei 12.546/2011, alterada pela Lei nº 14.020/2020 - vigente, deverá ser adotada uma aliquota de 4,5% sobre a Contribuição Previdenciária sobre Receita Bruta (CPRB). Quando a opção orçamentária não considerar  a desoneração da folha de pagamento, deverá ser adota aliquota 0% no referido item.
c) A obra de que trata a composição é do tipo " CONSTRUÇÃO DE EDIFICIOS", devendo todos os itens seguir os percentuais dentro dos quartis estipulados pelo TCU.</t>
  </si>
  <si>
    <t>ENCARGOS SOCIAIS SOBRE A MÃO DE OBRA - COM DESONERAÇÃO</t>
  </si>
  <si>
    <t>CÓDIGO</t>
  </si>
  <si>
    <t>DESCRIÇÃO</t>
  </si>
  <si>
    <t>HORISTA %</t>
  </si>
  <si>
    <t>MENSALISTA %</t>
  </si>
  <si>
    <t>GRUPO A</t>
  </si>
  <si>
    <t>A1</t>
  </si>
  <si>
    <t>INSS</t>
  </si>
  <si>
    <t>A2</t>
  </si>
  <si>
    <t>SESI</t>
  </si>
  <si>
    <t>A3</t>
  </si>
  <si>
    <t>SENAI</t>
  </si>
  <si>
    <t>A4</t>
  </si>
  <si>
    <t>INCRA</t>
  </si>
  <si>
    <t>A5</t>
  </si>
  <si>
    <t>SEBRAE</t>
  </si>
  <si>
    <t>A6</t>
  </si>
  <si>
    <t>Salário-Educação</t>
  </si>
  <si>
    <t>A7</t>
  </si>
  <si>
    <t>Seguro Contra Acidentes de Trabalho</t>
  </si>
  <si>
    <t>A8</t>
  </si>
  <si>
    <t>FGTS</t>
  </si>
  <si>
    <t>A9</t>
  </si>
  <si>
    <t>SECONCI</t>
  </si>
  <si>
    <t>A</t>
  </si>
  <si>
    <t>Total dos Encargos Sociais</t>
  </si>
  <si>
    <t>GRUPO B</t>
  </si>
  <si>
    <t>B1</t>
  </si>
  <si>
    <t>Repouso Semanal Remunerado</t>
  </si>
  <si>
    <t>B2</t>
  </si>
  <si>
    <t>Feriados</t>
  </si>
  <si>
    <t>B3</t>
  </si>
  <si>
    <t>Auxilio - enfermidade</t>
  </si>
  <si>
    <t>B4</t>
  </si>
  <si>
    <t>13º salário</t>
  </si>
  <si>
    <t>B5</t>
  </si>
  <si>
    <t>Licença Paternidade</t>
  </si>
  <si>
    <t>B6</t>
  </si>
  <si>
    <t>Faltas justificadas</t>
  </si>
  <si>
    <t>B7</t>
  </si>
  <si>
    <t>Dias de chuva</t>
  </si>
  <si>
    <t>B8</t>
  </si>
  <si>
    <t>Auxilio acidete de trabalho</t>
  </si>
  <si>
    <t>B9</t>
  </si>
  <si>
    <t>Férias Gozadas</t>
  </si>
  <si>
    <t>B10</t>
  </si>
  <si>
    <t>Salário Maternidade</t>
  </si>
  <si>
    <t>B</t>
  </si>
  <si>
    <t>Total dos Encargos Sociais que recebem incidências de A</t>
  </si>
  <si>
    <t>GRUPO C</t>
  </si>
  <si>
    <t>C1</t>
  </si>
  <si>
    <t>Aviso Prévio Indenizado</t>
  </si>
  <si>
    <t>C2</t>
  </si>
  <si>
    <t>Aviso Prévio Trabalhado</t>
  </si>
  <si>
    <t>C3</t>
  </si>
  <si>
    <t>Férias Idenizadas</t>
  </si>
  <si>
    <t>C4</t>
  </si>
  <si>
    <t>Depósito rescisão sem Justa Causa</t>
  </si>
  <si>
    <t>C5</t>
  </si>
  <si>
    <t>Idenização Adicional</t>
  </si>
  <si>
    <t>C</t>
  </si>
  <si>
    <t>Total dos Encargos Sociais que não recebem incidências globais de A</t>
  </si>
  <si>
    <t>GRUPO D</t>
  </si>
  <si>
    <t>D1</t>
  </si>
  <si>
    <t>Reincidência de Grupo A sobre Grupo B</t>
  </si>
  <si>
    <t>D2</t>
  </si>
  <si>
    <t>Reincidência de Grupo A sobre Aviso Prévio Trabalhado e Reincidência do FGTS sobre Aviso Prévio Indenizado</t>
  </si>
  <si>
    <t>D</t>
  </si>
  <si>
    <t>Total das Taxas incidências e reincidências</t>
  </si>
  <si>
    <t>TOTAL (A+B+C+D)</t>
  </si>
  <si>
    <t>EMBUTIDO NOS PREÇOS UNITARIOS</t>
  </si>
  <si>
    <t xml:space="preserve">        PRECOS DE INSUMOS</t>
  </si>
  <si>
    <t/>
  </si>
  <si>
    <t>MES DE COLETA: 02/2023</t>
  </si>
  <si>
    <t>LOCALIDADE: 0640 - TERESINA</t>
  </si>
  <si>
    <t>ENCARGOS SOCIAIS (%) HORISTA  83,58  MENSALISTA  47,20</t>
  </si>
  <si>
    <t xml:space="preserve">CODIGO  </t>
  </si>
  <si>
    <t>DESCRICAO DO INSUMO</t>
  </si>
  <si>
    <t>UNIDADE</t>
  </si>
  <si>
    <t xml:space="preserve">  PRECO MEDIANO R$</t>
  </si>
  <si>
    <t>ABERTURA PARA ENCAIXE DE CUBA OU LAVATORIO EM BANCADA DE MARMORE/ GRANITO OU OUTRO TIPO DE PEDRA NATURAL</t>
  </si>
  <si>
    <t xml:space="preserve">UN    </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</si>
  <si>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</si>
  <si>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</si>
  <si>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</si>
  <si>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</si>
  <si>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</si>
  <si>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</si>
  <si>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</si>
  <si>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</si>
  <si>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</si>
  <si>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</si>
  <si>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</si>
  <si>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</si>
  <si>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</si>
  <si>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</si>
  <si>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</si>
  <si>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</si>
  <si>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</si>
  <si>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</si>
  <si>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</si>
  <si>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</si>
  <si>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</si>
  <si>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</si>
  <si>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</si>
  <si>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</si>
  <si>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</si>
  <si>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</si>
  <si>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</si>
  <si>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</si>
  <si>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</si>
  <si>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</si>
  <si>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</si>
  <si>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</si>
  <si>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</si>
  <si>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</si>
  <si>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</si>
  <si>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</si>
  <si>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</si>
  <si>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</si>
  <si>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</si>
  <si>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</si>
  <si>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</si>
  <si>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</si>
  <si>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</si>
  <si>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</si>
  <si>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</si>
  <si>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</si>
  <si>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</si>
  <si>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</si>
  <si>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</si>
  <si>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</si>
  <si>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</si>
  <si>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</si>
  <si>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</si>
  <si>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</si>
  <si>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</si>
  <si>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</si>
  <si>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</si>
  <si>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</si>
  <si>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</si>
  <si>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</si>
  <si>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</si>
  <si>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</si>
  <si>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</si>
  <si>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</si>
  <si>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</si>
  <si>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</si>
  <si>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</si>
  <si>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</si>
  <si>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</si>
  <si>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</si>
  <si>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</si>
  <si>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</si>
  <si>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</si>
  <si>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</si>
  <si>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</si>
  <si>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</si>
  <si>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</si>
  <si>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</si>
  <si>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</si>
  <si>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</si>
  <si>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</si>
  <si>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</si>
  <si>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</si>
  <si>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</si>
  <si>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</si>
  <si>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</si>
  <si>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</si>
  <si>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</si>
  <si>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</si>
  <si>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</si>
  <si>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</si>
  <si>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</si>
  <si>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</si>
  <si>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</si>
  <si>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</si>
  <si>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</si>
  <si>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</si>
  <si>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</si>
  <si>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</si>
  <si>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</si>
  <si>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</si>
  <si>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</si>
  <si>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</si>
  <si>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</si>
  <si>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</si>
  <si>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</si>
  <si>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</si>
  <si>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</si>
  <si>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</si>
  <si>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</si>
  <si>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</si>
  <si>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</si>
  <si>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</si>
  <si>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</si>
  <si>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</si>
  <si>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ESTRUTURAL A BASE DE RESINA EPOXI PARA INJECAO EM TRINCAS, BICOMPONENTE, BAIXA VISCOSIDADE</t>
  </si>
  <si>
    <t>ADESIVO ESTRUTURAL A BASE DE RESINA EPOXI, BICOMPONENTE, FLUIDO</t>
  </si>
  <si>
    <t>ADESIVO ESTRUTURAL A BASE DE RESINA EPOXI, BICOMPONENTE, PASTOSO (TIXOTROPICO)</t>
  </si>
  <si>
    <t>ADESIVO PLASTICO PARA PVC, BISNAGA COM 75 GR</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</si>
  <si>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</si>
  <si>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</si>
  <si>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</si>
  <si>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</si>
  <si>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</si>
  <si>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</si>
  <si>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</si>
  <si>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</si>
  <si>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</si>
  <si>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</si>
  <si>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</si>
  <si>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</si>
  <si>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</si>
  <si>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</si>
  <si>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</si>
  <si>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</si>
  <si>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</si>
  <si>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</si>
  <si>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</si>
  <si>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</si>
  <si>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</si>
  <si>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</si>
  <si>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</si>
  <si>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</si>
  <si>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</si>
  <si>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</si>
  <si>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</si>
  <si>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</si>
  <si>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</si>
  <si>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</si>
  <si>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</si>
  <si>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</si>
  <si>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</si>
  <si>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</si>
  <si>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</si>
  <si>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</si>
  <si>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</si>
  <si>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</si>
  <si>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</si>
  <si>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</si>
  <si>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</si>
  <si>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</si>
  <si>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</si>
  <si>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MENSALISTA (COLETADO CAIXA - ENCARGOS COMPLEMENTARES)</t>
  </si>
  <si>
    <t>ALISADORA DE CONCRETO COM MOTOR A GASOLINA DE 5,5 HP, PESO COM MOTOR DE 78 KG, 4 PAS</t>
  </si>
  <si>
    <t>ALMOXARIFE (HORISTA)</t>
  </si>
  <si>
    <t>ALONGADOR COM TRES ALTURAS, EM TUBO DE ACO CARBONO, PINTURA NO PROCESSO ELETROSTATICO - EQUIPAMENTO DE GINASTICA PARA ACADEMIA AO AR LIVRE / ACADEMIA DA TERCEIRA IDADE - ATI</t>
  </si>
  <si>
    <t>ALUMINIO ANODIZADO</t>
  </si>
  <si>
    <t>ANEL BORRACHA PARA TUBO ESGOTO PREDIAL, DN 75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</si>
  <si>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</si>
  <si>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</si>
  <si>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</si>
  <si>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</si>
  <si>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</si>
  <si>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</si>
  <si>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</si>
  <si>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</si>
  <si>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</si>
  <si>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</si>
  <si>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</si>
  <si>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</si>
  <si>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</si>
  <si>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</si>
  <si>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</si>
  <si>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</si>
  <si>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</si>
  <si>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</si>
  <si>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</si>
  <si>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</si>
  <si>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</si>
  <si>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</si>
  <si>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</si>
  <si>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</si>
  <si>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</si>
  <si>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</si>
  <si>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</si>
  <si>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</si>
  <si>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</si>
  <si>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</si>
  <si>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</si>
  <si>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</si>
  <si>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</si>
  <si>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</si>
  <si>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</si>
  <si>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</si>
  <si>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</si>
  <si>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</si>
  <si>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</si>
  <si>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</si>
  <si>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</si>
  <si>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</si>
  <si>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</si>
  <si>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</si>
  <si>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</si>
  <si>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</si>
  <si>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</si>
  <si>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</si>
  <si>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</si>
  <si>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</si>
  <si>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</si>
  <si>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</si>
  <si>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</si>
  <si>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</si>
  <si>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</si>
  <si>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</si>
  <si>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</si>
  <si>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</si>
  <si>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</si>
  <si>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</si>
  <si>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</si>
  <si>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</si>
  <si>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</si>
  <si>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</si>
  <si>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</si>
  <si>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</si>
  <si>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</si>
  <si>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</si>
  <si>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</si>
  <si>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</si>
  <si>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</si>
  <si>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</si>
  <si>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</si>
  <si>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</si>
  <si>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</si>
  <si>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</si>
  <si>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</si>
  <si>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</si>
  <si>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</si>
  <si>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</si>
  <si>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</si>
  <si>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</si>
  <si>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</si>
  <si>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</si>
  <si>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</si>
  <si>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</si>
  <si>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</si>
  <si>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</si>
  <si>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</si>
  <si>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</si>
  <si>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</si>
  <si>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</si>
  <si>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</si>
  <si>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</si>
  <si>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</si>
  <si>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</si>
  <si>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</si>
  <si>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</si>
  <si>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</si>
  <si>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</si>
  <si>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</si>
  <si>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</si>
  <si>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</si>
  <si>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</si>
  <si>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</si>
  <si>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</si>
  <si>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</si>
  <si>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</si>
  <si>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</si>
  <si>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</si>
  <si>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</si>
  <si>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16 BWG, D = 1,65MM (0,0166 KG/M)</t>
  </si>
  <si>
    <t>ARAME PROTEGIDO COM POLIMERO PARA GABIAO, DIAMETRO 2,2 MM</t>
  </si>
  <si>
    <t>AREIA PARA ATERRO - POSTO JAZIDA/FORNECEDOR (RETIRADO NA JAZIDA, SEM TRANSPORTE)</t>
  </si>
  <si>
    <t>AREIA PARA LEITO FILTRANTE (0,42 A 1,68 MM) - POSTO JAZIDA/FORNECEDOR (RETIRADO NA JAZIDA, SEM TRANSPORTE)</t>
  </si>
  <si>
    <t>ARGAMASSA COLANTE AC 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</si>
  <si>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</si>
  <si>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</si>
  <si>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</si>
  <si>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</si>
  <si>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</si>
  <si>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</si>
  <si>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</si>
  <si>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</si>
  <si>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</si>
  <si>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</si>
  <si>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</si>
  <si>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</si>
  <si>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</si>
  <si>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</si>
  <si>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</si>
  <si>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</si>
  <si>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</si>
  <si>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</si>
  <si>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</si>
  <si>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</si>
  <si>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</si>
  <si>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</si>
  <si>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</si>
  <si>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</si>
  <si>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</si>
  <si>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</si>
  <si>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</si>
  <si>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</si>
  <si>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</si>
  <si>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</si>
  <si>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</si>
  <si>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</si>
  <si>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</si>
  <si>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</si>
  <si>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</si>
  <si>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</si>
  <si>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</si>
  <si>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</si>
  <si>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</si>
  <si>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</si>
  <si>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</si>
  <si>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</si>
  <si>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</si>
  <si>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</si>
  <si>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</si>
  <si>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</si>
  <si>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</si>
  <si>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</si>
  <si>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</si>
  <si>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</si>
  <si>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</si>
  <si>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</si>
  <si>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</si>
  <si>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</si>
  <si>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</si>
  <si>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</si>
  <si>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</si>
  <si>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</si>
  <si>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</si>
  <si>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</si>
  <si>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</si>
  <si>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</si>
  <si>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</si>
  <si>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</si>
  <si>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</si>
  <si>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</si>
  <si>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</si>
  <si>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</si>
  <si>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</si>
  <si>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</si>
  <si>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</si>
  <si>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</si>
  <si>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</si>
  <si>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</si>
  <si>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</si>
  <si>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</si>
  <si>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</si>
  <si>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</si>
  <si>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</si>
  <si>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</si>
  <si>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</si>
  <si>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</si>
  <si>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</si>
  <si>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</si>
  <si>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</si>
  <si>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</si>
  <si>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 xml:space="preserve">M2    </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</si>
  <si>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</si>
  <si>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</si>
  <si>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</si>
  <si>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</si>
  <si>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</si>
  <si>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</si>
  <si>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</si>
  <si>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</si>
  <si>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</si>
  <si>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</si>
  <si>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</si>
  <si>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</si>
  <si>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</si>
  <si>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</si>
  <si>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</si>
  <si>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</si>
  <si>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</si>
  <si>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</si>
  <si>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CHATO, RETANGULAR, 19,05 MM X 3,17 MM (L X E), 0,47 KG/M</t>
  </si>
  <si>
    <t>BARRA DE ACO CHATO, RETANGULAR, 25,4 MM X 4,76 MM (L X E), 1,73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</si>
  <si>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</si>
  <si>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</si>
  <si>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</si>
  <si>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</si>
  <si>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</si>
  <si>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</si>
  <si>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</si>
  <si>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</si>
  <si>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</si>
  <si>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70CM, DIAMETRO MINIMO 3 CM</t>
  </si>
  <si>
    <t>BARRA DE APOIO RETA, EM ACO INOX POLIDO, COMPRIMENTO 80CM,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</si>
  <si>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</si>
  <si>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</si>
  <si>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</si>
  <si>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</si>
  <si>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</si>
  <si>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2"</t>
  </si>
  <si>
    <t>BASE PARA RELE COM SUPORTE METALICO</t>
  </si>
  <si>
    <t>BASTIDOR PARA BLOCO M10</t>
  </si>
  <si>
    <t>BATE-ESTACAS POR GRAVIDADE, POTENCIA160 HP, PESO DO MARTELO ATE 3 TONELADAS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</si>
  <si>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</si>
  <si>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</si>
  <si>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</si>
  <si>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</si>
  <si>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</si>
  <si>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</si>
  <si>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</si>
  <si>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</si>
  <si>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</si>
  <si>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</si>
  <si>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</si>
  <si>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</si>
  <si>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</si>
  <si>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</si>
  <si>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</si>
  <si>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</si>
  <si>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</si>
  <si>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</si>
  <si>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</si>
  <si>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</si>
  <si>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</si>
  <si>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</si>
  <si>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</si>
  <si>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</si>
  <si>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</si>
  <si>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</si>
  <si>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</si>
  <si>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</si>
  <si>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</si>
  <si>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</si>
  <si>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</si>
  <si>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</si>
  <si>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</si>
  <si>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</si>
  <si>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</si>
  <si>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</si>
  <si>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</si>
  <si>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</si>
  <si>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</si>
  <si>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</si>
  <si>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</si>
  <si>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</si>
  <si>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</si>
  <si>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</si>
  <si>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</si>
  <si>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</si>
  <si>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</si>
  <si>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</si>
  <si>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</si>
  <si>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</si>
  <si>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</si>
  <si>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</si>
  <si>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</si>
  <si>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</si>
  <si>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</si>
  <si>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</si>
  <si>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</si>
  <si>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</si>
  <si>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</si>
  <si>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</si>
  <si>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</si>
  <si>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</si>
  <si>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</si>
  <si>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</si>
  <si>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</si>
  <si>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</si>
  <si>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</si>
  <si>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</si>
  <si>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</si>
  <si>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</si>
  <si>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</si>
  <si>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</si>
  <si>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</si>
  <si>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</si>
  <si>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</si>
  <si>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</si>
  <si>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</si>
  <si>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</si>
  <si>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</si>
  <si>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</si>
  <si>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</si>
  <si>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</si>
  <si>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</si>
  <si>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</si>
  <si>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</si>
  <si>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</si>
  <si>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</si>
  <si>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</si>
  <si>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</si>
  <si>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</si>
  <si>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</si>
  <si>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</si>
  <si>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</si>
  <si>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</si>
  <si>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</si>
  <si>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</si>
  <si>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</si>
  <si>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</si>
  <si>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</si>
  <si>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</si>
  <si>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</si>
  <si>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</si>
  <si>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</si>
  <si>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</si>
  <si>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</si>
  <si>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</si>
  <si>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</si>
  <si>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</si>
  <si>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</si>
  <si>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</si>
  <si>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</si>
  <si>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</si>
  <si>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</si>
  <si>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</si>
  <si>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</si>
  <si>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</si>
  <si>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</si>
  <si>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</si>
  <si>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</si>
  <si>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</si>
  <si>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</si>
  <si>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</si>
  <si>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</si>
  <si>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</si>
  <si>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</si>
  <si>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</si>
  <si>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</si>
  <si>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</si>
  <si>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</si>
  <si>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</si>
  <si>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</si>
  <si>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</si>
  <si>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</si>
  <si>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</si>
  <si>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</si>
  <si>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</si>
  <si>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</si>
  <si>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</si>
  <si>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</si>
  <si>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</si>
  <si>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</si>
  <si>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</si>
  <si>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</si>
  <si>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</si>
  <si>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</si>
  <si>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</si>
  <si>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</si>
  <si>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</si>
  <si>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</si>
  <si>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</si>
  <si>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</si>
  <si>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</si>
  <si>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</si>
  <si>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</si>
  <si>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</si>
  <si>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</si>
  <si>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</si>
  <si>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</si>
  <si>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</si>
  <si>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</si>
  <si>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</si>
  <si>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</si>
  <si>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</si>
  <si>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</si>
  <si>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</si>
  <si>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</si>
  <si>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</si>
  <si>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</si>
  <si>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</si>
  <si>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</si>
  <si>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</si>
  <si>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</si>
  <si>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</si>
  <si>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</si>
  <si>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</si>
  <si>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</si>
  <si>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</si>
  <si>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</si>
  <si>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</si>
  <si>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</si>
  <si>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</si>
  <si>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</si>
  <si>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</si>
  <si>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</si>
  <si>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</si>
  <si>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</si>
  <si>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</si>
  <si>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</si>
  <si>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</si>
  <si>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</si>
  <si>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</si>
  <si>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</si>
  <si>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</si>
  <si>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</si>
  <si>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</si>
  <si>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</si>
  <si>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</si>
  <si>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</si>
  <si>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</si>
  <si>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</si>
  <si>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</si>
  <si>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</si>
  <si>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</si>
  <si>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</si>
  <si>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</si>
  <si>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</si>
  <si>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</si>
  <si>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</si>
  <si>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</si>
  <si>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</si>
  <si>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</si>
  <si>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</si>
  <si>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</si>
  <si>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</si>
  <si>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</si>
  <si>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</si>
  <si>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</si>
  <si>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</si>
  <si>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</si>
  <si>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</si>
  <si>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</si>
  <si>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</si>
  <si>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</si>
  <si>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</si>
  <si>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</si>
  <si>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</si>
  <si>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</si>
  <si>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</si>
  <si>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</si>
  <si>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</si>
  <si>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</si>
  <si>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</si>
  <si>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</si>
  <si>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</si>
  <si>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</si>
  <si>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</si>
  <si>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</si>
  <si>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</si>
  <si>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</si>
  <si>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</si>
  <si>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</si>
  <si>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</si>
  <si>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</si>
  <si>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</si>
  <si>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</si>
  <si>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</si>
  <si>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</si>
  <si>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</si>
  <si>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</si>
  <si>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</si>
  <si>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</si>
  <si>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</si>
  <si>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</si>
  <si>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</si>
  <si>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</si>
  <si>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</si>
  <si>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</si>
  <si>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</si>
  <si>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</si>
  <si>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</si>
  <si>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</si>
  <si>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</si>
  <si>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</si>
  <si>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</si>
  <si>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</si>
  <si>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</si>
  <si>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</si>
  <si>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</si>
  <si>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</si>
  <si>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</si>
  <si>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</si>
  <si>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</si>
  <si>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</si>
  <si>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</si>
  <si>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</si>
  <si>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</si>
  <si>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</si>
  <si>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</si>
  <si>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</si>
  <si>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</si>
  <si>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</si>
  <si>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</si>
  <si>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</si>
  <si>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</si>
  <si>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</si>
  <si>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</si>
  <si>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</si>
  <si>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</si>
  <si>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</si>
  <si>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</si>
  <si>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</si>
  <si>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</si>
  <si>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</si>
  <si>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</si>
  <si>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</si>
  <si>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</si>
  <si>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</si>
  <si>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</si>
  <si>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</si>
  <si>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</si>
  <si>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</si>
  <si>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</si>
  <si>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</si>
  <si>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</si>
  <si>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</si>
  <si>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</si>
  <si>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</si>
  <si>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</si>
  <si>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</si>
  <si>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</si>
  <si>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</si>
  <si>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</si>
  <si>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</si>
  <si>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</si>
  <si>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</si>
  <si>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</si>
  <si>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</si>
  <si>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</si>
  <si>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</si>
  <si>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</si>
  <si>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</si>
  <si>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</si>
  <si>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</si>
  <si>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</si>
  <si>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</si>
  <si>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</si>
  <si>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</si>
  <si>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</si>
  <si>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</si>
  <si>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</si>
  <si>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</si>
  <si>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</si>
  <si>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</si>
  <si>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</si>
  <si>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</si>
  <si>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</si>
  <si>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</si>
  <si>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</si>
  <si>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</si>
  <si>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</si>
  <si>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</si>
  <si>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</si>
  <si>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</si>
  <si>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</si>
  <si>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</si>
  <si>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</si>
  <si>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</si>
  <si>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</si>
  <si>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</si>
  <si>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</si>
  <si>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</si>
  <si>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</si>
  <si>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</si>
  <si>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</si>
  <si>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</si>
  <si>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</si>
  <si>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</si>
  <si>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</si>
  <si>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</si>
  <si>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</si>
  <si>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</si>
  <si>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</si>
  <si>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</si>
  <si>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</si>
  <si>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</si>
  <si>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</si>
  <si>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</si>
  <si>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</si>
  <si>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</si>
  <si>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</si>
  <si>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</si>
  <si>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</si>
  <si>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</si>
  <si>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</si>
  <si>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</si>
  <si>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</si>
  <si>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</si>
  <si>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</si>
  <si>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</si>
  <si>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</si>
  <si>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</si>
  <si>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</si>
  <si>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</si>
  <si>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</si>
  <si>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</si>
  <si>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</si>
  <si>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</si>
  <si>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</si>
  <si>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</si>
  <si>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</si>
  <si>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</si>
  <si>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</si>
  <si>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</si>
  <si>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</si>
  <si>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</si>
  <si>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</si>
  <si>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</si>
  <si>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</si>
  <si>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</si>
  <si>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</si>
  <si>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</si>
  <si>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</si>
  <si>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</si>
  <si>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</si>
  <si>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</si>
  <si>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</si>
  <si>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</si>
  <si>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</si>
  <si>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</si>
  <si>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</si>
  <si>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60 X 60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</si>
  <si>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</si>
  <si>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</si>
  <si>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</si>
  <si>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</si>
  <si>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</si>
  <si>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</si>
  <si>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</si>
  <si>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</si>
  <si>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</si>
  <si>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</si>
  <si>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</si>
  <si>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</si>
  <si>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</si>
  <si>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</si>
  <si>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</si>
  <si>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250 X 230 X 75 MM, COM TAMPA CEGA QUADRADA, BRANCA</t>
  </si>
  <si>
    <t>CAIXA SIFONADA, PVC, 150 X *185* X 75 MM, COM GRELHA QUADRADA, BRANCA</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</si>
  <si>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</si>
  <si>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</si>
  <si>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</si>
  <si>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</si>
  <si>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</si>
  <si>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</si>
  <si>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</si>
  <si>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</si>
  <si>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</si>
  <si>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</si>
  <si>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</si>
  <si>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</si>
  <si>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</si>
  <si>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</si>
  <si>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</si>
  <si>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</si>
  <si>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</si>
  <si>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</si>
  <si>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</si>
  <si>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</si>
  <si>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</si>
  <si>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</si>
  <si>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</si>
  <si>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</si>
  <si>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</si>
  <si>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</si>
  <si>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</si>
  <si>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</si>
  <si>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</si>
  <si>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</si>
  <si>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</si>
  <si>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</si>
  <si>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</si>
  <si>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</si>
  <si>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</si>
  <si>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</si>
  <si>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</si>
  <si>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</si>
  <si>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</si>
  <si>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</si>
  <si>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</si>
  <si>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</si>
  <si>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</si>
  <si>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</si>
  <si>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</si>
  <si>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</si>
  <si>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</si>
  <si>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</si>
  <si>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</si>
  <si>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</si>
  <si>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"U" ALUMINIO ABAS IGUAIS 1 ", E = 3/32 "</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</si>
  <si>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</si>
  <si>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</si>
  <si>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</si>
  <si>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</si>
  <si>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</si>
  <si>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</si>
  <si>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</si>
  <si>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</si>
  <si>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</si>
  <si>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</si>
  <si>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</si>
  <si>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</si>
  <si>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</si>
  <si>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</si>
  <si>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</si>
  <si>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</si>
  <si>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</si>
  <si>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</si>
  <si>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</si>
  <si>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</si>
  <si>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</si>
  <si>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</si>
  <si>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</si>
  <si>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</si>
  <si>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</si>
  <si>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</si>
  <si>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</si>
  <si>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</si>
  <si>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</si>
  <si>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</si>
  <si>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</si>
  <si>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</si>
  <si>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</si>
  <si>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</si>
  <si>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</si>
  <si>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</si>
  <si>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</si>
  <si>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</si>
  <si>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</si>
  <si>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</si>
  <si>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</si>
  <si>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</si>
  <si>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</si>
  <si>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</si>
  <si>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</si>
  <si>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</si>
  <si>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</si>
  <si>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</si>
  <si>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</si>
  <si>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</si>
  <si>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</si>
  <si>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</si>
  <si>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</si>
  <si>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</si>
  <si>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</si>
  <si>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</si>
  <si>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</si>
  <si>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</si>
  <si>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</si>
  <si>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</si>
  <si>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</si>
  <si>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</si>
  <si>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</si>
  <si>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</si>
  <si>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</si>
  <si>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</si>
  <si>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</si>
  <si>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</si>
  <si>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</si>
  <si>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</si>
  <si>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</si>
  <si>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</si>
  <si>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</si>
  <si>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</si>
  <si>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</si>
  <si>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</si>
  <si>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</si>
  <si>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</si>
  <si>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</si>
  <si>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</si>
  <si>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</si>
  <si>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</si>
  <si>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</si>
  <si>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</si>
  <si>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</si>
  <si>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</si>
  <si>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</si>
  <si>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</si>
  <si>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</si>
  <si>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</si>
  <si>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</si>
  <si>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</si>
  <si>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</si>
  <si>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</si>
  <si>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</si>
  <si>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</si>
  <si>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</si>
  <si>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</si>
  <si>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</si>
  <si>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</si>
  <si>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</si>
  <si>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</si>
  <si>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</si>
  <si>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</si>
  <si>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</si>
  <si>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</si>
  <si>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</si>
  <si>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</si>
  <si>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</si>
  <si>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</si>
  <si>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</si>
  <si>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</si>
  <si>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</si>
  <si>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</si>
  <si>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</si>
  <si>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</si>
  <si>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</si>
  <si>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</si>
  <si>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</si>
  <si>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</si>
  <si>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</si>
  <si>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</si>
  <si>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</si>
  <si>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</si>
  <si>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</si>
  <si>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</si>
  <si>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</si>
  <si>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</si>
  <si>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</si>
  <si>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</si>
  <si>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</si>
  <si>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</si>
  <si>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</si>
  <si>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</si>
  <si>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</si>
  <si>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</si>
  <si>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</si>
  <si>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</si>
  <si>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</si>
  <si>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</si>
  <si>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</si>
  <si>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</si>
  <si>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</si>
  <si>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</si>
  <si>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</si>
  <si>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</si>
  <si>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</si>
  <si>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</si>
  <si>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</si>
  <si>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</si>
  <si>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</si>
  <si>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</si>
  <si>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</si>
  <si>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</si>
  <si>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</si>
  <si>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</si>
  <si>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</si>
  <si>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</si>
  <si>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</si>
  <si>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</si>
  <si>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</si>
  <si>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</si>
  <si>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CHUVEIRO COMUM EM PLASTICO BRANCO, COM CANO, 3 TEMPERATURAS, 5500 W (110/220 V)</t>
  </si>
  <si>
    <t>CHUVEIRO COMUM EM PLASTICO CROMADO, COM CANO, 4 TEMPERATURAS (110/220 V)</t>
  </si>
  <si>
    <t>CIMENTO IMPERMEABILIZANTE DE PEGA ULTRARRAPIDA PARA TAMPONAMENTOS</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</si>
  <si>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</si>
  <si>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</si>
  <si>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</si>
  <si>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</si>
  <si>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</si>
  <si>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</si>
  <si>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</si>
  <si>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</si>
  <si>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</si>
  <si>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</si>
  <si>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</si>
  <si>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</si>
  <si>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</si>
  <si>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</si>
  <si>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</si>
  <si>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</si>
  <si>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</si>
  <si>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</si>
  <si>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</si>
  <si>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</si>
  <si>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</si>
  <si>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</si>
  <si>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</si>
  <si>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</si>
  <si>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</si>
  <si>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</si>
  <si>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</si>
  <si>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</si>
  <si>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</si>
  <si>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</si>
  <si>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</si>
  <si>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</si>
  <si>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</si>
  <si>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</si>
  <si>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</si>
  <si>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</si>
  <si>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</si>
  <si>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</si>
  <si>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</si>
  <si>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</si>
  <si>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</si>
  <si>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</si>
  <si>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</si>
  <si>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</si>
  <si>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</si>
  <si>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</si>
  <si>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</si>
  <si>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</si>
  <si>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</si>
  <si>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</si>
  <si>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</si>
  <si>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</si>
  <si>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</si>
  <si>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</si>
  <si>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</si>
  <si>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</si>
  <si>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</si>
  <si>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</si>
  <si>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</si>
  <si>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</si>
  <si>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</si>
  <si>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</si>
  <si>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</si>
  <si>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</si>
  <si>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</si>
  <si>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</si>
  <si>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</si>
  <si>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</si>
  <si>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</si>
  <si>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</si>
  <si>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</si>
  <si>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</si>
  <si>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</si>
  <si>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</si>
  <si>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</si>
  <si>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</si>
  <si>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</si>
  <si>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</si>
  <si>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</si>
  <si>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</si>
  <si>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</si>
  <si>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</si>
  <si>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</si>
  <si>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</si>
  <si>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</si>
  <si>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</si>
  <si>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</si>
  <si>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</si>
  <si>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</si>
  <si>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</si>
  <si>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</si>
  <si>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</si>
  <si>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</si>
  <si>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</si>
  <si>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</si>
  <si>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</si>
  <si>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</si>
  <si>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</si>
  <si>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</si>
  <si>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</si>
  <si>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</si>
  <si>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</si>
  <si>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</si>
  <si>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</si>
  <si>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</si>
  <si>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</si>
  <si>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</si>
  <si>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</si>
  <si>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</si>
  <si>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</si>
  <si>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</si>
  <si>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</si>
  <si>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</si>
  <si>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</si>
  <si>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</si>
  <si>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</si>
  <si>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</si>
  <si>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</si>
  <si>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</si>
  <si>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</si>
  <si>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</si>
  <si>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</si>
  <si>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</si>
  <si>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</si>
  <si>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</si>
  <si>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</si>
  <si>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</si>
  <si>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</si>
  <si>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</si>
  <si>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</si>
  <si>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</si>
  <si>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</si>
  <si>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</si>
  <si>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</si>
  <si>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</si>
  <si>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</si>
  <si>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</si>
  <si>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</si>
  <si>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</si>
  <si>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</si>
  <si>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</si>
  <si>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</si>
  <si>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</si>
  <si>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</si>
  <si>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</si>
  <si>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</si>
  <si>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</si>
  <si>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</si>
  <si>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</si>
  <si>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</si>
  <si>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</si>
  <si>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</si>
  <si>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</si>
  <si>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</si>
  <si>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</si>
  <si>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</si>
  <si>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</si>
  <si>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</si>
  <si>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</si>
  <si>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</si>
  <si>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</si>
  <si>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</si>
  <si>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</si>
  <si>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</si>
  <si>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</si>
  <si>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</si>
  <si>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</si>
  <si>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</si>
  <si>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</si>
  <si>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</si>
  <si>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</si>
  <si>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</si>
  <si>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</si>
  <si>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</si>
  <si>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</si>
  <si>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</si>
  <si>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</si>
  <si>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</si>
  <si>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</si>
  <si>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</si>
  <si>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</si>
  <si>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</si>
  <si>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</si>
  <si>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</si>
  <si>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</si>
  <si>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</si>
  <si>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</si>
  <si>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</si>
  <si>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</si>
  <si>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</si>
  <si>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</si>
  <si>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</si>
  <si>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</si>
  <si>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</si>
  <si>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</si>
  <si>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</si>
  <si>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</si>
  <si>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</si>
  <si>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</si>
  <si>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</si>
  <si>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</si>
  <si>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</si>
  <si>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</si>
  <si>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</si>
  <si>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</si>
  <si>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</si>
  <si>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</si>
  <si>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</si>
  <si>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</si>
  <si>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</si>
  <si>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</si>
  <si>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</si>
  <si>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</si>
  <si>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EM PLASTICO BRANCO COM TUBO, CANOPLA E ANEL DE EXPANSAO (TUBO 1.1/2 ''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</si>
  <si>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</si>
  <si>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</si>
  <si>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</si>
  <si>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</si>
  <si>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</si>
  <si>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</si>
  <si>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</si>
  <si>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</si>
  <si>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</si>
  <si>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</si>
  <si>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</si>
  <si>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</si>
  <si>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</si>
  <si>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</si>
  <si>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</si>
  <si>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</si>
  <si>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</si>
  <si>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</si>
  <si>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</si>
  <si>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</si>
  <si>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</si>
  <si>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</si>
  <si>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</si>
  <si>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</si>
  <si>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</si>
  <si>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</si>
  <si>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</si>
  <si>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</si>
  <si>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</si>
  <si>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</si>
  <si>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</si>
  <si>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</si>
  <si>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</si>
  <si>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</si>
  <si>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</si>
  <si>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</si>
  <si>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</si>
  <si>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</si>
  <si>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</si>
  <si>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</si>
  <si>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</si>
  <si>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</si>
  <si>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</si>
  <si>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</si>
  <si>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</si>
  <si>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</si>
  <si>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</si>
  <si>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</si>
  <si>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</si>
  <si>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</si>
  <si>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</si>
  <si>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</si>
  <si>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</si>
  <si>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</si>
  <si>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</si>
  <si>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</si>
  <si>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</si>
  <si>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</si>
  <si>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</si>
  <si>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</si>
  <si>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</si>
  <si>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</si>
  <si>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</si>
  <si>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</si>
  <si>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</si>
  <si>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</si>
  <si>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</si>
  <si>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</si>
  <si>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</si>
  <si>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</si>
  <si>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</si>
  <si>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</si>
  <si>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</si>
  <si>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</si>
  <si>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</si>
  <si>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</si>
  <si>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</si>
  <si>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</si>
  <si>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</si>
  <si>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</si>
  <si>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</si>
  <si>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</si>
  <si>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</si>
  <si>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</si>
  <si>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</si>
  <si>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</si>
  <si>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</si>
  <si>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</si>
  <si>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</si>
  <si>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</si>
  <si>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</si>
  <si>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</si>
  <si>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</si>
  <si>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</si>
  <si>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</si>
  <si>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</si>
  <si>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</si>
  <si>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</si>
  <si>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</si>
  <si>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</si>
  <si>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</si>
  <si>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</si>
  <si>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</si>
  <si>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</si>
  <si>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</si>
  <si>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</si>
  <si>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</si>
  <si>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</si>
  <si>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</si>
  <si>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</si>
  <si>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</si>
  <si>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</si>
  <si>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</si>
  <si>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</si>
  <si>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</si>
  <si>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</si>
  <si>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</si>
  <si>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</si>
  <si>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</si>
  <si>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</si>
  <si>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</si>
  <si>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</si>
  <si>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</si>
  <si>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</si>
  <si>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</si>
  <si>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</si>
  <si>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</si>
  <si>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</si>
  <si>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</si>
  <si>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</si>
  <si>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</si>
  <si>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</si>
  <si>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</si>
  <si>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</si>
  <si>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</si>
  <si>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</si>
  <si>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</si>
  <si>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</si>
  <si>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</si>
  <si>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</si>
  <si>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</si>
  <si>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</si>
  <si>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</si>
  <si>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</si>
  <si>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</si>
  <si>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</si>
  <si>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</si>
  <si>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</si>
  <si>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</si>
  <si>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</si>
  <si>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</si>
  <si>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</si>
  <si>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</si>
  <si>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</si>
  <si>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</si>
  <si>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</si>
  <si>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</si>
  <si>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</si>
  <si>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</si>
  <si>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</si>
  <si>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</si>
  <si>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</si>
  <si>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</si>
  <si>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</si>
  <si>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</si>
  <si>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</si>
  <si>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</si>
  <si>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</si>
  <si>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</si>
  <si>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</si>
  <si>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</si>
  <si>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</si>
  <si>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</si>
  <si>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</si>
  <si>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</si>
  <si>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</si>
  <si>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</si>
  <si>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</si>
  <si>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</si>
  <si>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</si>
  <si>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</si>
  <si>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</si>
  <si>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</si>
  <si>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</si>
  <si>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</si>
  <si>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</si>
  <si>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</si>
  <si>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</si>
  <si>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</si>
  <si>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</si>
  <si>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</si>
  <si>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</si>
  <si>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</si>
  <si>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</si>
  <si>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</si>
  <si>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</si>
  <si>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</si>
  <si>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</si>
  <si>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</si>
  <si>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</si>
  <si>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</si>
  <si>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</si>
  <si>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</si>
  <si>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</si>
  <si>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</si>
  <si>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</si>
  <si>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</si>
  <si>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</si>
  <si>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</si>
  <si>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</si>
  <si>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</si>
  <si>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</si>
  <si>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</si>
  <si>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</si>
  <si>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</si>
  <si>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</si>
  <si>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</si>
  <si>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</si>
  <si>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</si>
  <si>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</si>
  <si>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</si>
  <si>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</si>
  <si>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</si>
  <si>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</si>
  <si>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</si>
  <si>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</si>
  <si>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</si>
  <si>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</si>
  <si>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</si>
  <si>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</si>
  <si>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</si>
  <si>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</si>
  <si>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</si>
  <si>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</si>
  <si>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</si>
  <si>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</si>
  <si>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</si>
  <si>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</si>
  <si>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</si>
  <si>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</si>
  <si>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</si>
  <si>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</si>
  <si>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</si>
  <si>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</si>
  <si>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</si>
  <si>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</si>
  <si>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</si>
  <si>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</si>
  <si>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</si>
  <si>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</si>
  <si>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</si>
  <si>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</si>
  <si>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</si>
  <si>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</si>
  <si>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</si>
  <si>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</si>
  <si>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</si>
  <si>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</si>
  <si>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</si>
  <si>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</si>
  <si>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</si>
  <si>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</si>
  <si>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</si>
  <si>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</si>
  <si>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</si>
  <si>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</si>
  <si>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</si>
  <si>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</si>
  <si>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</si>
  <si>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</si>
  <si>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</si>
  <si>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</si>
  <si>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</si>
  <si>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</si>
  <si>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</si>
  <si>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</si>
  <si>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</si>
  <si>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</si>
  <si>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</si>
  <si>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</si>
  <si>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</si>
  <si>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</si>
  <si>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</si>
  <si>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</si>
  <si>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</si>
  <si>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</si>
  <si>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</si>
  <si>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</si>
  <si>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</si>
  <si>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</si>
  <si>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</si>
  <si>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</si>
  <si>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</si>
  <si>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</si>
  <si>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</si>
  <si>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</si>
  <si>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</si>
  <si>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</si>
  <si>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</si>
  <si>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</si>
  <si>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</si>
  <si>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</si>
  <si>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</si>
  <si>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</si>
  <si>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</si>
  <si>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</si>
  <si>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</si>
  <si>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</si>
  <si>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DETERGENTE NEUTRO USO GERAL, CONCENTRADO</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</si>
  <si>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</si>
  <si>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</si>
  <si>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</si>
  <si>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</si>
  <si>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</si>
  <si>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</si>
  <si>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</si>
  <si>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</si>
  <si>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</si>
  <si>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</si>
  <si>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</si>
  <si>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</si>
  <si>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</si>
  <si>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</si>
  <si>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</si>
  <si>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</si>
  <si>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</si>
  <si>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</si>
  <si>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</si>
  <si>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</si>
  <si>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</si>
  <si>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</si>
  <si>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</si>
  <si>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</si>
  <si>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</si>
  <si>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63 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</si>
  <si>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</si>
  <si>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</si>
  <si>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</si>
  <si>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</si>
  <si>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</si>
  <si>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</si>
  <si>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</si>
  <si>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</si>
  <si>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</si>
  <si>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</si>
  <si>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</si>
  <si>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</si>
  <si>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</si>
  <si>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</si>
  <si>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</si>
  <si>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</si>
  <si>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</si>
  <si>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</si>
  <si>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</si>
  <si>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</si>
  <si>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</si>
  <si>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</si>
  <si>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</si>
  <si>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</si>
  <si>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</si>
  <si>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</si>
  <si>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</si>
  <si>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</si>
  <si>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</si>
  <si>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</si>
  <si>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</si>
  <si>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</si>
  <si>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</si>
  <si>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</si>
  <si>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</si>
  <si>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</si>
  <si>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</si>
  <si>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</si>
  <si>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</si>
  <si>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</si>
  <si>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</si>
  <si>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</si>
  <si>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</si>
  <si>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</si>
  <si>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</si>
  <si>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</si>
  <si>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</si>
  <si>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</si>
  <si>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</si>
  <si>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</si>
  <si>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</si>
  <si>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</si>
  <si>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</si>
  <si>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</si>
  <si>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</si>
  <si>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</si>
  <si>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</si>
  <si>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</si>
  <si>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</si>
  <si>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</si>
  <si>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</si>
  <si>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</si>
  <si>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</si>
  <si>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</si>
  <si>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</si>
  <si>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</si>
  <si>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</si>
  <si>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</si>
  <si>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</si>
  <si>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</si>
  <si>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</si>
  <si>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</si>
  <si>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</si>
  <si>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</si>
  <si>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</si>
  <si>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</si>
  <si>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</si>
  <si>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</si>
  <si>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</si>
  <si>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</si>
  <si>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</si>
  <si>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(HORISTA)</t>
  </si>
  <si>
    <t>ELETRICISTA DE MANUTENCAO INDUSTRIAL (MENSALISTA)</t>
  </si>
  <si>
    <t>ELETRODO REVESTIDO AWS - E-6010, DIAMETRO IGUAL A 4,00 MM</t>
  </si>
  <si>
    <t>ELETRODO REVESTIDO AWS - E6013, DIAMETRO IGUAL A 4,00 MM</t>
  </si>
  <si>
    <t>ELETRODUTO DE PVC RIGIDO ROSCAVEL DE 1 1/2 ", SEM LUVA</t>
  </si>
  <si>
    <t>ELETRODUTO DE PVC RIGIDO ROSCAVEL DE 2 1/2 ", SEM LUVA</t>
  </si>
  <si>
    <t>ELETRODUTO DE PVC RIGIDO ROSCAVEL DE 3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</si>
  <si>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</si>
  <si>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</si>
  <si>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</si>
  <si>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</si>
  <si>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</si>
  <si>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</si>
  <si>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</si>
  <si>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</si>
  <si>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</si>
  <si>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</si>
  <si>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</si>
  <si>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</si>
  <si>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</si>
  <si>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</si>
  <si>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</si>
  <si>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</si>
  <si>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</si>
  <si>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</si>
  <si>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</si>
  <si>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</si>
  <si>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</si>
  <si>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</si>
  <si>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</si>
  <si>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</si>
  <si>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</si>
  <si>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</si>
  <si>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</si>
  <si>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</si>
  <si>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</si>
  <si>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</si>
  <si>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</si>
  <si>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</si>
  <si>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</si>
  <si>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</si>
  <si>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</si>
  <si>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</si>
  <si>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</si>
  <si>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</si>
  <si>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</si>
  <si>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</si>
  <si>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</si>
  <si>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</si>
  <si>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</si>
  <si>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</si>
  <si>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</si>
  <si>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</si>
  <si>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</si>
  <si>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</si>
  <si>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</si>
  <si>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</si>
  <si>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</si>
  <si>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</si>
  <si>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</si>
  <si>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</si>
  <si>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</si>
  <si>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</si>
  <si>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</si>
  <si>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</si>
  <si>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</si>
  <si>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</si>
  <si>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</si>
  <si>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</si>
  <si>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</si>
  <si>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</si>
  <si>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</si>
  <si>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</si>
  <si>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</si>
  <si>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</si>
  <si>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</si>
  <si>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</si>
  <si>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</si>
  <si>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</si>
  <si>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</si>
  <si>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</si>
  <si>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</si>
  <si>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</si>
  <si>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</si>
  <si>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</si>
  <si>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</si>
  <si>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</si>
  <si>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</si>
  <si>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</si>
  <si>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</si>
  <si>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</si>
  <si>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</si>
  <si>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</si>
  <si>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</si>
  <si>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</si>
  <si>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</si>
  <si>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</si>
  <si>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</si>
  <si>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</si>
  <si>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</si>
  <si>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</si>
  <si>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</si>
  <si>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</si>
  <si>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</si>
  <si>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</si>
  <si>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</si>
  <si>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</si>
  <si>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</si>
  <si>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</si>
  <si>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</si>
  <si>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</si>
  <si>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</si>
  <si>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</si>
  <si>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</si>
  <si>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</si>
  <si>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</si>
  <si>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</si>
  <si>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</si>
  <si>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</si>
  <si>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</si>
  <si>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</si>
  <si>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</si>
  <si>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</si>
  <si>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</si>
  <si>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</si>
  <si>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</si>
  <si>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</si>
  <si>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</si>
  <si>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</si>
  <si>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</si>
  <si>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</si>
  <si>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</si>
  <si>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</si>
  <si>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</si>
  <si>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</si>
  <si>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</si>
  <si>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</si>
  <si>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</si>
  <si>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</si>
  <si>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</si>
  <si>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</si>
  <si>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</si>
  <si>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</si>
  <si>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</si>
  <si>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</si>
  <si>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</si>
  <si>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</si>
  <si>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</si>
  <si>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</si>
  <si>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</si>
  <si>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</si>
  <si>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</si>
  <si>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</si>
  <si>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</si>
  <si>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</si>
  <si>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</si>
  <si>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</si>
  <si>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</si>
  <si>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</si>
  <si>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</si>
  <si>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</si>
  <si>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</si>
  <si>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</si>
  <si>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</si>
  <si>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</si>
  <si>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</si>
  <si>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</si>
  <si>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</si>
  <si>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</si>
  <si>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</si>
  <si>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</si>
  <si>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GAS CARBONICO CO2 DE 4 KG, CLASSE BC</t>
  </si>
  <si>
    <t>EXTINTOR DE INCENDIO PORTATIL COM CARGA DE PO QUIMICO SECO (PQS) DE 12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</si>
  <si>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</si>
  <si>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</si>
  <si>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</si>
  <si>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</si>
  <si>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</si>
  <si>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</si>
  <si>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</si>
  <si>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</si>
  <si>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</si>
  <si>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</si>
  <si>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</si>
  <si>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</si>
  <si>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</si>
  <si>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</si>
  <si>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</si>
  <si>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</si>
  <si>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</si>
  <si>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</si>
  <si>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</si>
  <si>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</si>
  <si>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</si>
  <si>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</si>
  <si>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</si>
  <si>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</si>
  <si>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</si>
  <si>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</si>
  <si>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</si>
  <si>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</si>
  <si>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</si>
  <si>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</si>
  <si>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</si>
  <si>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</si>
  <si>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</si>
  <si>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</si>
  <si>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</si>
  <si>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</si>
  <si>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</si>
  <si>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</si>
  <si>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</si>
  <si>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</si>
  <si>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</si>
  <si>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</si>
  <si>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</si>
  <si>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</si>
  <si>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</si>
  <si>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</si>
  <si>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</si>
  <si>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</si>
  <si>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</si>
  <si>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</si>
  <si>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</si>
  <si>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</si>
  <si>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</si>
  <si>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</si>
  <si>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</si>
  <si>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</si>
  <si>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</si>
  <si>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</si>
  <si>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</si>
  <si>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</si>
  <si>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</si>
  <si>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</si>
  <si>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</si>
  <si>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</si>
  <si>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</si>
  <si>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</si>
  <si>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</si>
  <si>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</si>
  <si>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</si>
  <si>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</si>
  <si>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 xml:space="preserve">CENTO </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</si>
  <si>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</si>
  <si>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</si>
  <si>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</si>
  <si>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</si>
  <si>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</si>
  <si>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</si>
  <si>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</si>
  <si>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</si>
  <si>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</si>
  <si>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</si>
  <si>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</si>
  <si>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</si>
  <si>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</si>
  <si>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</si>
  <si>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</si>
  <si>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</si>
  <si>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</si>
  <si>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</si>
  <si>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</si>
  <si>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</si>
  <si>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</si>
  <si>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</si>
  <si>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</si>
  <si>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</si>
  <si>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</si>
  <si>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</si>
  <si>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</si>
  <si>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</si>
  <si>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</si>
  <si>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</si>
  <si>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</si>
  <si>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</si>
  <si>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</si>
  <si>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</si>
  <si>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</si>
  <si>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</si>
  <si>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</si>
  <si>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</si>
  <si>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</si>
  <si>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</si>
  <si>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</si>
  <si>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</si>
  <si>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</si>
  <si>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</si>
  <si>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</si>
  <si>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</si>
  <si>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</si>
  <si>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</si>
  <si>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</si>
  <si>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</si>
  <si>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</si>
  <si>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</si>
  <si>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</si>
  <si>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</si>
  <si>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</si>
  <si>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</si>
  <si>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</si>
  <si>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</si>
  <si>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</si>
  <si>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</si>
  <si>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</si>
  <si>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</si>
  <si>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</si>
  <si>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</si>
  <si>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</si>
  <si>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</si>
  <si>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</si>
  <si>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</si>
  <si>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</si>
  <si>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</si>
  <si>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</si>
  <si>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</si>
  <si>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</si>
  <si>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</si>
  <si>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</si>
  <si>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</si>
  <si>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</si>
  <si>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</si>
  <si>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</si>
  <si>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</si>
  <si>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</si>
  <si>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</si>
  <si>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</si>
  <si>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GASOLINA COMUM</t>
  </si>
  <si>
    <t>GEOGRELHA TECIDA COM FILAMENTOS DE POLIESTER + PVC, RESISTENCIA LONGITUDINAL: 90 KN/M, RESISTENCIA TRANSVERSAL: 30 KN/M, ALONGAMENTO = 12 POR CENTO</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</si>
  <si>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</si>
  <si>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</si>
  <si>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</si>
  <si>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</si>
  <si>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</si>
  <si>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</si>
  <si>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</si>
  <si>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</si>
  <si>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</si>
  <si>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</si>
  <si>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</si>
  <si>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</si>
  <si>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</si>
  <si>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</si>
  <si>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</si>
  <si>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</si>
  <si>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</si>
  <si>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GRAMPO DE ACO POLIDO 1 " X 9</t>
  </si>
  <si>
    <t>GRAMPO DE ACO POLIDO 7/8 " X 9</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</si>
  <si>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</si>
  <si>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</si>
  <si>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</si>
  <si>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</si>
  <si>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</si>
  <si>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</si>
  <si>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</si>
  <si>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</si>
  <si>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</si>
  <si>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</si>
  <si>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</si>
  <si>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</si>
  <si>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</si>
  <si>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</si>
  <si>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</si>
  <si>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</si>
  <si>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</si>
  <si>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</si>
  <si>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</si>
  <si>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</si>
  <si>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</si>
  <si>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</si>
  <si>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</si>
  <si>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</si>
  <si>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</si>
  <si>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</si>
  <si>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</si>
  <si>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</si>
  <si>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</si>
  <si>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</si>
  <si>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</si>
  <si>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</si>
  <si>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</si>
  <si>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</si>
  <si>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</si>
  <si>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</si>
  <si>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</si>
  <si>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</si>
  <si>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</si>
  <si>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</si>
  <si>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</si>
  <si>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PINUS /EUCALIPTO / VIROLA OU EQUIVALENTE DA REGIAO</t>
  </si>
  <si>
    <t>GUARNICAO / ALIZAR / VISTA, E = *1,5* CM, L = *5,0* CM, EM POLIESTIRENO, BRANCO (JOGO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</si>
  <si>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</si>
  <si>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</si>
  <si>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</si>
  <si>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</si>
  <si>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</si>
  <si>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</si>
  <si>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</si>
  <si>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</si>
  <si>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</si>
  <si>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</si>
  <si>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</si>
  <si>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</si>
  <si>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</si>
  <si>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</si>
  <si>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</si>
  <si>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</si>
  <si>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</si>
  <si>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</si>
  <si>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GALVANIZADO TIPO CANTONEIRA COM 2,00 M DE COMPRIMENTO, 25 X 25 MM E CHAPA DE 3/16"</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</si>
  <si>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</si>
  <si>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</si>
  <si>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</si>
  <si>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</si>
  <si>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</si>
  <si>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</si>
  <si>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</si>
  <si>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</si>
  <si>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</si>
  <si>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</si>
  <si>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</si>
  <si>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</si>
  <si>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</si>
  <si>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</si>
  <si>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</si>
  <si>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</si>
  <si>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</si>
  <si>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</si>
  <si>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</si>
  <si>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</si>
  <si>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</si>
  <si>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</si>
  <si>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</si>
  <si>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</si>
  <si>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</si>
  <si>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</si>
  <si>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</si>
  <si>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</si>
  <si>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</si>
  <si>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</si>
  <si>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</si>
  <si>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</si>
  <si>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</si>
  <si>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</si>
  <si>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</si>
  <si>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</si>
  <si>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</si>
  <si>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</si>
  <si>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</si>
  <si>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</si>
  <si>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</si>
  <si>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</si>
  <si>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</si>
  <si>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</si>
  <si>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</si>
  <si>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</si>
  <si>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</si>
  <si>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</si>
  <si>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</si>
  <si>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</si>
  <si>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</si>
  <si>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</si>
  <si>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</si>
  <si>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</si>
  <si>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</si>
  <si>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</si>
  <si>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</si>
  <si>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</si>
  <si>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</si>
  <si>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</si>
  <si>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</si>
  <si>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</si>
  <si>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</si>
  <si>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</si>
  <si>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</si>
  <si>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</si>
  <si>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</si>
  <si>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</si>
  <si>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</si>
  <si>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</si>
  <si>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</si>
  <si>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</si>
  <si>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</si>
  <si>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</si>
  <si>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</si>
  <si>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</si>
  <si>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</si>
  <si>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</si>
  <si>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</si>
  <si>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</si>
  <si>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</si>
  <si>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</si>
  <si>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</si>
  <si>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</si>
  <si>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</si>
  <si>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</si>
  <si>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</si>
  <si>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</si>
  <si>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</si>
  <si>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</si>
  <si>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</si>
  <si>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</si>
  <si>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</si>
  <si>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</si>
  <si>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</si>
  <si>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</si>
  <si>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</si>
  <si>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</si>
  <si>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</si>
  <si>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</si>
  <si>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</si>
  <si>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</si>
  <si>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</si>
  <si>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</si>
  <si>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</si>
  <si>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</si>
  <si>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</si>
  <si>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</si>
  <si>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</si>
  <si>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</si>
  <si>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</si>
  <si>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</si>
  <si>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</si>
  <si>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</si>
  <si>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</si>
  <si>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</si>
  <si>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</si>
  <si>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</si>
  <si>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</si>
  <si>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</si>
  <si>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</si>
  <si>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</si>
  <si>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</si>
  <si>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</si>
  <si>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</si>
  <si>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</si>
  <si>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</si>
  <si>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</si>
  <si>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</si>
  <si>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</si>
  <si>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</si>
  <si>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COM BUCHA DE LATAO, 90 GRAUS, 20 MM X 1/2",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</si>
  <si>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</si>
  <si>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</si>
  <si>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</si>
  <si>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</si>
  <si>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75 MM, PARA ESGOTO PREDIAL</t>
  </si>
  <si>
    <t>JOELHO PVC, SOLDAVEL, PB, 90 GRAUS, DN 150 MM, PARA ESGOTO PREDIAL</t>
  </si>
  <si>
    <t>JOELHO PVC, SOLDAVEL, PB, 90 GRAUS, DN 40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</si>
  <si>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</si>
  <si>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</si>
  <si>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</si>
  <si>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40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</si>
  <si>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</si>
  <si>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</si>
  <si>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</si>
  <si>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</si>
  <si>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</si>
  <si>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</si>
  <si>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</si>
  <si>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</si>
  <si>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</si>
  <si>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</si>
  <si>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</si>
  <si>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</si>
  <si>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</si>
  <si>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</si>
  <si>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</si>
  <si>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</si>
  <si>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</si>
  <si>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</si>
  <si>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</si>
  <si>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</si>
  <si>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</si>
  <si>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</si>
  <si>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150 MM, PARA ESGOTO PREDIAL</t>
  </si>
  <si>
    <t>JOELHO, PVC SERIE R, 45 GRAUS, DN 40 MM, PARA ESGOTO PREDIAL</t>
  </si>
  <si>
    <t>JOELHO, PVC SERIE R, 45 GRAUS, DN 50 MM, PARA ESGOTO PREDIAL</t>
  </si>
  <si>
    <t>JOELHO, PVC SERIE R, 90 GRAUS, DN 150 MM, PARA ESGOTO PREDIAL</t>
  </si>
  <si>
    <t>JOELHO, PVC SERIE R, 90 GRAUS, DN 40 MM, PARA ESGOTO PREDIAL</t>
  </si>
  <si>
    <t>JOELHO, PVC SERIE R, 90 GRAUS, DN 50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</si>
  <si>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</si>
  <si>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</si>
  <si>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</si>
  <si>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</si>
  <si>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</si>
  <si>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</si>
  <si>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</si>
  <si>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</si>
  <si>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</si>
  <si>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</si>
  <si>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</si>
  <si>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</si>
  <si>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</si>
  <si>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</si>
  <si>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</si>
  <si>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</si>
  <si>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</si>
  <si>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</si>
  <si>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</si>
  <si>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</si>
  <si>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</si>
  <si>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</si>
  <si>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</si>
  <si>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</si>
  <si>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</si>
  <si>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</si>
  <si>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</si>
  <si>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</si>
  <si>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</si>
  <si>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</si>
  <si>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</si>
  <si>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</si>
  <si>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</si>
  <si>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</si>
  <si>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</si>
  <si>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</si>
  <si>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</si>
  <si>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</si>
  <si>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</si>
  <si>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</si>
  <si>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</si>
  <si>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</si>
  <si>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</si>
  <si>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</si>
  <si>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</si>
  <si>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</si>
  <si>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</si>
  <si>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</si>
  <si>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</si>
  <si>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</si>
  <si>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</si>
  <si>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</si>
  <si>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</si>
  <si>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</si>
  <si>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</si>
  <si>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</si>
  <si>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</si>
  <si>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</si>
  <si>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</si>
  <si>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</si>
  <si>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</si>
  <si>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</si>
  <si>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</si>
  <si>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</si>
  <si>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</si>
  <si>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</si>
  <si>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</si>
  <si>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</si>
  <si>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</si>
  <si>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</si>
  <si>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</si>
  <si>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</si>
  <si>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</si>
  <si>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</si>
  <si>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</si>
  <si>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</si>
  <si>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</si>
  <si>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</si>
  <si>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</si>
  <si>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</si>
  <si>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</si>
  <si>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</si>
  <si>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</si>
  <si>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</si>
  <si>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</si>
  <si>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</si>
  <si>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</si>
  <si>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</si>
  <si>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</si>
  <si>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</si>
  <si>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</si>
  <si>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</si>
  <si>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</si>
  <si>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</si>
  <si>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</si>
  <si>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</si>
  <si>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</si>
  <si>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</si>
  <si>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</si>
  <si>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</si>
  <si>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</si>
  <si>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</si>
  <si>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</si>
  <si>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</si>
  <si>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</si>
  <si>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</si>
  <si>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</si>
  <si>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</si>
  <si>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</si>
  <si>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</si>
  <si>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</si>
  <si>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</si>
  <si>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</si>
  <si>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</si>
  <si>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</si>
  <si>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</si>
  <si>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</si>
  <si>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</si>
  <si>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</si>
  <si>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</si>
  <si>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</si>
  <si>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</si>
  <si>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</si>
  <si>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</si>
  <si>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</si>
  <si>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</si>
  <si>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</si>
  <si>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</si>
  <si>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</si>
  <si>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</si>
  <si>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</si>
  <si>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</si>
  <si>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</si>
  <si>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</si>
  <si>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</si>
  <si>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</si>
  <si>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</si>
  <si>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</si>
  <si>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X ALTURA DE 2,0 M POR PAINEL,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</si>
  <si>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</si>
  <si>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</si>
  <si>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 xml:space="preserve">MXMES </t>
  </si>
  <si>
    <t>LOCACAO DE ANDAIME SUSPENSO OU BALANCIM MANUAL, CAPACIDADE DE CARGA TOTAL DE APROXIMADAMENTE 250 KG/M2, PLATAFORMA DE 1,50 M X 0,80 M (C X L), CABO DE 45 M</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</si>
  <si>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</si>
  <si>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</si>
  <si>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</si>
  <si>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</si>
  <si>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</si>
  <si>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</si>
  <si>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</si>
  <si>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</si>
  <si>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</si>
  <si>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</si>
  <si>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FORMA PLASTICA PARA LAJE NERVURADA, DIMENSOES *60* X *60* X *16* CM</t>
  </si>
  <si>
    <t>UNXMES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</si>
  <si>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</si>
  <si>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</si>
  <si>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</si>
  <si>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</si>
  <si>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</si>
  <si>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</si>
  <si>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</si>
  <si>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</si>
  <si>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</si>
  <si>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</si>
  <si>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</si>
  <si>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</si>
  <si>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</si>
  <si>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</si>
  <si>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</si>
  <si>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</si>
  <si>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</si>
  <si>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</si>
  <si>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</si>
  <si>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</si>
  <si>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</si>
  <si>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</si>
  <si>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</si>
  <si>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</si>
  <si>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</si>
  <si>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</si>
  <si>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</si>
  <si>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</si>
  <si>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</si>
  <si>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</si>
  <si>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</si>
  <si>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</si>
  <si>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</si>
  <si>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</si>
  <si>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</si>
  <si>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</si>
  <si>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</si>
  <si>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</si>
  <si>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</si>
  <si>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</si>
  <si>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</si>
  <si>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</si>
  <si>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</si>
  <si>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</si>
  <si>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</si>
  <si>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</si>
  <si>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</si>
  <si>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</si>
  <si>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</si>
  <si>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</si>
  <si>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</si>
  <si>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</si>
  <si>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</si>
  <si>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</si>
  <si>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</si>
  <si>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</si>
  <si>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</si>
  <si>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</si>
  <si>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</si>
  <si>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</si>
  <si>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</si>
  <si>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</si>
  <si>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</si>
  <si>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</si>
  <si>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</si>
  <si>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</si>
  <si>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</si>
  <si>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</si>
  <si>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</si>
  <si>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</si>
  <si>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</si>
  <si>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</si>
  <si>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</si>
  <si>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</si>
  <si>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</si>
  <si>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</si>
  <si>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</si>
  <si>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</si>
  <si>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</si>
  <si>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</si>
  <si>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</si>
  <si>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</si>
  <si>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</si>
  <si>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</si>
  <si>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</si>
  <si>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</si>
  <si>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</si>
  <si>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</si>
  <si>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</si>
  <si>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</si>
  <si>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</si>
  <si>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</si>
  <si>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</si>
  <si>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</si>
  <si>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</si>
  <si>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</si>
  <si>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</si>
  <si>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</si>
  <si>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</si>
  <si>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</si>
  <si>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</si>
  <si>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</si>
  <si>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</si>
  <si>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</si>
  <si>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</si>
  <si>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</si>
  <si>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</si>
  <si>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</si>
  <si>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</si>
  <si>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</si>
  <si>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</si>
  <si>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</si>
  <si>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</si>
  <si>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</si>
  <si>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</si>
  <si>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</si>
  <si>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</si>
  <si>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</si>
  <si>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</si>
  <si>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</si>
  <si>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</si>
  <si>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</si>
  <si>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</si>
  <si>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</si>
  <si>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</si>
  <si>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</si>
  <si>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</si>
  <si>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</si>
  <si>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</si>
  <si>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</si>
  <si>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</si>
  <si>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</si>
  <si>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</si>
  <si>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</si>
  <si>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</si>
  <si>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</si>
  <si>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</si>
  <si>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</si>
  <si>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</si>
  <si>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</si>
  <si>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</si>
  <si>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</si>
  <si>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</si>
  <si>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</si>
  <si>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</si>
  <si>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</si>
  <si>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</si>
  <si>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</si>
  <si>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</si>
  <si>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</si>
  <si>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</si>
  <si>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</si>
  <si>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</si>
  <si>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</si>
  <si>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</si>
  <si>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</si>
  <si>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</si>
  <si>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</si>
  <si>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</si>
  <si>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</si>
  <si>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2 1/2", PARA ELETRODUTO</t>
  </si>
  <si>
    <t>LUVA EM PVC RIGIDO ROSCAVEL, DE 3",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</si>
  <si>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</si>
  <si>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</si>
  <si>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</si>
  <si>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</si>
  <si>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</si>
  <si>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</si>
  <si>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</si>
  <si>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</si>
  <si>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</si>
  <si>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</si>
  <si>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</si>
  <si>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</si>
  <si>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</si>
  <si>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</si>
  <si>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</si>
  <si>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</si>
  <si>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</si>
  <si>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</si>
  <si>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</si>
  <si>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</si>
  <si>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</si>
  <si>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</si>
  <si>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</si>
  <si>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</si>
  <si>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</si>
  <si>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</si>
  <si>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</si>
  <si>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</si>
  <si>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</si>
  <si>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</si>
  <si>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</si>
  <si>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</si>
  <si>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</si>
  <si>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</si>
  <si>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</si>
  <si>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</si>
  <si>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</si>
  <si>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</si>
  <si>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</si>
  <si>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</si>
  <si>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</si>
  <si>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</si>
  <si>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150 MM, PARA ESGOTO PREDIAL</t>
  </si>
  <si>
    <t>LUVA SIMPLES, PVC SERIE R, 40 MM, PARA ESGOTO PREDIAL</t>
  </si>
  <si>
    <t>LUVA SIMPLES, PVC SERIE R, 50 MM, PARA ESGOTO PREDIAL</t>
  </si>
  <si>
    <t>LUVA SIMPLES, PVC SERIE R, 75 MM, PARA ESGOTO PREDIAL</t>
  </si>
  <si>
    <t>LUVA SIMPLES, PVC, SOLDAVEL, DN 150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</si>
  <si>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</si>
  <si>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</si>
  <si>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</si>
  <si>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</si>
  <si>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</si>
  <si>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</si>
  <si>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</si>
  <si>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</si>
  <si>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</si>
  <si>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</si>
  <si>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</si>
  <si>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</si>
  <si>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</si>
  <si>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</si>
  <si>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</si>
  <si>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</si>
  <si>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</si>
  <si>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</si>
  <si>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</si>
  <si>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</si>
  <si>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</si>
  <si>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</si>
  <si>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</si>
  <si>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</si>
  <si>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</si>
  <si>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</si>
  <si>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</si>
  <si>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</si>
  <si>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</si>
  <si>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</si>
  <si>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</si>
  <si>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</si>
  <si>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</si>
  <si>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</si>
  <si>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</si>
  <si>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</si>
  <si>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</si>
  <si>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</si>
  <si>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</si>
  <si>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</si>
  <si>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</si>
  <si>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</si>
  <si>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</si>
  <si>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</si>
  <si>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</si>
  <si>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</si>
  <si>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</si>
  <si>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</si>
  <si>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</si>
  <si>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</si>
  <si>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</si>
  <si>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</si>
  <si>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</si>
  <si>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</si>
  <si>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</si>
  <si>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</si>
  <si>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</si>
  <si>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</si>
  <si>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</si>
  <si>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</si>
  <si>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</si>
  <si>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</si>
  <si>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</si>
  <si>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</si>
  <si>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</si>
  <si>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</si>
  <si>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</si>
  <si>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</si>
  <si>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</si>
  <si>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</si>
  <si>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</si>
  <si>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</si>
  <si>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E = 5 MM</t>
  </si>
  <si>
    <t>MANTA DE POLIETILENO EXPANDIDO, COM 1 FACE METALIZADA PARA SUBCOBERTURA,  E = *5* MM</t>
  </si>
  <si>
    <t>MANTA GEOTEXTIL TECIDO DE LAMINETES DE POLIPROPILENO, RESISTENCIA A TRACAO = *25* KN/M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</si>
  <si>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</si>
  <si>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</si>
  <si>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</si>
  <si>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</si>
  <si>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</si>
  <si>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</si>
  <si>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</si>
  <si>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</si>
  <si>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</si>
  <si>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</si>
  <si>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</si>
  <si>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</si>
  <si>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</si>
  <si>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</si>
  <si>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</si>
  <si>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</si>
  <si>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</si>
  <si>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</si>
  <si>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</si>
  <si>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</si>
  <si>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</si>
  <si>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</si>
  <si>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</si>
  <si>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</si>
  <si>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</si>
  <si>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</si>
  <si>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</si>
  <si>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</si>
  <si>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</si>
  <si>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</si>
  <si>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</si>
  <si>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</si>
  <si>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</si>
  <si>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</si>
  <si>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</si>
  <si>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</si>
  <si>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</si>
  <si>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</si>
  <si>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</si>
  <si>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</si>
  <si>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</si>
  <si>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</si>
  <si>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</si>
  <si>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</si>
  <si>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</si>
  <si>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</si>
  <si>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</si>
  <si>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</si>
  <si>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RUSTICA DE BASE ACRILICA, COR BRANCA, USO INTERNO E EXTERNO</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</si>
  <si>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</si>
  <si>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</si>
  <si>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</si>
  <si>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</si>
  <si>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</si>
  <si>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</si>
  <si>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</si>
  <si>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</si>
  <si>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</si>
  <si>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</si>
  <si>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</si>
  <si>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</si>
  <si>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</si>
  <si>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</si>
  <si>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</si>
  <si>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</si>
  <si>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</si>
  <si>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</si>
  <si>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</si>
  <si>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</si>
  <si>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</si>
  <si>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</si>
  <si>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</si>
  <si>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</si>
  <si>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</si>
  <si>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</si>
  <si>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</si>
  <si>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</si>
  <si>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</si>
  <si>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</si>
  <si>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</si>
  <si>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</si>
  <si>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</si>
  <si>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</si>
  <si>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</si>
  <si>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</si>
  <si>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</si>
  <si>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</si>
  <si>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</si>
  <si>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</si>
  <si>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</si>
  <si>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</si>
  <si>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</si>
  <si>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</si>
  <si>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</si>
  <si>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</si>
  <si>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</si>
  <si>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</si>
  <si>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</si>
  <si>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</si>
  <si>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</si>
  <si>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</si>
  <si>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</si>
  <si>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</si>
  <si>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</si>
  <si>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</si>
  <si>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</si>
  <si>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</si>
  <si>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</si>
  <si>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</si>
  <si>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</si>
  <si>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</si>
  <si>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</si>
  <si>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</si>
  <si>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</si>
  <si>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</si>
  <si>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</si>
  <si>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</si>
  <si>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</si>
  <si>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</si>
  <si>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</si>
  <si>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</si>
  <si>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</si>
  <si>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</si>
  <si>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</si>
  <si>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</si>
  <si>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</si>
  <si>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</si>
  <si>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</si>
  <si>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</si>
  <si>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</si>
  <si>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</si>
  <si>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</si>
  <si>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</si>
  <si>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</si>
  <si>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</si>
  <si>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</si>
  <si>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</si>
  <si>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</si>
  <si>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</si>
  <si>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</si>
  <si>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</si>
  <si>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</si>
  <si>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</si>
  <si>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</si>
  <si>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</si>
  <si>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</si>
  <si>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</si>
  <si>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</si>
  <si>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</si>
  <si>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</si>
  <si>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</si>
  <si>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</si>
  <si>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</si>
  <si>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</si>
  <si>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</si>
  <si>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</si>
  <si>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</si>
  <si>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</si>
  <si>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</si>
  <si>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</si>
  <si>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</si>
  <si>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</si>
  <si>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</si>
  <si>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</si>
  <si>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</si>
  <si>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</si>
  <si>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</si>
  <si>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</si>
  <si>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</si>
  <si>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</si>
  <si>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</si>
  <si>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</si>
  <si>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</si>
  <si>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</si>
  <si>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</si>
  <si>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</si>
  <si>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</si>
  <si>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</si>
  <si>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</si>
  <si>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</si>
  <si>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</si>
  <si>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</si>
  <si>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</si>
  <si>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</si>
  <si>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</si>
  <si>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</si>
  <si>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</si>
  <si>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</si>
  <si>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</si>
  <si>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</si>
  <si>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</si>
  <si>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</si>
  <si>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</si>
  <si>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</si>
  <si>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</si>
  <si>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</si>
  <si>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</si>
  <si>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</si>
  <si>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</si>
  <si>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</si>
  <si>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</si>
  <si>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</si>
  <si>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</si>
  <si>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</si>
  <si>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</si>
  <si>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</si>
  <si>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</si>
  <si>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</si>
  <si>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</si>
  <si>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</si>
  <si>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</si>
  <si>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</si>
  <si>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</si>
  <si>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</si>
  <si>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</si>
  <si>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</si>
  <si>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</si>
  <si>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</si>
  <si>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</si>
  <si>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</si>
  <si>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</si>
  <si>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</si>
  <si>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</si>
  <si>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</si>
  <si>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</si>
  <si>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</si>
  <si>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</si>
  <si>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</si>
  <si>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</si>
  <si>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</si>
  <si>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</si>
  <si>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</si>
  <si>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</si>
  <si>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</si>
  <si>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</si>
  <si>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</si>
  <si>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</si>
  <si>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</si>
  <si>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</si>
  <si>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</si>
  <si>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</si>
  <si>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</si>
  <si>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</si>
  <si>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</si>
  <si>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</si>
  <si>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</si>
  <si>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</si>
  <si>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</si>
  <si>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</si>
  <si>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</si>
  <si>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</si>
  <si>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</si>
  <si>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</si>
  <si>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</si>
  <si>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</si>
  <si>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</si>
  <si>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</si>
  <si>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</si>
  <si>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</si>
  <si>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</si>
  <si>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</si>
  <si>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</si>
  <si>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</si>
  <si>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</si>
  <si>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</si>
  <si>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</si>
  <si>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</si>
  <si>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</si>
  <si>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</si>
  <si>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</si>
  <si>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</si>
  <si>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</si>
  <si>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</si>
  <si>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</si>
  <si>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</si>
  <si>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</si>
  <si>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</si>
  <si>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</si>
  <si>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</si>
  <si>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</si>
  <si>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4,8 MM, COMPRIMENTO 45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</si>
  <si>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</si>
  <si>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</si>
  <si>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</si>
  <si>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</si>
  <si>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</si>
  <si>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</si>
  <si>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</si>
  <si>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</si>
  <si>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</si>
  <si>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</si>
  <si>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</si>
  <si>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</si>
  <si>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</si>
  <si>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</si>
  <si>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</si>
  <si>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</si>
  <si>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</si>
  <si>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</si>
  <si>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</si>
  <si>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</si>
  <si>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200 MM, DIAMETRO = 16 MM, ROSCA MAQUINA, CABECA QUADRADA</t>
  </si>
  <si>
    <t>PARAFUSO M16 EM ACO GALVANIZADO, COMPRIMENTO = 300 MM, DIAMETRO = 16 MM, ROSCA DUPLA</t>
  </si>
  <si>
    <t>PARAFUSO M16 EM ACO GALVANIZADO, COMPRIMENTO = 350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</si>
  <si>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</si>
  <si>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</si>
  <si>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</si>
  <si>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</si>
  <si>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</si>
  <si>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</si>
  <si>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</si>
  <si>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</si>
  <si>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</si>
  <si>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</si>
  <si>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</si>
  <si>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</si>
  <si>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</si>
  <si>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</si>
  <si>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</si>
  <si>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</si>
  <si>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</si>
  <si>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</si>
  <si>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</si>
  <si>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</si>
  <si>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</si>
  <si>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</si>
  <si>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</si>
  <si>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</si>
  <si>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</si>
  <si>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</si>
  <si>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</si>
  <si>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</si>
  <si>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PARALELEPIPEDO GRANITICO OU BASALTICO, PARA PAVIMENTACAO, SEM FRETE (VARIACAO REGIONAL DE PECAS POR M2)</t>
  </si>
  <si>
    <t xml:space="preserve">MIL   </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</si>
  <si>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</si>
  <si>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</si>
  <si>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</si>
  <si>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</si>
  <si>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</si>
  <si>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</si>
  <si>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</si>
  <si>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</si>
  <si>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</si>
  <si>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</si>
  <si>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</si>
  <si>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</si>
  <si>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</si>
  <si>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</si>
  <si>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</si>
  <si>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</si>
  <si>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</si>
  <si>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</si>
  <si>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</si>
  <si>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</si>
  <si>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</si>
  <si>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</si>
  <si>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</si>
  <si>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</si>
  <si>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</si>
  <si>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</si>
  <si>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</si>
  <si>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</si>
  <si>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</si>
  <si>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</si>
  <si>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</si>
  <si>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</si>
  <si>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</si>
  <si>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</si>
  <si>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</si>
  <si>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</si>
  <si>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</si>
  <si>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</si>
  <si>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</si>
  <si>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</si>
  <si>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</si>
  <si>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</si>
  <si>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</si>
  <si>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</si>
  <si>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</si>
  <si>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SIMPLES DE ACO GALVANIZADO DOBRADO 75 X *40* MM, E = 2,65 MM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</si>
  <si>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</si>
  <si>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</si>
  <si>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</si>
  <si>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</si>
  <si>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</si>
  <si>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</si>
  <si>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</si>
  <si>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</si>
  <si>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</si>
  <si>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</si>
  <si>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</si>
  <si>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</si>
  <si>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</si>
  <si>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</si>
  <si>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</si>
  <si>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</si>
  <si>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</si>
  <si>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</si>
  <si>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</si>
  <si>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</si>
  <si>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</si>
  <si>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</si>
  <si>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</si>
  <si>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</si>
  <si>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</si>
  <si>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</si>
  <si>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</si>
  <si>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</si>
  <si>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</si>
  <si>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</si>
  <si>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</si>
  <si>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</si>
  <si>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</si>
  <si>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</si>
  <si>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</si>
  <si>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</si>
  <si>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</si>
  <si>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</si>
  <si>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</si>
  <si>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</si>
  <si>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</si>
  <si>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</si>
  <si>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</si>
  <si>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</si>
  <si>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</si>
  <si>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</si>
  <si>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</si>
  <si>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</si>
  <si>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</si>
  <si>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</si>
  <si>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</si>
  <si>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</si>
  <si>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</si>
  <si>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</si>
  <si>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</si>
  <si>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</si>
  <si>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</si>
  <si>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</si>
  <si>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</si>
  <si>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</si>
  <si>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</si>
  <si>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</si>
  <si>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</si>
  <si>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</si>
  <si>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</si>
  <si>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</si>
  <si>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</si>
  <si>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</si>
  <si>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</si>
  <si>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</si>
  <si>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</si>
  <si>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</si>
  <si>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</si>
  <si>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</si>
  <si>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</si>
  <si>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</si>
  <si>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</si>
  <si>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</si>
  <si>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</si>
  <si>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</si>
  <si>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</si>
  <si>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</si>
  <si>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</si>
  <si>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</si>
  <si>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</si>
  <si>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</si>
  <si>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</si>
  <si>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</si>
  <si>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</si>
  <si>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</si>
  <si>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</si>
  <si>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</si>
  <si>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</si>
  <si>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</si>
  <si>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</si>
  <si>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</si>
  <si>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</si>
  <si>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</si>
  <si>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</si>
  <si>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</si>
  <si>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</si>
  <si>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</si>
  <si>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</si>
  <si>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</si>
  <si>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</si>
  <si>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</si>
  <si>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</si>
  <si>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</si>
  <si>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</si>
  <si>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</si>
  <si>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</si>
  <si>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</si>
  <si>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</si>
  <si>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</si>
  <si>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</si>
  <si>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</si>
  <si>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</si>
  <si>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</si>
  <si>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</si>
  <si>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</si>
  <si>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</si>
  <si>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</si>
  <si>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</si>
  <si>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</si>
  <si>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</si>
  <si>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</si>
  <si>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</si>
  <si>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</si>
  <si>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</si>
  <si>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</si>
  <si>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</si>
  <si>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</si>
  <si>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</si>
  <si>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</si>
  <si>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</si>
  <si>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</si>
  <si>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</si>
  <si>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</si>
  <si>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</si>
  <si>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</si>
  <si>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</si>
  <si>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</si>
  <si>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</si>
  <si>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</si>
  <si>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</si>
  <si>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</si>
  <si>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</si>
  <si>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</si>
  <si>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</si>
  <si>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</si>
  <si>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</si>
  <si>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</si>
  <si>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</si>
  <si>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</si>
  <si>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</si>
  <si>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</si>
  <si>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</si>
  <si>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</si>
  <si>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</si>
  <si>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ALUMINIO COM DIVISAO HORIZONTAL  PARA VIDROS,  ACABAMENTO ANODIZADO NATURAL, VIDROS INCLUSOS, SEM GUARNICAO/ALIZAR/VISTA , 87 X 210 CM</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</si>
  <si>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</si>
  <si>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</si>
  <si>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</si>
  <si>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</si>
  <si>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</si>
  <si>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</si>
  <si>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</si>
  <si>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</si>
  <si>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</si>
  <si>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</si>
  <si>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</si>
  <si>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</si>
  <si>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</si>
  <si>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</si>
  <si>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</si>
  <si>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</si>
  <si>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</si>
  <si>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</si>
  <si>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</si>
  <si>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</si>
  <si>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</si>
  <si>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</si>
  <si>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</si>
  <si>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</si>
  <si>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</si>
  <si>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</si>
  <si>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</si>
  <si>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</si>
  <si>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</si>
  <si>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</si>
  <si>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</si>
  <si>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</si>
  <si>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</si>
  <si>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</si>
  <si>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</si>
  <si>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</si>
  <si>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</si>
  <si>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</si>
  <si>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</si>
  <si>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</si>
  <si>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</si>
  <si>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</si>
  <si>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</si>
  <si>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</si>
  <si>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</si>
  <si>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</si>
  <si>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</si>
  <si>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</si>
  <si>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</si>
  <si>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</si>
  <si>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</si>
  <si>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</si>
  <si>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</si>
  <si>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</si>
  <si>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</si>
  <si>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</si>
  <si>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</si>
  <si>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</si>
  <si>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</si>
  <si>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</si>
  <si>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</si>
  <si>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</si>
  <si>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</si>
  <si>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</si>
  <si>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</si>
  <si>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</si>
  <si>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</si>
  <si>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</si>
  <si>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</si>
  <si>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</si>
  <si>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</si>
  <si>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</si>
  <si>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</si>
  <si>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</si>
  <si>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</si>
  <si>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</si>
  <si>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</si>
  <si>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</si>
  <si>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</si>
  <si>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</si>
  <si>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</si>
  <si>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</si>
  <si>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</si>
  <si>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</si>
  <si>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</si>
  <si>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</si>
  <si>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</si>
  <si>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</si>
  <si>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</si>
  <si>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</si>
  <si>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</si>
  <si>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</si>
  <si>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</si>
  <si>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</si>
  <si>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</si>
  <si>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</si>
  <si>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</si>
  <si>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</si>
  <si>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</si>
  <si>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</si>
  <si>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</si>
  <si>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</si>
  <si>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</si>
  <si>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</si>
  <si>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</si>
  <si>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</si>
  <si>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</si>
  <si>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</si>
  <si>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</si>
  <si>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16 X 24 (2 1/4 X 12)</t>
  </si>
  <si>
    <t>PREGO DE ACO POLIDO COM CABECA 16 X 27 (2 1/2 X 12)</t>
  </si>
  <si>
    <t>PREGO DE ACO POLIDO COM CABECA 17 X 30 (2 3/4 X 11)</t>
  </si>
  <si>
    <t>PREGO DE ACO POLIDO COM CABECA 18 X 24 (2 1/4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</si>
  <si>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</si>
  <si>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</si>
  <si>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</si>
  <si>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</si>
  <si>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</si>
  <si>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</si>
  <si>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</si>
  <si>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</si>
  <si>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</si>
  <si>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</si>
  <si>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</si>
  <si>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</si>
  <si>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</si>
  <si>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</si>
  <si>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</si>
  <si>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</si>
  <si>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</si>
  <si>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</si>
  <si>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</si>
  <si>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</si>
  <si>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</si>
  <si>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</si>
  <si>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</si>
  <si>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</si>
  <si>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</si>
  <si>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</si>
  <si>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</si>
  <si>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</si>
  <si>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</si>
  <si>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</si>
  <si>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</si>
  <si>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28 DISJUNTORES DIN, 100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</si>
  <si>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</si>
  <si>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</si>
  <si>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</si>
  <si>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</si>
  <si>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</si>
  <si>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</si>
  <si>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</si>
  <si>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</si>
  <si>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</si>
  <si>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</si>
  <si>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</si>
  <si>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</si>
  <si>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</si>
  <si>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</si>
  <si>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</si>
  <si>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</si>
  <si>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</si>
  <si>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</si>
  <si>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</si>
  <si>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</si>
  <si>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</si>
  <si>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</si>
  <si>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</si>
  <si>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</si>
  <si>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</si>
  <si>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</si>
  <si>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</si>
  <si>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</si>
  <si>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</si>
  <si>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</si>
  <si>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</si>
  <si>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</si>
  <si>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</si>
  <si>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</si>
  <si>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</si>
  <si>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</si>
  <si>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</si>
  <si>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</si>
  <si>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</si>
  <si>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</si>
  <si>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</si>
  <si>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</si>
  <si>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</si>
  <si>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</si>
  <si>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</si>
  <si>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</si>
  <si>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</si>
  <si>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</si>
  <si>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</si>
  <si>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</si>
  <si>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</si>
  <si>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</si>
  <si>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</si>
  <si>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</si>
  <si>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</si>
  <si>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</si>
  <si>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</si>
  <si>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</si>
  <si>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</si>
  <si>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</si>
  <si>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</si>
  <si>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</si>
  <si>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</si>
  <si>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</si>
  <si>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</si>
  <si>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</si>
  <si>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</si>
  <si>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</si>
  <si>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</si>
  <si>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</si>
  <si>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</si>
  <si>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</si>
  <si>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</si>
  <si>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</si>
  <si>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</si>
  <si>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</si>
  <si>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</si>
  <si>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</si>
  <si>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</si>
  <si>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</si>
  <si>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</si>
  <si>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</si>
  <si>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</si>
  <si>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</si>
  <si>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</si>
  <si>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</si>
  <si>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</si>
  <si>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</si>
  <si>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</si>
  <si>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</si>
  <si>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</si>
  <si>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</si>
  <si>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</si>
  <si>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</si>
  <si>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</si>
  <si>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</si>
  <si>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</si>
  <si>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</si>
  <si>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</si>
  <si>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</si>
  <si>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</si>
  <si>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</si>
  <si>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</si>
  <si>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</si>
  <si>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</si>
  <si>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</si>
  <si>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</si>
  <si>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</si>
  <si>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</si>
  <si>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</si>
  <si>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</si>
  <si>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</si>
  <si>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</si>
  <si>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</si>
  <si>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</si>
  <si>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</si>
  <si>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</si>
  <si>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</si>
  <si>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</si>
  <si>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</si>
  <si>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</si>
  <si>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</si>
  <si>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</si>
  <si>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</si>
  <si>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</si>
  <si>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</si>
  <si>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</si>
  <si>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</si>
  <si>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</si>
  <si>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</si>
  <si>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</si>
  <si>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</si>
  <si>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</si>
  <si>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</si>
  <si>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</si>
  <si>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</si>
  <si>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</si>
  <si>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</si>
  <si>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</si>
  <si>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</si>
  <si>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</si>
  <si>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</si>
  <si>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</si>
  <si>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</si>
  <si>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</si>
  <si>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</si>
  <si>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</si>
  <si>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</si>
  <si>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</si>
  <si>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</si>
  <si>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</si>
  <si>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</si>
  <si>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</si>
  <si>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</si>
  <si>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</si>
  <si>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</si>
  <si>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</si>
  <si>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</si>
  <si>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</si>
  <si>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</si>
  <si>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</si>
  <si>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</si>
  <si>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</si>
  <si>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</si>
  <si>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</si>
  <si>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</si>
  <si>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</si>
  <si>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</si>
  <si>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</si>
  <si>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</si>
  <si>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</si>
  <si>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SARRAFO APARELHADO *2 X 10* CM, EM MACARANDUBA, ANGELIM OU EQUIVALENTE DA REGIAO</t>
  </si>
  <si>
    <t>SARRAFO NAO APARELHADO *2,5 X 10* CM, EM MACARANDUBA, ANGELIM OU EQUIVALENTE DA REGIAO -  BRUTA</t>
  </si>
  <si>
    <t>SARRAFO NAO APARELHADO 2,5 X 5 CM, EM MACARANDUBA, ANGELIM OU EQUIVALENTE DA REGIAO -  BRUTA</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</si>
  <si>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</si>
  <si>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</si>
  <si>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</si>
  <si>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</si>
  <si>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 xml:space="preserve">310ML </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</si>
  <si>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</si>
  <si>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</si>
  <si>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</si>
  <si>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</si>
  <si>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</si>
  <si>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</si>
  <si>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</si>
  <si>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</si>
  <si>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</si>
  <si>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</si>
  <si>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</si>
  <si>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</si>
  <si>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</si>
  <si>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</si>
  <si>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(MENSALISTA)</t>
  </si>
  <si>
    <t>SERVICO DE BOMBEAMENTO DE CONCRETO COM CONSUMO MINIMO DE 40  M3</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</si>
  <si>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</si>
  <si>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</si>
  <si>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</si>
  <si>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</si>
  <si>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</si>
  <si>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</si>
  <si>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</si>
  <si>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</si>
  <si>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</si>
  <si>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</si>
  <si>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</si>
  <si>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</si>
  <si>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</si>
  <si>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</si>
  <si>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</si>
  <si>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</si>
  <si>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</si>
  <si>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</si>
  <si>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</si>
  <si>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</si>
  <si>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</si>
  <si>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</si>
  <si>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</si>
  <si>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</si>
  <si>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</si>
  <si>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</si>
  <si>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</si>
  <si>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</si>
  <si>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</si>
  <si>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</si>
  <si>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</si>
  <si>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</si>
  <si>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</si>
  <si>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</si>
  <si>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</si>
  <si>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</si>
  <si>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</si>
  <si>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</si>
  <si>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</si>
  <si>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</si>
  <si>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</si>
  <si>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</si>
  <si>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</si>
  <si>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</si>
  <si>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</si>
  <si>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</si>
  <si>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</si>
  <si>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</si>
  <si>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</si>
  <si>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</si>
  <si>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</si>
  <si>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</si>
  <si>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</si>
  <si>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</si>
  <si>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</si>
  <si>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</si>
  <si>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</si>
  <si>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</si>
  <si>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</si>
  <si>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</si>
  <si>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</si>
  <si>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</si>
  <si>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</si>
  <si>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</si>
  <si>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</si>
  <si>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</si>
  <si>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</si>
  <si>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</si>
  <si>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</si>
  <si>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</si>
  <si>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</si>
  <si>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</si>
  <si>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</si>
  <si>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</si>
  <si>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</si>
  <si>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</si>
  <si>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</si>
  <si>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</si>
  <si>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</si>
  <si>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</si>
  <si>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</si>
  <si>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</si>
  <si>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</si>
  <si>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</si>
  <si>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</si>
  <si>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</si>
  <si>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</si>
  <si>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</si>
  <si>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</si>
  <si>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</si>
  <si>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</si>
  <si>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</si>
  <si>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</si>
  <si>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</si>
  <si>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</si>
  <si>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</si>
  <si>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</si>
  <si>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</si>
  <si>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</si>
  <si>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</si>
  <si>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</si>
  <si>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</si>
  <si>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</si>
  <si>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</si>
  <si>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</si>
  <si>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</si>
  <si>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</si>
  <si>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</si>
  <si>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</si>
  <si>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</si>
  <si>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</si>
  <si>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</si>
  <si>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</si>
  <si>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</si>
  <si>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</si>
  <si>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</si>
  <si>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</si>
  <si>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</si>
  <si>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</si>
  <si>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</si>
  <si>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</si>
  <si>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</si>
  <si>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</si>
  <si>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</si>
  <si>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</si>
  <si>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</si>
  <si>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</si>
  <si>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</si>
  <si>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</si>
  <si>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</si>
  <si>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</si>
  <si>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</si>
  <si>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</si>
  <si>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</si>
  <si>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</si>
  <si>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</si>
  <si>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</si>
  <si>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</si>
  <si>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</si>
  <si>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</si>
  <si>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</si>
  <si>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</si>
  <si>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</si>
  <si>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</si>
  <si>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</si>
  <si>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</si>
  <si>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</si>
  <si>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</si>
  <si>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</si>
  <si>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</si>
  <si>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</si>
  <si>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</si>
  <si>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</si>
  <si>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</si>
  <si>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</si>
  <si>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</si>
  <si>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</si>
  <si>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</si>
  <si>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</si>
  <si>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</si>
  <si>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</si>
  <si>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</si>
  <si>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</si>
  <si>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</si>
  <si>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</si>
  <si>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</si>
  <si>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</si>
  <si>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</si>
  <si>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</si>
  <si>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</si>
  <si>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</si>
  <si>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</si>
  <si>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</si>
  <si>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</si>
  <si>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</si>
  <si>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</si>
  <si>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</si>
  <si>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</si>
  <si>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</si>
  <si>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</si>
  <si>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</si>
  <si>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</si>
  <si>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</si>
  <si>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</si>
  <si>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</si>
  <si>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</si>
  <si>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</si>
  <si>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</si>
  <si>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</si>
  <si>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32 MM, PARA AGUA FRIA PREDIAL</t>
  </si>
  <si>
    <t>TE DE REDUCAO, PVC, SOLDAVEL, 90 GRAUS, 50 MM X 40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</si>
  <si>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</si>
  <si>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</si>
  <si>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</si>
  <si>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</si>
  <si>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</si>
  <si>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</si>
  <si>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</si>
  <si>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</si>
  <si>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</si>
  <si>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</si>
  <si>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</si>
  <si>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</si>
  <si>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</si>
  <si>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</si>
  <si>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</si>
  <si>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</si>
  <si>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</si>
  <si>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</si>
  <si>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</si>
  <si>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</si>
  <si>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</si>
  <si>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</si>
  <si>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</si>
  <si>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</si>
  <si>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</si>
  <si>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</si>
  <si>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</si>
  <si>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</si>
  <si>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</si>
  <si>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</si>
  <si>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</si>
  <si>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</si>
  <si>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</si>
  <si>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</si>
  <si>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</si>
  <si>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</si>
  <si>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</si>
  <si>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</si>
  <si>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</si>
  <si>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</si>
  <si>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</si>
  <si>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</si>
  <si>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</si>
  <si>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</si>
  <si>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</si>
  <si>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</si>
  <si>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</si>
  <si>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</si>
  <si>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</si>
  <si>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</si>
  <si>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</si>
  <si>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</si>
  <si>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</si>
  <si>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</si>
  <si>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</si>
  <si>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</si>
  <si>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75 MM, SERIE NORMAL PARA ESGOTO PREDIAL</t>
  </si>
  <si>
    <t>TE SANITARIO, PVC, DN 100 X 100 MM, SERIE NORMAL, PARA ESGOTO PREDIAL</t>
  </si>
  <si>
    <t>TE SANITARIO, PVC, DN 40 X 40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</si>
  <si>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</si>
  <si>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</si>
  <si>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</si>
  <si>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</si>
  <si>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</si>
  <si>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</si>
  <si>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</si>
  <si>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</si>
  <si>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</si>
  <si>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</si>
  <si>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</si>
  <si>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</si>
  <si>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</si>
  <si>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</si>
  <si>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</si>
  <si>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</si>
  <si>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</si>
  <si>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</si>
  <si>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</si>
  <si>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</si>
  <si>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</si>
  <si>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</si>
  <si>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</si>
  <si>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</si>
  <si>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</si>
  <si>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</si>
  <si>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</si>
  <si>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</si>
  <si>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</si>
  <si>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</si>
  <si>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</si>
  <si>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</si>
  <si>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</si>
  <si>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</si>
  <si>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</si>
  <si>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</si>
  <si>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</si>
  <si>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</si>
  <si>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</si>
  <si>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</si>
  <si>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</si>
  <si>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</si>
  <si>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</si>
  <si>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</si>
  <si>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</si>
  <si>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</si>
  <si>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</si>
  <si>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</si>
  <si>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</si>
  <si>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</si>
  <si>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</si>
  <si>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</si>
  <si>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</si>
  <si>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</si>
  <si>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</si>
  <si>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</si>
  <si>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</si>
  <si>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</si>
  <si>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</si>
  <si>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</si>
  <si>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</si>
  <si>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</si>
  <si>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</si>
  <si>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</si>
  <si>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</si>
  <si>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</si>
  <si>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</si>
  <si>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</si>
  <si>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</si>
  <si>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</si>
  <si>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</si>
  <si>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EM MALHA HEXAGONAL DE DUPLA TORCAO 8 X 10 CM (ZN/AL REVESTIDO COM POLIMERO), FIO 2,7 MM, COM GEOMANTA OU BIOMANTA, DIMENSOES 4,0 X 2,0 X 0,6 M, COM INCLINACAO DE 70 GRAUS, PARA SOLO REFORCADO</t>
  </si>
  <si>
    <t>TELA EM METAL PARA ESTUQUE (DEPLOYE)</t>
  </si>
  <si>
    <t>TELA PLASTICA LARANJA, TIPO TAPUME PARA SINALIZACAO, MALHA RETANGULAR,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</si>
  <si>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</si>
  <si>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</si>
  <si>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</si>
  <si>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</si>
  <si>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</si>
  <si>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</si>
  <si>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</si>
  <si>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</si>
  <si>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</si>
  <si>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</si>
  <si>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</si>
  <si>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</si>
  <si>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</si>
  <si>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</si>
  <si>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</si>
  <si>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</si>
  <si>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</si>
  <si>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</si>
  <si>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</si>
  <si>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</si>
  <si>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</si>
  <si>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</si>
  <si>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</si>
  <si>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</si>
  <si>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</si>
  <si>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</si>
  <si>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</si>
  <si>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</si>
  <si>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</si>
  <si>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</si>
  <si>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</si>
  <si>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</si>
  <si>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</si>
  <si>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</si>
  <si>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</si>
  <si>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</si>
  <si>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</si>
  <si>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</si>
  <si>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</si>
  <si>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</si>
  <si>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</si>
  <si>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</si>
  <si>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</si>
  <si>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</si>
  <si>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</si>
  <si>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</si>
  <si>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</si>
  <si>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120 MM2, 1 FURO E 1 COMPRESSAO, PARA PARAFUSO DE FIXACAO M12</t>
  </si>
  <si>
    <t>TERMINAL A COMPRESSAO EM COBRE ESTANHADO PARA CABO 95 MM2, 1 FURO E 1 COMPRESSAO, PARA PARAFUSO DE FIXACAO M12</t>
  </si>
  <si>
    <t>TERMINAL DE VENTILACAO, 100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</si>
  <si>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</si>
  <si>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</si>
  <si>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</si>
  <si>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</si>
  <si>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</si>
  <si>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</si>
  <si>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</si>
  <si>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</si>
  <si>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</si>
  <si>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</si>
  <si>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</si>
  <si>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</si>
  <si>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</si>
  <si>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</si>
  <si>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</si>
  <si>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</si>
  <si>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</si>
  <si>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</si>
  <si>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</si>
  <si>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</si>
  <si>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</si>
  <si>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</si>
  <si>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</si>
  <si>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</si>
  <si>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</si>
  <si>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</si>
  <si>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</si>
  <si>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</si>
  <si>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</si>
  <si>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</si>
  <si>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</si>
  <si>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</si>
  <si>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</si>
  <si>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</si>
  <si>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</si>
  <si>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</si>
  <si>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</si>
  <si>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</si>
  <si>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</si>
  <si>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</si>
  <si>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</si>
  <si>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</si>
  <si>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</si>
  <si>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</si>
  <si>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</si>
  <si>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</si>
  <si>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</si>
  <si>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</si>
  <si>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</si>
  <si>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</si>
  <si>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TINTA LATEX ACRILICA ECONOMICA, COR BRANCA</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</si>
  <si>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</si>
  <si>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</si>
  <si>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</si>
  <si>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</si>
  <si>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</si>
  <si>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</si>
  <si>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</si>
  <si>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</si>
  <si>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</si>
  <si>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</si>
  <si>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</si>
  <si>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</si>
  <si>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</si>
  <si>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</si>
  <si>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</si>
  <si>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</si>
  <si>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</si>
  <si>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</si>
  <si>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</si>
  <si>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</si>
  <si>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</si>
  <si>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</si>
  <si>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</si>
  <si>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</si>
  <si>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</si>
  <si>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</si>
  <si>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</si>
  <si>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</si>
  <si>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</si>
  <si>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</si>
  <si>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</si>
  <si>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</si>
  <si>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</si>
  <si>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</si>
  <si>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</si>
  <si>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</si>
  <si>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</si>
  <si>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</si>
  <si>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</si>
  <si>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</si>
  <si>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</si>
  <si>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</si>
  <si>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PAREDE LONGA PARA LAVATORIO, COM AREJADOR, ACIONAMENTO ALAVANCA, 1/4 DE VOLTA (REF 1178)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</si>
  <si>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</si>
  <si>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</si>
  <si>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</si>
  <si>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</si>
  <si>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</si>
  <si>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</si>
  <si>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</si>
  <si>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</si>
  <si>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</si>
  <si>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</si>
  <si>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</si>
  <si>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</si>
  <si>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</si>
  <si>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</si>
  <si>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</si>
  <si>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</si>
  <si>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</si>
  <si>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</si>
  <si>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</si>
  <si>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</si>
  <si>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</si>
  <si>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</si>
  <si>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</si>
  <si>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</si>
  <si>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</si>
  <si>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</si>
  <si>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</si>
  <si>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</si>
  <si>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</si>
  <si>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</si>
  <si>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</si>
  <si>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</si>
  <si>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</si>
  <si>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</si>
  <si>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</si>
  <si>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</si>
  <si>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</si>
  <si>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</si>
  <si>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</si>
  <si>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</si>
  <si>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</si>
  <si>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</si>
  <si>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</si>
  <si>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</si>
  <si>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</si>
  <si>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</si>
  <si>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</si>
  <si>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</si>
  <si>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</si>
  <si>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</si>
  <si>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</si>
  <si>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</si>
  <si>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</si>
  <si>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</si>
  <si>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</si>
  <si>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</si>
  <si>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</si>
  <si>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</si>
  <si>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</si>
  <si>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</si>
  <si>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</si>
  <si>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</si>
  <si>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</si>
  <si>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</si>
  <si>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</si>
  <si>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</si>
  <si>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</si>
  <si>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</si>
  <si>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</si>
  <si>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</si>
  <si>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</si>
  <si>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</si>
  <si>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</si>
  <si>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</si>
  <si>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</si>
  <si>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</si>
  <si>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</si>
  <si>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</si>
  <si>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65 MM ( 2 1/2"),  E = 3,35 MM, * 6,23* KG/M (NBR 5580)</t>
  </si>
  <si>
    <t>TUBO ACO GALVANIZADO COM COSTURA, CLASSE LEVE, DN 80 MM ( 3"),  E = 3,35 MM, *7,32*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</si>
  <si>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</si>
  <si>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</si>
  <si>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</si>
  <si>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 E = *3,65* MM, PESO *5,10*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</si>
  <si>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</si>
  <si>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</si>
  <si>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</si>
  <si>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</si>
  <si>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</si>
  <si>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</si>
  <si>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</si>
  <si>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</si>
  <si>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</si>
  <si>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</si>
  <si>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</si>
  <si>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</si>
  <si>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</si>
  <si>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</si>
  <si>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</si>
  <si>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</si>
  <si>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</si>
  <si>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</si>
  <si>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</si>
  <si>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</si>
  <si>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</si>
  <si>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</si>
  <si>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</si>
  <si>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</si>
  <si>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</si>
  <si>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</si>
  <si>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</si>
  <si>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</si>
  <si>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</si>
  <si>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</si>
  <si>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</si>
  <si>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</si>
  <si>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</si>
  <si>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</si>
  <si>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</si>
  <si>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</si>
  <si>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</si>
  <si>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</si>
  <si>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</si>
  <si>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</si>
  <si>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</si>
  <si>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</si>
  <si>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</si>
  <si>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</si>
  <si>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</si>
  <si>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</si>
  <si>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</si>
  <si>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</si>
  <si>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</si>
  <si>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</si>
  <si>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</si>
  <si>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</si>
  <si>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</si>
  <si>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</si>
  <si>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</si>
  <si>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</si>
  <si>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</si>
  <si>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</si>
  <si>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</si>
  <si>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</si>
  <si>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</si>
  <si>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</si>
  <si>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</si>
  <si>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</si>
  <si>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</si>
  <si>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</si>
  <si>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</si>
  <si>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</si>
  <si>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</si>
  <si>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</si>
  <si>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</si>
  <si>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</si>
  <si>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</si>
  <si>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</si>
  <si>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</si>
  <si>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</si>
  <si>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</si>
  <si>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</si>
  <si>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</si>
  <si>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</si>
  <si>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</si>
  <si>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</si>
  <si>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</si>
  <si>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</si>
  <si>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</si>
  <si>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</si>
  <si>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</si>
  <si>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</si>
  <si>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</si>
  <si>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</si>
  <si>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</si>
  <si>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</si>
  <si>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</si>
  <si>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</si>
  <si>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</si>
  <si>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</si>
  <si>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</si>
  <si>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</si>
  <si>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</si>
  <si>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</si>
  <si>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</si>
  <si>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</si>
  <si>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</si>
  <si>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</si>
  <si>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</si>
  <si>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</si>
  <si>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</si>
  <si>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</si>
  <si>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</si>
  <si>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</si>
  <si>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</si>
  <si>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</si>
  <si>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</si>
  <si>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</si>
  <si>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</si>
  <si>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</si>
  <si>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</si>
  <si>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</si>
  <si>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</si>
  <si>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</si>
  <si>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</si>
  <si>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</si>
  <si>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</si>
  <si>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</si>
  <si>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</si>
  <si>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</si>
  <si>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</si>
  <si>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</si>
  <si>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</si>
  <si>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</si>
  <si>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</si>
  <si>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</si>
  <si>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</si>
  <si>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</si>
  <si>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</si>
  <si>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</si>
  <si>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</si>
  <si>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</si>
  <si>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</si>
  <si>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</si>
  <si>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</si>
  <si>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</si>
  <si>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</si>
  <si>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</si>
  <si>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</si>
  <si>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</si>
  <si>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</si>
  <si>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</si>
  <si>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</si>
  <si>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</si>
  <si>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</si>
  <si>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</si>
  <si>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</si>
  <si>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</si>
  <si>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</si>
  <si>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</si>
  <si>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</si>
  <si>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</si>
  <si>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</si>
  <si>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</si>
  <si>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</si>
  <si>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</si>
  <si>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</si>
  <si>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</si>
  <si>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</si>
  <si>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</si>
  <si>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</si>
  <si>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</si>
  <si>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</si>
  <si>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</si>
  <si>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</si>
  <si>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</si>
  <si>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</si>
  <si>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</si>
  <si>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</si>
  <si>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</si>
  <si>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</si>
  <si>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</si>
  <si>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</si>
  <si>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</si>
  <si>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</si>
  <si>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</si>
  <si>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</si>
  <si>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</si>
  <si>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</si>
  <si>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</si>
  <si>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</si>
  <si>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</si>
  <si>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</si>
  <si>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</si>
  <si>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</si>
  <si>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</si>
  <si>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</si>
  <si>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</si>
  <si>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</si>
  <si>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</si>
  <si>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</si>
  <si>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</si>
  <si>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</si>
  <si>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</si>
  <si>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</si>
  <si>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</si>
  <si>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</si>
  <si>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</si>
  <si>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</si>
  <si>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</si>
  <si>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</si>
  <si>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</si>
  <si>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</si>
  <si>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</si>
  <si>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</si>
  <si>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</si>
  <si>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</si>
  <si>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</si>
  <si>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150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</si>
  <si>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</si>
  <si>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</si>
  <si>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</si>
  <si>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</si>
  <si>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</si>
  <si>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</si>
  <si>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</si>
  <si>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</si>
  <si>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</si>
  <si>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</si>
  <si>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</si>
  <si>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</si>
  <si>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</si>
  <si>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</si>
  <si>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</si>
  <si>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</si>
  <si>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</si>
  <si>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</si>
  <si>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</si>
  <si>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</si>
  <si>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</si>
  <si>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</si>
  <si>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</si>
  <si>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</si>
  <si>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</si>
  <si>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</si>
  <si>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</si>
  <si>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</si>
  <si>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</si>
  <si>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</si>
  <si>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</si>
  <si>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</si>
  <si>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</si>
  <si>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</si>
  <si>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150 MM, PARA ESGOTO OU AGUAS PLUVIAIS PREDIAL (NBR 5688)</t>
  </si>
  <si>
    <t>TUBO PVC, SERIE R, DN 40 MM, PARA ESGOTO OU AGUAS PLUVIAIS PREDIAL (NBR 5688)</t>
  </si>
  <si>
    <t>TUBO PVC, SERIE R, DN 50 MM, PARA ESGOTO OU AGUAS PLUVIAIS PREDIAL (NBR 5688)</t>
  </si>
  <si>
    <t>TUBO PVC, SOLDAVEL, DE 110 MM, AGUA FRIA (NBR-5648)</t>
  </si>
  <si>
    <t>TUBO PVC, SOLDAVEL, DE 20 MM, AGUA FRIA (NBR-5648)</t>
  </si>
  <si>
    <t>TUBO PVC, SOLDAVEL, DE 40 MM, AGUA FRIA (NBR-5648)</t>
  </si>
  <si>
    <t>TUBO PVC, SOLDAVEL, DE 60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</si>
  <si>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</si>
  <si>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</si>
  <si>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</si>
  <si>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</si>
  <si>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</si>
  <si>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</si>
  <si>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</si>
  <si>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</si>
  <si>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</si>
  <si>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</si>
  <si>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</si>
  <si>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</si>
  <si>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</si>
  <si>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</si>
  <si>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</si>
  <si>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</si>
  <si>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</si>
  <si>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</si>
  <si>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</si>
  <si>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</si>
  <si>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</si>
  <si>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</si>
  <si>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</si>
  <si>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</si>
  <si>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</si>
  <si>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</si>
  <si>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</si>
  <si>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</si>
  <si>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</si>
  <si>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</si>
  <si>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</si>
  <si>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</si>
  <si>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</si>
  <si>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</si>
  <si>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</si>
  <si>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</si>
  <si>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</si>
  <si>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</si>
  <si>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</si>
  <si>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</si>
  <si>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</si>
  <si>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</si>
  <si>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</si>
  <si>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</si>
  <si>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</si>
  <si>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</si>
  <si>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</si>
  <si>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</si>
  <si>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</si>
  <si>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</si>
  <si>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</si>
  <si>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</si>
  <si>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</si>
  <si>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</si>
  <si>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</si>
  <si>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</si>
  <si>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</si>
  <si>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</si>
  <si>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</si>
  <si>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</si>
  <si>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</si>
  <si>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</si>
  <si>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</si>
  <si>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</si>
  <si>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</si>
  <si>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</si>
  <si>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</si>
  <si>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</si>
  <si>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</si>
  <si>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</si>
  <si>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</si>
  <si>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</si>
  <si>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</si>
  <si>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</si>
  <si>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</si>
  <si>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</si>
  <si>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</si>
  <si>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</si>
  <si>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</si>
  <si>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</si>
  <si>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</si>
  <si>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</si>
  <si>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</si>
  <si>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</si>
  <si>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</si>
  <si>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</si>
  <si>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</si>
  <si>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</si>
  <si>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</si>
  <si>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</si>
  <si>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</si>
  <si>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</si>
  <si>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</si>
  <si>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</si>
  <si>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</si>
  <si>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</si>
  <si>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</si>
  <si>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</si>
  <si>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</si>
  <si>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</si>
  <si>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</si>
  <si>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</si>
  <si>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</si>
  <si>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</si>
  <si>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</si>
  <si>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</si>
  <si>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</si>
  <si>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</si>
  <si>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</si>
  <si>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</si>
  <si>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</si>
  <si>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</si>
  <si>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</si>
  <si>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</si>
  <si>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</si>
  <si>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</si>
  <si>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</si>
  <si>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</si>
  <si>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</si>
  <si>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</si>
  <si>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</si>
  <si>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</si>
  <si>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</si>
  <si>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</si>
  <si>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</si>
  <si>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</si>
  <si>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</si>
  <si>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</si>
  <si>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</si>
  <si>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</si>
  <si>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</si>
  <si>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</si>
  <si>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</si>
  <si>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</si>
  <si>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</si>
  <si>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</si>
  <si>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</si>
  <si>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</si>
  <si>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</si>
  <si>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</si>
  <si>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</si>
  <si>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</si>
  <si>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</si>
  <si>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</si>
  <si>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</si>
  <si>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</si>
  <si>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</si>
  <si>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</si>
  <si>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</si>
  <si>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</si>
  <si>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</si>
  <si>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</si>
  <si>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</si>
  <si>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</si>
  <si>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</si>
  <si>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</si>
  <si>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</si>
  <si>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</si>
  <si>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</si>
  <si>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</si>
  <si>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</si>
  <si>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</si>
  <si>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</si>
  <si>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</si>
  <si>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</si>
  <si>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</si>
  <si>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</si>
  <si>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</si>
  <si>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</si>
  <si>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</si>
  <si>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</si>
  <si>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</si>
  <si>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</si>
  <si>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</si>
  <si>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</si>
  <si>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</si>
  <si>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TOTAL DE INSUMOS : 4936</t>
  </si>
  <si>
    <t>PCI.817.01 - CUSTO DE COMPOSIÇÕES - SINTÉTICO                                               DATA DE EMISSÃO: 15/03/2023 23:53:14            DATA DE RT: 15/03/2023</t>
  </si>
  <si>
    <t>ENCARGOS SOCIAIS DESONERADOS: 83,58%(HORA)   47,20%(MÊS)</t>
  </si>
  <si>
    <t>ABRANGÊNCIA : NACIONAL                                              LOCALIDADE  : TERESINA                                                                                                            DATA DE PREÇO   : 02/2023 REFERÊNCIA COLETA : MEDIANO</t>
  </si>
  <si>
    <t>CODIGO  DA COMPOSICAO</t>
  </si>
  <si>
    <t>DESCRICAO DA COMPOSICAO</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</si>
  <si>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</si>
  <si>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</si>
  <si>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</si>
  <si>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</si>
  <si>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</si>
  <si>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</si>
  <si>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</si>
  <si>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</si>
  <si>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</si>
  <si>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</si>
  <si>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</si>
  <si>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</si>
  <si>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</si>
  <si>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</si>
  <si>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</si>
  <si>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</si>
  <si>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</si>
  <si>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</si>
  <si>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</si>
  <si>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</si>
  <si>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</si>
  <si>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</si>
  <si>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</si>
  <si>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</si>
  <si>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</si>
  <si>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</si>
  <si>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</si>
  <si>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</si>
  <si>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</si>
  <si>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</si>
  <si>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</si>
  <si>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</si>
  <si>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</si>
  <si>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</si>
  <si>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</si>
  <si>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</si>
  <si>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</si>
  <si>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</si>
  <si>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</si>
  <si>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</si>
  <si>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</si>
  <si>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</si>
  <si>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</si>
  <si>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</si>
  <si>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</si>
  <si>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</si>
  <si>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</si>
  <si>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</si>
  <si>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</si>
  <si>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</si>
  <si>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</si>
  <si>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</si>
  <si>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</si>
  <si>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</si>
  <si>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</si>
  <si>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</si>
  <si>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</si>
  <si>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</si>
  <si>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</si>
  <si>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</si>
  <si>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</si>
  <si>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</si>
  <si>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</si>
  <si>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</si>
  <si>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</si>
  <si>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</si>
  <si>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</si>
  <si>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</si>
  <si>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</si>
  <si>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</si>
  <si>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</si>
  <si>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</si>
  <si>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</si>
  <si>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</si>
  <si>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</si>
  <si>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</si>
  <si>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</si>
  <si>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</si>
  <si>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</si>
  <si>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</si>
  <si>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</si>
  <si>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</si>
  <si>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</si>
  <si>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</si>
  <si>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</si>
  <si>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</si>
  <si>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</si>
  <si>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</si>
  <si>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</si>
  <si>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</si>
  <si>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</si>
  <si>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</si>
  <si>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</si>
  <si>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</si>
  <si>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</si>
  <si>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</si>
  <si>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</si>
  <si>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</si>
  <si>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</si>
  <si>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</si>
  <si>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</si>
  <si>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</si>
  <si>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</si>
  <si>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</si>
  <si>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</si>
  <si>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</si>
  <si>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</si>
  <si>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</si>
  <si>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</si>
  <si>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</si>
  <si>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</si>
  <si>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</si>
  <si>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</si>
  <si>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</si>
  <si>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</si>
  <si>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</si>
  <si>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</si>
  <si>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</si>
  <si>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</si>
  <si>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</si>
  <si>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</si>
  <si>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</si>
  <si>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</si>
  <si>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</si>
  <si>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</si>
  <si>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</si>
  <si>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</si>
  <si>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</si>
  <si>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</si>
  <si>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</si>
  <si>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</si>
  <si>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</si>
  <si>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</si>
  <si>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</si>
  <si>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</si>
  <si>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</si>
  <si>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</si>
  <si>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</si>
  <si>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</si>
  <si>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</si>
  <si>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</si>
  <si>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</si>
  <si>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</si>
  <si>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</si>
  <si>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</si>
  <si>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</si>
  <si>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</si>
  <si>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</si>
  <si>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</si>
  <si>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</si>
  <si>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</si>
  <si>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</si>
  <si>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</si>
  <si>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</si>
  <si>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</si>
  <si>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</si>
  <si>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</si>
  <si>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</si>
  <si>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</si>
  <si>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</si>
  <si>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</si>
  <si>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</si>
  <si>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</si>
  <si>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</si>
  <si>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</si>
  <si>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</si>
  <si>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</si>
  <si>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</si>
  <si>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</si>
  <si>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</si>
  <si>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</si>
  <si>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</si>
  <si>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</si>
  <si>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</si>
  <si>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</si>
  <si>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</si>
  <si>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</si>
  <si>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</si>
  <si>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</si>
  <si>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</si>
  <si>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</si>
  <si>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</si>
  <si>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</si>
  <si>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</si>
  <si>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</si>
  <si>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</si>
  <si>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</si>
  <si>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</si>
  <si>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</si>
  <si>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</si>
  <si>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</si>
  <si>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</si>
  <si>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</si>
  <si>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</si>
  <si>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</si>
  <si>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</si>
  <si>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</si>
  <si>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</si>
  <si>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</si>
  <si>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</si>
  <si>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</si>
  <si>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</si>
  <si>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</si>
  <si>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</si>
  <si>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</si>
  <si>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</si>
  <si>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</si>
  <si>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</si>
  <si>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</si>
  <si>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</si>
  <si>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</si>
  <si>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</si>
  <si>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</si>
  <si>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</si>
  <si>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</si>
  <si>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</si>
  <si>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</si>
  <si>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</si>
  <si>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</si>
  <si>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</si>
  <si>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</si>
  <si>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</si>
  <si>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</si>
  <si>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</si>
  <si>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</si>
  <si>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</si>
  <si>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</si>
  <si>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</si>
  <si>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</si>
  <si>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</si>
  <si>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</si>
  <si>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</si>
  <si>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</si>
  <si>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</si>
  <si>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</si>
  <si>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</si>
  <si>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</si>
  <si>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</si>
  <si>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</si>
  <si>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</si>
  <si>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</si>
  <si>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</si>
  <si>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</si>
  <si>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</si>
  <si>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</si>
  <si>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</si>
  <si>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</si>
  <si>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</si>
  <si>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</si>
  <si>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</si>
  <si>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</si>
  <si>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</si>
  <si>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</si>
  <si>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</si>
  <si>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</si>
  <si>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</si>
  <si>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</si>
  <si>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</si>
  <si>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</si>
  <si>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</si>
  <si>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</si>
  <si>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</si>
  <si>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</si>
  <si>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</si>
  <si>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</si>
  <si>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</si>
  <si>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</si>
  <si>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</si>
  <si>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</si>
  <si>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</si>
  <si>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</si>
  <si>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</si>
  <si>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</si>
  <si>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</si>
  <si>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</si>
  <si>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</si>
  <si>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</si>
  <si>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</si>
  <si>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</si>
  <si>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</si>
  <si>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</si>
  <si>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</si>
  <si>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</si>
  <si>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</si>
  <si>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</si>
  <si>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</si>
  <si>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</si>
  <si>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</si>
  <si>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</si>
  <si>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</si>
  <si>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</si>
  <si>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</si>
  <si>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</si>
  <si>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</si>
  <si>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</si>
  <si>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</si>
  <si>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</si>
  <si>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</si>
  <si>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</si>
  <si>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</si>
  <si>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</si>
  <si>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</si>
  <si>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</si>
  <si>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</si>
  <si>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</si>
  <si>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</si>
  <si>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</si>
  <si>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</si>
  <si>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</si>
  <si>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</si>
  <si>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</si>
  <si>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</si>
  <si>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</si>
  <si>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</si>
  <si>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</si>
  <si>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</si>
  <si>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</si>
  <si>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</si>
  <si>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</si>
  <si>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</si>
  <si>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</si>
  <si>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</si>
  <si>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</si>
  <si>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</si>
  <si>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</si>
  <si>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</si>
  <si>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</si>
  <si>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</si>
  <si>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</si>
  <si>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</si>
  <si>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</si>
  <si>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</si>
  <si>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</si>
  <si>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M2</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</si>
  <si>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</si>
  <si>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</si>
  <si>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</si>
  <si>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</si>
  <si>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</si>
  <si>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</si>
  <si>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</si>
  <si>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</si>
  <si>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</si>
  <si>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</si>
  <si>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</si>
  <si>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</si>
  <si>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</si>
  <si>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</si>
  <si>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</si>
  <si>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</si>
  <si>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</si>
  <si>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</si>
  <si>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</si>
  <si>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</si>
  <si>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</si>
  <si>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</si>
  <si>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</si>
  <si>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</si>
  <si>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</si>
  <si>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</si>
  <si>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</si>
  <si>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</si>
  <si>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</si>
  <si>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</si>
  <si>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</si>
  <si>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</si>
  <si>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</si>
  <si>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</si>
  <si>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</si>
  <si>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</si>
  <si>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</si>
  <si>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</si>
  <si>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</si>
  <si>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</si>
  <si>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</si>
  <si>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GRADE DE DISCO REBOCÁVEL COM 20 DISCOS 24" X 6 MM COM PNEUS PARA TRANSPORTE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</si>
  <si>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</si>
  <si>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</si>
  <si>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</si>
  <si>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</si>
  <si>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</si>
  <si>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</si>
  <si>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</si>
  <si>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</si>
  <si>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</si>
  <si>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</si>
  <si>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</si>
  <si>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</si>
  <si>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</si>
  <si>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</si>
  <si>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</si>
  <si>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</si>
  <si>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</si>
  <si>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</si>
  <si>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</si>
  <si>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</si>
  <si>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</si>
  <si>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</si>
  <si>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</si>
  <si>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</si>
  <si>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</si>
  <si>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</si>
  <si>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</si>
  <si>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</si>
  <si>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</si>
  <si>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</si>
  <si>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</si>
  <si>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</si>
  <si>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</si>
  <si>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</si>
  <si>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</si>
  <si>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</si>
  <si>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</si>
  <si>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</si>
  <si>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</si>
  <si>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</si>
  <si>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</si>
  <si>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</si>
  <si>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</si>
  <si>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</si>
  <si>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</si>
  <si>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</si>
  <si>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</si>
  <si>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</si>
  <si>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</si>
  <si>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</si>
  <si>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</si>
  <si>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</si>
  <si>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</si>
  <si>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</si>
  <si>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</si>
  <si>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</si>
  <si>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</si>
  <si>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</si>
  <si>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</si>
  <si>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</si>
  <si>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</si>
  <si>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</si>
  <si>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</si>
  <si>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</si>
  <si>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</si>
  <si>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</si>
  <si>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</si>
  <si>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</si>
  <si>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</si>
  <si>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</si>
  <si>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</si>
  <si>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</si>
  <si>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</si>
  <si>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</si>
  <si>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</si>
  <si>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</si>
  <si>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</si>
  <si>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</si>
  <si>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</si>
  <si>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</si>
  <si>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</si>
  <si>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</si>
  <si>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</si>
  <si>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</si>
  <si>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</si>
  <si>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78 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</si>
  <si>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</si>
  <si>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</si>
  <si>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</si>
  <si>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</si>
  <si>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</si>
  <si>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</si>
  <si>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</si>
  <si>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</si>
  <si>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</si>
  <si>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</si>
  <si>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</si>
  <si>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</si>
  <si>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</si>
  <si>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</si>
  <si>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</si>
  <si>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</si>
  <si>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</si>
  <si>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</si>
  <si>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</si>
  <si>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</si>
  <si>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</si>
  <si>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</si>
  <si>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</si>
  <si>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</si>
  <si>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</si>
  <si>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</si>
  <si>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</si>
  <si>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</si>
  <si>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</si>
  <si>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</si>
  <si>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</si>
  <si>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</si>
  <si>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</si>
  <si>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</si>
  <si>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</si>
  <si>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</si>
  <si>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</si>
  <si>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</si>
  <si>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</si>
  <si>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</si>
  <si>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</si>
  <si>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</si>
  <si>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</si>
  <si>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</si>
  <si>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</si>
  <si>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</si>
  <si>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</si>
  <si>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</si>
  <si>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</si>
  <si>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</si>
  <si>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</si>
  <si>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</si>
  <si>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</si>
  <si>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</si>
  <si>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</si>
  <si>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</si>
  <si>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</si>
  <si>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</si>
  <si>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</si>
  <si>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</si>
  <si>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</si>
  <si>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</si>
  <si>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</si>
  <si>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</si>
  <si>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</si>
  <si>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</si>
  <si>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</si>
  <si>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</si>
  <si>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</si>
  <si>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</si>
  <si>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</si>
  <si>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</si>
  <si>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</si>
  <si>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</si>
  <si>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</si>
  <si>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</si>
  <si>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</si>
  <si>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</si>
  <si>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</si>
  <si>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</si>
  <si>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</si>
  <si>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</si>
  <si>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</si>
  <si>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</si>
  <si>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</si>
  <si>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</si>
  <si>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</si>
  <si>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</si>
  <si>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</si>
  <si>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</si>
  <si>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</si>
  <si>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</si>
  <si>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</si>
  <si>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</si>
  <si>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</si>
  <si>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</si>
  <si>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</si>
  <si>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</si>
  <si>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</si>
  <si>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</si>
  <si>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</si>
  <si>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</si>
  <si>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</si>
  <si>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</si>
  <si>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</si>
  <si>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</si>
  <si>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</si>
  <si>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</si>
  <si>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</si>
  <si>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</si>
  <si>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</si>
  <si>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</si>
  <si>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GRUA ASCENSIONAL, LANÇA DE 30 M, CAPACIDADE DE 1,0 T A 30 M, ALTURA ATÉ 39 M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</si>
  <si>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</si>
  <si>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</si>
  <si>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</si>
  <si>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</si>
  <si>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</si>
  <si>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</si>
  <si>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</si>
  <si>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</si>
  <si>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</si>
  <si>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</si>
  <si>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</si>
  <si>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</si>
  <si>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</si>
  <si>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</si>
  <si>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</si>
  <si>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78 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</si>
  <si>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</si>
  <si>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</si>
  <si>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</si>
  <si>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</si>
  <si>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</si>
  <si>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</si>
  <si>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</si>
  <si>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</si>
  <si>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</si>
  <si>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</si>
  <si>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</si>
  <si>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</si>
  <si>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</si>
  <si>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</si>
  <si>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</si>
  <si>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</si>
  <si>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</si>
  <si>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</si>
  <si>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</si>
  <si>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</si>
  <si>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</si>
  <si>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</si>
  <si>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</si>
  <si>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</si>
  <si>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</si>
  <si>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</si>
  <si>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</si>
  <si>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</si>
  <si>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</si>
  <si>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</si>
  <si>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</si>
  <si>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</si>
  <si>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</si>
  <si>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</si>
  <si>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</si>
  <si>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</si>
  <si>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</si>
  <si>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</si>
  <si>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</si>
  <si>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</si>
  <si>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</si>
  <si>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</si>
  <si>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</si>
  <si>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</si>
  <si>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</si>
  <si>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</si>
  <si>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</si>
  <si>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</si>
  <si>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</si>
  <si>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</si>
  <si>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</si>
  <si>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</si>
  <si>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</si>
  <si>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</si>
  <si>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</si>
  <si>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</si>
  <si>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</si>
  <si>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</si>
  <si>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</si>
  <si>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</si>
  <si>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</si>
  <si>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</si>
  <si>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</si>
  <si>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</si>
  <si>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</si>
  <si>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</si>
  <si>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</si>
  <si>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</si>
  <si>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</si>
  <si>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</si>
  <si>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</si>
  <si>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</si>
  <si>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</si>
  <si>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</si>
  <si>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</si>
  <si>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</si>
  <si>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</si>
  <si>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</si>
  <si>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</si>
  <si>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</si>
  <si>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</si>
  <si>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</si>
  <si>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</si>
  <si>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</si>
  <si>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</si>
  <si>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</si>
  <si>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</si>
  <si>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</si>
  <si>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</si>
  <si>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</si>
  <si>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</si>
  <si>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</si>
  <si>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</si>
  <si>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</si>
  <si>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</si>
  <si>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</si>
  <si>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</si>
  <si>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</si>
  <si>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</si>
  <si>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</si>
  <si>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</si>
  <si>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</si>
  <si>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</si>
  <si>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</si>
  <si>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</si>
  <si>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</si>
  <si>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</si>
  <si>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</si>
  <si>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</si>
  <si>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</si>
  <si>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</si>
  <si>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</si>
  <si>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</si>
  <si>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</si>
  <si>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</si>
  <si>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</si>
  <si>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</si>
  <si>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</si>
  <si>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</si>
  <si>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</si>
  <si>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</si>
  <si>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</si>
  <si>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</si>
  <si>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</si>
  <si>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</si>
  <si>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</si>
  <si>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</si>
  <si>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</si>
  <si>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</si>
  <si>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</si>
  <si>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</si>
  <si>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</si>
  <si>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</si>
  <si>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</si>
  <si>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</si>
  <si>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</si>
  <si>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</si>
  <si>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</si>
  <si>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</si>
  <si>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</si>
  <si>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</si>
  <si>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</si>
  <si>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</si>
  <si>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</si>
  <si>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</si>
  <si>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</si>
  <si>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</si>
  <si>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</si>
  <si>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</si>
  <si>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</si>
  <si>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</si>
  <si>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</si>
  <si>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</si>
  <si>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</si>
  <si>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</si>
  <si>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</si>
  <si>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</si>
  <si>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</si>
  <si>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</si>
  <si>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</si>
  <si>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</si>
  <si>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</si>
  <si>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</si>
  <si>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</si>
  <si>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</si>
  <si>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</si>
  <si>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</si>
  <si>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</si>
  <si>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</si>
  <si>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</si>
  <si>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</si>
  <si>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</si>
  <si>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</si>
  <si>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</si>
  <si>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</si>
  <si>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</si>
  <si>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</si>
  <si>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</si>
  <si>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</si>
  <si>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</si>
  <si>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</si>
  <si>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</si>
  <si>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</si>
  <si>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</si>
  <si>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</si>
  <si>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</si>
  <si>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</si>
  <si>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</si>
  <si>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</si>
  <si>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</si>
  <si>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</si>
  <si>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</si>
  <si>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</si>
  <si>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</si>
  <si>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</si>
  <si>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</si>
  <si>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</si>
  <si>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</si>
  <si>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</si>
  <si>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</si>
  <si>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</si>
  <si>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</si>
  <si>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</si>
  <si>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</si>
  <si>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</si>
  <si>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</si>
  <si>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</si>
  <si>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</si>
  <si>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</si>
  <si>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</si>
  <si>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</si>
  <si>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</si>
  <si>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</si>
  <si>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</si>
  <si>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</si>
  <si>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</si>
  <si>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</si>
  <si>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</si>
  <si>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</si>
  <si>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</si>
  <si>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</si>
  <si>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</si>
  <si>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</si>
  <si>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</si>
  <si>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</si>
  <si>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</si>
  <si>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</si>
  <si>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</si>
  <si>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</si>
  <si>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</si>
  <si>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</si>
  <si>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</si>
  <si>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</si>
  <si>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</si>
  <si>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</si>
  <si>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</si>
  <si>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</si>
  <si>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</si>
  <si>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</si>
  <si>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</si>
  <si>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</si>
  <si>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</si>
  <si>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</si>
  <si>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</si>
  <si>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</si>
  <si>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</si>
  <si>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</si>
  <si>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</si>
  <si>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</si>
  <si>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</si>
  <si>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</si>
  <si>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</si>
  <si>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</si>
  <si>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</si>
  <si>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</si>
  <si>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</si>
  <si>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</si>
  <si>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</si>
  <si>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</si>
  <si>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</si>
  <si>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</si>
  <si>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</si>
  <si>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</si>
  <si>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</si>
  <si>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</si>
  <si>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</si>
  <si>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</si>
  <si>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</si>
  <si>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</si>
  <si>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</si>
  <si>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</si>
  <si>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</si>
  <si>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</si>
  <si>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</si>
  <si>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</si>
  <si>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</si>
  <si>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</si>
  <si>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</si>
  <si>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</si>
  <si>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</si>
  <si>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</si>
  <si>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</si>
  <si>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</si>
  <si>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</si>
  <si>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</si>
  <si>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</si>
  <si>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</si>
  <si>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</si>
  <si>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</si>
  <si>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</si>
  <si>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</si>
  <si>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</si>
  <si>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</si>
  <si>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</si>
  <si>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</si>
  <si>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</si>
  <si>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</si>
  <si>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</si>
  <si>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</si>
  <si>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</si>
  <si>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</si>
  <si>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</si>
  <si>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</si>
  <si>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</si>
  <si>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</si>
  <si>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</si>
  <si>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</si>
  <si>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</si>
  <si>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</si>
  <si>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</si>
  <si>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</si>
  <si>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</si>
  <si>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</si>
  <si>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</si>
  <si>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</si>
  <si>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</si>
  <si>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</si>
  <si>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</si>
  <si>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</si>
  <si>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</si>
  <si>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</si>
  <si>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</si>
  <si>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</si>
  <si>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</si>
  <si>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</si>
  <si>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</si>
  <si>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</si>
  <si>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</si>
  <si>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</si>
  <si>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</si>
  <si>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</si>
  <si>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</si>
  <si>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</si>
  <si>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</si>
  <si>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</si>
  <si>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</si>
  <si>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</si>
  <si>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</si>
  <si>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</si>
  <si>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</si>
  <si>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</si>
  <si>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</si>
  <si>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</si>
  <si>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</si>
  <si>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</si>
  <si>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</si>
  <si>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</si>
  <si>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</si>
  <si>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</si>
  <si>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</si>
  <si>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</si>
  <si>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</si>
  <si>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</si>
  <si>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</si>
  <si>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</si>
  <si>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</si>
  <si>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</si>
  <si>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</si>
  <si>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</si>
  <si>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</si>
  <si>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</si>
  <si>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</si>
  <si>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</si>
  <si>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</si>
  <si>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</si>
  <si>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</si>
  <si>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</si>
  <si>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</si>
  <si>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</si>
  <si>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</si>
  <si>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</si>
  <si>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</si>
  <si>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</si>
  <si>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</si>
  <si>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</si>
  <si>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</si>
  <si>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</si>
  <si>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</si>
  <si>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</si>
  <si>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</si>
  <si>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</si>
  <si>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</si>
  <si>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</si>
  <si>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</si>
  <si>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</si>
  <si>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</si>
  <si>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</si>
  <si>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</si>
  <si>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</si>
  <si>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</si>
  <si>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</si>
  <si>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</si>
  <si>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</si>
  <si>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</si>
  <si>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</si>
  <si>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</si>
  <si>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</si>
  <si>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</si>
  <si>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</si>
  <si>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</si>
  <si>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</si>
  <si>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</si>
  <si>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</si>
  <si>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</si>
  <si>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</si>
  <si>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</si>
  <si>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</si>
  <si>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</si>
  <si>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</si>
  <si>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</si>
  <si>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</si>
  <si>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</si>
  <si>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</si>
  <si>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</si>
  <si>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</si>
  <si>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</si>
  <si>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</si>
  <si>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</si>
  <si>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</si>
  <si>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</si>
  <si>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</si>
  <si>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</si>
  <si>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</si>
  <si>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</si>
  <si>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</si>
  <si>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</si>
  <si>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</si>
  <si>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</si>
  <si>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</si>
  <si>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</si>
  <si>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</si>
  <si>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</si>
  <si>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</si>
  <si>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</si>
  <si>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</si>
  <si>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</si>
  <si>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</si>
  <si>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</si>
  <si>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</si>
  <si>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</si>
  <si>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</si>
  <si>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</si>
  <si>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</si>
  <si>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</si>
  <si>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</si>
  <si>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</si>
  <si>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</si>
  <si>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</si>
  <si>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</si>
  <si>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</si>
  <si>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</si>
  <si>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</si>
  <si>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</si>
  <si>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</si>
  <si>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</si>
  <si>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</si>
  <si>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</si>
  <si>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</si>
  <si>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</si>
  <si>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</si>
  <si>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</si>
  <si>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</si>
  <si>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</si>
  <si>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</si>
  <si>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</si>
  <si>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</si>
  <si>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</si>
  <si>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</si>
  <si>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</si>
  <si>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</si>
  <si>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</si>
  <si>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</si>
  <si>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</si>
  <si>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</si>
  <si>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</si>
  <si>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</si>
  <si>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</si>
  <si>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</si>
  <si>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</si>
  <si>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</si>
  <si>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</si>
  <si>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</si>
  <si>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</si>
  <si>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</si>
  <si>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</si>
  <si>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</si>
  <si>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</si>
  <si>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</si>
  <si>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</si>
  <si>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</si>
  <si>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</si>
  <si>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</si>
  <si>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</si>
  <si>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</si>
  <si>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</si>
  <si>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</si>
  <si>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</si>
  <si>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</si>
  <si>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</si>
  <si>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</si>
  <si>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</si>
  <si>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</si>
  <si>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</si>
  <si>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</si>
  <si>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</si>
  <si>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</si>
  <si>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</si>
  <si>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</si>
  <si>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</si>
  <si>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</si>
  <si>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</si>
  <si>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</si>
  <si>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</si>
  <si>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</si>
  <si>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</si>
  <si>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</si>
  <si>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</si>
  <si>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</si>
  <si>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</si>
  <si>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</si>
  <si>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</si>
  <si>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</si>
  <si>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</si>
  <si>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</si>
  <si>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</si>
  <si>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</si>
  <si>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</si>
  <si>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</si>
  <si>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</si>
  <si>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</si>
  <si>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</si>
  <si>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</si>
  <si>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</si>
  <si>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</si>
  <si>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</si>
  <si>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</si>
  <si>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</si>
  <si>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</si>
  <si>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</si>
  <si>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</si>
  <si>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</si>
  <si>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</si>
  <si>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</si>
  <si>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</si>
  <si>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</si>
  <si>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</si>
  <si>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</si>
  <si>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</si>
  <si>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</si>
  <si>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</si>
  <si>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</si>
  <si>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</si>
  <si>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</si>
  <si>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</si>
  <si>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</si>
  <si>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</si>
  <si>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</si>
  <si>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</si>
  <si>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</si>
  <si>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</si>
  <si>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</si>
  <si>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</si>
  <si>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</si>
  <si>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</si>
  <si>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</si>
  <si>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</si>
  <si>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</si>
  <si>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</si>
  <si>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</si>
  <si>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</si>
  <si>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</si>
  <si>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</si>
  <si>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</si>
  <si>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</si>
  <si>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</si>
  <si>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</si>
  <si>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</si>
  <si>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</si>
  <si>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</si>
  <si>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</si>
  <si>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</si>
  <si>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</si>
  <si>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</si>
  <si>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</si>
  <si>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</si>
  <si>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</si>
  <si>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</si>
  <si>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</si>
  <si>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</si>
  <si>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</si>
  <si>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</si>
  <si>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</si>
  <si>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</si>
  <si>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</si>
  <si>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</si>
  <si>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</si>
  <si>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</si>
  <si>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</si>
  <si>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</si>
  <si>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</si>
  <si>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</si>
  <si>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</si>
  <si>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</si>
  <si>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</si>
  <si>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</si>
  <si>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</si>
  <si>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</si>
  <si>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</si>
  <si>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</si>
  <si>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</si>
  <si>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</si>
  <si>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</si>
  <si>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</si>
  <si>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</si>
  <si>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</si>
  <si>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</si>
  <si>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</si>
  <si>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</si>
  <si>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</si>
  <si>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</si>
  <si>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</si>
  <si>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</si>
  <si>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</si>
  <si>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</si>
  <si>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</si>
  <si>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</si>
  <si>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</si>
  <si>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</si>
  <si>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</si>
  <si>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</si>
  <si>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</si>
  <si>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</si>
  <si>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</si>
  <si>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</si>
  <si>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</si>
  <si>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</si>
  <si>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</si>
  <si>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</si>
  <si>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</si>
  <si>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</si>
  <si>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</si>
  <si>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</si>
  <si>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</si>
  <si>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</si>
  <si>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</si>
  <si>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</si>
  <si>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</si>
  <si>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</si>
  <si>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</si>
  <si>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</si>
  <si>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</si>
  <si>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</si>
  <si>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</si>
  <si>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</si>
  <si>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</si>
  <si>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</si>
  <si>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</si>
  <si>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</si>
  <si>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</si>
  <si>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</si>
  <si>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</si>
  <si>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</si>
  <si>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</si>
  <si>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</si>
  <si>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</si>
  <si>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</si>
  <si>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</si>
  <si>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</si>
  <si>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</si>
  <si>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</si>
  <si>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</si>
  <si>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</si>
  <si>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</si>
  <si>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</si>
  <si>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</si>
  <si>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</si>
  <si>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</si>
  <si>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</si>
  <si>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</si>
  <si>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</si>
  <si>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</si>
  <si>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</si>
  <si>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</si>
  <si>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</si>
  <si>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</si>
  <si>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</si>
  <si>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</si>
  <si>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</si>
  <si>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</si>
  <si>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</si>
  <si>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</si>
  <si>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</si>
  <si>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</si>
  <si>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</si>
  <si>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</si>
  <si>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</si>
  <si>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</si>
  <si>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</si>
  <si>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</si>
  <si>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</si>
  <si>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</si>
  <si>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</si>
  <si>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</si>
  <si>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</si>
  <si>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</si>
  <si>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</si>
  <si>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</si>
  <si>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</si>
  <si>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</si>
  <si>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</si>
  <si>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</si>
  <si>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</si>
  <si>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</si>
  <si>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</si>
  <si>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</si>
  <si>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</si>
  <si>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</si>
  <si>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</si>
  <si>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</si>
  <si>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</si>
  <si>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</si>
  <si>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</si>
  <si>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</si>
  <si>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</si>
  <si>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</si>
  <si>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</si>
  <si>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ESTRUTURAL DE FIBROCIMENTO E= 8 MM, COM ATÉ 2 ÁGUAS, INCLUSO IÇAMENTO. AF_07/2019_PS</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</si>
  <si>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</si>
  <si>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</si>
  <si>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</si>
  <si>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</si>
  <si>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</si>
  <si>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</si>
  <si>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</si>
  <si>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</si>
  <si>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</si>
  <si>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</si>
  <si>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</si>
  <si>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</si>
  <si>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</si>
  <si>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</si>
  <si>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</si>
  <si>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</si>
  <si>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</si>
  <si>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</si>
  <si>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</si>
  <si>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</si>
  <si>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</si>
  <si>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</si>
  <si>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</si>
  <si>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</si>
  <si>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</si>
  <si>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</si>
  <si>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</si>
  <si>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</si>
  <si>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</si>
  <si>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</si>
  <si>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</si>
  <si>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</si>
  <si>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</si>
  <si>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</si>
  <si>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</si>
  <si>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</si>
  <si>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</si>
  <si>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</si>
  <si>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</si>
  <si>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</si>
  <si>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</si>
  <si>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</si>
  <si>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</si>
  <si>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</si>
  <si>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</si>
  <si>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</si>
  <si>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</si>
  <si>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</si>
  <si>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</si>
  <si>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</si>
  <si>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</si>
  <si>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</si>
  <si>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</si>
  <si>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</si>
  <si>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</si>
  <si>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</si>
  <si>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</si>
  <si>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</si>
  <si>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</si>
  <si>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</si>
  <si>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</si>
  <si>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</si>
  <si>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</si>
  <si>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</si>
  <si>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</si>
  <si>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</si>
  <si>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</si>
  <si>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</si>
  <si>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</si>
  <si>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</si>
  <si>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</si>
  <si>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</si>
  <si>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</si>
  <si>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</si>
  <si>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</si>
  <si>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</si>
  <si>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</si>
  <si>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</si>
  <si>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</si>
  <si>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</si>
  <si>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</si>
  <si>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</si>
  <si>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</si>
  <si>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</si>
  <si>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</si>
  <si>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M3</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</si>
  <si>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</si>
  <si>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</si>
  <si>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</si>
  <si>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</si>
  <si>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</si>
  <si>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</si>
  <si>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</si>
  <si>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</si>
  <si>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</si>
  <si>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</si>
  <si>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</si>
  <si>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</si>
  <si>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</si>
  <si>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</si>
  <si>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</si>
  <si>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</si>
  <si>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</si>
  <si>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</si>
  <si>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</si>
  <si>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</si>
  <si>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</si>
  <si>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</si>
  <si>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</si>
  <si>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</si>
  <si>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</si>
  <si>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</si>
  <si>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</si>
  <si>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</si>
  <si>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</si>
  <si>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</si>
  <si>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</si>
  <si>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</si>
  <si>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</si>
  <si>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</si>
  <si>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</si>
  <si>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</si>
  <si>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</si>
  <si>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</si>
  <si>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</si>
  <si>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</si>
  <si>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</si>
  <si>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</si>
  <si>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</si>
  <si>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</si>
  <si>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</si>
  <si>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</si>
  <si>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</si>
  <si>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</si>
  <si>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</si>
  <si>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</si>
  <si>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</si>
  <si>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</si>
  <si>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</si>
  <si>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</si>
  <si>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</si>
  <si>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</si>
  <si>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</si>
  <si>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</si>
  <si>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</si>
  <si>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</si>
  <si>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</si>
  <si>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</si>
  <si>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</si>
  <si>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</si>
  <si>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</si>
  <si>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</si>
  <si>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</si>
  <si>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</si>
  <si>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</si>
  <si>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</si>
  <si>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</si>
  <si>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</si>
  <si>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</si>
  <si>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</si>
  <si>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</si>
  <si>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</si>
  <si>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</si>
  <si>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</si>
  <si>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</si>
  <si>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</si>
  <si>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</si>
  <si>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</si>
  <si>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</si>
  <si>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</si>
  <si>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</si>
  <si>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</si>
  <si>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</si>
  <si>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</si>
  <si>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</si>
  <si>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</si>
  <si>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</si>
  <si>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</si>
  <si>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</si>
  <si>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</si>
  <si>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</si>
  <si>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</si>
  <si>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</si>
  <si>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</si>
  <si>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</si>
  <si>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</si>
  <si>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</si>
  <si>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</si>
  <si>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</si>
  <si>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</si>
  <si>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</si>
  <si>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</si>
  <si>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</si>
  <si>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</si>
  <si>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</si>
  <si>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</si>
  <si>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</si>
  <si>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</si>
  <si>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</si>
  <si>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</si>
  <si>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</si>
  <si>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</si>
  <si>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</si>
  <si>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</si>
  <si>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</si>
  <si>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</si>
  <si>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</si>
  <si>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</si>
  <si>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</si>
  <si>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</si>
  <si>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</si>
  <si>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</si>
  <si>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</si>
  <si>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</si>
  <si>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</si>
  <si>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</si>
  <si>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</si>
  <si>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</si>
  <si>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</si>
  <si>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</si>
  <si>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</si>
  <si>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</si>
  <si>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</si>
  <si>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</si>
  <si>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</si>
  <si>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</si>
  <si>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</si>
  <si>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</si>
  <si>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</si>
  <si>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</si>
  <si>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</si>
  <si>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</si>
  <si>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</si>
  <si>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</si>
  <si>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</si>
  <si>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</si>
  <si>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</si>
  <si>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</si>
  <si>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</si>
  <si>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</si>
  <si>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</si>
  <si>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</si>
  <si>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</si>
  <si>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</si>
  <si>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</si>
  <si>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</si>
  <si>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</si>
  <si>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</si>
  <si>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</si>
  <si>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</si>
  <si>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</si>
  <si>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</si>
  <si>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</si>
  <si>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</si>
  <si>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</si>
  <si>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</si>
  <si>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</si>
  <si>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</si>
  <si>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</si>
  <si>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</si>
  <si>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</si>
  <si>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</si>
  <si>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</si>
  <si>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</si>
  <si>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</si>
  <si>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</si>
  <si>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</si>
  <si>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</si>
  <si>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</si>
  <si>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</si>
  <si>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</si>
  <si>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</si>
  <si>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</si>
  <si>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</si>
  <si>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</si>
  <si>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</si>
  <si>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</si>
  <si>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</si>
  <si>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</si>
  <si>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</si>
  <si>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</si>
  <si>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</si>
  <si>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</si>
  <si>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</si>
  <si>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</si>
  <si>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</si>
  <si>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</si>
  <si>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</si>
  <si>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</si>
  <si>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</si>
  <si>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</si>
  <si>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</si>
  <si>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</si>
  <si>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</si>
  <si>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</si>
  <si>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</si>
  <si>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</si>
  <si>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</si>
  <si>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</si>
  <si>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</si>
  <si>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</si>
  <si>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</si>
  <si>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</si>
  <si>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</si>
  <si>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</si>
  <si>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</si>
  <si>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</si>
  <si>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</si>
  <si>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</si>
  <si>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</si>
  <si>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</si>
  <si>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</si>
  <si>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</si>
  <si>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</si>
  <si>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</si>
  <si>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</si>
  <si>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</si>
  <si>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</si>
  <si>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</si>
  <si>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</si>
  <si>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</si>
  <si>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</si>
  <si>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</si>
  <si>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</si>
  <si>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</si>
  <si>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</si>
  <si>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</si>
  <si>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</si>
  <si>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</si>
  <si>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</si>
  <si>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</si>
  <si>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</si>
  <si>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</si>
  <si>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</si>
  <si>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</si>
  <si>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</si>
  <si>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</si>
  <si>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</si>
  <si>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</si>
  <si>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</si>
  <si>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</si>
  <si>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</si>
  <si>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</si>
  <si>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</si>
  <si>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</si>
  <si>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</si>
  <si>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</si>
  <si>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</si>
  <si>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</si>
  <si>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</si>
  <si>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</si>
  <si>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</si>
  <si>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</si>
  <si>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</si>
  <si>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</si>
  <si>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</si>
  <si>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</si>
  <si>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</si>
  <si>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</si>
  <si>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</si>
  <si>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</si>
  <si>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</si>
  <si>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</si>
  <si>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</si>
  <si>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</si>
  <si>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</si>
  <si>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</si>
  <si>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</si>
  <si>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</si>
  <si>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</si>
  <si>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</si>
  <si>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</si>
  <si>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</si>
  <si>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</si>
  <si>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</si>
  <si>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</si>
  <si>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</si>
  <si>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</si>
  <si>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</si>
  <si>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</si>
  <si>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</si>
  <si>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</si>
  <si>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</si>
  <si>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</si>
  <si>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</si>
  <si>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</si>
  <si>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</si>
  <si>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</si>
  <si>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</si>
  <si>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</si>
  <si>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</si>
  <si>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</si>
  <si>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</si>
  <si>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</si>
  <si>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</si>
  <si>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</si>
  <si>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</si>
  <si>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</si>
  <si>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</si>
  <si>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</si>
  <si>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</si>
  <si>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</si>
  <si>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</si>
  <si>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</si>
  <si>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</si>
  <si>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</si>
  <si>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</si>
  <si>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</si>
  <si>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</si>
  <si>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</si>
  <si>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</si>
  <si>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</si>
  <si>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</si>
  <si>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</si>
  <si>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</si>
  <si>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</si>
  <si>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</si>
  <si>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</si>
  <si>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</si>
  <si>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</si>
  <si>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</si>
  <si>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</si>
  <si>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</si>
  <si>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</si>
  <si>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</si>
  <si>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</si>
  <si>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</si>
  <si>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</si>
  <si>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</si>
  <si>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</si>
  <si>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</si>
  <si>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</si>
  <si>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</si>
  <si>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</si>
  <si>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</si>
  <si>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</si>
  <si>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</si>
  <si>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</si>
  <si>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</si>
  <si>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</si>
  <si>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</si>
  <si>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</si>
  <si>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</si>
  <si>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</si>
  <si>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</si>
  <si>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</si>
  <si>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</si>
  <si>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</si>
  <si>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</si>
  <si>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</si>
  <si>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</si>
  <si>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</si>
  <si>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</si>
  <si>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</si>
  <si>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</si>
  <si>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</si>
  <si>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</si>
  <si>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</si>
  <si>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</si>
  <si>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</si>
  <si>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</si>
  <si>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</si>
  <si>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</si>
  <si>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</si>
  <si>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</si>
  <si>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</si>
  <si>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</si>
  <si>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</si>
  <si>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</si>
  <si>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</si>
  <si>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</si>
  <si>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</si>
  <si>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</si>
  <si>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</si>
  <si>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</si>
  <si>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</si>
  <si>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</si>
  <si>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</si>
  <si>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</si>
  <si>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</si>
  <si>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</si>
  <si>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</si>
  <si>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</si>
  <si>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</si>
  <si>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</si>
  <si>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</si>
  <si>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</si>
  <si>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</si>
  <si>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</si>
  <si>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</si>
  <si>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</si>
  <si>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</si>
  <si>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</si>
  <si>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</si>
  <si>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</si>
  <si>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</si>
  <si>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</si>
  <si>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</si>
  <si>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</si>
  <si>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</si>
  <si>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</si>
  <si>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</si>
  <si>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</si>
  <si>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</si>
  <si>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</si>
  <si>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</si>
  <si>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</si>
  <si>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</si>
  <si>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</si>
  <si>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</si>
  <si>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</si>
  <si>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</si>
  <si>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</si>
  <si>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</si>
  <si>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</si>
  <si>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</si>
  <si>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</si>
  <si>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</si>
  <si>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</si>
  <si>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</si>
  <si>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</si>
  <si>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</si>
  <si>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</si>
  <si>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</si>
  <si>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</si>
  <si>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</si>
  <si>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</si>
  <si>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</si>
  <si>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</si>
  <si>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</si>
  <si>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</si>
  <si>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</si>
  <si>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</si>
  <si>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</si>
  <si>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</si>
  <si>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</si>
  <si>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</si>
  <si>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</si>
  <si>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</si>
  <si>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</si>
  <si>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</si>
  <si>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</si>
  <si>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</si>
  <si>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</si>
  <si>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</si>
  <si>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</si>
  <si>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</si>
  <si>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</si>
  <si>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</si>
  <si>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</si>
  <si>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</si>
  <si>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</si>
  <si>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</si>
  <si>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</si>
  <si>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</si>
  <si>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</si>
  <si>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</si>
  <si>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</si>
  <si>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</si>
  <si>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</si>
  <si>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</si>
  <si>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</si>
  <si>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</si>
  <si>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</si>
  <si>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</si>
  <si>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</si>
  <si>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70X210CM,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</si>
  <si>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</si>
  <si>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</si>
  <si>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</si>
  <si>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</si>
  <si>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</si>
  <si>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</si>
  <si>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</si>
  <si>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</si>
  <si>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</si>
  <si>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</si>
  <si>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</si>
  <si>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</si>
  <si>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</si>
  <si>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</si>
  <si>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</si>
  <si>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</si>
  <si>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</si>
  <si>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</si>
  <si>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</si>
  <si>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</si>
  <si>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</si>
  <si>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</si>
  <si>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</si>
  <si>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</si>
  <si>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</si>
  <si>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</si>
  <si>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</si>
  <si>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</si>
  <si>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</si>
  <si>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</si>
  <si>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</si>
  <si>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</si>
  <si>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</si>
  <si>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</si>
  <si>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</si>
  <si>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</si>
  <si>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</si>
  <si>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</si>
  <si>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</si>
  <si>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</si>
  <si>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</si>
  <si>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</si>
  <si>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</si>
  <si>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</si>
  <si>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</si>
  <si>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</si>
  <si>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</si>
  <si>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</si>
  <si>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</si>
  <si>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</si>
  <si>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</si>
  <si>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</si>
  <si>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</si>
  <si>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</si>
  <si>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</si>
  <si>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</si>
  <si>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</si>
  <si>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</si>
  <si>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</si>
  <si>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</si>
  <si>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</si>
  <si>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</si>
  <si>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</si>
  <si>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</si>
  <si>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</si>
  <si>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</si>
  <si>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</si>
  <si>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</si>
  <si>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</si>
  <si>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</si>
  <si>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</si>
  <si>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</si>
  <si>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</si>
  <si>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</si>
  <si>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</si>
  <si>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</si>
  <si>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</si>
  <si>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</si>
  <si>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</si>
  <si>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</si>
  <si>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</si>
  <si>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</si>
  <si>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</si>
  <si>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</si>
  <si>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</si>
  <si>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</si>
  <si>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</si>
  <si>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</si>
  <si>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</si>
  <si>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</si>
  <si>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</si>
  <si>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</si>
  <si>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</si>
  <si>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</si>
  <si>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</si>
  <si>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</si>
  <si>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</si>
  <si>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</si>
  <si>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</si>
  <si>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</si>
  <si>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</si>
  <si>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</si>
  <si>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</si>
  <si>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</si>
  <si>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</si>
  <si>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</si>
  <si>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</si>
  <si>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</si>
  <si>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</si>
  <si>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</si>
  <si>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</si>
  <si>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</si>
  <si>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</si>
  <si>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</si>
  <si>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</si>
  <si>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</si>
  <si>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</si>
  <si>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</si>
  <si>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</si>
  <si>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</si>
  <si>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</si>
  <si>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</si>
  <si>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</si>
  <si>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</si>
  <si>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</si>
  <si>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</si>
  <si>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</si>
  <si>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</si>
  <si>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</si>
  <si>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</si>
  <si>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</si>
  <si>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</si>
  <si>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</si>
  <si>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</si>
  <si>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</si>
  <si>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</si>
  <si>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</si>
  <si>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</si>
  <si>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</si>
  <si>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</si>
  <si>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</si>
  <si>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</si>
  <si>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</si>
  <si>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</si>
  <si>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</si>
  <si>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</si>
  <si>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</si>
  <si>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</si>
  <si>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</si>
  <si>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</si>
  <si>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</si>
  <si>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</si>
  <si>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</si>
  <si>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</si>
  <si>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</si>
  <si>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CONTRAMARCO DE ALUMÍNIO, FIXAÇÃO COM PARAFUSO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</si>
  <si>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</si>
  <si>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</si>
  <si>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</si>
  <si>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</si>
  <si>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</si>
  <si>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</si>
  <si>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</si>
  <si>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</si>
  <si>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</si>
  <si>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</si>
  <si>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</si>
  <si>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</si>
  <si>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</si>
  <si>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</si>
  <si>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</si>
  <si>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</si>
  <si>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</si>
  <si>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</si>
  <si>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</si>
  <si>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</si>
  <si>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</si>
  <si>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</si>
  <si>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</si>
  <si>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</si>
  <si>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</si>
  <si>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</si>
  <si>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</si>
  <si>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</si>
  <si>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</si>
  <si>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</si>
  <si>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</si>
  <si>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</si>
  <si>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</si>
  <si>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</si>
  <si>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</si>
  <si>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</si>
  <si>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</si>
  <si>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</si>
  <si>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</si>
  <si>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</si>
  <si>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</si>
  <si>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</si>
  <si>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</si>
  <si>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</si>
  <si>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</si>
  <si>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</si>
  <si>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</si>
  <si>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</si>
  <si>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</si>
  <si>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</si>
  <si>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</si>
  <si>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BLOCOS DE COROAMENTO OU SAPATAS. AF_08/2017</t>
  </si>
  <si>
    <t>LASTRO DE CONCRETO MAGRO, APLICADO EM BLOCOS DE COROAMENTO OU SAPATAS, ESPESSURA DE 3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</si>
  <si>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</si>
  <si>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</si>
  <si>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</si>
  <si>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</si>
  <si>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</si>
  <si>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</si>
  <si>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</si>
  <si>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</si>
  <si>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</si>
  <si>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</si>
  <si>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</si>
  <si>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</si>
  <si>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</si>
  <si>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</si>
  <si>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</si>
  <si>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</si>
  <si>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</si>
  <si>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</si>
  <si>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</si>
  <si>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</si>
  <si>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</si>
  <si>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</si>
  <si>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</si>
  <si>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</si>
  <si>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</si>
  <si>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</si>
  <si>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</si>
  <si>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</si>
  <si>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</si>
  <si>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</si>
  <si>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</si>
  <si>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</si>
  <si>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</si>
  <si>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</si>
  <si>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VIGAS,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</si>
  <si>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</si>
  <si>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</si>
  <si>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LAJES, EM MADEIRA SERRADA, E=25 MM. AF_09/2020</t>
  </si>
  <si>
    <t>FABRICAÇÃO DE ESCORAS DE VIGA DO TIPO GARFO, EM MADEIRA.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</si>
  <si>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</si>
  <si>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</si>
  <si>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</si>
  <si>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</si>
  <si>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</si>
  <si>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</si>
  <si>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</si>
  <si>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</si>
  <si>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</si>
  <si>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</si>
  <si>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</si>
  <si>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</si>
  <si>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</si>
  <si>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</si>
  <si>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</si>
  <si>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</si>
  <si>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</si>
  <si>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</si>
  <si>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</si>
  <si>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</si>
  <si>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</si>
  <si>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</si>
  <si>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</si>
  <si>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</si>
  <si>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</si>
  <si>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</si>
  <si>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</si>
  <si>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</si>
  <si>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</si>
  <si>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</si>
  <si>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</si>
  <si>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</si>
  <si>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</si>
  <si>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</si>
  <si>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</si>
  <si>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</si>
  <si>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</si>
  <si>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</si>
  <si>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</si>
  <si>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</si>
  <si>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</si>
  <si>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</si>
  <si>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</si>
  <si>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</si>
  <si>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</si>
  <si>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</si>
  <si>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</si>
  <si>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</si>
  <si>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</si>
  <si>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</si>
  <si>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</si>
  <si>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</si>
  <si>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</si>
  <si>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</si>
  <si>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</si>
  <si>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</si>
  <si>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</si>
  <si>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</si>
  <si>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</si>
  <si>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</si>
  <si>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</si>
  <si>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</si>
  <si>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</si>
  <si>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</si>
  <si>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</si>
  <si>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</si>
  <si>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</si>
  <si>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</si>
  <si>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</si>
  <si>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</si>
  <si>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</si>
  <si>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</si>
  <si>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</si>
  <si>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</si>
  <si>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</si>
  <si>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</si>
  <si>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</si>
  <si>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</si>
  <si>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</si>
  <si>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</si>
  <si>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</si>
  <si>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</si>
  <si>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</si>
  <si>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</si>
  <si>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</si>
  <si>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</si>
  <si>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</si>
  <si>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</si>
  <si>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</si>
  <si>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</si>
  <si>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</si>
  <si>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</si>
  <si>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</si>
  <si>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</si>
  <si>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</si>
  <si>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</si>
  <si>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</si>
  <si>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</si>
  <si>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</si>
  <si>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</si>
  <si>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</si>
  <si>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</si>
  <si>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</si>
  <si>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</si>
  <si>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</si>
  <si>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</si>
  <si>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</si>
  <si>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</si>
  <si>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</si>
  <si>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</si>
  <si>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</si>
  <si>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</si>
  <si>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</si>
  <si>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</si>
  <si>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</si>
  <si>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</si>
  <si>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</si>
  <si>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</si>
  <si>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</si>
  <si>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</si>
  <si>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</si>
  <si>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</si>
  <si>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</si>
  <si>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</si>
  <si>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</si>
  <si>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</si>
  <si>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</si>
  <si>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</si>
  <si>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</si>
  <si>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</si>
  <si>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</si>
  <si>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</si>
  <si>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</si>
  <si>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</si>
  <si>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</si>
  <si>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</si>
  <si>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</si>
  <si>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</si>
  <si>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</si>
  <si>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</si>
  <si>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</si>
  <si>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</si>
  <si>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</si>
  <si>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</si>
  <si>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</si>
  <si>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</si>
  <si>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</si>
  <si>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</si>
  <si>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</si>
  <si>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</si>
  <si>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</si>
  <si>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</si>
  <si>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</si>
  <si>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</si>
  <si>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</si>
  <si>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</si>
  <si>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</si>
  <si>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</si>
  <si>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</si>
  <si>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</si>
  <si>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</si>
  <si>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</si>
  <si>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</si>
  <si>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</si>
  <si>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</si>
  <si>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</si>
  <si>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</si>
  <si>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</si>
  <si>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</si>
  <si>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</si>
  <si>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</si>
  <si>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</si>
  <si>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</si>
  <si>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</si>
  <si>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</si>
  <si>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</si>
  <si>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</si>
  <si>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</si>
  <si>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</si>
  <si>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</si>
  <si>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</si>
  <si>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</si>
  <si>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</si>
  <si>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</si>
  <si>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</si>
  <si>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</si>
  <si>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</si>
  <si>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</si>
  <si>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</si>
  <si>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</si>
  <si>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</si>
  <si>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</si>
  <si>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</si>
  <si>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</si>
  <si>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</si>
  <si>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</si>
  <si>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</si>
  <si>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</si>
  <si>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</si>
  <si>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</si>
  <si>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</si>
  <si>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</si>
  <si>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CA-50 DE 25,0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</si>
  <si>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</si>
  <si>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</si>
  <si>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</si>
  <si>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</si>
  <si>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</si>
  <si>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</si>
  <si>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</si>
  <si>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</si>
  <si>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</si>
  <si>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</si>
  <si>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</si>
  <si>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</si>
  <si>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</si>
  <si>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</si>
  <si>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</si>
  <si>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</si>
  <si>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</si>
  <si>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</si>
  <si>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</si>
  <si>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</si>
  <si>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</si>
  <si>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</si>
  <si>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</si>
  <si>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</si>
  <si>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</si>
  <si>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</si>
  <si>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</si>
  <si>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</si>
  <si>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</si>
  <si>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</si>
  <si>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</si>
  <si>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</si>
  <si>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</si>
  <si>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</si>
  <si>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</si>
  <si>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</si>
  <si>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</si>
  <si>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</si>
  <si>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</si>
  <si>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</si>
  <si>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</si>
  <si>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</si>
  <si>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</si>
  <si>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</si>
  <si>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</si>
  <si>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</si>
  <si>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</si>
  <si>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</si>
  <si>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</si>
  <si>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</si>
  <si>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</si>
  <si>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</si>
  <si>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</si>
  <si>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</si>
  <si>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</si>
  <si>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</si>
  <si>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</si>
  <si>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</si>
  <si>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</si>
  <si>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</si>
  <si>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</si>
  <si>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</si>
  <si>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</si>
  <si>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</si>
  <si>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</si>
  <si>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</si>
  <si>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</si>
  <si>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</si>
  <si>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</si>
  <si>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</si>
  <si>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</si>
  <si>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</si>
  <si>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</si>
  <si>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</si>
  <si>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FCK = 15MPA, TRAÇO 1:3,4:3,5 (EM MASSA SECA DE CIMENTO/ AREIA MÉDIA/ BRITA 1) - PREPARO MANUAL. AF_05/2021</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</si>
  <si>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</si>
  <si>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</si>
  <si>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</si>
  <si>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</si>
  <si>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</si>
  <si>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</si>
  <si>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</si>
  <si>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</si>
  <si>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</si>
  <si>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</si>
  <si>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</si>
  <si>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</si>
  <si>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</si>
  <si>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</si>
  <si>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</si>
  <si>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</si>
  <si>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</si>
  <si>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</si>
  <si>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</si>
  <si>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</si>
  <si>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</si>
  <si>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</si>
  <si>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</si>
  <si>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</si>
  <si>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</si>
  <si>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</si>
  <si>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</si>
  <si>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</si>
  <si>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</si>
  <si>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</si>
  <si>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</si>
  <si>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</si>
  <si>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</si>
  <si>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</si>
  <si>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</si>
  <si>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</si>
  <si>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</si>
  <si>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</si>
  <si>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</si>
  <si>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</si>
  <si>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</si>
  <si>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</si>
  <si>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</si>
  <si>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</si>
  <si>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</si>
  <si>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</si>
  <si>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</si>
  <si>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</si>
  <si>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</si>
  <si>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</si>
  <si>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</si>
  <si>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</si>
  <si>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</si>
  <si>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</si>
  <si>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</si>
  <si>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</si>
  <si>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</si>
  <si>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</si>
  <si>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</si>
  <si>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</si>
  <si>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</si>
  <si>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</si>
  <si>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</si>
  <si>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</si>
  <si>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</si>
  <si>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</si>
  <si>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</si>
  <si>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</si>
  <si>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</si>
  <si>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</si>
  <si>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</si>
  <si>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</si>
  <si>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</si>
  <si>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</si>
  <si>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</si>
  <si>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</si>
  <si>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</si>
  <si>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</si>
  <si>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</si>
  <si>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</si>
  <si>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</si>
  <si>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</si>
  <si>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</si>
  <si>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</si>
  <si>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</si>
  <si>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</si>
  <si>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</si>
  <si>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</si>
  <si>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</si>
  <si>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</si>
  <si>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</si>
  <si>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</si>
  <si>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</si>
  <si>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</si>
  <si>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</si>
  <si>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</si>
  <si>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</si>
  <si>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</si>
  <si>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</si>
  <si>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</si>
  <si>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</si>
  <si>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</si>
  <si>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</si>
  <si>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</si>
  <si>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</si>
  <si>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</si>
  <si>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</si>
  <si>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</si>
  <si>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</si>
  <si>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</si>
  <si>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</si>
  <si>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</si>
  <si>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</si>
  <si>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</si>
  <si>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</si>
  <si>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</si>
  <si>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</si>
  <si>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</si>
  <si>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</si>
  <si>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</si>
  <si>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</si>
  <si>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</si>
  <si>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</si>
  <si>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</si>
  <si>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</si>
  <si>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</si>
  <si>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</si>
  <si>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</si>
  <si>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</si>
  <si>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</si>
  <si>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</si>
  <si>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</si>
  <si>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</si>
  <si>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</si>
  <si>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</si>
  <si>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</si>
  <si>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</si>
  <si>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</si>
  <si>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</si>
  <si>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</si>
  <si>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</si>
  <si>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</si>
  <si>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</si>
  <si>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</si>
  <si>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</si>
  <si>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</si>
  <si>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</si>
  <si>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RALO OU PONTO EMERGENTE COM ARGAMASSA POLIMÉRICA / MEMBRANA ACRÍLICA REFORÇADO COM VÉU DE POLIÉSTER (MAV). AF_06/2018</t>
  </si>
  <si>
    <t>TRATAMENTO DE RODAPÉ COM VÉU DE POLIÉSTER. AF_06/2018</t>
  </si>
  <si>
    <t>IMPERMEABILIZAÇÃO DE SUPERFÍCIE COM MEMBRANA À BASE DE POLIURETANO, 2 DEMÃOS. AF_06/2018</t>
  </si>
  <si>
    <t>IMPERMEABILIZAÇÃO DE SUPERFÍCIE COM MEMBRANA À BASE DE RESINA ACRÍLICA, 3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</si>
  <si>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</si>
  <si>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</si>
  <si>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</si>
  <si>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</si>
  <si>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</si>
  <si>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</si>
  <si>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</si>
  <si>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</si>
  <si>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</si>
  <si>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</si>
  <si>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</si>
  <si>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</si>
  <si>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</si>
  <si>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</si>
  <si>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</si>
  <si>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</si>
  <si>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</si>
  <si>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</si>
  <si>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</si>
  <si>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</si>
  <si>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</si>
  <si>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</si>
  <si>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</si>
  <si>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</si>
  <si>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</si>
  <si>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</si>
  <si>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</si>
  <si>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</si>
  <si>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</si>
  <si>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</si>
  <si>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</si>
  <si>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</si>
  <si>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</si>
  <si>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</si>
  <si>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</si>
  <si>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</si>
  <si>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</si>
  <si>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</si>
  <si>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</si>
  <si>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</si>
  <si>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</si>
  <si>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</si>
  <si>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</si>
  <si>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</si>
  <si>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</si>
  <si>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</si>
  <si>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</si>
  <si>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</si>
  <si>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</si>
  <si>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</si>
  <si>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</si>
  <si>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</si>
  <si>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</si>
  <si>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</si>
  <si>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</si>
  <si>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</si>
  <si>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</si>
  <si>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</si>
  <si>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</si>
  <si>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</si>
  <si>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25 MM (3/4"),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</si>
  <si>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</si>
  <si>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</si>
  <si>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</si>
  <si>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</si>
  <si>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</si>
  <si>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</si>
  <si>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</si>
  <si>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</si>
  <si>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</si>
  <si>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</si>
  <si>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</si>
  <si>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</si>
  <si>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</si>
  <si>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</si>
  <si>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</si>
  <si>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</si>
  <si>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</si>
  <si>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</si>
  <si>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</si>
  <si>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</si>
  <si>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</si>
  <si>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</si>
  <si>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</si>
  <si>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</si>
  <si>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</si>
  <si>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</si>
  <si>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</si>
  <si>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</si>
  <si>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PVC, TIPO E, PARA ELETRODUTO DE PVC SOLDÁVEL DN 20 MM (1/2''), APARENTE - FORNECIMENTO E INSTALAÇÃO. AF_10/2022</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</si>
  <si>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</si>
  <si>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</si>
  <si>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</si>
  <si>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</si>
  <si>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</si>
  <si>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</si>
  <si>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</si>
  <si>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</si>
  <si>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</si>
  <si>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</si>
  <si>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</si>
  <si>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</si>
  <si>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</si>
  <si>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</si>
  <si>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</si>
  <si>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</si>
  <si>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</si>
  <si>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</si>
  <si>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</si>
  <si>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</si>
  <si>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</si>
  <si>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</si>
  <si>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</si>
  <si>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RETANGULAR 4" X 2" ALTA (2,00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</si>
  <si>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</si>
  <si>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</si>
  <si>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</si>
  <si>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</si>
  <si>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</si>
  <si>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</si>
  <si>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</si>
  <si>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</si>
  <si>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</si>
  <si>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</si>
  <si>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</si>
  <si>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</si>
  <si>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</si>
  <si>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</si>
  <si>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</si>
  <si>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</si>
  <si>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</si>
  <si>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</si>
  <si>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</si>
  <si>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</si>
  <si>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</si>
  <si>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</si>
  <si>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</si>
  <si>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</si>
  <si>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</si>
  <si>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</si>
  <si>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</si>
  <si>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</si>
  <si>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</si>
  <si>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</si>
  <si>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</si>
  <si>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</si>
  <si>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</si>
  <si>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</si>
  <si>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</si>
  <si>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</si>
  <si>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</si>
  <si>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</si>
  <si>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</si>
  <si>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</si>
  <si>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</si>
  <si>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</si>
  <si>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</si>
  <si>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</si>
  <si>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</si>
  <si>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</si>
  <si>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</si>
  <si>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</si>
  <si>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</si>
  <si>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</si>
  <si>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</si>
  <si>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</si>
  <si>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</si>
  <si>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</si>
  <si>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</si>
  <si>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</si>
  <si>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</si>
  <si>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</si>
  <si>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</si>
  <si>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</si>
  <si>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</si>
  <si>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</si>
  <si>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</si>
  <si>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</si>
  <si>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</si>
  <si>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</si>
  <si>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</si>
  <si>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</si>
  <si>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</si>
  <si>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</si>
  <si>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</si>
  <si>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</si>
  <si>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</si>
  <si>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</si>
  <si>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</si>
  <si>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</si>
  <si>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</si>
  <si>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</si>
  <si>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</si>
  <si>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</si>
  <si>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</si>
  <si>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</si>
  <si>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</si>
  <si>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</si>
  <si>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BIPOLAR TIPO NEMA, CORRENTE NOMINAL DE 10 ATÉ 50A - FORNECIMENTO E INSTALAÇÃO. AF_10/2020</t>
  </si>
  <si>
    <t>DISJUNTOR TRIPOLAR TIPO NEMA, CORRENTE NOMINAL DE 10 ATÉ 50A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</si>
  <si>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</si>
  <si>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</si>
  <si>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</si>
  <si>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</si>
  <si>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</si>
  <si>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</si>
  <si>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</si>
  <si>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</si>
  <si>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</si>
  <si>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</si>
  <si>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</si>
  <si>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</si>
  <si>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</si>
  <si>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</si>
  <si>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</si>
  <si>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</si>
  <si>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</si>
  <si>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</si>
  <si>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</si>
  <si>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</si>
  <si>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</si>
  <si>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</si>
  <si>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</si>
  <si>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</si>
  <si>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</si>
  <si>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</si>
  <si>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</si>
  <si>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</si>
  <si>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</si>
  <si>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</si>
  <si>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</si>
  <si>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</si>
  <si>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</si>
  <si>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</si>
  <si>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</si>
  <si>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</si>
  <si>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</si>
  <si>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</si>
  <si>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</si>
  <si>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</si>
  <si>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</si>
  <si>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</si>
  <si>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</si>
  <si>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</si>
  <si>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</si>
  <si>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20 A, SEM SUPORTE E SEM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</si>
  <si>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</si>
  <si>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</si>
  <si>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</si>
  <si>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</si>
  <si>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</si>
  <si>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</si>
  <si>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</si>
  <si>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</si>
  <si>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</si>
  <si>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</si>
  <si>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</si>
  <si>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</si>
  <si>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20 A, SEM SUPORTE E SEM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</si>
  <si>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</si>
  <si>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</si>
  <si>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</si>
  <si>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</si>
  <si>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</si>
  <si>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</si>
  <si>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</si>
  <si>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</si>
  <si>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</si>
  <si>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</si>
  <si>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</si>
  <si>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</si>
  <si>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</si>
  <si>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</si>
  <si>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</si>
  <si>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</si>
  <si>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</si>
  <si>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</si>
  <si>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</si>
  <si>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</si>
  <si>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</si>
  <si>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</si>
  <si>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</si>
  <si>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</si>
  <si>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</si>
  <si>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</si>
  <si>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</si>
  <si>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</si>
  <si>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</si>
  <si>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</si>
  <si>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</si>
  <si>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</si>
  <si>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</si>
  <si>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</si>
  <si>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</si>
  <si>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SEM FOTOCÉLULA, FIXAÇÃO EM TETO - FORNECIMENTO E INSTALAÇÃO. AF_02/2020</t>
  </si>
  <si>
    <t>LÂMPADA COMPACTA DE LED 6 W, BASE E27 - FORNECIMENTO E INSTALAÇÃO. AF_02/2020</t>
  </si>
  <si>
    <t>LÂMPADA COMPACTA DE LED 10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</si>
  <si>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</si>
  <si>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</si>
  <si>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</si>
  <si>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</si>
  <si>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</si>
  <si>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</si>
  <si>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</si>
  <si>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</si>
  <si>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</si>
  <si>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</si>
  <si>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</si>
  <si>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</si>
  <si>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</si>
  <si>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</si>
  <si>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</si>
  <si>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</si>
  <si>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</si>
  <si>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</si>
  <si>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</si>
  <si>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</si>
  <si>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</si>
  <si>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</si>
  <si>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</si>
  <si>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</si>
  <si>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</si>
  <si>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</si>
  <si>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</si>
  <si>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</si>
  <si>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</si>
  <si>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</si>
  <si>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</si>
  <si>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</si>
  <si>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</si>
  <si>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</si>
  <si>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</si>
  <si>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</si>
  <si>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</si>
  <si>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</si>
  <si>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</si>
  <si>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</si>
  <si>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</si>
  <si>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</si>
  <si>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</si>
  <si>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</si>
  <si>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</si>
  <si>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</si>
  <si>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</si>
  <si>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</si>
  <si>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</si>
  <si>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</si>
  <si>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</si>
  <si>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</si>
  <si>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</si>
  <si>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</si>
  <si>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</si>
  <si>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</si>
  <si>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</si>
  <si>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</si>
  <si>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</si>
  <si>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</si>
  <si>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</si>
  <si>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</si>
  <si>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</si>
  <si>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</si>
  <si>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</si>
  <si>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</si>
  <si>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</si>
  <si>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</si>
  <si>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</si>
  <si>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</si>
  <si>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</si>
  <si>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</si>
  <si>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</si>
  <si>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</si>
  <si>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</si>
  <si>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ROLDANA, PARA BAIXA TENSÃO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</si>
  <si>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</si>
  <si>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</si>
  <si>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</si>
  <si>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</si>
  <si>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</si>
  <si>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</si>
  <si>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</si>
  <si>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</si>
  <si>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</si>
  <si>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</si>
  <si>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</si>
  <si>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</si>
  <si>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</si>
  <si>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</si>
  <si>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</si>
  <si>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</si>
  <si>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</si>
  <si>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</si>
  <si>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</si>
  <si>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</si>
  <si>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</si>
  <si>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</si>
  <si>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</si>
  <si>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</si>
  <si>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</si>
  <si>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</si>
  <si>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</si>
  <si>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</si>
  <si>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</si>
  <si>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</si>
  <si>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</si>
  <si>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</si>
  <si>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</si>
  <si>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</si>
  <si>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</si>
  <si>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</si>
  <si>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</si>
  <si>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</si>
  <si>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</si>
  <si>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</si>
  <si>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</si>
  <si>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</si>
  <si>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</si>
  <si>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</si>
  <si>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</si>
  <si>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</si>
  <si>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</si>
  <si>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</si>
  <si>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</si>
  <si>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</si>
  <si>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</si>
  <si>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</si>
  <si>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</si>
  <si>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</si>
  <si>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</si>
  <si>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</si>
  <si>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</si>
  <si>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</si>
  <si>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</si>
  <si>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</si>
  <si>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</si>
  <si>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</si>
  <si>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</si>
  <si>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</si>
  <si>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</si>
  <si>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</si>
  <si>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</si>
  <si>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</si>
  <si>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</si>
  <si>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</si>
  <si>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</si>
  <si>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</si>
  <si>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</si>
  <si>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</si>
  <si>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</si>
  <si>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</si>
  <si>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</si>
  <si>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</si>
  <si>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</si>
  <si>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</si>
  <si>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</si>
  <si>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</si>
  <si>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</si>
  <si>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</si>
  <si>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</si>
  <si>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</si>
  <si>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</si>
  <si>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</si>
  <si>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</si>
  <si>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</si>
  <si>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</si>
  <si>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</si>
  <si>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</si>
  <si>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</si>
  <si>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</si>
  <si>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</si>
  <si>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</si>
  <si>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</si>
  <si>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</si>
  <si>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</si>
  <si>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</si>
  <si>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</si>
  <si>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</si>
  <si>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</si>
  <si>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</si>
  <si>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</si>
  <si>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</si>
  <si>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</si>
  <si>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</si>
  <si>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</si>
  <si>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</si>
  <si>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</si>
  <si>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</si>
  <si>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</si>
  <si>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</si>
  <si>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</si>
  <si>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</si>
  <si>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</si>
  <si>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</si>
  <si>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</si>
  <si>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</si>
  <si>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</si>
  <si>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</si>
  <si>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3/4  PARA SPDA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</si>
  <si>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</si>
  <si>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</si>
  <si>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</si>
  <si>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</si>
  <si>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</si>
  <si>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</si>
  <si>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</si>
  <si>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</si>
  <si>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</si>
  <si>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</si>
  <si>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</si>
  <si>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</si>
  <si>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</si>
  <si>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</si>
  <si>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</si>
  <si>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</si>
  <si>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</si>
  <si>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</si>
  <si>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</si>
  <si>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</si>
  <si>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</si>
  <si>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</si>
  <si>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</si>
  <si>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</si>
  <si>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</si>
  <si>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</si>
  <si>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</si>
  <si>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</si>
  <si>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</si>
  <si>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</si>
  <si>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</si>
  <si>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</si>
  <si>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</si>
  <si>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</si>
  <si>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</si>
  <si>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</si>
  <si>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</si>
  <si>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</si>
  <si>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</si>
  <si>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</si>
  <si>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</si>
  <si>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</si>
  <si>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</si>
  <si>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</si>
  <si>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</si>
  <si>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</si>
  <si>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</si>
  <si>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</si>
  <si>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</si>
  <si>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</si>
  <si>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N.4, 60X60X12CM EM CHAPA METALICA, DE EMBUTIR, SEM ACESSORIOS, PADRAO TELEBRAS, FORNECIMENTO E INSTALAÇÃO. AF_11/2019</t>
  </si>
  <si>
    <t>TAMPA PARA CAIXA TIPO R2 E R3, EM FERRO FUNDIDO, DIMENSÕES INTERNAS: 0,55 X 1,10 M - FORNECIMENTO E INSTALAÇÃO. AF_12/2020</t>
  </si>
  <si>
    <t>PINTURA ANTICORROSIVA DE DUTO METÁLICO. AF_04/2018</t>
  </si>
  <si>
    <t>AR CONDICIONADO SPLIT ON/OFF, HI-WALL (PAREDE), 9000 BTUS/H, CICLO FRIO - FORNECIMENTO E INSTALAÇÃO. AF_11/2021_PE</t>
  </si>
  <si>
    <t>AR CONDICIONADO SPLIT ON/OFF, HI-WALL (PAREDE), 9000 BTUS/H, CICLO QUENTE/FRIO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</si>
  <si>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</si>
  <si>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</si>
  <si>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</si>
  <si>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</si>
  <si>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</si>
  <si>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</si>
  <si>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</si>
  <si>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</si>
  <si>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</si>
  <si>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</si>
  <si>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</si>
  <si>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ON/OFF, PISO TETO, 36.000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</si>
  <si>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</si>
  <si>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</si>
  <si>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</si>
  <si>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</si>
  <si>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</si>
  <si>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</si>
  <si>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</si>
  <si>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</si>
  <si>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</si>
  <si>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</si>
  <si>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</si>
  <si>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</si>
  <si>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</si>
  <si>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</si>
  <si>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</si>
  <si>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</si>
  <si>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</si>
  <si>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</si>
  <si>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</si>
  <si>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</si>
  <si>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</si>
  <si>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</si>
  <si>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PATCH PANEL 24 PORTAS, CATEGORIA 5E - FORNECIMENTO E INSTALAÇÃO. AF_11/2019</t>
  </si>
  <si>
    <t>PATCH PANEL 24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</si>
  <si>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</si>
  <si>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</si>
  <si>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</si>
  <si>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</si>
  <si>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</si>
  <si>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</si>
  <si>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</si>
  <si>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</si>
  <si>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</si>
  <si>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</si>
  <si>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</si>
  <si>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</si>
  <si>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</si>
  <si>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</si>
  <si>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</si>
  <si>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60MM,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</si>
  <si>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</si>
  <si>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</si>
  <si>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</si>
  <si>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</si>
  <si>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</si>
  <si>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</si>
  <si>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</si>
  <si>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</si>
  <si>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</si>
  <si>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</si>
  <si>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75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</si>
  <si>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</si>
  <si>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</si>
  <si>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</si>
  <si>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</si>
  <si>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</si>
  <si>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</si>
  <si>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</si>
  <si>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</si>
  <si>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</si>
  <si>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</si>
  <si>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</si>
  <si>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</si>
  <si>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</si>
  <si>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</si>
  <si>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</si>
  <si>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</si>
  <si>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</si>
  <si>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</si>
  <si>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</si>
  <si>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</si>
  <si>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</si>
  <si>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</si>
  <si>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</si>
  <si>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</si>
  <si>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</si>
  <si>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</si>
  <si>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</si>
  <si>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</si>
  <si>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</si>
  <si>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</si>
  <si>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</si>
  <si>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</si>
  <si>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</si>
  <si>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</si>
  <si>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</si>
  <si>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</si>
  <si>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</si>
  <si>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</si>
  <si>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</si>
  <si>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</si>
  <si>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</si>
  <si>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</si>
  <si>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</si>
  <si>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</si>
  <si>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</si>
  <si>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</si>
  <si>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</si>
  <si>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</si>
  <si>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</si>
  <si>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</si>
  <si>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</si>
  <si>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</si>
  <si>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</si>
  <si>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</si>
  <si>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</si>
  <si>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</si>
  <si>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</si>
  <si>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</si>
  <si>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</si>
  <si>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</si>
  <si>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</si>
  <si>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</si>
  <si>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</si>
  <si>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</si>
  <si>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</si>
  <si>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</si>
  <si>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</si>
  <si>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</si>
  <si>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</si>
  <si>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</si>
  <si>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</si>
  <si>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</si>
  <si>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</si>
  <si>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</si>
  <si>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</si>
  <si>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</si>
  <si>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</si>
  <si>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</si>
  <si>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</si>
  <si>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</si>
  <si>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</si>
  <si>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</si>
  <si>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</si>
  <si>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</si>
  <si>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</si>
  <si>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</si>
  <si>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</si>
  <si>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</si>
  <si>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</si>
  <si>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</si>
  <si>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</si>
  <si>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</si>
  <si>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</si>
  <si>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</si>
  <si>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</si>
  <si>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</si>
  <si>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</si>
  <si>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</si>
  <si>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</si>
  <si>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</si>
  <si>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</si>
  <si>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</si>
  <si>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</si>
  <si>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</si>
  <si>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</si>
  <si>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</si>
  <si>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</si>
  <si>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</si>
  <si>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</si>
  <si>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</si>
  <si>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</si>
  <si>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</si>
  <si>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</si>
  <si>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</si>
  <si>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</si>
  <si>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</si>
  <si>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</si>
  <si>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</si>
  <si>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</si>
  <si>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</si>
  <si>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</si>
  <si>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</si>
  <si>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</si>
  <si>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</si>
  <si>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</si>
  <si>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</si>
  <si>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</si>
  <si>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</si>
  <si>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</si>
  <si>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</si>
  <si>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</si>
  <si>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</si>
  <si>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</si>
  <si>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</si>
  <si>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</si>
  <si>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</si>
  <si>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</si>
  <si>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</si>
  <si>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</si>
  <si>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</si>
  <si>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</si>
  <si>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</si>
  <si>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</si>
  <si>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</si>
  <si>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</si>
  <si>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</si>
  <si>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</si>
  <si>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</si>
  <si>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</si>
  <si>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</si>
  <si>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</si>
  <si>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</si>
  <si>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</si>
  <si>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</si>
  <si>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</si>
  <si>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</si>
  <si>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</si>
  <si>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</si>
  <si>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</si>
  <si>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</si>
  <si>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</si>
  <si>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</si>
  <si>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</si>
  <si>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</si>
  <si>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</si>
  <si>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</si>
  <si>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</si>
  <si>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</si>
  <si>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</si>
  <si>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</si>
  <si>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</si>
  <si>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</si>
  <si>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</si>
  <si>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</si>
  <si>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</si>
  <si>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</si>
  <si>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</si>
  <si>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</si>
  <si>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</si>
  <si>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</si>
  <si>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</si>
  <si>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</si>
  <si>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</si>
  <si>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</si>
  <si>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</si>
  <si>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</si>
  <si>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</si>
  <si>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</si>
  <si>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</si>
  <si>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</si>
  <si>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</si>
  <si>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</si>
  <si>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</si>
  <si>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</si>
  <si>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</si>
  <si>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</si>
  <si>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</si>
  <si>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</si>
  <si>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</si>
  <si>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</si>
  <si>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</si>
  <si>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</si>
  <si>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</si>
  <si>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</si>
  <si>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</si>
  <si>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</si>
  <si>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</si>
  <si>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</si>
  <si>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</si>
  <si>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</si>
  <si>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</si>
  <si>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</si>
  <si>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</si>
  <si>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</si>
  <si>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</si>
  <si>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</si>
  <si>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</si>
  <si>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</si>
  <si>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</si>
  <si>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</si>
  <si>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</si>
  <si>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</si>
  <si>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</si>
  <si>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</si>
  <si>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</si>
  <si>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</si>
  <si>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</si>
  <si>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</si>
  <si>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</si>
  <si>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</si>
  <si>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</si>
  <si>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</si>
  <si>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</si>
  <si>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</si>
  <si>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</si>
  <si>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</si>
  <si>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</si>
  <si>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</si>
  <si>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</si>
  <si>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</si>
  <si>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</si>
  <si>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</si>
  <si>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</si>
  <si>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</si>
  <si>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</si>
  <si>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</si>
  <si>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</si>
  <si>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</si>
  <si>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</si>
  <si>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</si>
  <si>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</si>
  <si>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</si>
  <si>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</si>
  <si>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</si>
  <si>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</si>
  <si>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</si>
  <si>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</si>
  <si>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</si>
  <si>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</si>
  <si>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</si>
  <si>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</si>
  <si>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</si>
  <si>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</si>
  <si>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</si>
  <si>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</si>
  <si>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</si>
  <si>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</si>
  <si>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</si>
  <si>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</si>
  <si>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</si>
  <si>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</si>
  <si>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</si>
  <si>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</si>
  <si>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</si>
  <si>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</si>
  <si>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</si>
  <si>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</si>
  <si>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</si>
  <si>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</si>
  <si>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</si>
  <si>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</si>
  <si>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</si>
  <si>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</si>
  <si>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</si>
  <si>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</si>
  <si>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</si>
  <si>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</si>
  <si>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</si>
  <si>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</si>
  <si>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</si>
  <si>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</si>
  <si>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</si>
  <si>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</si>
  <si>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</si>
  <si>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</si>
  <si>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</si>
  <si>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</si>
  <si>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</si>
  <si>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</si>
  <si>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</si>
  <si>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</si>
  <si>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</si>
  <si>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</si>
  <si>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</si>
  <si>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</si>
  <si>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</si>
  <si>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</si>
  <si>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</si>
  <si>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</si>
  <si>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</si>
  <si>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</si>
  <si>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</si>
  <si>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</si>
  <si>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</si>
  <si>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</si>
  <si>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</si>
  <si>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</si>
  <si>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</si>
  <si>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</si>
  <si>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</si>
  <si>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</si>
  <si>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</si>
  <si>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</si>
  <si>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</si>
  <si>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</si>
  <si>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</si>
  <si>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</si>
  <si>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</si>
  <si>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</si>
  <si>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</si>
  <si>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</si>
  <si>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</si>
  <si>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</si>
  <si>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</si>
  <si>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</si>
  <si>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</si>
  <si>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LUVA DE CORRER, PVC, SOLDÁVEL, DN 25MM, INSTALADO EM PRUMADA DE ÁGUA - FORNECIMENTO E INSTALAÇÃO.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</si>
  <si>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</si>
  <si>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</si>
  <si>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</si>
  <si>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</si>
  <si>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</si>
  <si>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</si>
  <si>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</si>
  <si>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</si>
  <si>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</si>
  <si>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</si>
  <si>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</si>
  <si>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</si>
  <si>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</si>
  <si>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</si>
  <si>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</si>
  <si>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</si>
  <si>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</si>
  <si>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</si>
  <si>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</si>
  <si>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</si>
  <si>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</si>
  <si>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</si>
  <si>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</si>
  <si>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</si>
  <si>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</si>
  <si>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</si>
  <si>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</si>
  <si>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</si>
  <si>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</si>
  <si>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</si>
  <si>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</si>
  <si>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</si>
  <si>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</si>
  <si>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</si>
  <si>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</si>
  <si>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</si>
  <si>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</si>
  <si>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</si>
  <si>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</si>
  <si>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</si>
  <si>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CURVA 87 GRAUS E 30 MINUTOS, PVC, SERIE R, ÁGUA PLUVIAL, DN 75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</si>
  <si>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</si>
  <si>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</si>
  <si>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</si>
  <si>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</si>
  <si>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</si>
  <si>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</si>
  <si>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</si>
  <si>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</si>
  <si>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</si>
  <si>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</si>
  <si>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</si>
  <si>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</si>
  <si>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</si>
  <si>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</si>
  <si>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</si>
  <si>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</si>
  <si>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</si>
  <si>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</si>
  <si>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</si>
  <si>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</si>
  <si>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</si>
  <si>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</si>
  <si>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</si>
  <si>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</si>
  <si>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</si>
  <si>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</si>
  <si>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</si>
  <si>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TÊ DE REDUÇÃO, PVC, SOLDÁVEL, DN 50MM X 40MM,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</si>
  <si>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</si>
  <si>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</si>
  <si>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</si>
  <si>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</si>
  <si>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</si>
  <si>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</si>
  <si>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</si>
  <si>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</si>
  <si>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</si>
  <si>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</si>
  <si>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</si>
  <si>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</si>
  <si>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</si>
  <si>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</si>
  <si>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</si>
  <si>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</si>
  <si>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</si>
  <si>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</si>
  <si>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</si>
  <si>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</si>
  <si>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</si>
  <si>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</si>
  <si>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</si>
  <si>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</si>
  <si>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</si>
  <si>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</si>
  <si>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</si>
  <si>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</si>
  <si>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</si>
  <si>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</si>
  <si>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</si>
  <si>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</si>
  <si>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</si>
  <si>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</si>
  <si>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</si>
  <si>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CPVC, SOLDÁVEL, DN 28MM, INSTALADO EM RAMAL OU SUB-RAMAL DE ÁGUA   FORNECIMENTO E INSTALAÇÃO.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</si>
  <si>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</si>
  <si>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</si>
  <si>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</si>
  <si>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</si>
  <si>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</si>
  <si>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</si>
  <si>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</si>
  <si>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</si>
  <si>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</si>
  <si>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</si>
  <si>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</si>
  <si>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</si>
  <si>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</si>
  <si>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</si>
  <si>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</si>
  <si>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</si>
  <si>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</si>
  <si>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</si>
  <si>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</si>
  <si>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</si>
  <si>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</si>
  <si>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</si>
  <si>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</si>
  <si>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</si>
  <si>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</si>
  <si>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</si>
  <si>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</si>
  <si>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</si>
  <si>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</si>
  <si>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</si>
  <si>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</si>
  <si>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</si>
  <si>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</si>
  <si>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</si>
  <si>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</si>
  <si>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</si>
  <si>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</si>
  <si>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</si>
  <si>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</si>
  <si>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</si>
  <si>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</si>
  <si>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</si>
  <si>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</si>
  <si>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</si>
  <si>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</si>
  <si>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</si>
  <si>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</si>
  <si>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</si>
  <si>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</si>
  <si>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</si>
  <si>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</si>
  <si>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</si>
  <si>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</si>
  <si>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</si>
  <si>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</si>
  <si>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</si>
  <si>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</si>
  <si>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</si>
  <si>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</si>
  <si>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</si>
  <si>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</si>
  <si>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</si>
  <si>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</si>
  <si>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</si>
  <si>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</si>
  <si>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</si>
  <si>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</si>
  <si>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</si>
  <si>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</si>
  <si>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</si>
  <si>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</si>
  <si>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</si>
  <si>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</si>
  <si>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</si>
  <si>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</si>
  <si>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</si>
  <si>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</si>
  <si>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</si>
  <si>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</si>
  <si>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</si>
  <si>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</si>
  <si>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</si>
  <si>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</si>
  <si>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</si>
  <si>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</si>
  <si>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</si>
  <si>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</si>
  <si>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</si>
  <si>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</si>
  <si>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</si>
  <si>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</si>
  <si>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</si>
  <si>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</si>
  <si>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</si>
  <si>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</si>
  <si>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</si>
  <si>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</si>
  <si>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</si>
  <si>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</si>
  <si>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</si>
  <si>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</si>
  <si>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</si>
  <si>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</si>
  <si>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</si>
  <si>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</si>
  <si>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</si>
  <si>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</si>
  <si>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</si>
  <si>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</si>
  <si>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</si>
  <si>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</si>
  <si>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</si>
  <si>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</si>
  <si>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</si>
  <si>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</si>
  <si>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</si>
  <si>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</si>
  <si>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</si>
  <si>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</si>
  <si>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</si>
  <si>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</si>
  <si>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</si>
  <si>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</si>
  <si>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</si>
  <si>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</si>
  <si>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</si>
  <si>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</si>
  <si>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</si>
  <si>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</si>
  <si>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</si>
  <si>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</si>
  <si>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</si>
  <si>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</si>
  <si>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</si>
  <si>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</si>
  <si>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</si>
  <si>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</si>
  <si>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</si>
  <si>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</si>
  <si>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</si>
  <si>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</si>
  <si>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</si>
  <si>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</si>
  <si>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</si>
  <si>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</si>
  <si>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</si>
  <si>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</si>
  <si>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</si>
  <si>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</si>
  <si>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</si>
  <si>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</si>
  <si>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</si>
  <si>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</si>
  <si>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</si>
  <si>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</si>
  <si>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</si>
  <si>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</si>
  <si>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</si>
  <si>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</si>
  <si>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</si>
  <si>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</si>
  <si>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</si>
  <si>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</si>
  <si>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</si>
  <si>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</si>
  <si>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</si>
  <si>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</si>
  <si>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</si>
  <si>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</si>
  <si>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</si>
  <si>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</si>
  <si>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</si>
  <si>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</si>
  <si>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</si>
  <si>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</si>
  <si>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</si>
  <si>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</si>
  <si>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</si>
  <si>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</si>
  <si>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</si>
  <si>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</si>
  <si>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</si>
  <si>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</si>
  <si>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</si>
  <si>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</si>
  <si>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</si>
  <si>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</si>
  <si>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</si>
  <si>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</si>
  <si>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</si>
  <si>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</si>
  <si>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</si>
  <si>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</si>
  <si>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</si>
  <si>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</si>
  <si>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</si>
  <si>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</si>
  <si>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</si>
  <si>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</si>
  <si>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</si>
  <si>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</si>
  <si>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</si>
  <si>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</si>
  <si>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</si>
  <si>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</si>
  <si>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</si>
  <si>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</si>
  <si>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</si>
  <si>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</si>
  <si>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</si>
  <si>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</si>
  <si>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</si>
  <si>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</si>
  <si>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</si>
  <si>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</si>
  <si>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</si>
  <si>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</si>
  <si>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</si>
  <si>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</si>
  <si>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</si>
  <si>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</si>
  <si>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</si>
  <si>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</si>
  <si>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</si>
  <si>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</si>
  <si>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</si>
  <si>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</si>
  <si>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</si>
  <si>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</si>
  <si>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</si>
  <si>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</si>
  <si>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</si>
  <si>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</si>
  <si>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</si>
  <si>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</si>
  <si>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</si>
  <si>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</si>
  <si>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</si>
  <si>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</si>
  <si>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</si>
  <si>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</si>
  <si>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</si>
  <si>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</si>
  <si>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</si>
  <si>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</si>
  <si>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</si>
  <si>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</si>
  <si>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</si>
  <si>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</si>
  <si>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</si>
  <si>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</si>
  <si>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</si>
  <si>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</si>
  <si>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</si>
  <si>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</si>
  <si>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</si>
  <si>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</si>
  <si>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</si>
  <si>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</si>
  <si>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</si>
  <si>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</si>
  <si>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</si>
  <si>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</si>
  <si>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</si>
  <si>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</si>
  <si>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</si>
  <si>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</si>
  <si>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</si>
  <si>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</si>
  <si>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</si>
  <si>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</si>
  <si>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</si>
  <si>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</si>
  <si>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</si>
  <si>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</si>
  <si>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</si>
  <si>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</si>
  <si>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</si>
  <si>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</si>
  <si>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</si>
  <si>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</si>
  <si>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</si>
  <si>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</si>
  <si>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</si>
  <si>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</si>
  <si>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</si>
  <si>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</si>
  <si>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</si>
  <si>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</si>
  <si>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</si>
  <si>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</si>
  <si>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</si>
  <si>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</si>
  <si>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</si>
  <si>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</si>
  <si>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</si>
  <si>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</si>
  <si>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</si>
  <si>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</si>
  <si>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</si>
  <si>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</si>
  <si>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</si>
  <si>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</si>
  <si>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</si>
  <si>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</si>
  <si>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</si>
  <si>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</si>
  <si>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</si>
  <si>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</si>
  <si>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</si>
  <si>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</si>
  <si>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</si>
  <si>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</si>
  <si>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</si>
  <si>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</si>
  <si>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</si>
  <si>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</si>
  <si>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</si>
  <si>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</si>
  <si>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</si>
  <si>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</si>
  <si>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</si>
  <si>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</si>
  <si>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</si>
  <si>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</si>
  <si>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</si>
  <si>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</si>
  <si>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</si>
  <si>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</si>
  <si>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</si>
  <si>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</si>
  <si>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</si>
  <si>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</si>
  <si>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</si>
  <si>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</si>
  <si>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</si>
  <si>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</si>
  <si>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</si>
  <si>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</si>
  <si>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</si>
  <si>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</si>
  <si>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</si>
  <si>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</si>
  <si>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</si>
  <si>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</si>
  <si>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</si>
  <si>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</si>
  <si>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</si>
  <si>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</si>
  <si>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</si>
  <si>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</si>
  <si>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</si>
  <si>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</si>
  <si>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</si>
  <si>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</si>
  <si>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</si>
  <si>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</si>
  <si>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</si>
  <si>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</si>
  <si>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</si>
  <si>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</si>
  <si>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</si>
  <si>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</si>
  <si>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</si>
  <si>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</si>
  <si>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</si>
  <si>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</si>
  <si>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</si>
  <si>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</si>
  <si>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</si>
  <si>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</si>
  <si>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</si>
  <si>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</si>
  <si>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</si>
  <si>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</si>
  <si>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</si>
  <si>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</si>
  <si>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</si>
  <si>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</si>
  <si>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</si>
  <si>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</si>
  <si>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</si>
  <si>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</si>
  <si>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</si>
  <si>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</si>
  <si>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</si>
  <si>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</si>
  <si>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</si>
  <si>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</si>
  <si>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</si>
  <si>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</si>
  <si>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</si>
  <si>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</si>
  <si>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</si>
  <si>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</si>
  <si>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</si>
  <si>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</si>
  <si>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</si>
  <si>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</si>
  <si>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</si>
  <si>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</si>
  <si>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</si>
  <si>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</si>
  <si>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</si>
  <si>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</si>
  <si>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</si>
  <si>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</si>
  <si>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</si>
  <si>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</si>
  <si>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</si>
  <si>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</si>
  <si>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</si>
  <si>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</si>
  <si>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</si>
  <si>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</si>
  <si>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</si>
  <si>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</si>
  <si>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</si>
  <si>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</si>
  <si>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</si>
  <si>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</si>
  <si>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</si>
  <si>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</si>
  <si>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</si>
  <si>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</si>
  <si>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</si>
  <si>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</si>
  <si>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</si>
  <si>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</si>
  <si>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</si>
  <si>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</si>
  <si>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</si>
  <si>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</si>
  <si>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</si>
  <si>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</si>
  <si>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</si>
  <si>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</si>
  <si>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</si>
  <si>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</si>
  <si>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</si>
  <si>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</si>
  <si>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</si>
  <si>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</si>
  <si>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</si>
  <si>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</si>
  <si>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</si>
  <si>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</si>
  <si>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</si>
  <si>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</si>
  <si>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</si>
  <si>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</si>
  <si>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</si>
  <si>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</si>
  <si>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</si>
  <si>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</si>
  <si>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</si>
  <si>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</si>
  <si>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</si>
  <si>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</si>
  <si>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</si>
  <si>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</si>
  <si>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</si>
  <si>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</si>
  <si>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</si>
  <si>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</si>
  <si>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</si>
  <si>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</si>
  <si>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</si>
  <si>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</si>
  <si>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</si>
  <si>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</si>
  <si>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</si>
  <si>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</si>
  <si>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</si>
  <si>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</si>
  <si>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</si>
  <si>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</si>
  <si>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</si>
  <si>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</si>
  <si>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</si>
  <si>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</si>
  <si>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</si>
  <si>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</si>
  <si>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</si>
  <si>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</si>
  <si>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</si>
  <si>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</si>
  <si>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</si>
  <si>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</si>
  <si>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</si>
  <si>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</si>
  <si>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</si>
  <si>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</si>
  <si>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</si>
  <si>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</si>
  <si>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</si>
  <si>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</si>
  <si>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</si>
  <si>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</si>
  <si>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</si>
  <si>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</si>
  <si>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</si>
  <si>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</si>
  <si>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</si>
  <si>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</si>
  <si>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</si>
  <si>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</si>
  <si>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</si>
  <si>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</si>
  <si>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</si>
  <si>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</si>
  <si>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</si>
  <si>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</si>
  <si>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</si>
  <si>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</si>
  <si>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</si>
  <si>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</si>
  <si>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</si>
  <si>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</si>
  <si>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</si>
  <si>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</si>
  <si>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</si>
  <si>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</si>
  <si>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</si>
  <si>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</si>
  <si>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</si>
  <si>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</si>
  <si>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</si>
  <si>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</si>
  <si>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</si>
  <si>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</si>
  <si>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</si>
  <si>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</si>
  <si>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</si>
  <si>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</si>
  <si>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</si>
  <si>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</si>
  <si>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</si>
  <si>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</si>
  <si>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</si>
  <si>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</si>
  <si>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</si>
  <si>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</si>
  <si>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</si>
  <si>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</si>
  <si>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</si>
  <si>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</si>
  <si>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</si>
  <si>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</si>
  <si>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</si>
  <si>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</si>
  <si>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</si>
  <si>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</si>
  <si>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</si>
  <si>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</si>
  <si>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</si>
  <si>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</si>
  <si>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</si>
  <si>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</si>
  <si>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</si>
  <si>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</si>
  <si>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</si>
  <si>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</si>
  <si>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</si>
  <si>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</si>
  <si>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</si>
  <si>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</si>
  <si>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</si>
  <si>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</si>
  <si>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</si>
  <si>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</si>
  <si>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</si>
  <si>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</si>
  <si>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</si>
  <si>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</si>
  <si>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</si>
  <si>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</si>
  <si>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</si>
  <si>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</si>
  <si>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</si>
  <si>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</si>
  <si>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</si>
  <si>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</si>
  <si>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</si>
  <si>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</si>
  <si>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</si>
  <si>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</si>
  <si>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</si>
  <si>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</si>
  <si>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</si>
  <si>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</si>
  <si>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</si>
  <si>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</si>
  <si>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</si>
  <si>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</si>
  <si>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</si>
  <si>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</si>
  <si>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</si>
  <si>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</si>
  <si>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</si>
  <si>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</si>
  <si>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</si>
  <si>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</si>
  <si>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</si>
  <si>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</si>
  <si>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</si>
  <si>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</si>
  <si>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</si>
  <si>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</si>
  <si>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</si>
  <si>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</si>
  <si>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</si>
  <si>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</si>
  <si>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</si>
  <si>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</si>
  <si>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</si>
  <si>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</si>
  <si>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</si>
  <si>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</si>
  <si>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</si>
  <si>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</si>
  <si>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</si>
  <si>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</si>
  <si>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</si>
  <si>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</si>
  <si>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</si>
  <si>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</si>
  <si>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</si>
  <si>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</si>
  <si>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</si>
  <si>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</si>
  <si>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</si>
  <si>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</si>
  <si>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</si>
  <si>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</si>
  <si>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</si>
  <si>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</si>
  <si>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</si>
  <si>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</si>
  <si>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</si>
  <si>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</si>
  <si>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</si>
  <si>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</si>
  <si>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</si>
  <si>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</si>
  <si>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</si>
  <si>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</si>
  <si>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</si>
  <si>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</si>
  <si>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</si>
  <si>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</si>
  <si>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</si>
  <si>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</si>
  <si>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</si>
  <si>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</si>
  <si>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</si>
  <si>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</si>
  <si>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</si>
  <si>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</si>
  <si>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</si>
  <si>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</si>
  <si>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</si>
  <si>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</si>
  <si>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</si>
  <si>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</si>
  <si>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</si>
  <si>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</si>
  <si>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</si>
  <si>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</si>
  <si>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</si>
  <si>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</si>
  <si>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</si>
  <si>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</si>
  <si>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</si>
  <si>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</si>
  <si>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</si>
  <si>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</si>
  <si>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</si>
  <si>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</si>
  <si>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</si>
  <si>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</si>
  <si>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</si>
  <si>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</si>
  <si>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</si>
  <si>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</si>
  <si>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</si>
  <si>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</si>
  <si>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</si>
  <si>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</si>
  <si>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</si>
  <si>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</si>
  <si>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</si>
  <si>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</si>
  <si>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</si>
  <si>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</si>
  <si>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</si>
  <si>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</si>
  <si>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</si>
  <si>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</si>
  <si>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</si>
  <si>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</si>
  <si>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</si>
  <si>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</si>
  <si>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</si>
  <si>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</si>
  <si>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</si>
  <si>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</si>
  <si>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</si>
  <si>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</si>
  <si>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</si>
  <si>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</si>
  <si>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</si>
  <si>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</si>
  <si>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</si>
  <si>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</si>
  <si>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</si>
  <si>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</si>
  <si>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</si>
  <si>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</si>
  <si>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</si>
  <si>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</si>
  <si>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</si>
  <si>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</si>
  <si>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</si>
  <si>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</si>
  <si>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</si>
  <si>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</si>
  <si>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</si>
  <si>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</si>
  <si>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</si>
  <si>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</si>
  <si>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</si>
  <si>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</si>
  <si>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</si>
  <si>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</si>
  <si>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</si>
  <si>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</si>
  <si>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</si>
  <si>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</si>
  <si>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</si>
  <si>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</si>
  <si>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</si>
  <si>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</si>
  <si>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</si>
  <si>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</si>
  <si>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</si>
  <si>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</si>
  <si>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</si>
  <si>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</si>
  <si>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</si>
  <si>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</si>
  <si>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</si>
  <si>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</si>
  <si>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</si>
  <si>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</si>
  <si>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</si>
  <si>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</si>
  <si>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</si>
  <si>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</si>
  <si>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</si>
  <si>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</si>
  <si>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</si>
  <si>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</si>
  <si>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</si>
  <si>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</si>
  <si>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</si>
  <si>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</si>
  <si>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</si>
  <si>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</si>
  <si>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</si>
  <si>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</si>
  <si>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</si>
  <si>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</si>
  <si>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</si>
  <si>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</si>
  <si>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</si>
  <si>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</si>
  <si>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</si>
  <si>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</si>
  <si>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</si>
  <si>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</si>
  <si>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</si>
  <si>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</si>
  <si>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</si>
  <si>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</si>
  <si>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</si>
  <si>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</si>
  <si>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</si>
  <si>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</si>
  <si>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</si>
  <si>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</si>
  <si>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</si>
  <si>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</si>
  <si>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</si>
  <si>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</si>
  <si>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</si>
  <si>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</si>
  <si>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</si>
  <si>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</si>
  <si>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</si>
  <si>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</si>
  <si>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</si>
  <si>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</si>
  <si>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</si>
  <si>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</si>
  <si>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</si>
  <si>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</si>
  <si>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</si>
  <si>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</si>
  <si>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</si>
  <si>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</si>
  <si>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</si>
  <si>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</si>
  <si>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</si>
  <si>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</si>
  <si>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</si>
  <si>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</si>
  <si>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</si>
  <si>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</si>
  <si>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</si>
  <si>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</si>
  <si>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</si>
  <si>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</si>
  <si>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</si>
  <si>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</si>
  <si>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</si>
  <si>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</si>
  <si>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</si>
  <si>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</si>
  <si>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</si>
  <si>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</si>
  <si>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</si>
  <si>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</si>
  <si>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</si>
  <si>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</si>
  <si>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</si>
  <si>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</si>
  <si>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</si>
  <si>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</si>
  <si>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</si>
  <si>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</si>
  <si>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</si>
  <si>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</si>
  <si>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</si>
  <si>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</si>
  <si>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</si>
  <si>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</si>
  <si>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</si>
  <si>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</si>
  <si>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</si>
  <si>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</si>
  <si>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</si>
  <si>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</si>
  <si>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</si>
  <si>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</si>
  <si>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</si>
  <si>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</si>
  <si>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</si>
  <si>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</si>
  <si>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</si>
  <si>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</si>
  <si>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</si>
  <si>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</si>
  <si>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</si>
  <si>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</si>
  <si>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</si>
  <si>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</si>
  <si>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</si>
  <si>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</si>
  <si>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</si>
  <si>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</si>
  <si>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</si>
  <si>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</si>
  <si>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</si>
  <si>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</si>
  <si>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</si>
  <si>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</si>
  <si>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</si>
  <si>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</si>
  <si>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</si>
  <si>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</si>
  <si>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</si>
  <si>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</si>
  <si>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</si>
  <si>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</si>
  <si>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</si>
  <si>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</si>
  <si>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</si>
  <si>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</si>
  <si>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</si>
  <si>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</si>
  <si>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</si>
  <si>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</si>
  <si>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</si>
  <si>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</si>
  <si>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</si>
  <si>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</si>
  <si>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</si>
  <si>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</si>
  <si>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</si>
  <si>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</si>
  <si>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</si>
  <si>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</si>
  <si>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</si>
  <si>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</si>
  <si>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</si>
  <si>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</si>
  <si>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</si>
  <si>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</si>
  <si>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</si>
  <si>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</si>
  <si>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</si>
  <si>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</si>
  <si>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</si>
  <si>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</si>
  <si>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</si>
  <si>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</si>
  <si>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</si>
  <si>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</si>
  <si>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</si>
  <si>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</si>
  <si>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</si>
  <si>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</si>
  <si>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</si>
  <si>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</si>
  <si>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</si>
  <si>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</si>
  <si>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</si>
  <si>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</si>
  <si>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</si>
  <si>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</si>
  <si>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</si>
  <si>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</si>
  <si>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</si>
  <si>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</si>
  <si>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</si>
  <si>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</si>
  <si>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</si>
  <si>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</si>
  <si>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</si>
  <si>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</si>
  <si>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</si>
  <si>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</si>
  <si>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</si>
  <si>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</si>
  <si>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</si>
  <si>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</si>
  <si>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</si>
  <si>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</si>
  <si>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</si>
  <si>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</si>
  <si>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</si>
  <si>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</si>
  <si>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</si>
  <si>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</si>
  <si>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</si>
  <si>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</si>
  <si>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</si>
  <si>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</si>
  <si>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</si>
  <si>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</si>
  <si>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</si>
  <si>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</si>
  <si>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</si>
  <si>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</si>
  <si>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</si>
  <si>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</si>
  <si>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</si>
  <si>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</si>
  <si>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</si>
  <si>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</si>
  <si>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</si>
  <si>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</si>
  <si>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</si>
  <si>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</si>
  <si>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</si>
  <si>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</si>
  <si>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</si>
  <si>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</si>
  <si>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</si>
  <si>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</si>
  <si>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</si>
  <si>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</si>
  <si>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</si>
  <si>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</si>
  <si>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</si>
  <si>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</si>
  <si>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</si>
  <si>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</si>
  <si>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</si>
  <si>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</si>
  <si>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</si>
  <si>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</si>
  <si>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</si>
  <si>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</si>
  <si>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</si>
  <si>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</si>
  <si>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</si>
  <si>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</si>
  <si>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</si>
  <si>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</si>
  <si>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</si>
  <si>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</si>
  <si>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</si>
  <si>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</si>
  <si>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</si>
  <si>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</si>
  <si>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</si>
  <si>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</si>
  <si>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</si>
  <si>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</si>
  <si>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</si>
  <si>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</si>
  <si>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</si>
  <si>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</si>
  <si>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</si>
  <si>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</si>
  <si>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</si>
  <si>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</si>
  <si>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</si>
  <si>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</si>
  <si>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</si>
  <si>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</si>
  <si>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</si>
  <si>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</si>
  <si>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</si>
  <si>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</si>
  <si>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</si>
  <si>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</si>
  <si>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</si>
  <si>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</si>
  <si>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</si>
  <si>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</si>
  <si>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</si>
  <si>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</si>
  <si>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</si>
  <si>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</si>
  <si>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</si>
  <si>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</si>
  <si>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</si>
  <si>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</si>
  <si>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</si>
  <si>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</si>
  <si>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</si>
  <si>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</si>
  <si>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</si>
  <si>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</si>
  <si>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</si>
  <si>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</si>
  <si>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</si>
  <si>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</si>
  <si>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</si>
  <si>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</si>
  <si>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</si>
  <si>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</si>
  <si>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</si>
  <si>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</si>
  <si>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</si>
  <si>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</si>
  <si>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</si>
  <si>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</si>
  <si>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</si>
  <si>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</si>
  <si>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</si>
  <si>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</si>
  <si>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</si>
  <si>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</si>
  <si>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</si>
  <si>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</si>
  <si>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</si>
  <si>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</si>
  <si>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</si>
  <si>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</si>
  <si>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</si>
  <si>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</si>
  <si>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</si>
  <si>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</si>
  <si>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</si>
  <si>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</si>
  <si>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</si>
  <si>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</si>
  <si>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150 X 185 X 75 MM, JUNTA ELÁSTICA, FORNECIDA E INSTALADA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</si>
  <si>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</si>
  <si>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</si>
  <si>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</si>
  <si>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</si>
  <si>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</si>
  <si>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</si>
  <si>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</si>
  <si>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</si>
  <si>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PLÁSTICO CROMADO TIPO AMERICANA 3.1/2 X 1.1/2 SEM ADAPTADOR PARA PIA - FORNECIMENTO E INSTALAÇÃO. AF_01/2020</t>
  </si>
  <si>
    <t>SIFÃO DO TIPO FLEXÍVEL EM PVC 1  X 1.1/2  - FORNECIMENTO E INSTALAÇÃO. AF_01/2020</t>
  </si>
  <si>
    <t>ENGATE FLEXÍVEL EM PLÁSTICO BRANCO, 1/2 X 40CM - FORNECIMENTO E INSTALAÇÃO. AF_01/2020</t>
  </si>
  <si>
    <t>ENGATE FLEXÍVEL EM INOX, 1/2  X 30CM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</si>
  <si>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</si>
  <si>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</si>
  <si>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</si>
  <si>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BRANCO POLIDO, DE 0,50 X 0,60 M, PARA LAVATÓRIO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</si>
  <si>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</si>
  <si>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</si>
  <si>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</si>
  <si>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APARELHO MISTURADOR DE MESA PARA LAVATÓRIO, PADRÃO MÉDIO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</si>
  <si>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</si>
  <si>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</si>
  <si>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LONGA, DE PAREDE, 1/2 OU 3/4, PARA PIA DE COZINHA,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</si>
  <si>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</si>
  <si>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</si>
  <si>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</si>
  <si>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</si>
  <si>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</si>
  <si>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</si>
  <si>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</si>
  <si>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</si>
  <si>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</si>
  <si>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</si>
  <si>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</si>
  <si>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</si>
  <si>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</si>
  <si>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</si>
  <si>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</si>
  <si>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</si>
  <si>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</si>
  <si>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</si>
  <si>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</si>
  <si>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</si>
  <si>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</si>
  <si>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</si>
  <si>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</si>
  <si>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</si>
  <si>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</si>
  <si>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</si>
  <si>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</si>
  <si>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</si>
  <si>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PORTA TOALHA BANHO EM METAL CROMADO, TIPO BARRA,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</si>
  <si>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</si>
  <si>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</si>
  <si>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</si>
  <si>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</si>
  <si>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</si>
  <si>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</si>
  <si>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</si>
  <si>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</si>
  <si>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</si>
  <si>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</si>
  <si>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</si>
  <si>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</si>
  <si>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</si>
  <si>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</si>
  <si>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</si>
  <si>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</si>
  <si>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</si>
  <si>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</si>
  <si>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</si>
  <si>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</si>
  <si>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</si>
  <si>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</si>
  <si>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</si>
  <si>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</si>
  <si>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</si>
  <si>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</si>
  <si>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</si>
  <si>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</si>
  <si>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</si>
  <si>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</si>
  <si>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</si>
  <si>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</si>
  <si>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</si>
  <si>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</si>
  <si>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</si>
  <si>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</si>
  <si>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</si>
  <si>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</si>
  <si>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</si>
  <si>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</si>
  <si>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</si>
  <si>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</si>
  <si>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</si>
  <si>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</si>
  <si>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</si>
  <si>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</si>
  <si>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</si>
  <si>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</si>
  <si>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</si>
  <si>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</si>
  <si>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</si>
  <si>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</si>
  <si>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</si>
  <si>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</si>
  <si>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</si>
  <si>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</si>
  <si>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</si>
  <si>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</si>
  <si>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</si>
  <si>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</si>
  <si>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</si>
  <si>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</si>
  <si>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</si>
  <si>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</si>
  <si>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</si>
  <si>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</si>
  <si>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</si>
  <si>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</si>
  <si>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</si>
  <si>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</si>
  <si>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</si>
  <si>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</si>
  <si>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</si>
  <si>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</si>
  <si>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</si>
  <si>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</si>
  <si>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</si>
  <si>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</si>
  <si>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</si>
  <si>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</si>
  <si>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</si>
  <si>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</si>
  <si>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</si>
  <si>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</si>
  <si>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</si>
  <si>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</si>
  <si>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</si>
  <si>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</si>
  <si>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</si>
  <si>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</si>
  <si>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</si>
  <si>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</si>
  <si>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</si>
  <si>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</si>
  <si>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</si>
  <si>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</si>
  <si>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</si>
  <si>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</si>
  <si>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</si>
  <si>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</si>
  <si>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</si>
  <si>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</si>
  <si>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</si>
  <si>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</si>
  <si>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</si>
  <si>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</si>
  <si>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</si>
  <si>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</si>
  <si>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</si>
  <si>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</si>
  <si>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</si>
  <si>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</si>
  <si>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</si>
  <si>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</si>
  <si>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</si>
  <si>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</si>
  <si>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</si>
  <si>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</si>
  <si>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</si>
  <si>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</si>
  <si>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</si>
  <si>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</si>
  <si>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</si>
  <si>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</si>
  <si>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</si>
  <si>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</si>
  <si>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</si>
  <si>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</si>
  <si>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</si>
  <si>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</si>
  <si>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</si>
  <si>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</si>
  <si>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</si>
  <si>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</si>
  <si>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</si>
  <si>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</si>
  <si>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</si>
  <si>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</si>
  <si>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</si>
  <si>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</si>
  <si>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</si>
  <si>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</si>
  <si>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</si>
  <si>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</si>
  <si>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</si>
  <si>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</si>
  <si>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</si>
  <si>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</si>
  <si>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</si>
  <si>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</si>
  <si>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</si>
  <si>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</si>
  <si>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</si>
  <si>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</si>
  <si>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</si>
  <si>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</si>
  <si>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</si>
  <si>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</si>
  <si>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</si>
  <si>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</si>
  <si>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</si>
  <si>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</si>
  <si>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</si>
  <si>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</si>
  <si>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</si>
  <si>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</si>
  <si>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</si>
  <si>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</si>
  <si>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</si>
  <si>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</si>
  <si>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</si>
  <si>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</si>
  <si>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</si>
  <si>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</si>
  <si>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</si>
  <si>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</si>
  <si>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</si>
  <si>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</si>
  <si>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</si>
  <si>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</si>
  <si>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</si>
  <si>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</si>
  <si>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</si>
  <si>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</si>
  <si>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</si>
  <si>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</si>
  <si>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</si>
  <si>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</si>
  <si>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</si>
  <si>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</si>
  <si>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</si>
  <si>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</si>
  <si>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</si>
  <si>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</si>
  <si>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</si>
  <si>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</si>
  <si>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</si>
  <si>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</si>
  <si>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</si>
  <si>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</si>
  <si>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</si>
  <si>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</si>
  <si>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</si>
  <si>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</si>
  <si>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</si>
  <si>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</si>
  <si>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</si>
  <si>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</si>
  <si>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</si>
  <si>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</si>
  <si>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</si>
  <si>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</si>
  <si>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</si>
  <si>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</si>
  <si>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</si>
  <si>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</si>
  <si>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</si>
  <si>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</si>
  <si>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</si>
  <si>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</si>
  <si>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</si>
  <si>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</si>
  <si>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</si>
  <si>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</si>
  <si>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</si>
  <si>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</si>
  <si>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</si>
  <si>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</si>
  <si>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</si>
  <si>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</si>
  <si>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</si>
  <si>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</si>
  <si>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</si>
  <si>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</si>
  <si>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</si>
  <si>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</si>
  <si>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</si>
  <si>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</si>
  <si>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</si>
  <si>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</si>
  <si>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</si>
  <si>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</si>
  <si>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</si>
  <si>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</si>
  <si>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</si>
  <si>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</si>
  <si>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</si>
  <si>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</si>
  <si>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</si>
  <si>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</si>
  <si>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</si>
  <si>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</si>
  <si>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</si>
  <si>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</si>
  <si>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</si>
  <si>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</si>
  <si>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</si>
  <si>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</si>
  <si>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</si>
  <si>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</si>
  <si>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</si>
  <si>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</si>
  <si>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</si>
  <si>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</si>
  <si>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</si>
  <si>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</si>
  <si>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</si>
  <si>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</si>
  <si>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</si>
  <si>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</si>
  <si>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</si>
  <si>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</si>
  <si>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</si>
  <si>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</si>
  <si>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</si>
  <si>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</si>
  <si>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</si>
  <si>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</si>
  <si>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</si>
  <si>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</si>
  <si>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</si>
  <si>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</si>
  <si>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</si>
  <si>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</si>
  <si>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</si>
  <si>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</si>
  <si>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</si>
  <si>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</si>
  <si>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</si>
  <si>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</si>
  <si>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</si>
  <si>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</si>
  <si>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</si>
  <si>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</si>
  <si>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</si>
  <si>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</si>
  <si>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</si>
  <si>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</si>
  <si>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</si>
  <si>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</si>
  <si>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</si>
  <si>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</si>
  <si>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</si>
  <si>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</si>
  <si>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</si>
  <si>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</si>
  <si>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</si>
  <si>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</si>
  <si>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</si>
  <si>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</si>
  <si>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</si>
  <si>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</si>
  <si>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</si>
  <si>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</si>
  <si>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</si>
  <si>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</si>
  <si>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</si>
  <si>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</si>
  <si>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</si>
  <si>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</si>
  <si>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</si>
  <si>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</si>
  <si>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</si>
  <si>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</si>
  <si>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</si>
  <si>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</si>
  <si>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</si>
  <si>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</si>
  <si>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</si>
  <si>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</si>
  <si>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</si>
  <si>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</si>
  <si>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</si>
  <si>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</si>
  <si>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</si>
  <si>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</si>
  <si>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</si>
  <si>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</si>
  <si>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</si>
  <si>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</si>
  <si>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</si>
  <si>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</si>
  <si>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</si>
  <si>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</si>
  <si>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</si>
  <si>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</si>
  <si>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</si>
  <si>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</si>
  <si>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</si>
  <si>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</si>
  <si>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</si>
  <si>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</si>
  <si>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</si>
  <si>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</si>
  <si>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</si>
  <si>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</si>
  <si>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</si>
  <si>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</si>
  <si>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</si>
  <si>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</si>
  <si>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</si>
  <si>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</si>
  <si>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</si>
  <si>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</si>
  <si>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</si>
  <si>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</si>
  <si>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</si>
  <si>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</si>
  <si>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</si>
  <si>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</si>
  <si>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</si>
  <si>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</si>
  <si>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</si>
  <si>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</si>
  <si>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</si>
  <si>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</si>
  <si>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</si>
  <si>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</si>
  <si>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</si>
  <si>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</si>
  <si>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</si>
  <si>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</si>
  <si>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</si>
  <si>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</si>
  <si>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</si>
  <si>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</si>
  <si>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</si>
  <si>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</si>
  <si>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</si>
  <si>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</si>
  <si>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</si>
  <si>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</si>
  <si>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</si>
  <si>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</si>
  <si>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</si>
  <si>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</si>
  <si>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</si>
  <si>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</si>
  <si>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</si>
  <si>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</si>
  <si>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</si>
  <si>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</si>
  <si>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</si>
  <si>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</si>
  <si>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</si>
  <si>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</si>
  <si>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</si>
  <si>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</si>
  <si>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</si>
  <si>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</si>
  <si>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</si>
  <si>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</si>
  <si>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</si>
  <si>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</si>
  <si>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</si>
  <si>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</si>
  <si>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</si>
  <si>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</si>
  <si>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</si>
  <si>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</si>
  <si>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</si>
  <si>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</si>
  <si>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</si>
  <si>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</si>
  <si>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</si>
  <si>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</si>
  <si>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</si>
  <si>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</si>
  <si>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</si>
  <si>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</si>
  <si>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</si>
  <si>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</si>
  <si>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</si>
  <si>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</si>
  <si>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</si>
  <si>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</si>
  <si>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</si>
  <si>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</si>
  <si>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</si>
  <si>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</si>
  <si>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</si>
  <si>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</si>
  <si>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</si>
  <si>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</si>
  <si>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</si>
  <si>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</si>
  <si>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</si>
  <si>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</si>
  <si>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</si>
  <si>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</si>
  <si>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</si>
  <si>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</si>
  <si>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</si>
  <si>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</si>
  <si>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</si>
  <si>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</si>
  <si>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</si>
  <si>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</si>
  <si>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</si>
  <si>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</si>
  <si>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</si>
  <si>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</si>
  <si>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</si>
  <si>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</si>
  <si>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</si>
  <si>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</si>
  <si>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</si>
  <si>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</si>
  <si>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</si>
  <si>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</si>
  <si>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</si>
  <si>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</si>
  <si>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</si>
  <si>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</si>
  <si>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</si>
  <si>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</si>
  <si>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</si>
  <si>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</si>
  <si>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</si>
  <si>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</si>
  <si>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</si>
  <si>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</si>
  <si>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</si>
  <si>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</si>
  <si>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</si>
  <si>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</si>
  <si>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</si>
  <si>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</si>
  <si>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</si>
  <si>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</si>
  <si>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</si>
  <si>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</si>
  <si>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</si>
  <si>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</si>
  <si>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</si>
  <si>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</si>
  <si>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</si>
  <si>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</si>
  <si>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</si>
  <si>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</si>
  <si>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</si>
  <si>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</si>
  <si>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</si>
  <si>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</si>
  <si>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</si>
  <si>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</si>
  <si>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</si>
  <si>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</si>
  <si>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</si>
  <si>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</si>
  <si>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</si>
  <si>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</si>
  <si>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</si>
  <si>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</si>
  <si>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</si>
  <si>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</si>
  <si>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</si>
  <si>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</si>
  <si>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</si>
  <si>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</si>
  <si>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</si>
  <si>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</si>
  <si>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</si>
  <si>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</si>
  <si>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</si>
  <si>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</si>
  <si>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</si>
  <si>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</si>
  <si>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</si>
  <si>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</si>
  <si>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</si>
  <si>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</si>
  <si>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</si>
  <si>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</si>
  <si>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</si>
  <si>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</si>
  <si>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</si>
  <si>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</si>
  <si>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</si>
  <si>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</si>
  <si>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</si>
  <si>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</si>
  <si>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</si>
  <si>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</si>
  <si>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</si>
  <si>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</si>
  <si>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</si>
  <si>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</si>
  <si>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</si>
  <si>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</si>
  <si>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</si>
  <si>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</si>
  <si>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</si>
  <si>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</si>
  <si>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</si>
  <si>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</si>
  <si>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</si>
  <si>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</si>
  <si>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</si>
  <si>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</si>
  <si>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</si>
  <si>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</si>
  <si>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</si>
  <si>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</si>
  <si>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</si>
  <si>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</si>
  <si>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</si>
  <si>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</si>
  <si>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</si>
  <si>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</si>
  <si>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</si>
  <si>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</si>
  <si>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</si>
  <si>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</si>
  <si>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</si>
  <si>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</si>
  <si>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</si>
  <si>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</si>
  <si>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</si>
  <si>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</si>
  <si>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</si>
  <si>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</si>
  <si>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</si>
  <si>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</si>
  <si>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(ACERTO DO SOLO NATURAL).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</si>
  <si>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</si>
  <si>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</si>
  <si>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</si>
  <si>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</si>
  <si>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</si>
  <si>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</si>
  <si>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</si>
  <si>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</si>
  <si>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</si>
  <si>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</si>
  <si>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</si>
  <si>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</si>
  <si>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</si>
  <si>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</si>
  <si>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</si>
  <si>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</si>
  <si>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</si>
  <si>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</si>
  <si>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</si>
  <si>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</si>
  <si>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</si>
  <si>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</si>
  <si>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</si>
  <si>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</si>
  <si>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</si>
  <si>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</si>
  <si>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</si>
  <si>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</si>
  <si>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</si>
  <si>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</si>
  <si>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</si>
  <si>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</si>
  <si>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</si>
  <si>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</si>
  <si>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</si>
  <si>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</si>
  <si>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</si>
  <si>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</si>
  <si>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</si>
  <si>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</si>
  <si>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</si>
  <si>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</si>
  <si>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</si>
  <si>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</si>
  <si>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</si>
  <si>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</si>
  <si>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</si>
  <si>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</si>
  <si>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</si>
  <si>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</si>
  <si>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</si>
  <si>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</si>
  <si>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</si>
  <si>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</si>
  <si>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</si>
  <si>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</si>
  <si>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</si>
  <si>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</si>
  <si>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</si>
  <si>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</si>
  <si>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</si>
  <si>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</si>
  <si>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</si>
  <si>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</si>
  <si>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</si>
  <si>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</si>
  <si>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</si>
  <si>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</si>
  <si>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</si>
  <si>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</si>
  <si>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</si>
  <si>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</si>
  <si>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</si>
  <si>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</si>
  <si>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</si>
  <si>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</si>
  <si>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</si>
  <si>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</si>
  <si>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</si>
  <si>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</si>
  <si>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</si>
  <si>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</si>
  <si>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</si>
  <si>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</si>
  <si>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</si>
  <si>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</si>
  <si>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</si>
  <si>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</si>
  <si>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</si>
  <si>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</si>
  <si>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</si>
  <si>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</si>
  <si>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</si>
  <si>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</si>
  <si>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</si>
  <si>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</si>
  <si>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</si>
  <si>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</si>
  <si>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</si>
  <si>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</si>
  <si>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</si>
  <si>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</si>
  <si>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</si>
  <si>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</si>
  <si>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</si>
  <si>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</si>
  <si>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</si>
  <si>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</si>
  <si>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</si>
  <si>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</si>
  <si>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</si>
  <si>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</si>
  <si>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</si>
  <si>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</si>
  <si>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</si>
  <si>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</si>
  <si>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</si>
  <si>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</si>
  <si>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</si>
  <si>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</si>
  <si>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</si>
  <si>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</si>
  <si>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</si>
  <si>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</si>
  <si>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</si>
  <si>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</si>
  <si>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</si>
  <si>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</si>
  <si>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</si>
  <si>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</si>
  <si>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</si>
  <si>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</si>
  <si>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</si>
  <si>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</si>
  <si>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</si>
  <si>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</si>
  <si>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</si>
  <si>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</si>
  <si>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</si>
  <si>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</si>
  <si>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</si>
  <si>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</si>
  <si>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</si>
  <si>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</si>
  <si>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</si>
  <si>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</si>
  <si>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</si>
  <si>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</si>
  <si>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</si>
  <si>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</si>
  <si>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</si>
  <si>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</si>
  <si>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</si>
  <si>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</si>
  <si>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</si>
  <si>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</si>
  <si>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</si>
  <si>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</si>
  <si>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</si>
  <si>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</si>
  <si>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</si>
  <si>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</si>
  <si>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</si>
  <si>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</si>
  <si>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</si>
  <si>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</si>
  <si>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</si>
  <si>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</si>
  <si>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</si>
  <si>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</si>
  <si>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</si>
  <si>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</si>
  <si>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</si>
  <si>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</si>
  <si>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</si>
  <si>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</si>
  <si>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</si>
  <si>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</si>
  <si>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</si>
  <si>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</si>
  <si>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</si>
  <si>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</si>
  <si>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</si>
  <si>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</si>
  <si>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</si>
  <si>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</si>
  <si>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</si>
  <si>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</si>
  <si>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</si>
  <si>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</si>
  <si>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</si>
  <si>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</si>
  <si>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</si>
  <si>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</si>
  <si>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</si>
  <si>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</si>
  <si>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</si>
  <si>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</si>
  <si>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</si>
  <si>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</si>
  <si>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</si>
  <si>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</si>
  <si>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</si>
  <si>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</si>
  <si>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</si>
  <si>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</si>
  <si>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</si>
  <si>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</si>
  <si>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</si>
  <si>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</si>
  <si>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</si>
  <si>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</si>
  <si>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</si>
  <si>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</si>
  <si>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</si>
  <si>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</si>
  <si>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</si>
  <si>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</si>
  <si>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</si>
  <si>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</si>
  <si>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</si>
  <si>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</si>
  <si>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</si>
  <si>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</si>
  <si>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</si>
  <si>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</si>
  <si>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</si>
  <si>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</si>
  <si>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</si>
  <si>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</si>
  <si>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</si>
  <si>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</si>
  <si>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</si>
  <si>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</si>
  <si>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</si>
  <si>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</si>
  <si>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</si>
  <si>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</si>
  <si>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</si>
  <si>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</si>
  <si>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</si>
  <si>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</si>
  <si>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</si>
  <si>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</si>
  <si>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</si>
  <si>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</si>
  <si>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</si>
  <si>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</si>
  <si>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</si>
  <si>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</si>
  <si>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</si>
  <si>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</si>
  <si>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</si>
  <si>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</si>
  <si>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</si>
  <si>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</si>
  <si>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</si>
  <si>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</si>
  <si>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</si>
  <si>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</si>
  <si>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</si>
  <si>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E LIXAMENTO DE MASSA LÁTEX EM TETO, UMA DEMÃO. AF_06/2014</t>
  </si>
  <si>
    <t>APLICAÇÃO E LIXAMENTO DE MASSA LÁTEX EM PAREDES, UMA DEMÃO.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</si>
  <si>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</si>
  <si>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</si>
  <si>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</si>
  <si>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</si>
  <si>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</si>
  <si>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</si>
  <si>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</si>
  <si>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</si>
  <si>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</si>
  <si>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</si>
  <si>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</si>
  <si>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</si>
  <si>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</si>
  <si>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</si>
  <si>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</si>
  <si>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</si>
  <si>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</si>
  <si>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</si>
  <si>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</si>
  <si>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</si>
  <si>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</si>
  <si>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</si>
  <si>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</si>
  <si>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</si>
  <si>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</si>
  <si>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</si>
  <si>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</si>
  <si>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</si>
  <si>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</si>
  <si>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</si>
  <si>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</si>
  <si>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</si>
  <si>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</si>
  <si>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</si>
  <si>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</si>
  <si>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</si>
  <si>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</si>
  <si>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</si>
  <si>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</si>
  <si>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</si>
  <si>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</si>
  <si>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</si>
  <si>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</si>
  <si>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</si>
  <si>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</si>
  <si>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</si>
  <si>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</si>
  <si>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</si>
  <si>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</si>
  <si>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</si>
  <si>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</si>
  <si>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</si>
  <si>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</si>
  <si>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</si>
  <si>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</si>
  <si>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</si>
  <si>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</si>
  <si>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</si>
  <si>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</si>
  <si>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</si>
  <si>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</si>
  <si>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</si>
  <si>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</si>
  <si>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</si>
  <si>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</si>
  <si>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</si>
  <si>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</si>
  <si>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</si>
  <si>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</si>
  <si>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</si>
  <si>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</si>
  <si>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</si>
  <si>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</si>
  <si>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</si>
  <si>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</si>
  <si>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</si>
  <si>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</si>
  <si>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</si>
  <si>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</si>
  <si>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</si>
  <si>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</si>
  <si>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</si>
  <si>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</si>
  <si>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</si>
  <si>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</si>
  <si>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</si>
  <si>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</si>
  <si>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</si>
  <si>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</si>
  <si>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</si>
  <si>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</si>
  <si>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</si>
  <si>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</si>
  <si>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</si>
  <si>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</si>
  <si>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</si>
  <si>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</si>
  <si>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</si>
  <si>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</si>
  <si>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</si>
  <si>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</si>
  <si>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</si>
  <si>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</si>
  <si>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</si>
  <si>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</si>
  <si>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</si>
  <si>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</si>
  <si>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</si>
  <si>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</si>
  <si>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</si>
  <si>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</si>
  <si>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</si>
  <si>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</si>
  <si>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</si>
  <si>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</si>
  <si>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</si>
  <si>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</si>
  <si>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</si>
  <si>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</si>
  <si>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</si>
  <si>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</si>
  <si>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</si>
  <si>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</si>
  <si>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</si>
  <si>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(COMPOSIÇÃO REPRESENTATIVA) DO SERVIÇO DE REVESTIMENTO CERÂMICO PARA PISO COM PLACAS TIPO ESMALTADA EXTRA DE DIMENSÕES 35X35 CM, PARA EDIFICAÇÃO HABITACIONAL MULTIFAMILIAR (PRÉDIO).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</si>
  <si>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</si>
  <si>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</si>
  <si>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</si>
  <si>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</si>
  <si>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</si>
  <si>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</si>
  <si>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</si>
  <si>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</si>
  <si>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</si>
  <si>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</si>
  <si>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</si>
  <si>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</si>
  <si>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</si>
  <si>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</si>
  <si>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</si>
  <si>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</si>
  <si>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</si>
  <si>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</si>
  <si>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</si>
  <si>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</si>
  <si>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</si>
  <si>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</si>
  <si>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</si>
  <si>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</si>
  <si>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</si>
  <si>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</si>
  <si>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</si>
  <si>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</si>
  <si>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</si>
  <si>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</si>
  <si>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</si>
  <si>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</si>
  <si>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</si>
  <si>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</si>
  <si>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</si>
  <si>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</si>
  <si>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</si>
  <si>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</si>
  <si>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</si>
  <si>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</si>
  <si>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</si>
  <si>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</si>
  <si>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</si>
  <si>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</si>
  <si>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</si>
  <si>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</si>
  <si>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</si>
  <si>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</si>
  <si>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</si>
  <si>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</si>
  <si>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</si>
  <si>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</si>
  <si>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</si>
  <si>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</si>
  <si>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</si>
  <si>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</si>
  <si>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</si>
  <si>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</si>
  <si>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</si>
  <si>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</si>
  <si>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</si>
  <si>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</si>
  <si>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</si>
  <si>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</si>
  <si>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</si>
  <si>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</si>
  <si>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</si>
  <si>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</si>
  <si>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</si>
  <si>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</si>
  <si>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</si>
  <si>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</si>
  <si>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</si>
  <si>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</si>
  <si>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</si>
  <si>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</si>
  <si>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</si>
  <si>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</si>
  <si>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</si>
  <si>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</si>
  <si>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</si>
  <si>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</si>
  <si>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</si>
  <si>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</si>
  <si>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</si>
  <si>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</si>
  <si>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</si>
  <si>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</si>
  <si>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</si>
  <si>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</si>
  <si>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</si>
  <si>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</si>
  <si>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</si>
  <si>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</si>
  <si>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</si>
  <si>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</si>
  <si>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</si>
  <si>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</si>
  <si>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</si>
  <si>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</si>
  <si>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</si>
  <si>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</si>
  <si>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</si>
  <si>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</si>
  <si>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</si>
  <si>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</si>
  <si>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</si>
  <si>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</si>
  <si>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</si>
  <si>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</si>
  <si>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</si>
  <si>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</si>
  <si>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</si>
  <si>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</si>
  <si>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</si>
  <si>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</si>
  <si>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</si>
  <si>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</si>
  <si>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</si>
  <si>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</si>
  <si>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</si>
  <si>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</si>
  <si>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</si>
  <si>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</si>
  <si>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</si>
  <si>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</si>
  <si>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</si>
  <si>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</si>
  <si>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</si>
  <si>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</si>
  <si>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</si>
  <si>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</si>
  <si>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</si>
  <si>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</si>
  <si>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</si>
  <si>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</si>
  <si>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</si>
  <si>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</si>
  <si>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</si>
  <si>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</si>
  <si>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</si>
  <si>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</si>
  <si>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</si>
  <si>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</si>
  <si>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</si>
  <si>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</si>
  <si>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</si>
  <si>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</si>
  <si>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</si>
  <si>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</si>
  <si>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</si>
  <si>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</si>
  <si>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</si>
  <si>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</si>
  <si>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</si>
  <si>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</si>
  <si>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</si>
  <si>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</si>
  <si>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</si>
  <si>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</si>
  <si>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</si>
  <si>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</si>
  <si>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</si>
  <si>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</si>
  <si>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</si>
  <si>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</si>
  <si>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</si>
  <si>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</si>
  <si>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</si>
  <si>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</si>
  <si>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</si>
  <si>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</si>
  <si>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</si>
  <si>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</si>
  <si>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</si>
  <si>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</si>
  <si>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</si>
  <si>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</si>
  <si>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</si>
  <si>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</si>
  <si>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</si>
  <si>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</si>
  <si>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</si>
  <si>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</si>
  <si>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</si>
  <si>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</si>
  <si>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</si>
  <si>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</si>
  <si>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</si>
  <si>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</si>
  <si>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</si>
  <si>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</si>
  <si>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</si>
  <si>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</si>
  <si>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</si>
  <si>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</si>
  <si>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</si>
  <si>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</si>
  <si>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</si>
  <si>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</si>
  <si>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</si>
  <si>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</si>
  <si>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</si>
  <si>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</si>
  <si>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</si>
  <si>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</si>
  <si>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</si>
  <si>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</si>
  <si>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</si>
  <si>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</si>
  <si>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</si>
  <si>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</si>
  <si>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</si>
  <si>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</si>
  <si>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</si>
  <si>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</si>
  <si>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</si>
  <si>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</si>
  <si>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</si>
  <si>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</si>
  <si>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</si>
  <si>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</si>
  <si>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</si>
  <si>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</si>
  <si>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</si>
  <si>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</si>
  <si>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</si>
  <si>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</si>
  <si>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</si>
  <si>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</si>
  <si>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</si>
  <si>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</si>
  <si>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</si>
  <si>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</si>
  <si>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</si>
  <si>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</si>
  <si>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</si>
  <si>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</si>
  <si>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</si>
  <si>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</si>
  <si>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</si>
  <si>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</si>
  <si>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</si>
  <si>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</si>
  <si>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</si>
  <si>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</si>
  <si>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</si>
  <si>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</si>
  <si>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</si>
  <si>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</si>
  <si>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</si>
  <si>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</si>
  <si>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</si>
  <si>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</si>
  <si>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</si>
  <si>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</si>
  <si>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</si>
  <si>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</si>
  <si>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</si>
  <si>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</si>
  <si>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</si>
  <si>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</si>
  <si>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</si>
  <si>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</si>
  <si>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</si>
  <si>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</si>
  <si>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</si>
  <si>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</si>
  <si>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</si>
  <si>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</si>
  <si>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</si>
  <si>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</si>
  <si>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</si>
  <si>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</si>
  <si>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</si>
  <si>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</si>
  <si>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</si>
  <si>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</si>
  <si>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</si>
  <si>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</si>
  <si>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</si>
  <si>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</si>
  <si>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</si>
  <si>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</si>
  <si>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</si>
  <si>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</si>
  <si>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</si>
  <si>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</si>
  <si>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</si>
  <si>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</si>
  <si>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</si>
  <si>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</si>
  <si>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</si>
  <si>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</si>
  <si>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</si>
  <si>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</si>
  <si>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</si>
  <si>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</si>
  <si>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</si>
  <si>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</si>
  <si>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</si>
  <si>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</si>
  <si>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</si>
  <si>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</si>
  <si>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</si>
  <si>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</si>
  <si>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</si>
  <si>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</si>
  <si>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</si>
  <si>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</si>
  <si>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</si>
  <si>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</si>
  <si>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</si>
  <si>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</si>
  <si>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</si>
  <si>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</si>
  <si>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</si>
  <si>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</si>
  <si>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</si>
  <si>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</si>
  <si>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</si>
  <si>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</si>
  <si>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</si>
  <si>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</si>
  <si>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</si>
  <si>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</si>
  <si>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</si>
  <si>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</si>
  <si>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</si>
  <si>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</si>
  <si>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</si>
  <si>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</si>
  <si>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</si>
  <si>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</si>
  <si>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</si>
  <si>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</si>
  <si>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</si>
  <si>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</si>
  <si>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</si>
  <si>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</si>
  <si>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</si>
  <si>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</si>
  <si>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</si>
  <si>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</si>
  <si>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</si>
  <si>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</si>
  <si>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</si>
  <si>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</si>
  <si>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</si>
  <si>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</si>
  <si>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</si>
  <si>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</si>
  <si>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</si>
  <si>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</si>
  <si>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</si>
  <si>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</si>
  <si>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</si>
  <si>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</si>
  <si>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</si>
  <si>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</si>
  <si>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</si>
  <si>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</si>
  <si>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</si>
  <si>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</si>
  <si>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</si>
  <si>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</si>
  <si>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</si>
  <si>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</si>
  <si>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</si>
  <si>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</si>
  <si>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</si>
  <si>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</si>
  <si>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</si>
  <si>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</si>
  <si>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</si>
  <si>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</si>
  <si>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</si>
  <si>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</si>
  <si>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</si>
  <si>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</si>
  <si>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</si>
  <si>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</si>
  <si>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</si>
  <si>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</si>
  <si>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</si>
  <si>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</si>
  <si>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</si>
  <si>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</si>
  <si>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</si>
  <si>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</si>
  <si>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</si>
  <si>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</si>
  <si>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</si>
  <si>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</si>
  <si>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</si>
  <si>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</si>
  <si>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</si>
  <si>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</si>
  <si>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</si>
  <si>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</si>
  <si>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</si>
  <si>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</si>
  <si>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</si>
  <si>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</si>
  <si>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</si>
  <si>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</si>
  <si>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</si>
  <si>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</si>
  <si>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</si>
  <si>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</si>
  <si>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</si>
  <si>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</si>
  <si>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</si>
  <si>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</si>
  <si>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</si>
  <si>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</si>
  <si>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</si>
  <si>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</si>
  <si>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</si>
  <si>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</si>
  <si>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</si>
  <si>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</si>
  <si>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</si>
  <si>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</si>
  <si>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</si>
  <si>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</si>
  <si>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</si>
  <si>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</si>
  <si>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</si>
  <si>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</si>
  <si>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</si>
  <si>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</si>
  <si>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</si>
  <si>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</si>
  <si>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</si>
  <si>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</si>
  <si>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</si>
  <si>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</si>
  <si>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</si>
  <si>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</si>
  <si>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</si>
  <si>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</si>
  <si>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</si>
  <si>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</si>
  <si>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</si>
  <si>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</si>
  <si>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</si>
  <si>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</si>
  <si>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</si>
  <si>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</si>
  <si>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</si>
  <si>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</si>
  <si>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</si>
  <si>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</si>
  <si>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</si>
  <si>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</si>
  <si>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</si>
  <si>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</si>
  <si>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</si>
  <si>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</si>
  <si>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</si>
  <si>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</si>
  <si>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</si>
  <si>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</si>
  <si>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</si>
  <si>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</si>
  <si>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</si>
  <si>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</si>
  <si>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</si>
  <si>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</si>
  <si>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</si>
  <si>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</si>
  <si>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</si>
  <si>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</si>
  <si>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</si>
  <si>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</si>
  <si>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</si>
  <si>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</si>
  <si>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</si>
  <si>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</si>
  <si>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</si>
  <si>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</si>
  <si>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</si>
  <si>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</si>
  <si>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</si>
  <si>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</si>
  <si>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</si>
  <si>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</si>
  <si>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</si>
  <si>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</si>
  <si>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</si>
  <si>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</si>
  <si>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</si>
  <si>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</si>
  <si>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</si>
  <si>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1:4 (CIMENTO E AREIA MÉDIA), PREPARO MECÂNICO COM BETONEIRA 400 L. AF_08/2014</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</si>
  <si>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</si>
  <si>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</si>
  <si>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</si>
  <si>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</si>
  <si>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</si>
  <si>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</si>
  <si>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</si>
  <si>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</si>
  <si>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</si>
  <si>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</si>
  <si>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</si>
  <si>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</si>
  <si>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</si>
  <si>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</si>
  <si>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</si>
  <si>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</si>
  <si>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</si>
  <si>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</si>
  <si>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</si>
  <si>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</si>
  <si>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</si>
  <si>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</si>
  <si>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</si>
  <si>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</si>
  <si>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</si>
  <si>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</si>
  <si>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</si>
  <si>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</si>
  <si>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</si>
  <si>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</si>
  <si>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</si>
  <si>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</si>
  <si>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</si>
  <si>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</si>
  <si>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</si>
  <si>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</si>
  <si>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</si>
  <si>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</si>
  <si>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</si>
  <si>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</si>
  <si>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</si>
  <si>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</si>
  <si>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</si>
  <si>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</si>
  <si>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</si>
  <si>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</si>
  <si>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</si>
  <si>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</si>
  <si>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</si>
  <si>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</si>
  <si>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</si>
  <si>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</si>
  <si>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</si>
  <si>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</si>
  <si>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</si>
  <si>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</si>
  <si>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</si>
  <si>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</si>
  <si>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</si>
  <si>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</si>
  <si>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</si>
  <si>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</si>
  <si>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</si>
  <si>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</si>
  <si>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</si>
  <si>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</si>
  <si>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</si>
  <si>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</si>
  <si>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</si>
  <si>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</si>
  <si>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</si>
  <si>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</si>
  <si>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</si>
  <si>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</si>
  <si>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</si>
  <si>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</si>
  <si>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</si>
  <si>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</si>
  <si>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</si>
  <si>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</si>
  <si>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</si>
  <si>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</si>
  <si>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</si>
  <si>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</si>
  <si>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</si>
  <si>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</si>
  <si>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</si>
  <si>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</si>
  <si>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</si>
  <si>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</si>
  <si>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</si>
  <si>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</si>
  <si>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</si>
  <si>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</si>
  <si>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</si>
  <si>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</si>
  <si>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</si>
  <si>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</si>
  <si>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</si>
  <si>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</si>
  <si>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</si>
  <si>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</si>
  <si>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</si>
  <si>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</si>
  <si>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</si>
  <si>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</si>
  <si>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</si>
  <si>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</si>
  <si>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</si>
  <si>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</si>
  <si>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</si>
  <si>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</si>
  <si>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</si>
  <si>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</si>
  <si>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</si>
  <si>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</si>
  <si>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</si>
  <si>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</si>
  <si>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</si>
  <si>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</si>
  <si>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</si>
  <si>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</si>
  <si>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</si>
  <si>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</si>
  <si>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</si>
  <si>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</si>
  <si>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</si>
  <si>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</si>
  <si>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</si>
  <si>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</si>
  <si>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</si>
  <si>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</si>
  <si>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</si>
  <si>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</si>
  <si>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</si>
  <si>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</si>
  <si>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</si>
  <si>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</si>
  <si>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</si>
  <si>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</si>
  <si>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</si>
  <si>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</si>
  <si>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</si>
  <si>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</si>
  <si>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</si>
  <si>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</si>
  <si>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</si>
  <si>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</si>
  <si>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</si>
  <si>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</si>
  <si>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</si>
  <si>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</si>
  <si>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</si>
  <si>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</si>
  <si>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</si>
  <si>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</si>
  <si>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</si>
  <si>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</si>
  <si>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</si>
  <si>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</si>
  <si>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</si>
  <si>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</si>
  <si>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</si>
  <si>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</si>
  <si>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</si>
  <si>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</si>
  <si>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</si>
  <si>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</si>
  <si>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</si>
  <si>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</si>
  <si>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</si>
  <si>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</si>
  <si>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</si>
  <si>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</si>
  <si>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</si>
  <si>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</si>
  <si>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</si>
  <si>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</si>
  <si>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</si>
  <si>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</si>
  <si>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</si>
  <si>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</si>
  <si>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</si>
  <si>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</si>
  <si>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</si>
  <si>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</si>
  <si>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</si>
  <si>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</si>
  <si>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</si>
  <si>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</si>
  <si>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</si>
  <si>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</si>
  <si>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</si>
  <si>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</si>
  <si>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</si>
  <si>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</si>
  <si>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</si>
  <si>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</si>
  <si>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</si>
  <si>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</si>
  <si>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</si>
  <si>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</si>
  <si>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</si>
  <si>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</si>
  <si>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</si>
  <si>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</si>
  <si>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</si>
  <si>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</si>
  <si>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</si>
  <si>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</si>
  <si>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</si>
  <si>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</si>
  <si>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</si>
  <si>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</si>
  <si>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</si>
  <si>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</si>
  <si>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</si>
  <si>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</si>
  <si>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</si>
  <si>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</si>
  <si>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</si>
  <si>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</si>
  <si>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</si>
  <si>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LOCAÇÃO COM CAVALETE COM ALTURA DE 1,00 M - 2 UTILIZAÇÕES. AF_10/2018</t>
  </si>
  <si>
    <t>LOCAÇÃO COM CAVALETE COM ALTURA DE 0,50 M - 2 UTILIZAÇÕES.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</si>
  <si>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</si>
  <si>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</si>
  <si>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</si>
  <si>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</si>
  <si>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</si>
  <si>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</si>
  <si>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</si>
  <si>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</si>
  <si>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</si>
  <si>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</si>
  <si>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</si>
  <si>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</si>
  <si>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</si>
  <si>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</si>
  <si>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</si>
  <si>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</si>
  <si>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</si>
  <si>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</si>
  <si>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</si>
  <si>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</si>
  <si>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</si>
  <si>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</si>
  <si>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</si>
  <si>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</si>
  <si>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</si>
  <si>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</si>
  <si>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</si>
  <si>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</si>
  <si>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</si>
  <si>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</si>
  <si>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</si>
  <si>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</si>
  <si>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</si>
  <si>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</si>
  <si>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</si>
  <si>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</si>
  <si>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</si>
  <si>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</si>
  <si>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</si>
  <si>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</si>
  <si>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</si>
  <si>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</si>
  <si>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</si>
  <si>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</si>
  <si>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</si>
  <si>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</si>
  <si>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</si>
  <si>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</si>
  <si>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</si>
  <si>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</si>
  <si>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</si>
  <si>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</si>
  <si>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</si>
  <si>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</si>
  <si>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</si>
  <si>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</si>
  <si>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</si>
  <si>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</si>
  <si>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</si>
  <si>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</si>
  <si>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</si>
  <si>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</si>
  <si>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</si>
  <si>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</si>
  <si>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</si>
  <si>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</si>
  <si>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</si>
  <si>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</si>
  <si>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</si>
  <si>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</si>
  <si>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</si>
  <si>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</si>
  <si>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</si>
  <si>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</si>
  <si>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</si>
  <si>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</si>
  <si>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</si>
  <si>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</si>
  <si>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</si>
  <si>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</si>
  <si>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</si>
  <si>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</si>
  <si>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</si>
  <si>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</si>
  <si>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</si>
  <si>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</si>
  <si>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</si>
  <si>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</si>
  <si>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</si>
  <si>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</si>
  <si>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</si>
  <si>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</si>
  <si>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</si>
  <si>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</si>
  <si>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</si>
  <si>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</si>
  <si>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</si>
  <si>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</si>
  <si>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</si>
  <si>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</si>
  <si>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</si>
  <si>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</si>
  <si>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</si>
  <si>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</si>
  <si>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</si>
  <si>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</si>
  <si>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</si>
  <si>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</si>
  <si>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</si>
  <si>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</si>
  <si>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</si>
  <si>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</si>
  <si>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</si>
  <si>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</si>
  <si>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</si>
  <si>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</si>
  <si>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</si>
  <si>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</si>
  <si>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</si>
  <si>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</si>
  <si>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</si>
  <si>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</si>
  <si>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</si>
  <si>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</si>
  <si>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</si>
  <si>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</si>
  <si>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</si>
  <si>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</si>
  <si>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</si>
  <si>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</si>
  <si>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</si>
  <si>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</si>
  <si>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</si>
  <si>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</si>
  <si>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</si>
  <si>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</si>
  <si>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</si>
  <si>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</si>
  <si>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</si>
  <si>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</si>
  <si>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</si>
  <si>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</si>
  <si>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</si>
  <si>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</si>
  <si>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</si>
  <si>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</si>
  <si>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</si>
  <si>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</si>
  <si>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</si>
  <si>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</si>
  <si>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</si>
  <si>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</si>
  <si>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</si>
  <si>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</si>
  <si>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</si>
  <si>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</si>
  <si>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</si>
  <si>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</si>
  <si>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</si>
  <si>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</si>
  <si>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</si>
  <si>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</si>
  <si>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</si>
  <si>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</si>
  <si>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</si>
  <si>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</si>
  <si>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</si>
  <si>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</si>
  <si>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</si>
  <si>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</si>
  <si>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</si>
  <si>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</si>
  <si>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</si>
  <si>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</si>
  <si>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</si>
  <si>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</si>
  <si>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</si>
  <si>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</si>
  <si>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</si>
  <si>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</si>
  <si>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</si>
  <si>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</si>
  <si>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</si>
  <si>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</si>
  <si>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</si>
  <si>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</si>
  <si>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</si>
  <si>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</si>
  <si>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</si>
  <si>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</si>
  <si>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</si>
  <si>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</si>
  <si>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</si>
  <si>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</si>
  <si>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</si>
  <si>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</si>
  <si>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</si>
  <si>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</si>
  <si>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</si>
  <si>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</si>
  <si>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</si>
  <si>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</si>
  <si>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</si>
  <si>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</si>
  <si>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</si>
  <si>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</si>
  <si>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</si>
  <si>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</si>
  <si>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</si>
  <si>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</si>
  <si>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</si>
  <si>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</si>
  <si>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</si>
  <si>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</si>
  <si>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CAVOUQUEIRO OU OPERADOR PERFURATRIZ/ROMPEDOR COM ENCARGOS COMPLEMENTARES</t>
  </si>
  <si>
    <t>ELETRICISTA INDUSTRIAL COM ENCARGOS COMPLEMENTARES</t>
  </si>
  <si>
    <t>GESSEIRO COM ENCARGOS COMPLEMENTARES</t>
  </si>
  <si>
    <t>MACARIQUEIRO COM ENCARGOS COMPLEMENTARES</t>
  </si>
  <si>
    <t>MARCENEIRO COM ENCARGOS COMPLEMENTARES</t>
  </si>
  <si>
    <t>MECÃNICO DE EQUIPAMENTOS PESADOS COM ENCARGOS COMPLEMENTARES</t>
  </si>
  <si>
    <t>MONTADOR (TUBO AÇO/EQUIPAMENTOS)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</si>
  <si>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</si>
  <si>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</si>
  <si>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</si>
  <si>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</si>
  <si>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</si>
  <si>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</si>
  <si>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</si>
  <si>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</si>
  <si>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</si>
  <si>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</si>
  <si>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</si>
  <si>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</si>
  <si>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</si>
  <si>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</si>
  <si>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</si>
  <si>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</si>
  <si>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</si>
  <si>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</si>
  <si>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</si>
  <si>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</si>
  <si>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</si>
  <si>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</si>
  <si>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</si>
  <si>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</si>
  <si>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</si>
  <si>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</si>
  <si>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</si>
  <si>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</si>
  <si>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</si>
  <si>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</si>
  <si>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</si>
  <si>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</si>
  <si>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</si>
  <si>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</si>
  <si>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</si>
  <si>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</si>
  <si>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</si>
  <si>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</si>
  <si>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</si>
  <si>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</si>
  <si>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</si>
  <si>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</si>
  <si>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</si>
  <si>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</si>
  <si>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</si>
  <si>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</si>
  <si>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</si>
  <si>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</si>
  <si>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</si>
  <si>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</si>
  <si>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</si>
  <si>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</si>
  <si>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</si>
  <si>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</si>
  <si>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</si>
  <si>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</si>
  <si>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</si>
  <si>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</si>
  <si>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</si>
  <si>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</si>
  <si>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</si>
  <si>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</si>
  <si>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</si>
  <si>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</si>
  <si>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</si>
  <si>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</si>
  <si>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</si>
  <si>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</si>
  <si>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</si>
  <si>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</si>
  <si>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</si>
  <si>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</si>
  <si>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</si>
  <si>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</si>
  <si>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</si>
  <si>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</si>
  <si>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</si>
  <si>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</si>
  <si>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</si>
  <si>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</si>
  <si>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</si>
  <si>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</si>
  <si>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</si>
  <si>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</si>
  <si>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</si>
  <si>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</si>
  <si>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</si>
  <si>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</si>
  <si>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</si>
  <si>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</si>
  <si>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</si>
  <si>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</si>
  <si>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</si>
  <si>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</si>
  <si>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</si>
  <si>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</si>
  <si>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</si>
  <si>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</si>
  <si>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</si>
  <si>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</si>
  <si>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</si>
  <si>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</si>
  <si>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</si>
  <si>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</si>
  <si>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</si>
  <si>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</si>
  <si>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</si>
  <si>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</si>
  <si>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</si>
  <si>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</si>
  <si>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</si>
  <si>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</si>
  <si>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</si>
  <si>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</si>
  <si>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</si>
  <si>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</si>
  <si>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</si>
  <si>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</si>
  <si>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</si>
  <si>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</si>
  <si>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</si>
  <si>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</si>
  <si>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</si>
  <si>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</si>
  <si>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</si>
  <si>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</si>
  <si>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</si>
  <si>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</si>
  <si>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</si>
  <si>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</si>
  <si>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</si>
  <si>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</si>
  <si>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</si>
  <si>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</si>
  <si>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</si>
  <si>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</si>
  <si>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</si>
  <si>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</si>
  <si>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</si>
  <si>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</si>
  <si>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</si>
  <si>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</si>
  <si>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</si>
  <si>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</si>
  <si>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</si>
  <si>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</si>
  <si>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</si>
  <si>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</si>
  <si>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</si>
  <si>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</si>
  <si>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</si>
  <si>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</si>
  <si>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</si>
  <si>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APONTADOR OU APROPRIADOR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</si>
  <si>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</si>
  <si>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</si>
  <si>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</si>
  <si>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</si>
  <si>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</si>
  <si>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</si>
  <si>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</si>
  <si>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</si>
  <si>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</si>
  <si>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</si>
  <si>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</si>
  <si>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</si>
  <si>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</si>
  <si>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</si>
  <si>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</si>
  <si>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</si>
  <si>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</si>
  <si>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</si>
  <si>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</si>
  <si>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</si>
  <si>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</si>
  <si>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</si>
  <si>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</si>
  <si>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</si>
  <si>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</si>
  <si>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</si>
  <si>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</si>
  <si>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</si>
  <si>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</si>
  <si>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</si>
  <si>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</si>
  <si>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</si>
  <si>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</si>
  <si>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</si>
  <si>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</si>
  <si>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</si>
  <si>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</si>
  <si>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</si>
  <si>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</si>
  <si>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</si>
  <si>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</si>
  <si>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</si>
  <si>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</si>
  <si>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</si>
  <si>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</si>
  <si>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</si>
  <si>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</si>
  <si>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</si>
  <si>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</si>
  <si>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</si>
  <si>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</si>
  <si>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</si>
  <si>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</si>
  <si>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</si>
  <si>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</si>
  <si>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</si>
  <si>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</si>
  <si>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</si>
  <si>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</si>
  <si>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</si>
  <si>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</si>
  <si>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</si>
  <si>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</si>
  <si>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</si>
  <si>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</si>
  <si>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</si>
  <si>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</si>
  <si>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</si>
  <si>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</si>
  <si>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</si>
  <si>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</si>
  <si>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</si>
  <si>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</si>
  <si>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</si>
  <si>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</si>
  <si>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</si>
  <si>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</si>
  <si>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</si>
  <si>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</si>
  <si>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</si>
  <si>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</si>
  <si>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</si>
  <si>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</si>
  <si>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</si>
  <si>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</si>
  <si>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</si>
  <si>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</si>
  <si>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</si>
  <si>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</si>
  <si>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</si>
  <si>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</si>
  <si>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</si>
  <si>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</si>
  <si>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</si>
  <si>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</si>
  <si>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</si>
  <si>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</si>
  <si>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</si>
  <si>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</si>
  <si>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</si>
  <si>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</si>
  <si>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</si>
  <si>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</si>
  <si>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</si>
  <si>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</si>
  <si>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</si>
  <si>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</si>
  <si>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</si>
  <si>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</si>
  <si>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</si>
  <si>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</si>
  <si>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</si>
  <si>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</si>
  <si>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</si>
  <si>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</si>
  <si>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</si>
  <si>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</si>
  <si>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</si>
  <si>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</si>
  <si>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</si>
  <si>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</si>
  <si>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</si>
  <si>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</si>
  <si>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</si>
  <si>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</si>
  <si>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</si>
  <si>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</si>
  <si>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</si>
  <si>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</si>
  <si>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</si>
  <si>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</si>
  <si>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</si>
  <si>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</si>
  <si>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</si>
  <si>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</si>
  <si>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</si>
  <si>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</si>
  <si>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</si>
  <si>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</si>
  <si>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</si>
  <si>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</si>
  <si>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</si>
  <si>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</si>
  <si>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</si>
  <si>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</si>
  <si>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</si>
  <si>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</si>
  <si>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</si>
  <si>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</si>
  <si>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</si>
  <si>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</si>
  <si>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</si>
  <si>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</si>
  <si>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</si>
  <si>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</si>
  <si>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</si>
  <si>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</si>
  <si>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</si>
  <si>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</si>
  <si>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</si>
  <si>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</si>
  <si>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</si>
  <si>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</si>
  <si>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</si>
  <si>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</si>
  <si>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</si>
  <si>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</si>
  <si>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</si>
  <si>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</si>
  <si>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</si>
  <si>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ARGAMASSA TRAÇO 1:4 (CIMENTO E AREIA MÉDIA), PREPARO MANUAL. AF_08/2014</t>
  </si>
  <si>
    <t>Rodapé de poliestireno, com pvc, Santa Luzia, ref. 480, branco, 15 cm - fornecimento e instalação</t>
  </si>
  <si>
    <t>AUXILIAR DE ENCANADOR OU BOMBEIRO HIDRÁULICO COM ENCARGOS
COMPLEMENTARES</t>
  </si>
  <si>
    <t>TORNEIRA P/ JARDIM CROMADA</t>
  </si>
  <si>
    <t xml:space="preserve">Cantoneira alumínio anodizado natural, 1" x  1/8" - vara com 6m - 0,408 kg/m </t>
  </si>
  <si>
    <t>18.4</t>
  </si>
  <si>
    <t>18.5</t>
  </si>
  <si>
    <t>18.6</t>
  </si>
  <si>
    <t>18.7</t>
  </si>
  <si>
    <t>18.8</t>
  </si>
  <si>
    <t>18.9</t>
  </si>
  <si>
    <t>18.10</t>
  </si>
  <si>
    <t>18.11</t>
  </si>
  <si>
    <t>18.12</t>
  </si>
  <si>
    <t>18.13</t>
  </si>
  <si>
    <t>18.14</t>
  </si>
  <si>
    <t>18.15</t>
  </si>
  <si>
    <t>18.16</t>
  </si>
  <si>
    <t>18.17</t>
  </si>
  <si>
    <t>18.18</t>
  </si>
  <si>
    <t>18.19</t>
  </si>
  <si>
    <t>11.3.4</t>
  </si>
  <si>
    <t>11.3.5</t>
  </si>
  <si>
    <t>11.3.6</t>
  </si>
  <si>
    <t>11.3.7</t>
  </si>
  <si>
    <t>11.3.8</t>
  </si>
  <si>
    <t>11.3.9</t>
  </si>
  <si>
    <t>11.3.10</t>
  </si>
  <si>
    <t>11.3.11</t>
  </si>
  <si>
    <t>11.3.12</t>
  </si>
  <si>
    <t>11.3.13</t>
  </si>
  <si>
    <t>10.2.2.10</t>
  </si>
  <si>
    <t>Desonerado:  Horista:  83,37% Mensalista:  47,61%</t>
  </si>
  <si>
    <t>Cronograma Físico e Financeiro</t>
  </si>
  <si>
    <t>Total Por Etapa</t>
  </si>
  <si>
    <t>30 DIAS</t>
  </si>
  <si>
    <t>60 DIAS</t>
  </si>
  <si>
    <t>90 DIAS</t>
  </si>
  <si>
    <t>120 DIAS</t>
  </si>
  <si>
    <t>150 DIAS</t>
  </si>
  <si>
    <t>180 DIAS</t>
  </si>
  <si>
    <t>210 DIAS</t>
  </si>
  <si>
    <t>240 DIAS</t>
  </si>
  <si>
    <t>300 DIAS</t>
  </si>
  <si>
    <t>330 DIAS</t>
  </si>
  <si>
    <t>360 DIAS</t>
  </si>
  <si>
    <t>INSTALAÇÕES DE ÁGUAS PLUVIAIS</t>
  </si>
  <si>
    <t>Porcentagem</t>
  </si>
  <si>
    <t>Custo</t>
  </si>
  <si>
    <t>Porcentagem Acumulado</t>
  </si>
  <si>
    <t>Custo Acumulado</t>
  </si>
  <si>
    <t>PADRÃO: 27,03%
EQUIPAMENTOS: 16,32%</t>
  </si>
  <si>
    <t>INSTALAÇÃO DE GRUPO GERADOR CABINADO 110KVA, 380/220V, 60HZ, COM QUADRO AUTOMÁTICO</t>
  </si>
  <si>
    <t>LETREIRO H= 20 CM - "FORUM DA COMARCA DE ITAINÓPOLIS"</t>
  </si>
  <si>
    <t>GRAMA ESMERALDA, EM PLACAS, SEM PLANTIO</t>
  </si>
  <si>
    <t>270 DIAS</t>
  </si>
  <si>
    <t xml:space="preserve">GRUPO GERADOR CABINADO 110 KVA, 380/220 V, 60 HZ, COM QUADRO AUTOMÁTICO </t>
  </si>
  <si>
    <t>PLANTIO DE GRAMA ESMERALDA, EM PLACAS. AF_05/2018</t>
  </si>
  <si>
    <t>LETREIRO H= 15CM</t>
  </si>
  <si>
    <t>Letras aço inox 15 x 15cm</t>
  </si>
  <si>
    <t>PEITORIL EM GRANITO BRANCO CEARÁ, LARGURA DE 22CM, ESP=2CM</t>
  </si>
  <si>
    <t>QUADRO DE DISTRIBUIÇÃO PARA ANTENA 40X40X12MM EM CHAPA
METÁLICA, DE EMBUTIR - FORNECIMENTO E INSTALAÇÃO</t>
  </si>
  <si>
    <t>TOMADA PARA ANTENA DE TV, COMPLETA</t>
  </si>
  <si>
    <t>FORNECIMENTO E MONTAGEM DE GUIA DE CABOS HORIZONTAIS
FECHADO DE CORPO DE AÇO SAE 1020, PROF.= 40MM.</t>
  </si>
  <si>
    <t>BLOCO TERMINAL PARA TELEFONE - 10 PARES</t>
  </si>
  <si>
    <t>FORNECIMENTO E INSTALAÇÃO DE NO-BREAK 110/220V, 1.2 KVA COM 03
SAIDAS 110V AC</t>
  </si>
  <si>
    <t>PATCH CORD, CATEGORIA 6, EXTENSÃO DE 2,50M - FORNECIMENTO E INSTALAÇÃO</t>
  </si>
  <si>
    <t>FORNECIMENTO E INSTALAÇÃO DE RACK DE PISO 19" X 36U X 670MM</t>
  </si>
  <si>
    <t>TOMADA DUPLA PARA LÓGICA NO PISO, METAL, RJ45</t>
  </si>
  <si>
    <t>TOMADA DUPLA PARA LÓGICA RJ45, CAT.6, COM CAIXA PVC, EMBUTIR,
COMPLETA</t>
  </si>
  <si>
    <t>CABO DE COBRE PP CORDPLAST 3 X 4,0 MM2, 450/750V -
FORNECIMENTO E INSTALAÇÃO</t>
  </si>
  <si>
    <t>Grelha de ferro, em vergalhões 5/8", espaçamento=4cm, com requadro em
barra chata ferro 2"x5/16"</t>
  </si>
  <si>
    <t>RALO HEMISFÉRICO FLEXÍVEL TIPO ABACAXI, ANTIENTUPIMENTO 75MM</t>
  </si>
  <si>
    <t>RALO ESFÉRICO FLEXISÍVEL TIPO ABACAXI, ANTIENTUPIMENTO 100MM</t>
  </si>
  <si>
    <t>PLACA DE SINALIZACAO, FOTOLUMINESCENTE, EM PVC , COM LOGOTIPO
"EXTINTOR DE INCÊNDIO"</t>
  </si>
  <si>
    <t>PLACA DE SINALIZACAO, FOTOLUMINESCENTE, EM PVC , COM LOGOTIPO "EXTINTOR DE INCÊNDIO"</t>
  </si>
  <si>
    <t>FORNECIMENTO E INSTALAÇÃO DE PARA RAIOS TIPO POLIMÉRICO
12KV/10KA</t>
  </si>
  <si>
    <t>DISJUNTOR TERMOMAGNÉTICO TRIPOLAR 175 A COM CAIXA MOLDADA
10 KA</t>
  </si>
  <si>
    <t>ELETRODUTO DE AÇO GALVANIZADO, CLASSE LEVE, DN 20 MM (3/4 ),
APARENTE - FORNECIMENTO E INSTALAÇÃO</t>
  </si>
  <si>
    <t>CURVA PARA ELETRODUTO AÇO GALVANIZADO, DIÂM = 2 1/2"</t>
  </si>
  <si>
    <t>QUADRO DE MEDIÇÃO INDIRETA PARA TRANSFORMADORES DE ATÉ 225 KVA</t>
  </si>
  <si>
    <t>CABO DE ALUMÍNIO PROTEGIDO EM XLPE, 15KV 50MM²</t>
  </si>
  <si>
    <t>BRAÇO TIPO C 15KV</t>
  </si>
  <si>
    <t>POSTE DECORATIVO COM 02 PÉTALAS, EM AÇO GALVANIZADO COM
DIFUSOR EM VIDRO TRANSPARENTE TEMPERADO, 3,00M, INCLUSIVE 2
LÂMPADAS LED 100W</t>
  </si>
  <si>
    <t>TOMADA DUPLA 2P+T, ABNT, 10 A, PARA PISO, COM PLACA EM METAL
AMARELO E CAIXA PVC</t>
  </si>
  <si>
    <t>TOMADA DUPLA DE EMBUTIR (2 MÓDULOS), 2P+T 10 A, INCLUINDO
SUPORTE E PLACA - FORNECIMENTO E INSTALAÇÃO. AF_12/2015</t>
  </si>
  <si>
    <t>Disjuntor bipolar DR 25 A  - Dispositivo residual diferencial, tipo AC, 30MA</t>
  </si>
  <si>
    <t>DISJUNTOR TRIPOLAR TIPO DIN, CORRENTE NOMINAL DE 70A -
FORNECIMENTO E INSTALAÇÃO. AF_10/2020</t>
  </si>
  <si>
    <t>DISJUNTOR TRIPOLAR TIPO DIN, CORRENTE NOMINAL DE 100A -
FORNECIMENTO E INSTALAÇÃO. AF_10/2020</t>
  </si>
  <si>
    <t>RALO SECO DO TIPO INDUSTRIAL, EM AÇO INOX , DN 100 X 40 MM, JUNTA
SOLDÁVEL, FORNECIDO E INSTALADO EM RAMAL DE DESCARGA OU EM
RAMAL DE ESGOTO SANITÁRIO</t>
  </si>
  <si>
    <t>EXECUÇÃO DE PÁTIO/ESTACIONAMENTO EM PISO INTERTRAVADO, COM BLOCO RETANGULAR COR NATURAL DE 20 X 10 CM, ESPESSURA 8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</si>
  <si>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</si>
  <si>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</si>
  <si>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PÁTIO/ESTACIONAMENTO EM PISO INTERTRAVADO, COM BLOCO RETANGULAR DE 20 X 10 CM, ESPESSURA 10 CM. AF_12/2015</t>
  </si>
  <si>
    <t>FORNECIMENTO E INSTALAÇÃO DE CARPETE BERBER POINT 920 DA
BEAULIEU E=7MM OU SIMILAR</t>
  </si>
  <si>
    <t>REVESTIMENTO DECORATIVO 3D</t>
  </si>
  <si>
    <t>Kit de automatização de portão, incluso: ferragens (viga U, roldanas com pino, cabo de aço, chapa e montante, etc.) e motor PPA 1/4 CV - 220V</t>
  </si>
  <si>
    <t>ARMAÇÃO DE ESTRUTURAS DE CONCRETO ARMADO, EXCETO VIGAS,
PILARES, LAJES E FUNDAÇÕES, UTILIZANDO AÇO CA-60 DE 5,0 MM -
MONTAGEM. AF_12/2015</t>
  </si>
  <si>
    <t>ARMAÇÃO DE ESTRUTURAS DE CONCRETO ARMADO, EXCETO VIGAS,
PILARES, LAJES E FUNDAÇÕES, UTILIZANDO AÇO CA-50 DE 10,0 MM -
MONTAGEM. AF_12/2015</t>
  </si>
  <si>
    <t>Fornecimento e Instalação de Placa de obra em chapa aço galvanizado</t>
  </si>
  <si>
    <t>Revestimento com placa MDF 6mm revestido com chapa em fórmica .</t>
  </si>
  <si>
    <t>PISO PODOTÁTIL,  DIRECIONAL OU ALERTA, DE BORRACHA, ASSENTADO SOBRE ARGAMASSA. AF_05/2020</t>
  </si>
  <si>
    <t>AR CONDICIONADO SPLIT ON/OFF, CASSETE (TETO), 60000 BTU/H, CICLO FRIO - FORNECIMENTO E INSTALAÇÃO. BDI=16,32%</t>
  </si>
  <si>
    <t>Revestimento com placa MDF 6mm revestido com chapa em fórmica 1</t>
  </si>
  <si>
    <t>PISO PODOTÁTIL  DIRECIONAL OU ALERTA, DE BORRACHA, ASSENTADO SOBRE ARGAMASSA. AF_05/2020</t>
  </si>
  <si>
    <t>AR CONDICIONADO SPLIT ON/OFF, CASSETE (TETO), 60000 BTU/H, CICLO FRIO - FORNECIMENTO E INSTALAÇÃO. AF_11/2021_PE</t>
  </si>
  <si>
    <t>Gradil Nylofor 3D, malha 20x5cm, Ø 5mm 250x243 cm, pintura branca, verde e preta, Belgo ou similar, inclusive postes (secção 60x40mm e h=2,03m) e acessórios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</si>
</sst>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00000"/>
    <numFmt numFmtId="165" formatCode="&quot;R$&quot;\ #,##0.00"/>
    <numFmt numFmtId="166" formatCode="_-* #,##0.0000_-;\-* #,##0.0000_-;_-* &quot;-&quot;??_-;_-@_-"/>
  </numFmts>
  <fonts count="31" x14ac:knownFonts="1">
    <font>
      <sz val="11"/>
      <name val="Arial"/>
      <family val="1"/>
    </font>
    <font>
      <b/>
      <sz val="11"/>
      <name val="Arial"/>
      <family val="1"/>
    </font>
    <font>
      <b/>
      <sz val="10"/>
      <color rgb="FF000000"/>
      <name val="Arial"/>
      <family val="1"/>
    </font>
    <font>
      <b/>
      <sz val="10"/>
      <name val="Arial"/>
      <family val="1"/>
    </font>
    <font>
      <sz val="10"/>
      <color rgb="FF000000"/>
      <name val="Arial"/>
      <family val="1"/>
    </font>
    <font>
      <sz val="10"/>
      <name val="Arial"/>
      <family val="1"/>
    </font>
    <font>
      <b/>
      <sz val="10"/>
      <name val="Times New Roman"/>
      <family val="1"/>
    </font>
    <font>
      <b/>
      <vertAlign val="superscript"/>
      <sz val="14"/>
      <name val="Times New Roman"/>
      <family val="1"/>
    </font>
    <font>
      <b/>
      <sz val="10"/>
      <color rgb="FF000000"/>
      <name val="Times New Roman"/>
      <family val="1"/>
    </font>
    <font>
      <b/>
      <sz val="8"/>
      <name val="Times New Roman"/>
      <family val="1"/>
    </font>
    <font>
      <b/>
      <sz val="9"/>
      <name val="Times New Roman"/>
      <family val="1"/>
    </font>
    <font>
      <sz val="9"/>
      <name val="Arial"/>
      <family val="2"/>
    </font>
    <font>
      <b/>
      <sz val="9"/>
      <name val="Arial"/>
      <family val="2"/>
    </font>
    <font>
      <sz val="10"/>
      <name val="Times New Roman"/>
      <family val="1"/>
    </font>
    <font>
      <sz val="10"/>
      <color rgb="FF000000"/>
      <name val="Times New Roman"/>
      <family val="1"/>
    </font>
    <font>
      <sz val="8"/>
      <name val="Arial"/>
      <family val="2"/>
    </font>
    <font>
      <b/>
      <sz val="8"/>
      <name val="Arial"/>
      <family val="2"/>
    </font>
    <font>
      <b/>
      <sz val="12"/>
      <name val="Arial"/>
      <family val="1"/>
    </font>
    <font>
      <sz val="10"/>
      <name val="Arial"/>
      <family val="2"/>
    </font>
    <font>
      <sz val="10"/>
      <name val="Courier New"/>
      <family val="3"/>
    </font>
    <font>
      <sz val="11"/>
      <name val="Arial"/>
      <family val="1"/>
    </font>
    <font>
      <sz val="8"/>
      <name val="Arial"/>
      <family val="1"/>
    </font>
    <font>
      <b/>
      <sz val="9"/>
      <name val="Arial"/>
      <family val="1"/>
    </font>
    <font>
      <sz val="9"/>
      <name val="Arial"/>
      <family val="1"/>
    </font>
    <font>
      <b/>
      <sz val="9"/>
      <color rgb="FF000000"/>
      <name val="Arial"/>
      <family val="1"/>
    </font>
    <font>
      <sz val="9"/>
      <color rgb="FF000000"/>
      <name val="Arial"/>
      <family val="1"/>
    </font>
    <font>
      <b/>
      <sz val="12"/>
      <name val="Times New Roman"/>
      <family val="1"/>
    </font>
    <font>
      <sz val="12"/>
      <name val="Times New Roman"/>
      <family val="1"/>
    </font>
    <font>
      <b/>
      <sz val="11"/>
      <color rgb="FF000000"/>
      <name val="Times New Roman"/>
      <family val="1"/>
    </font>
    <font>
      <sz val="11"/>
      <color rgb="FF000000"/>
      <name val="Times New Roman"/>
      <family val="1"/>
    </font>
    <font>
      <b/>
      <sz val="11"/>
      <name val="Times New Roman"/>
      <family val="1"/>
    </font>
  </fonts>
  <fills count="13">
    <fill>
      <patternFill patternType="none"/>
    </fill>
    <fill>
      <patternFill patternType="gray125"/>
    </fill>
    <fill>
      <patternFill patternType="solid">
        <fgColor rgb="FFFFFFFF"/>
        <bgColor indexed="64"/>
      </patternFill>
    </fill>
    <fill>
      <patternFill patternType="solid">
        <fgColor rgb="FFD8ECF6"/>
        <bgColor indexed="64"/>
      </patternFill>
    </fill>
    <fill>
      <patternFill patternType="solid">
        <fgColor rgb="FFD6D6D6"/>
        <bgColor indexed="64"/>
      </patternFill>
    </fill>
    <fill>
      <patternFill patternType="solid">
        <fgColor rgb="FFEFEFEF"/>
        <bgColor indexed="64"/>
      </patternFill>
    </fill>
    <fill>
      <patternFill patternType="solid">
        <fgColor theme="4" tint="0.79995117038483843"/>
        <bgColor indexed="64"/>
      </patternFill>
    </fill>
    <fill>
      <patternFill patternType="solid">
        <fgColor rgb="FFDAEDF3"/>
        <bgColor indexed="64"/>
      </patternFill>
    </fill>
    <fill>
      <patternFill patternType="solid">
        <fgColor rgb="FFFFFFFF"/>
      </patternFill>
    </fill>
    <fill>
      <patternFill patternType="solid">
        <fgColor theme="3" tint="0.79998168889431442"/>
        <bgColor indexed="64"/>
      </patternFill>
    </fill>
    <fill>
      <patternFill patternType="solid">
        <fgColor rgb="FFD8ECF6"/>
      </patternFill>
    </fill>
    <fill>
      <patternFill patternType="solid">
        <fgColor rgb="FFFFFF00"/>
        <bgColor indexed="64"/>
      </patternFill>
    </fill>
    <fill>
      <patternFill patternType="solid">
        <fgColor theme="9" tint="0.59999389629810485"/>
        <bgColor indexed="64"/>
      </patternFill>
    </fill>
  </fills>
  <borders count="27">
    <border>
      <left/>
      <right/>
      <top/>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CCCCCC"/>
      </left>
      <right/>
      <top style="thin">
        <color rgb="FFCCCCCC"/>
      </top>
      <bottom style="thick">
        <color rgb="FF000000"/>
      </bottom>
      <diagonal/>
    </border>
    <border>
      <left/>
      <right style="thin">
        <color rgb="FFCCCCCC"/>
      </right>
      <top style="thin">
        <color rgb="FFCCCCCC"/>
      </top>
      <bottom style="thick">
        <color rgb="FF000000"/>
      </bottom>
      <diagonal/>
    </border>
    <border>
      <left/>
      <right/>
      <top/>
      <bottom style="thin">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ck">
        <color rgb="FFFF5500"/>
      </bottom>
      <diagonal/>
    </border>
    <border>
      <left style="thin">
        <color rgb="FFCCCCCC"/>
      </left>
      <right style="medium">
        <color indexed="64"/>
      </right>
      <top style="thin">
        <color rgb="FFCCCCCC"/>
      </top>
      <bottom style="thin">
        <color rgb="FFCCCCCC"/>
      </bottom>
      <diagonal/>
    </border>
    <border>
      <left style="medium">
        <color indexed="64"/>
      </left>
      <right/>
      <top/>
      <bottom style="medium">
        <color indexed="64"/>
      </bottom>
      <diagonal/>
    </border>
    <border>
      <left/>
      <right/>
      <top/>
      <bottom style="medium">
        <color indexed="64"/>
      </bottom>
      <diagonal/>
    </border>
  </borders>
  <cellStyleXfs count="4">
    <xf numFmtId="0" fontId="0" fillId="0" borderId="0"/>
    <xf numFmtId="0" fontId="18" fillId="0" borderId="0"/>
    <xf numFmtId="43" fontId="20" fillId="0" borderId="0" applyFont="0" applyFill="0" applyBorder="0" applyAlignment="0" applyProtection="0"/>
    <xf numFmtId="9" fontId="20" fillId="0" borderId="0" applyFont="0" applyFill="0" applyBorder="0" applyAlignment="0" applyProtection="0"/>
  </cellStyleXfs>
  <cellXfs count="192">
    <xf numFmtId="0" fontId="0" fillId="0" borderId="0" xfId="0"/>
    <xf numFmtId="0" fontId="1" fillId="2" borderId="0" xfId="0" applyFont="1" applyFill="1" applyAlignment="1">
      <alignment horizontal="left" vertical="top" wrapText="1"/>
    </xf>
    <xf numFmtId="0" fontId="1" fillId="2" borderId="2" xfId="0" applyFont="1" applyFill="1" applyBorder="1" applyAlignment="1">
      <alignment horizontal="left" vertical="top" wrapText="1"/>
    </xf>
    <xf numFmtId="0" fontId="1" fillId="2" borderId="2" xfId="0" applyFont="1" applyFill="1" applyBorder="1" applyAlignment="1">
      <alignment horizontal="center" vertical="top" wrapText="1"/>
    </xf>
    <xf numFmtId="0" fontId="1" fillId="2" borderId="2" xfId="0" applyFont="1" applyFill="1" applyBorder="1" applyAlignment="1">
      <alignment horizontal="right" vertical="top" wrapText="1"/>
    </xf>
    <xf numFmtId="4" fontId="2" fillId="3" borderId="2" xfId="0" applyNumberFormat="1" applyFont="1" applyFill="1" applyBorder="1" applyAlignment="1">
      <alignment horizontal="right" vertical="top" wrapText="1"/>
    </xf>
    <xf numFmtId="0" fontId="4" fillId="2" borderId="2" xfId="0" applyFont="1" applyFill="1" applyBorder="1" applyAlignment="1">
      <alignment horizontal="left" vertical="top" wrapText="1"/>
    </xf>
    <xf numFmtId="0" fontId="4" fillId="2" borderId="2" xfId="0" applyFont="1" applyFill="1" applyBorder="1" applyAlignment="1">
      <alignment horizontal="center" vertical="top" wrapText="1"/>
    </xf>
    <xf numFmtId="0" fontId="4" fillId="2" borderId="2" xfId="0" applyFont="1" applyFill="1" applyBorder="1" applyAlignment="1">
      <alignment horizontal="right" vertical="top" wrapText="1"/>
    </xf>
    <xf numFmtId="4" fontId="4" fillId="2" borderId="2" xfId="0" applyNumberFormat="1" applyFont="1" applyFill="1" applyBorder="1" applyAlignment="1">
      <alignment horizontal="right" vertical="top" wrapText="1"/>
    </xf>
    <xf numFmtId="164" fontId="4" fillId="2" borderId="2" xfId="0" applyNumberFormat="1" applyFont="1" applyFill="1" applyBorder="1" applyAlignment="1">
      <alignment horizontal="right" vertical="top" wrapText="1"/>
    </xf>
    <xf numFmtId="0" fontId="4" fillId="2" borderId="3" xfId="0" applyFont="1" applyFill="1" applyBorder="1" applyAlignment="1">
      <alignment horizontal="left" vertical="top" wrapText="1"/>
    </xf>
    <xf numFmtId="0" fontId="5" fillId="4" borderId="2" xfId="0" applyFont="1" applyFill="1" applyBorder="1" applyAlignment="1">
      <alignment horizontal="left" vertical="top" wrapText="1"/>
    </xf>
    <xf numFmtId="0" fontId="5" fillId="4" borderId="2" xfId="0" applyFont="1" applyFill="1" applyBorder="1" applyAlignment="1">
      <alignment horizontal="center" vertical="top" wrapText="1"/>
    </xf>
    <xf numFmtId="0" fontId="5" fillId="4" borderId="2" xfId="0" applyFont="1" applyFill="1" applyBorder="1" applyAlignment="1">
      <alignment horizontal="right" vertical="top" wrapText="1"/>
    </xf>
    <xf numFmtId="4" fontId="5" fillId="4" borderId="2" xfId="0" applyNumberFormat="1" applyFont="1" applyFill="1" applyBorder="1" applyAlignment="1">
      <alignment horizontal="right" vertical="top" wrapText="1"/>
    </xf>
    <xf numFmtId="164" fontId="5" fillId="4" borderId="2" xfId="0" applyNumberFormat="1" applyFont="1" applyFill="1" applyBorder="1" applyAlignment="1">
      <alignment horizontal="right" vertical="top" wrapText="1"/>
    </xf>
    <xf numFmtId="0" fontId="5" fillId="5" borderId="2" xfId="0" applyFont="1" applyFill="1" applyBorder="1" applyAlignment="1">
      <alignment horizontal="left" vertical="top" wrapText="1"/>
    </xf>
    <xf numFmtId="0" fontId="5" fillId="5" borderId="2" xfId="0" applyFont="1" applyFill="1" applyBorder="1" applyAlignment="1">
      <alignment horizontal="center" vertical="top" wrapText="1"/>
    </xf>
    <xf numFmtId="0" fontId="5" fillId="5" borderId="2" xfId="0" applyFont="1" applyFill="1" applyBorder="1" applyAlignment="1">
      <alignment horizontal="right" vertical="top" wrapText="1"/>
    </xf>
    <xf numFmtId="4" fontId="5" fillId="5" borderId="2" xfId="0" applyNumberFormat="1"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0" fontId="3" fillId="2" borderId="0" xfId="0" applyFont="1" applyFill="1" applyAlignment="1">
      <alignment horizontal="left" vertical="top" wrapText="1"/>
    </xf>
    <xf numFmtId="0" fontId="3" fillId="2" borderId="0" xfId="0" applyFont="1" applyFill="1" applyAlignment="1">
      <alignment horizontal="center" vertical="top" wrapText="1"/>
    </xf>
    <xf numFmtId="0" fontId="3" fillId="2" borderId="0" xfId="0" applyFont="1" applyFill="1" applyAlignment="1">
      <alignment horizontal="right" vertical="top" wrapText="1"/>
    </xf>
    <xf numFmtId="0" fontId="5" fillId="2" borderId="0" xfId="0" applyFont="1" applyFill="1" applyAlignment="1">
      <alignment horizontal="left" vertical="top" wrapText="1"/>
    </xf>
    <xf numFmtId="0" fontId="5" fillId="2" borderId="0" xfId="0" applyFont="1" applyFill="1" applyAlignment="1">
      <alignment horizontal="center" vertical="top" wrapText="1"/>
    </xf>
    <xf numFmtId="0" fontId="6" fillId="6" borderId="4" xfId="0" applyFont="1" applyFill="1" applyBorder="1" applyAlignment="1">
      <alignment horizontal="center" vertical="top" wrapText="1"/>
    </xf>
    <xf numFmtId="0" fontId="6" fillId="6" borderId="4" xfId="0" applyFont="1" applyFill="1" applyBorder="1" applyAlignment="1">
      <alignment horizontal="center" vertical="center" wrapText="1"/>
    </xf>
    <xf numFmtId="1" fontId="8" fillId="7" borderId="4" xfId="0" applyNumberFormat="1" applyFont="1" applyFill="1" applyBorder="1" applyAlignment="1">
      <alignment horizontal="center" vertical="top" shrinkToFit="1"/>
    </xf>
    <xf numFmtId="0" fontId="13" fillId="7" borderId="4" xfId="0" applyFont="1" applyFill="1" applyBorder="1" applyAlignment="1">
      <alignment horizontal="center" vertical="center" wrapText="1"/>
    </xf>
    <xf numFmtId="0" fontId="13" fillId="0" borderId="4" xfId="0" applyFont="1" applyBorder="1" applyAlignment="1">
      <alignment horizontal="left" wrapText="1"/>
    </xf>
    <xf numFmtId="2" fontId="14" fillId="0" borderId="4" xfId="0" applyNumberFormat="1" applyFont="1" applyBorder="1" applyAlignment="1">
      <alignment horizontal="center" vertical="center" shrinkToFit="1"/>
    </xf>
    <xf numFmtId="2" fontId="8" fillId="0" borderId="4" xfId="0" applyNumberFormat="1" applyFont="1" applyBorder="1" applyAlignment="1">
      <alignment horizontal="center" vertical="center" shrinkToFit="1"/>
    </xf>
    <xf numFmtId="0" fontId="13" fillId="0" borderId="4" xfId="0" applyFont="1" applyBorder="1" applyAlignment="1">
      <alignment horizontal="center" vertical="center" wrapText="1"/>
    </xf>
    <xf numFmtId="0" fontId="0" fillId="0" borderId="0" xfId="0" applyAlignment="1">
      <alignment horizontal="center" vertical="center"/>
    </xf>
    <xf numFmtId="0" fontId="6" fillId="6" borderId="5" xfId="0" applyFont="1" applyFill="1" applyBorder="1" applyAlignment="1">
      <alignment horizontal="center" vertical="top" wrapText="1"/>
    </xf>
    <xf numFmtId="0" fontId="6" fillId="6" borderId="5" xfId="0" applyFont="1" applyFill="1" applyBorder="1" applyAlignment="1">
      <alignment horizontal="center" vertical="center" wrapText="1"/>
    </xf>
    <xf numFmtId="1" fontId="8" fillId="7" borderId="1" xfId="0" applyNumberFormat="1" applyFont="1" applyFill="1" applyBorder="1" applyAlignment="1">
      <alignment horizontal="center" vertical="top" shrinkToFit="1"/>
    </xf>
    <xf numFmtId="0" fontId="6" fillId="7" borderId="1" xfId="0" applyFont="1" applyFill="1" applyBorder="1" applyAlignment="1">
      <alignment horizontal="left" vertical="top" wrapText="1"/>
    </xf>
    <xf numFmtId="0" fontId="13" fillId="7" borderId="1" xfId="0" applyFont="1" applyFill="1" applyBorder="1" applyAlignment="1">
      <alignment horizontal="center" vertical="center" wrapText="1"/>
    </xf>
    <xf numFmtId="0" fontId="13" fillId="0" borderId="1" xfId="0" applyFont="1" applyBorder="1" applyAlignment="1">
      <alignment horizontal="left" wrapText="1"/>
    </xf>
    <xf numFmtId="0" fontId="13" fillId="0" borderId="1" xfId="0" applyFont="1" applyBorder="1" applyAlignment="1">
      <alignment horizontal="left" vertical="top" wrapText="1"/>
    </xf>
    <xf numFmtId="2" fontId="14" fillId="0" borderId="1" xfId="0" applyNumberFormat="1" applyFont="1" applyBorder="1" applyAlignment="1">
      <alignment horizontal="center" vertical="center" shrinkToFit="1"/>
    </xf>
    <xf numFmtId="0" fontId="6" fillId="0" borderId="1" xfId="0" applyFont="1" applyBorder="1" applyAlignment="1">
      <alignment horizontal="right" vertical="top" wrapText="1"/>
    </xf>
    <xf numFmtId="2" fontId="8" fillId="0" borderId="1" xfId="0" applyNumberFormat="1" applyFont="1" applyBorder="1" applyAlignment="1">
      <alignment horizontal="center" vertical="center" shrinkToFit="1"/>
    </xf>
    <xf numFmtId="0" fontId="6" fillId="0" borderId="1" xfId="0" applyFont="1" applyBorder="1" applyAlignment="1">
      <alignment horizontal="left" vertical="top" wrapText="1"/>
    </xf>
    <xf numFmtId="0" fontId="13" fillId="0" borderId="1" xfId="0" applyFont="1" applyBorder="1" applyAlignment="1">
      <alignment horizontal="center" vertical="center" wrapText="1"/>
    </xf>
    <xf numFmtId="0" fontId="6" fillId="6"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6" fillId="6" borderId="1" xfId="0" applyFont="1" applyFill="1" applyBorder="1" applyAlignment="1">
      <alignment horizontal="left" vertical="top" wrapText="1"/>
    </xf>
    <xf numFmtId="2" fontId="8" fillId="6" borderId="1" xfId="0" applyNumberFormat="1" applyFont="1" applyFill="1" applyBorder="1" applyAlignment="1">
      <alignment horizontal="center" vertical="top" shrinkToFit="1"/>
    </xf>
    <xf numFmtId="2" fontId="8" fillId="6" borderId="12" xfId="0" applyNumberFormat="1" applyFont="1" applyFill="1" applyBorder="1" applyAlignment="1">
      <alignment horizontal="center" vertical="top" shrinkToFit="1"/>
    </xf>
    <xf numFmtId="2" fontId="6" fillId="6" borderId="4" xfId="0" applyNumberFormat="1" applyFont="1" applyFill="1" applyBorder="1" applyAlignment="1">
      <alignment horizontal="center" vertical="center" wrapText="1"/>
    </xf>
    <xf numFmtId="0" fontId="3" fillId="2" borderId="0" xfId="0" applyFont="1" applyFill="1" applyAlignment="1">
      <alignment horizontal="left" vertical="center" wrapText="1"/>
    </xf>
    <xf numFmtId="0" fontId="18" fillId="0" borderId="0" xfId="1"/>
    <xf numFmtId="0" fontId="19" fillId="0" borderId="0" xfId="1" applyFont="1"/>
    <xf numFmtId="0" fontId="19" fillId="0" borderId="0" xfId="1" applyFont="1" applyAlignment="1">
      <alignment horizontal="left"/>
    </xf>
    <xf numFmtId="43" fontId="0" fillId="0" borderId="0" xfId="2" applyFont="1"/>
    <xf numFmtId="0" fontId="19" fillId="0" borderId="0" xfId="1" applyFont="1" applyAlignment="1">
      <alignment horizontal="right"/>
    </xf>
    <xf numFmtId="4" fontId="19" fillId="0" borderId="0" xfId="1" applyNumberFormat="1" applyFont="1" applyAlignment="1">
      <alignment horizontal="right"/>
    </xf>
    <xf numFmtId="43" fontId="18" fillId="0" borderId="0" xfId="2" applyFont="1" applyAlignment="1">
      <alignment horizontal="right"/>
    </xf>
    <xf numFmtId="0" fontId="5" fillId="5" borderId="2" xfId="2" applyNumberFormat="1" applyFont="1" applyFill="1" applyBorder="1" applyAlignment="1">
      <alignment horizontal="right" vertical="top" wrapText="1"/>
    </xf>
    <xf numFmtId="0" fontId="5" fillId="2" borderId="0" xfId="0" applyFont="1" applyFill="1" applyAlignment="1">
      <alignment vertical="top" wrapText="1"/>
    </xf>
    <xf numFmtId="4" fontId="0" fillId="0" borderId="0" xfId="0" applyNumberFormat="1"/>
    <xf numFmtId="0" fontId="2" fillId="3" borderId="2" xfId="0" applyFont="1" applyFill="1" applyBorder="1" applyAlignment="1">
      <alignment horizontal="left" vertical="top" wrapText="1"/>
    </xf>
    <xf numFmtId="9" fontId="0" fillId="0" borderId="0" xfId="0" applyNumberFormat="1"/>
    <xf numFmtId="43" fontId="0" fillId="0" borderId="0" xfId="0" applyNumberFormat="1"/>
    <xf numFmtId="10" fontId="0" fillId="0" borderId="0" xfId="3" applyNumberFormat="1" applyFont="1"/>
    <xf numFmtId="43" fontId="5" fillId="5" borderId="2" xfId="2" applyFont="1" applyFill="1" applyBorder="1" applyAlignment="1">
      <alignment horizontal="right" vertical="top" wrapText="1"/>
    </xf>
    <xf numFmtId="0" fontId="1" fillId="2" borderId="0" xfId="0" applyFont="1" applyFill="1" applyAlignment="1">
      <alignment horizontal="left" wrapText="1"/>
    </xf>
    <xf numFmtId="0" fontId="22" fillId="2" borderId="0" xfId="0" applyFont="1" applyFill="1" applyAlignment="1">
      <alignment horizontal="left" vertical="top" wrapText="1"/>
    </xf>
    <xf numFmtId="0" fontId="23" fillId="0" borderId="0" xfId="0" applyFont="1"/>
    <xf numFmtId="0" fontId="22" fillId="2" borderId="0" xfId="0" applyFont="1" applyFill="1" applyAlignment="1">
      <alignment horizontal="left" vertical="center" wrapText="1"/>
    </xf>
    <xf numFmtId="0" fontId="22" fillId="2" borderId="0" xfId="0" applyFont="1" applyFill="1" applyAlignment="1">
      <alignment vertical="top" wrapText="1"/>
    </xf>
    <xf numFmtId="10" fontId="22" fillId="2" borderId="0" xfId="0" applyNumberFormat="1" applyFont="1" applyFill="1" applyAlignment="1">
      <alignment horizontal="left" vertical="top" wrapText="1"/>
    </xf>
    <xf numFmtId="0" fontId="22" fillId="2" borderId="2" xfId="0" applyFont="1" applyFill="1" applyBorder="1" applyAlignment="1">
      <alignment horizontal="left" vertical="top" wrapText="1"/>
    </xf>
    <xf numFmtId="0" fontId="22" fillId="2" borderId="2" xfId="0" applyFont="1" applyFill="1" applyBorder="1" applyAlignment="1">
      <alignment horizontal="center" vertical="top" wrapText="1"/>
    </xf>
    <xf numFmtId="0" fontId="22" fillId="2" borderId="2" xfId="0" applyFont="1" applyFill="1" applyBorder="1" applyAlignment="1">
      <alignment horizontal="right" vertical="top" wrapText="1"/>
    </xf>
    <xf numFmtId="0" fontId="24" fillId="3" borderId="2" xfId="0" applyFont="1" applyFill="1" applyBorder="1" applyAlignment="1">
      <alignment horizontal="left" vertical="top" wrapText="1"/>
    </xf>
    <xf numFmtId="0" fontId="24" fillId="3" borderId="2" xfId="0" applyFont="1" applyFill="1" applyBorder="1" applyAlignment="1">
      <alignment horizontal="right" vertical="top" wrapText="1"/>
    </xf>
    <xf numFmtId="4" fontId="24" fillId="3" borderId="2" xfId="0" applyNumberFormat="1" applyFont="1" applyFill="1" applyBorder="1" applyAlignment="1">
      <alignment horizontal="right" vertical="top" wrapText="1"/>
    </xf>
    <xf numFmtId="43" fontId="23" fillId="0" borderId="0" xfId="2" applyFont="1"/>
    <xf numFmtId="0" fontId="25" fillId="2" borderId="2" xfId="0" applyFont="1" applyFill="1" applyBorder="1" applyAlignment="1">
      <alignment horizontal="left" vertical="top" wrapText="1"/>
    </xf>
    <xf numFmtId="0" fontId="25" fillId="2" borderId="2" xfId="0" applyFont="1" applyFill="1" applyBorder="1" applyAlignment="1">
      <alignment horizontal="center" vertical="top" wrapText="1"/>
    </xf>
    <xf numFmtId="0" fontId="25" fillId="2" borderId="2" xfId="0" applyFont="1" applyFill="1" applyBorder="1" applyAlignment="1">
      <alignment horizontal="right" vertical="top" wrapText="1"/>
    </xf>
    <xf numFmtId="4" fontId="25" fillId="2" borderId="2" xfId="0" applyNumberFormat="1" applyFont="1" applyFill="1" applyBorder="1" applyAlignment="1">
      <alignment horizontal="right" vertical="top" wrapText="1"/>
    </xf>
    <xf numFmtId="0" fontId="27" fillId="0" borderId="0" xfId="0" applyFont="1"/>
    <xf numFmtId="0" fontId="26" fillId="8" borderId="21" xfId="0" applyFont="1" applyFill="1" applyBorder="1" applyAlignment="1">
      <alignment horizontal="left" vertical="top" wrapText="1"/>
    </xf>
    <xf numFmtId="0" fontId="26" fillId="8" borderId="0" xfId="0" applyFont="1" applyFill="1" applyAlignment="1">
      <alignment vertical="top" wrapText="1"/>
    </xf>
    <xf numFmtId="0" fontId="26" fillId="8" borderId="22" xfId="0" applyFont="1" applyFill="1" applyBorder="1" applyAlignment="1">
      <alignment vertical="top" wrapText="1"/>
    </xf>
    <xf numFmtId="0" fontId="26" fillId="9" borderId="21" xfId="0" applyFont="1" applyFill="1" applyBorder="1" applyAlignment="1">
      <alignment horizontal="left" vertical="top" wrapText="1"/>
    </xf>
    <xf numFmtId="0" fontId="26" fillId="9" borderId="0" xfId="0" applyFont="1" applyFill="1" applyAlignment="1">
      <alignment horizontal="left" vertical="top" wrapText="1"/>
    </xf>
    <xf numFmtId="0" fontId="26" fillId="9" borderId="0" xfId="0" applyFont="1" applyFill="1" applyAlignment="1">
      <alignment horizontal="right" vertical="top" wrapText="1"/>
    </xf>
    <xf numFmtId="0" fontId="26" fillId="9" borderId="22" xfId="0" applyFont="1" applyFill="1" applyBorder="1" applyAlignment="1">
      <alignment horizontal="right" vertical="top" wrapText="1"/>
    </xf>
    <xf numFmtId="0" fontId="6" fillId="8" borderId="0" xfId="0" applyFont="1" applyFill="1" applyAlignment="1">
      <alignment horizontal="left" vertical="top" wrapText="1"/>
    </xf>
    <xf numFmtId="0" fontId="6" fillId="8" borderId="26" xfId="0" applyFont="1" applyFill="1" applyBorder="1" applyAlignment="1">
      <alignment horizontal="left" vertical="top" wrapText="1"/>
    </xf>
    <xf numFmtId="43" fontId="26" fillId="8" borderId="0" xfId="2" applyFont="1" applyFill="1" applyAlignment="1">
      <alignment horizontal="left" vertical="top" wrapText="1"/>
    </xf>
    <xf numFmtId="10" fontId="8" fillId="10" borderId="4" xfId="3" applyNumberFormat="1" applyFont="1" applyFill="1" applyBorder="1" applyAlignment="1">
      <alignment horizontal="right" vertical="top" wrapText="1"/>
    </xf>
    <xf numFmtId="43" fontId="28" fillId="10" borderId="4" xfId="2" applyFont="1" applyFill="1" applyBorder="1" applyAlignment="1">
      <alignment horizontal="right" vertical="top" wrapText="1"/>
    </xf>
    <xf numFmtId="10" fontId="29" fillId="10" borderId="23" xfId="0" applyNumberFormat="1" applyFont="1" applyFill="1" applyBorder="1" applyAlignment="1">
      <alignment horizontal="right" wrapText="1"/>
    </xf>
    <xf numFmtId="10" fontId="0" fillId="0" borderId="0" xfId="0" applyNumberFormat="1"/>
    <xf numFmtId="165" fontId="0" fillId="0" borderId="0" xfId="2" applyNumberFormat="1" applyFont="1"/>
    <xf numFmtId="10" fontId="30" fillId="8" borderId="0" xfId="0" applyNumberFormat="1" applyFont="1" applyFill="1" applyAlignment="1">
      <alignment horizontal="right" vertical="top" wrapText="1"/>
    </xf>
    <xf numFmtId="43" fontId="29" fillId="10" borderId="23" xfId="0" applyNumberFormat="1" applyFont="1" applyFill="1" applyBorder="1" applyAlignment="1">
      <alignment horizontal="right" vertical="top" wrapText="1"/>
    </xf>
    <xf numFmtId="0" fontId="28" fillId="10" borderId="2" xfId="0" applyFont="1" applyFill="1" applyBorder="1" applyAlignment="1">
      <alignment horizontal="right" vertical="top" wrapText="1"/>
    </xf>
    <xf numFmtId="0" fontId="28" fillId="10" borderId="24" xfId="0" applyFont="1" applyFill="1" applyBorder="1" applyAlignment="1">
      <alignment horizontal="right" vertical="top" wrapText="1"/>
    </xf>
    <xf numFmtId="0" fontId="28" fillId="10" borderId="14" xfId="0" applyFont="1" applyFill="1" applyBorder="1" applyAlignment="1">
      <alignment horizontal="right" vertical="top" wrapText="1"/>
    </xf>
    <xf numFmtId="0" fontId="28" fillId="10" borderId="0" xfId="0" applyFont="1" applyFill="1" applyAlignment="1">
      <alignment horizontal="right" vertical="top" wrapText="1"/>
    </xf>
    <xf numFmtId="0" fontId="28" fillId="10" borderId="22" xfId="0" applyFont="1" applyFill="1" applyBorder="1" applyAlignment="1">
      <alignment horizontal="right" vertical="top" wrapText="1"/>
    </xf>
    <xf numFmtId="43" fontId="30" fillId="8" borderId="0" xfId="2" applyFont="1" applyFill="1" applyAlignment="1">
      <alignment horizontal="left" vertical="top" wrapText="1"/>
    </xf>
    <xf numFmtId="43" fontId="30" fillId="8" borderId="26" xfId="0" applyNumberFormat="1" applyFont="1" applyFill="1" applyBorder="1" applyAlignment="1">
      <alignment horizontal="right" vertical="top" wrapText="1"/>
    </xf>
    <xf numFmtId="4" fontId="23" fillId="0" borderId="0" xfId="0" applyNumberFormat="1" applyFont="1"/>
    <xf numFmtId="10" fontId="23" fillId="0" borderId="0" xfId="3" applyNumberFormat="1" applyFont="1"/>
    <xf numFmtId="0" fontId="25" fillId="11" borderId="2" xfId="0" applyFont="1" applyFill="1" applyBorder="1" applyAlignment="1">
      <alignment horizontal="left" vertical="top" wrapText="1"/>
    </xf>
    <xf numFmtId="0" fontId="25" fillId="11" borderId="2" xfId="0" applyFont="1" applyFill="1" applyBorder="1" applyAlignment="1">
      <alignment horizontal="center" vertical="top" wrapText="1"/>
    </xf>
    <xf numFmtId="0" fontId="25" fillId="11" borderId="2" xfId="0" applyFont="1" applyFill="1" applyBorder="1" applyAlignment="1">
      <alignment horizontal="right" vertical="top" wrapText="1"/>
    </xf>
    <xf numFmtId="4" fontId="25" fillId="11" borderId="2" xfId="0" applyNumberFormat="1" applyFont="1" applyFill="1" applyBorder="1" applyAlignment="1">
      <alignment horizontal="right" vertical="top" wrapText="1"/>
    </xf>
    <xf numFmtId="166" fontId="23" fillId="0" borderId="0" xfId="0" applyNumberFormat="1" applyFont="1"/>
    <xf numFmtId="43" fontId="23" fillId="0" borderId="0" xfId="0" applyNumberFormat="1" applyFont="1"/>
    <xf numFmtId="0" fontId="25" fillId="12" borderId="2" xfId="0" applyFont="1" applyFill="1" applyBorder="1" applyAlignment="1">
      <alignment horizontal="left" vertical="top" wrapText="1"/>
    </xf>
    <xf numFmtId="0" fontId="4" fillId="12" borderId="2" xfId="0" applyFont="1" applyFill="1" applyBorder="1" applyAlignment="1">
      <alignment horizontal="left" vertical="top" wrapText="1"/>
    </xf>
    <xf numFmtId="0" fontId="3" fillId="2" borderId="0" xfId="0" applyFont="1" applyFill="1" applyAlignment="1">
      <alignment horizontal="left" vertical="top" wrapText="1"/>
    </xf>
    <xf numFmtId="0" fontId="3" fillId="2" borderId="0" xfId="0" applyFont="1" applyFill="1" applyAlignment="1">
      <alignment horizontal="right" vertical="top" wrapText="1"/>
    </xf>
    <xf numFmtId="4" fontId="3" fillId="2" borderId="0" xfId="0" applyNumberFormat="1" applyFont="1" applyFill="1" applyAlignment="1">
      <alignment horizontal="right" vertical="top" wrapText="1"/>
    </xf>
    <xf numFmtId="0" fontId="5" fillId="2" borderId="0" xfId="0" applyFont="1" applyFill="1" applyAlignment="1">
      <alignment horizontal="center" vertical="top" wrapText="1"/>
    </xf>
    <xf numFmtId="0" fontId="0" fillId="0" borderId="0" xfId="0"/>
    <xf numFmtId="0" fontId="2" fillId="3" borderId="2" xfId="0" applyFont="1" applyFill="1" applyBorder="1" applyAlignment="1">
      <alignment horizontal="left" vertical="top" wrapText="1"/>
    </xf>
    <xf numFmtId="0" fontId="1" fillId="2" borderId="2" xfId="0" applyFont="1" applyFill="1" applyBorder="1" applyAlignment="1">
      <alignment horizontal="left" vertical="top" wrapText="1"/>
    </xf>
    <xf numFmtId="0" fontId="1" fillId="2" borderId="0" xfId="0" applyFont="1" applyFill="1" applyAlignment="1">
      <alignment horizontal="left" wrapText="1"/>
    </xf>
    <xf numFmtId="0" fontId="17" fillId="2" borderId="0" xfId="0" applyFont="1" applyFill="1" applyAlignment="1">
      <alignment horizontal="left" vertical="top" wrapText="1"/>
    </xf>
    <xf numFmtId="0" fontId="1" fillId="2" borderId="0" xfId="0" applyFont="1" applyFill="1" applyAlignment="1">
      <alignment horizontal="center" wrapText="1"/>
    </xf>
    <xf numFmtId="0" fontId="22" fillId="2" borderId="0" xfId="0" applyFont="1" applyFill="1" applyAlignment="1">
      <alignment horizontal="center" wrapText="1"/>
    </xf>
    <xf numFmtId="0" fontId="23" fillId="0" borderId="0" xfId="0" applyFont="1"/>
    <xf numFmtId="0" fontId="22" fillId="2" borderId="0" xfId="0" applyFont="1" applyFill="1" applyAlignment="1">
      <alignment horizontal="left" wrapText="1"/>
    </xf>
    <xf numFmtId="0" fontId="22" fillId="2" borderId="0" xfId="0" applyFont="1" applyFill="1" applyAlignment="1">
      <alignment horizontal="left" vertical="top" wrapText="1"/>
    </xf>
    <xf numFmtId="0" fontId="5" fillId="4" borderId="2" xfId="0" applyFont="1" applyFill="1" applyBorder="1" applyAlignment="1">
      <alignment horizontal="left" vertical="top" wrapText="1"/>
    </xf>
    <xf numFmtId="0" fontId="4" fillId="2" borderId="2" xfId="0" applyFont="1" applyFill="1" applyBorder="1" applyAlignment="1">
      <alignment horizontal="left" vertical="top" wrapText="1"/>
    </xf>
    <xf numFmtId="0" fontId="5" fillId="5" borderId="2" xfId="0" applyFont="1" applyFill="1" applyBorder="1" applyAlignment="1">
      <alignment horizontal="left" vertical="top" wrapText="1"/>
    </xf>
    <xf numFmtId="0" fontId="4" fillId="2" borderId="13" xfId="0" applyFont="1" applyFill="1" applyBorder="1" applyAlignment="1">
      <alignment horizontal="left" vertical="top" wrapText="1"/>
    </xf>
    <xf numFmtId="0" fontId="4" fillId="2" borderId="14" xfId="0" applyFont="1" applyFill="1" applyBorder="1" applyAlignment="1">
      <alignment horizontal="left" vertical="top" wrapText="1"/>
    </xf>
    <xf numFmtId="0" fontId="5" fillId="4" borderId="13" xfId="0" applyFont="1" applyFill="1" applyBorder="1" applyAlignment="1">
      <alignment horizontal="left" vertical="top" wrapText="1"/>
    </xf>
    <xf numFmtId="0" fontId="5" fillId="4" borderId="14" xfId="0" applyFont="1" applyFill="1" applyBorder="1" applyAlignment="1">
      <alignment horizontal="left" vertical="top" wrapText="1"/>
    </xf>
    <xf numFmtId="0" fontId="5" fillId="5" borderId="15" xfId="0" applyFont="1" applyFill="1" applyBorder="1" applyAlignment="1">
      <alignment horizontal="left" vertical="top" wrapText="1"/>
    </xf>
    <xf numFmtId="0" fontId="5" fillId="5" borderId="16" xfId="0" applyFont="1" applyFill="1" applyBorder="1" applyAlignment="1">
      <alignment horizontal="left" vertical="top" wrapText="1"/>
    </xf>
    <xf numFmtId="0" fontId="1" fillId="2" borderId="13" xfId="0" applyFont="1" applyFill="1" applyBorder="1" applyAlignment="1">
      <alignment horizontal="left" vertical="top" wrapText="1"/>
    </xf>
    <xf numFmtId="0" fontId="1" fillId="2" borderId="14" xfId="0" applyFont="1" applyFill="1" applyBorder="1" applyAlignment="1">
      <alignment horizontal="left" vertical="top" wrapText="1"/>
    </xf>
    <xf numFmtId="0" fontId="1" fillId="2" borderId="0" xfId="0" applyFont="1" applyFill="1" applyAlignment="1">
      <alignment horizontal="left" vertical="top" wrapText="1"/>
    </xf>
    <xf numFmtId="0" fontId="1" fillId="2" borderId="17" xfId="0" applyFont="1" applyFill="1" applyBorder="1" applyAlignment="1">
      <alignment horizontal="center" wrapText="1"/>
    </xf>
    <xf numFmtId="0" fontId="26" fillId="0" borderId="18" xfId="0" applyFont="1" applyBorder="1" applyAlignment="1">
      <alignment horizontal="center" wrapText="1"/>
    </xf>
    <xf numFmtId="0" fontId="26" fillId="0" borderId="19" xfId="0" applyFont="1" applyBorder="1" applyAlignment="1">
      <alignment horizontal="center" wrapText="1"/>
    </xf>
    <xf numFmtId="0" fontId="26" fillId="0" borderId="20" xfId="0" applyFont="1" applyBorder="1" applyAlignment="1">
      <alignment horizontal="center" wrapText="1"/>
    </xf>
    <xf numFmtId="0" fontId="26" fillId="8" borderId="0" xfId="0" applyFont="1" applyFill="1" applyAlignment="1">
      <alignment horizontal="center" vertical="top" wrapText="1"/>
    </xf>
    <xf numFmtId="0" fontId="26" fillId="8" borderId="22" xfId="0" applyFont="1" applyFill="1" applyBorder="1" applyAlignment="1">
      <alignment horizontal="center" vertical="top" wrapText="1"/>
    </xf>
    <xf numFmtId="0" fontId="26" fillId="8" borderId="21" xfId="0" applyFont="1" applyFill="1" applyBorder="1" applyAlignment="1">
      <alignment horizontal="center" wrapText="1"/>
    </xf>
    <xf numFmtId="0" fontId="26" fillId="8" borderId="0" xfId="0" applyFont="1" applyFill="1" applyAlignment="1">
      <alignment horizontal="center" wrapText="1"/>
    </xf>
    <xf numFmtId="0" fontId="26" fillId="8" borderId="22" xfId="0" applyFont="1" applyFill="1" applyBorder="1" applyAlignment="1">
      <alignment horizontal="center" wrapText="1"/>
    </xf>
    <xf numFmtId="0" fontId="6" fillId="8" borderId="21" xfId="0" applyFont="1" applyFill="1" applyBorder="1" applyAlignment="1">
      <alignment horizontal="left" vertical="top" wrapText="1"/>
    </xf>
    <xf numFmtId="0" fontId="6" fillId="8" borderId="0" xfId="0" applyFont="1" applyFill="1" applyAlignment="1">
      <alignment horizontal="left" vertical="top" wrapText="1"/>
    </xf>
    <xf numFmtId="0" fontId="6" fillId="8" borderId="25" xfId="0" applyFont="1" applyFill="1" applyBorder="1" applyAlignment="1">
      <alignment horizontal="left" vertical="top" wrapText="1"/>
    </xf>
    <xf numFmtId="0" fontId="6" fillId="8" borderId="26" xfId="0" applyFont="1" applyFill="1" applyBorder="1" applyAlignment="1">
      <alignment horizontal="left" vertical="top" wrapText="1"/>
    </xf>
    <xf numFmtId="0" fontId="27" fillId="0" borderId="19" xfId="0" applyFont="1" applyBorder="1" applyAlignment="1">
      <alignment horizontal="center"/>
    </xf>
    <xf numFmtId="0" fontId="27" fillId="0" borderId="0" xfId="0" applyFont="1" applyAlignment="1">
      <alignment horizontal="center"/>
    </xf>
    <xf numFmtId="0" fontId="8" fillId="10" borderId="4" xfId="0" applyFont="1" applyFill="1" applyBorder="1" applyAlignment="1">
      <alignment horizontal="center" vertical="center" wrapText="1"/>
    </xf>
    <xf numFmtId="0" fontId="6" fillId="0" borderId="4" xfId="0" applyFont="1" applyBorder="1" applyAlignment="1">
      <alignment horizontal="right" vertical="top" wrapText="1"/>
    </xf>
    <xf numFmtId="0" fontId="16" fillId="0" borderId="0" xfId="0" applyFont="1" applyAlignment="1">
      <alignment horizontal="left"/>
    </xf>
    <xf numFmtId="0" fontId="15" fillId="0" borderId="4" xfId="0" applyFont="1" applyBorder="1" applyAlignment="1">
      <alignment horizontal="center" vertical="center"/>
    </xf>
    <xf numFmtId="0" fontId="15" fillId="0" borderId="4" xfId="0" applyFont="1" applyBorder="1" applyAlignment="1">
      <alignment horizontal="left" vertical="center" wrapText="1"/>
    </xf>
    <xf numFmtId="0" fontId="15" fillId="0" borderId="4" xfId="0" applyFont="1" applyBorder="1" applyAlignment="1">
      <alignment horizontal="left" vertical="center"/>
    </xf>
    <xf numFmtId="0" fontId="1" fillId="6" borderId="4" xfId="0" applyFont="1" applyFill="1" applyBorder="1" applyAlignment="1">
      <alignment horizontal="center" vertical="center"/>
    </xf>
    <xf numFmtId="0" fontId="13" fillId="0" borderId="4" xfId="0" applyFont="1" applyBorder="1" applyAlignment="1">
      <alignment horizontal="left" vertical="top" wrapText="1"/>
    </xf>
    <xf numFmtId="0" fontId="6" fillId="7" borderId="4" xfId="0" applyFont="1" applyFill="1" applyBorder="1" applyAlignment="1">
      <alignment horizontal="center" vertical="top" wrapText="1"/>
    </xf>
    <xf numFmtId="0" fontId="6" fillId="0" borderId="4" xfId="0" applyFont="1" applyBorder="1" applyAlignment="1">
      <alignment horizontal="center" vertical="top" wrapText="1"/>
    </xf>
    <xf numFmtId="0" fontId="6" fillId="0" borderId="4" xfId="0" applyFont="1" applyBorder="1" applyAlignment="1">
      <alignment horizontal="right" vertical="top"/>
    </xf>
    <xf numFmtId="43" fontId="6" fillId="7" borderId="4" xfId="2" applyFont="1" applyFill="1" applyBorder="1" applyAlignment="1">
      <alignment horizontal="center" vertical="top" wrapText="1"/>
    </xf>
    <xf numFmtId="43" fontId="13" fillId="0" borderId="4" xfId="2" applyFont="1" applyBorder="1" applyAlignment="1">
      <alignment horizontal="left" vertical="top" wrapText="1"/>
    </xf>
    <xf numFmtId="0" fontId="1" fillId="6" borderId="4" xfId="0" applyFont="1" applyFill="1" applyBorder="1" applyAlignment="1">
      <alignment horizontal="center"/>
    </xf>
    <xf numFmtId="0" fontId="6" fillId="6" borderId="4" xfId="0" applyFont="1" applyFill="1" applyBorder="1" applyAlignment="1">
      <alignment horizontal="center" vertical="top"/>
    </xf>
    <xf numFmtId="0" fontId="12" fillId="0" borderId="4" xfId="0" applyFont="1" applyBorder="1" applyAlignment="1">
      <alignment horizontal="center" vertical="center"/>
    </xf>
    <xf numFmtId="0" fontId="11" fillId="0" borderId="4" xfId="0" applyFont="1" applyBorder="1" applyAlignment="1">
      <alignment horizontal="left" vertical="top" wrapText="1"/>
    </xf>
    <xf numFmtId="0" fontId="11" fillId="0" borderId="4" xfId="0" applyFont="1" applyBorder="1" applyAlignment="1">
      <alignment horizontal="left" vertical="top"/>
    </xf>
    <xf numFmtId="0" fontId="7" fillId="6" borderId="9" xfId="0" applyFont="1" applyFill="1" applyBorder="1" applyAlignment="1">
      <alignment horizontal="center" vertical="top" wrapText="1"/>
    </xf>
    <xf numFmtId="0" fontId="7" fillId="6" borderId="10" xfId="0" applyFont="1" applyFill="1" applyBorder="1" applyAlignment="1">
      <alignment horizontal="center" vertical="top" wrapText="1"/>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9" xfId="0" applyFont="1" applyFill="1" applyBorder="1" applyAlignment="1">
      <alignment horizontal="center" vertical="top" wrapText="1"/>
    </xf>
    <xf numFmtId="0" fontId="6" fillId="6" borderId="10" xfId="0" applyFont="1" applyFill="1" applyBorder="1" applyAlignment="1">
      <alignment horizontal="center" vertical="top" wrapText="1"/>
    </xf>
    <xf numFmtId="0" fontId="6" fillId="6" borderId="11" xfId="0" applyFont="1" applyFill="1" applyBorder="1" applyAlignment="1">
      <alignment horizontal="center" vertical="top" wrapText="1"/>
    </xf>
    <xf numFmtId="14" fontId="27" fillId="0" borderId="0" xfId="0" applyNumberFormat="1" applyFont="1"/>
    <xf numFmtId="43" fontId="27" fillId="0" borderId="0" xfId="0" applyNumberFormat="1" applyFont="1"/>
  </cellXfs>
  <cellStyles count="4">
    <cellStyle name="Normal" xfId="0" builtinId="0"/>
    <cellStyle name="Normal 2" xfId="1"/>
    <cellStyle name="Porcentagem" xfId="3" builtinId="5"/>
    <cellStyle name="Vírgula" xfId="2"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3.jpe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6.jpeg"/><Relationship Id="rId1"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7.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33500" cy="333375"/>
    <xdr:pic>
      <xdr:nvPicPr>
        <xdr:cNvPr id="2" name="Picture 1">
          <a:extLst>
            <a:ext uri="{FF2B5EF4-FFF2-40B4-BE49-F238E27FC236}">
              <a16:creationId xmlns="" xmlns:a16="http://schemas.microsoft.com/office/drawing/2014/main" id="{46C63767-DC63-40A2-B592-1F4D14CB4E46}"/>
            </a:ext>
          </a:extLst>
        </xdr:cNvPr>
        <xdr:cNvPicPr>
          <a:picLocks noSelect="1" noChangeAspect="1" noMove="1"/>
        </xdr:cNvPicPr>
      </xdr:nvPicPr>
      <xdr:blipFill>
        <a:blip xmlns:r="http://schemas.openxmlformats.org/officeDocument/2006/relationships" r:embed="rId1"/>
        <a:stretch>
          <a:fillRect/>
        </a:stretch>
      </xdr:blipFill>
      <xdr:spPr>
        <a:xfrm>
          <a:off x="0" y="0"/>
          <a:ext cx="1333500" cy="333375"/>
        </a:xfrm>
        <a:prstGeom prst="rect">
          <a:avLst/>
        </a:prstGeom>
      </xdr:spPr>
    </xdr:pic>
    <xdr:clientData/>
  </xdr:oneCellAnchor>
  <xdr:twoCellAnchor editAs="oneCell">
    <xdr:from>
      <xdr:col>0</xdr:col>
      <xdr:colOff>9525</xdr:colOff>
      <xdr:row>0</xdr:row>
      <xdr:rowOff>0</xdr:rowOff>
    </xdr:from>
    <xdr:to>
      <xdr:col>1</xdr:col>
      <xdr:colOff>628650</xdr:colOff>
      <xdr:row>0</xdr:row>
      <xdr:rowOff>571500</xdr:rowOff>
    </xdr:to>
    <xdr:pic>
      <xdr:nvPicPr>
        <xdr:cNvPr id="3" name="Imagem 2" descr="Resultado de imagem para desenhos miniatura de construçoes">
          <a:extLst>
            <a:ext uri="{FF2B5EF4-FFF2-40B4-BE49-F238E27FC236}">
              <a16:creationId xmlns="" xmlns:a16="http://schemas.microsoft.com/office/drawing/2014/main" id="{406C8D52-93AE-4748-A70C-C3E4DCB1E7A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381125" cy="571500"/>
        </a:xfrm>
        <a:prstGeom prst="rect">
          <a:avLst/>
        </a:prstGeom>
        <a:noFill/>
        <a:ln>
          <a:noFill/>
        </a:ln>
      </xdr:spPr>
    </xdr:pic>
    <xdr:clientData/>
  </xdr:twoCellAnchor>
  <xdr:twoCellAnchor editAs="oneCell">
    <xdr:from>
      <xdr:col>1</xdr:col>
      <xdr:colOff>323850</xdr:colOff>
      <xdr:row>24</xdr:row>
      <xdr:rowOff>114300</xdr:rowOff>
    </xdr:from>
    <xdr:to>
      <xdr:col>1</xdr:col>
      <xdr:colOff>2933700</xdr:colOff>
      <xdr:row>28</xdr:row>
      <xdr:rowOff>631836</xdr:rowOff>
    </xdr:to>
    <xdr:pic>
      <xdr:nvPicPr>
        <xdr:cNvPr id="4" name="Imagem 3">
          <a:extLst>
            <a:ext uri="{FF2B5EF4-FFF2-40B4-BE49-F238E27FC236}">
              <a16:creationId xmlns="" xmlns:a16="http://schemas.microsoft.com/office/drawing/2014/main" id="{D5ADE84F-A53F-4788-99E6-F72ED487DF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85850" y="7696200"/>
          <a:ext cx="2609850" cy="1241437"/>
        </a:xfrm>
        <a:prstGeom prst="rect">
          <a:avLst/>
        </a:prstGeom>
      </xdr:spPr>
    </xdr:pic>
    <xdr:clientData/>
  </xdr:twoCellAnchor>
  <xdr:twoCellAnchor editAs="oneCell">
    <xdr:from>
      <xdr:col>1</xdr:col>
      <xdr:colOff>750795</xdr:colOff>
      <xdr:row>0</xdr:row>
      <xdr:rowOff>0</xdr:rowOff>
    </xdr:from>
    <xdr:to>
      <xdr:col>1</xdr:col>
      <xdr:colOff>5490882</xdr:colOff>
      <xdr:row>1</xdr:row>
      <xdr:rowOff>25642</xdr:rowOff>
    </xdr:to>
    <xdr:pic>
      <xdr:nvPicPr>
        <xdr:cNvPr id="5" name="Imagem 4">
          <a:extLst>
            <a:ext uri="{FF2B5EF4-FFF2-40B4-BE49-F238E27FC236}">
              <a16:creationId xmlns="" xmlns:a16="http://schemas.microsoft.com/office/drawing/2014/main" id="{E0A68A4C-93F2-4F4D-B5F1-9AD74271976D}"/>
            </a:ext>
          </a:extLst>
        </xdr:cNvPr>
        <xdr:cNvPicPr>
          <a:picLocks noChangeAspect="1"/>
        </xdr:cNvPicPr>
      </xdr:nvPicPr>
      <xdr:blipFill rotWithShape="1">
        <a:blip xmlns:r="http://schemas.openxmlformats.org/officeDocument/2006/relationships" r:embed="rId4"/>
        <a:srcRect l="27088" t="42475" r="26704" b="42216"/>
        <a:stretch/>
      </xdr:blipFill>
      <xdr:spPr>
        <a:xfrm>
          <a:off x="1512795" y="0"/>
          <a:ext cx="4740087" cy="7988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333500" cy="333375"/>
    <xdr:pic>
      <xdr:nvPicPr>
        <xdr:cNvPr id="2" name="Picture 1">
          <a:extLst>
            <a:ext uri="{FF2B5EF4-FFF2-40B4-BE49-F238E27FC236}">
              <a16:creationId xmlns="" xmlns:a16="http://schemas.microsoft.com/office/drawing/2014/main" id="{B031FB66-31B7-4E83-8C44-31E7D6F41352}"/>
            </a:ext>
          </a:extLst>
        </xdr:cNvPr>
        <xdr:cNvPicPr>
          <a:picLocks noSelect="1" noChangeAspect="1" noMove="1"/>
        </xdr:cNvPicPr>
      </xdr:nvPicPr>
      <xdr:blipFill>
        <a:blip xmlns:r="http://schemas.openxmlformats.org/officeDocument/2006/relationships" r:embed="rId1"/>
        <a:stretch>
          <a:fillRect/>
        </a:stretch>
      </xdr:blipFill>
      <xdr:spPr>
        <a:xfrm>
          <a:off x="0" y="0"/>
          <a:ext cx="1333500" cy="333375"/>
        </a:xfrm>
        <a:prstGeom prst="rect">
          <a:avLst/>
        </a:prstGeom>
      </xdr:spPr>
    </xdr:pic>
    <xdr:clientData/>
  </xdr:oneCellAnchor>
  <xdr:twoCellAnchor editAs="oneCell">
    <xdr:from>
      <xdr:col>3</xdr:col>
      <xdr:colOff>603251</xdr:colOff>
      <xdr:row>564</xdr:row>
      <xdr:rowOff>349249</xdr:rowOff>
    </xdr:from>
    <xdr:to>
      <xdr:col>6</xdr:col>
      <xdr:colOff>260351</xdr:colOff>
      <xdr:row>565</xdr:row>
      <xdr:rowOff>828686</xdr:rowOff>
    </xdr:to>
    <xdr:pic>
      <xdr:nvPicPr>
        <xdr:cNvPr id="3" name="Imagem 2">
          <a:extLst>
            <a:ext uri="{FF2B5EF4-FFF2-40B4-BE49-F238E27FC236}">
              <a16:creationId xmlns="" xmlns:a16="http://schemas.microsoft.com/office/drawing/2014/main" id="{9E0742C1-05AB-48E4-B64B-A33091ADF6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0501" y="239315624"/>
          <a:ext cx="2609850" cy="1241437"/>
        </a:xfrm>
        <a:prstGeom prst="rect">
          <a:avLst/>
        </a:prstGeom>
      </xdr:spPr>
    </xdr:pic>
    <xdr:clientData/>
  </xdr:twoCellAnchor>
  <xdr:twoCellAnchor editAs="oneCell">
    <xdr:from>
      <xdr:col>0</xdr:col>
      <xdr:colOff>11206</xdr:colOff>
      <xdr:row>0</xdr:row>
      <xdr:rowOff>0</xdr:rowOff>
    </xdr:from>
    <xdr:to>
      <xdr:col>1</xdr:col>
      <xdr:colOff>630331</xdr:colOff>
      <xdr:row>1</xdr:row>
      <xdr:rowOff>57150</xdr:rowOff>
    </xdr:to>
    <xdr:pic>
      <xdr:nvPicPr>
        <xdr:cNvPr id="4" name="Imagem 3" descr="Resultado de imagem para desenhos miniatura de construçoes">
          <a:extLst>
            <a:ext uri="{FF2B5EF4-FFF2-40B4-BE49-F238E27FC236}">
              <a16:creationId xmlns="" xmlns:a16="http://schemas.microsoft.com/office/drawing/2014/main" id="{DCF110F9-DEAE-421B-AA15-726B85B518C9}"/>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6" y="0"/>
          <a:ext cx="1381125" cy="762000"/>
        </a:xfrm>
        <a:prstGeom prst="rect">
          <a:avLst/>
        </a:prstGeom>
        <a:noFill/>
        <a:ln>
          <a:noFill/>
        </a:ln>
      </xdr:spPr>
    </xdr:pic>
    <xdr:clientData/>
  </xdr:twoCellAnchor>
  <xdr:twoCellAnchor editAs="oneCell">
    <xdr:from>
      <xdr:col>1</xdr:col>
      <xdr:colOff>704851</xdr:colOff>
      <xdr:row>0</xdr:row>
      <xdr:rowOff>47624</xdr:rowOff>
    </xdr:from>
    <xdr:to>
      <xdr:col>1</xdr:col>
      <xdr:colOff>4495801</xdr:colOff>
      <xdr:row>1</xdr:row>
      <xdr:rowOff>38099</xdr:rowOff>
    </xdr:to>
    <xdr:pic>
      <xdr:nvPicPr>
        <xdr:cNvPr id="5" name="Imagem 4">
          <a:extLst>
            <a:ext uri="{FF2B5EF4-FFF2-40B4-BE49-F238E27FC236}">
              <a16:creationId xmlns="" xmlns:a16="http://schemas.microsoft.com/office/drawing/2014/main" id="{0BAB5DC1-4F05-4EC3-B1B5-32F8C8D2BAB8}"/>
            </a:ext>
          </a:extLst>
        </xdr:cNvPr>
        <xdr:cNvPicPr>
          <a:picLocks noChangeAspect="1"/>
        </xdr:cNvPicPr>
      </xdr:nvPicPr>
      <xdr:blipFill rotWithShape="1">
        <a:blip xmlns:r="http://schemas.openxmlformats.org/officeDocument/2006/relationships" r:embed="rId4"/>
        <a:srcRect l="27088" t="42475" r="26704" b="42216"/>
        <a:stretch/>
      </xdr:blipFill>
      <xdr:spPr>
        <a:xfrm>
          <a:off x="1466851" y="47624"/>
          <a:ext cx="3790950" cy="695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333500" cy="333375"/>
    <xdr:pic>
      <xdr:nvPicPr>
        <xdr:cNvPr id="2" name="Picture 1">
          <a:extLst>
            <a:ext uri="{FF2B5EF4-FFF2-40B4-BE49-F238E27FC236}">
              <a16:creationId xmlns="" xmlns:a16="http://schemas.microsoft.com/office/drawing/2014/main" id="{70AA0748-C676-431B-96DF-5636054D75A1}"/>
            </a:ext>
          </a:extLst>
        </xdr:cNvPr>
        <xdr:cNvPicPr>
          <a:picLocks noSelect="1" noChangeAspect="1" noMove="1"/>
        </xdr:cNvPicPr>
      </xdr:nvPicPr>
      <xdr:blipFill>
        <a:blip xmlns:r="http://schemas.openxmlformats.org/officeDocument/2006/relationships" r:embed="rId1"/>
        <a:stretch>
          <a:fillRect/>
        </a:stretch>
      </xdr:blipFill>
      <xdr:spPr>
        <a:xfrm>
          <a:off x="0" y="0"/>
          <a:ext cx="1333500" cy="333375"/>
        </a:xfrm>
        <a:prstGeom prst="rect">
          <a:avLst/>
        </a:prstGeom>
      </xdr:spPr>
    </xdr:pic>
    <xdr:clientData/>
  </xdr:oneCellAnchor>
  <xdr:twoCellAnchor editAs="oneCell">
    <xdr:from>
      <xdr:col>0</xdr:col>
      <xdr:colOff>0</xdr:colOff>
      <xdr:row>0</xdr:row>
      <xdr:rowOff>47624</xdr:rowOff>
    </xdr:from>
    <xdr:to>
      <xdr:col>1</xdr:col>
      <xdr:colOff>794017</xdr:colOff>
      <xdr:row>3</xdr:row>
      <xdr:rowOff>61232</xdr:rowOff>
    </xdr:to>
    <xdr:pic>
      <xdr:nvPicPr>
        <xdr:cNvPr id="3" name="Imagem 2" descr="Resultado de imagem para desenhos miniatura de construçoes">
          <a:extLst>
            <a:ext uri="{FF2B5EF4-FFF2-40B4-BE49-F238E27FC236}">
              <a16:creationId xmlns="" xmlns:a16="http://schemas.microsoft.com/office/drawing/2014/main" id="{CE594736-45EA-4BCB-B8F1-8E87B0091BA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624"/>
          <a:ext cx="1624053" cy="1061358"/>
        </a:xfrm>
        <a:prstGeom prst="rect">
          <a:avLst/>
        </a:prstGeom>
        <a:noFill/>
        <a:ln>
          <a:noFill/>
        </a:ln>
      </xdr:spPr>
    </xdr:pic>
    <xdr:clientData/>
  </xdr:twoCellAnchor>
  <xdr:twoCellAnchor editAs="oneCell">
    <xdr:from>
      <xdr:col>6</xdr:col>
      <xdr:colOff>617471</xdr:colOff>
      <xdr:row>3804</xdr:row>
      <xdr:rowOff>149679</xdr:rowOff>
    </xdr:from>
    <xdr:to>
      <xdr:col>9</xdr:col>
      <xdr:colOff>187620</xdr:colOff>
      <xdr:row>3807</xdr:row>
      <xdr:rowOff>707570</xdr:rowOff>
    </xdr:to>
    <xdr:pic>
      <xdr:nvPicPr>
        <xdr:cNvPr id="4" name="Imagem 3">
          <a:extLst>
            <a:ext uri="{FF2B5EF4-FFF2-40B4-BE49-F238E27FC236}">
              <a16:creationId xmlns="" xmlns:a16="http://schemas.microsoft.com/office/drawing/2014/main" id="{B994993D-4443-44CB-98D9-538054E6C2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47864" y="1224016929"/>
          <a:ext cx="2305185" cy="1088570"/>
        </a:xfrm>
        <a:prstGeom prst="rect">
          <a:avLst/>
        </a:prstGeom>
      </xdr:spPr>
    </xdr:pic>
    <xdr:clientData/>
  </xdr:twoCellAnchor>
  <xdr:twoCellAnchor editAs="oneCell">
    <xdr:from>
      <xdr:col>1</xdr:col>
      <xdr:colOff>870856</xdr:colOff>
      <xdr:row>0</xdr:row>
      <xdr:rowOff>81641</xdr:rowOff>
    </xdr:from>
    <xdr:to>
      <xdr:col>3</xdr:col>
      <xdr:colOff>4445287</xdr:colOff>
      <xdr:row>2</xdr:row>
      <xdr:rowOff>544286</xdr:rowOff>
    </xdr:to>
    <xdr:pic>
      <xdr:nvPicPr>
        <xdr:cNvPr id="5" name="Imagem 4">
          <a:extLst>
            <a:ext uri="{FF2B5EF4-FFF2-40B4-BE49-F238E27FC236}">
              <a16:creationId xmlns="" xmlns:a16="http://schemas.microsoft.com/office/drawing/2014/main" id="{682EB2A3-4500-4963-A148-50A762AE9FAC}"/>
            </a:ext>
          </a:extLst>
        </xdr:cNvPr>
        <xdr:cNvPicPr>
          <a:picLocks noChangeAspect="1"/>
        </xdr:cNvPicPr>
      </xdr:nvPicPr>
      <xdr:blipFill rotWithShape="1">
        <a:blip xmlns:r="http://schemas.openxmlformats.org/officeDocument/2006/relationships" r:embed="rId4"/>
        <a:srcRect l="27088" t="42475" r="26704" b="42216"/>
        <a:stretch/>
      </xdr:blipFill>
      <xdr:spPr>
        <a:xfrm>
          <a:off x="1700892" y="81641"/>
          <a:ext cx="5248109" cy="884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342901</xdr:colOff>
      <xdr:row>0</xdr:row>
      <xdr:rowOff>88901</xdr:rowOff>
    </xdr:from>
    <xdr:to>
      <xdr:col>1</xdr:col>
      <xdr:colOff>2244725</xdr:colOff>
      <xdr:row>0</xdr:row>
      <xdr:rowOff>984250</xdr:rowOff>
    </xdr:to>
    <xdr:pic>
      <xdr:nvPicPr>
        <xdr:cNvPr id="2" name="Imagem 1" descr="Resultado de imagem para desenhos miniatura de construçoes">
          <a:extLst>
            <a:ext uri="{FF2B5EF4-FFF2-40B4-BE49-F238E27FC236}">
              <a16:creationId xmlns="" xmlns:a16="http://schemas.microsoft.com/office/drawing/2014/main" id="{8C19B299-1893-47C9-A0B3-38C0BE7A9D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1" y="88901"/>
          <a:ext cx="2720974" cy="895349"/>
        </a:xfrm>
        <a:prstGeom prst="rect">
          <a:avLst/>
        </a:prstGeom>
        <a:noFill/>
        <a:ln>
          <a:noFill/>
        </a:ln>
      </xdr:spPr>
    </xdr:pic>
    <xdr:clientData/>
  </xdr:twoCellAnchor>
  <xdr:twoCellAnchor editAs="oneCell">
    <xdr:from>
      <xdr:col>4</xdr:col>
      <xdr:colOff>381000</xdr:colOff>
      <xdr:row>0</xdr:row>
      <xdr:rowOff>88900</xdr:rowOff>
    </xdr:from>
    <xdr:to>
      <xdr:col>8</xdr:col>
      <xdr:colOff>956733</xdr:colOff>
      <xdr:row>1</xdr:row>
      <xdr:rowOff>16136</xdr:rowOff>
    </xdr:to>
    <xdr:pic>
      <xdr:nvPicPr>
        <xdr:cNvPr id="3" name="Imagem 2">
          <a:extLst>
            <a:ext uri="{FF2B5EF4-FFF2-40B4-BE49-F238E27FC236}">
              <a16:creationId xmlns="" xmlns:a16="http://schemas.microsoft.com/office/drawing/2014/main" id="{55F98AF3-0992-41EB-B8A8-2E9E015CC40F}"/>
            </a:ext>
          </a:extLst>
        </xdr:cNvPr>
        <xdr:cNvPicPr>
          <a:picLocks noChangeAspect="1"/>
        </xdr:cNvPicPr>
      </xdr:nvPicPr>
      <xdr:blipFill rotWithShape="1">
        <a:blip xmlns:r="http://schemas.openxmlformats.org/officeDocument/2006/relationships" r:embed="rId2"/>
        <a:srcRect l="27088" t="42475" r="26704" b="42216"/>
        <a:stretch/>
      </xdr:blipFill>
      <xdr:spPr>
        <a:xfrm>
          <a:off x="8029575" y="88900"/>
          <a:ext cx="5376333" cy="1006736"/>
        </a:xfrm>
        <a:prstGeom prst="rect">
          <a:avLst/>
        </a:prstGeom>
      </xdr:spPr>
    </xdr:pic>
    <xdr:clientData/>
  </xdr:twoCellAnchor>
  <xdr:twoCellAnchor editAs="oneCell">
    <xdr:from>
      <xdr:col>11</xdr:col>
      <xdr:colOff>1133474</xdr:colOff>
      <xdr:row>51</xdr:row>
      <xdr:rowOff>51110</xdr:rowOff>
    </xdr:from>
    <xdr:to>
      <xdr:col>14</xdr:col>
      <xdr:colOff>714374</xdr:colOff>
      <xdr:row>55</xdr:row>
      <xdr:rowOff>142875</xdr:rowOff>
    </xdr:to>
    <xdr:pic>
      <xdr:nvPicPr>
        <xdr:cNvPr id="4" name="Imagem 3">
          <a:extLst>
            <a:ext uri="{FF2B5EF4-FFF2-40B4-BE49-F238E27FC236}">
              <a16:creationId xmlns="" xmlns:a16="http://schemas.microsoft.com/office/drawing/2014/main" id="{37F25D92-899E-4CEE-9BCD-B66E8CFE63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405349" y="20386985"/>
          <a:ext cx="3200400" cy="9172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415637</xdr:colOff>
      <xdr:row>24</xdr:row>
      <xdr:rowOff>11257</xdr:rowOff>
    </xdr:from>
    <xdr:to>
      <xdr:col>5</xdr:col>
      <xdr:colOff>379269</xdr:colOff>
      <xdr:row>27</xdr:row>
      <xdr:rowOff>121227</xdr:rowOff>
    </xdr:to>
    <xdr:pic>
      <xdr:nvPicPr>
        <xdr:cNvPr id="2" name="Imagem 2">
          <a:extLst>
            <a:ext uri="{FF2B5EF4-FFF2-40B4-BE49-F238E27FC236}">
              <a16:creationId xmlns="" xmlns:a16="http://schemas.microsoft.com/office/drawing/2014/main" id="{4AD51910-F5EA-4E99-8D42-F5EB3E71251D}"/>
            </a:ext>
          </a:extLst>
        </xdr:cNvPr>
        <xdr:cNvPicPr>
          <a:picLocks noChangeAspect="1"/>
        </xdr:cNvPicPr>
      </xdr:nvPicPr>
      <xdr:blipFill>
        <a:blip xmlns:r="http://schemas.openxmlformats.org/officeDocument/2006/relationships" r:embed="rId1"/>
        <a:srcRect l="14643" t="29560" r="12359" b="45446"/>
        <a:stretch>
          <a:fillRect/>
        </a:stretch>
      </xdr:blipFill>
      <xdr:spPr>
        <a:xfrm>
          <a:off x="419100" y="4362450"/>
          <a:ext cx="3390900" cy="657225"/>
        </a:xfrm>
        <a:prstGeom prst="rect">
          <a:avLst/>
        </a:prstGeom>
      </xdr:spPr>
    </xdr:pic>
    <xdr:clientData/>
  </xdr:twoCellAnchor>
  <xdr:twoCellAnchor editAs="oneCell">
    <xdr:from>
      <xdr:col>4</xdr:col>
      <xdr:colOff>389659</xdr:colOff>
      <xdr:row>38</xdr:row>
      <xdr:rowOff>69274</xdr:rowOff>
    </xdr:from>
    <xdr:to>
      <xdr:col>6</xdr:col>
      <xdr:colOff>598481</xdr:colOff>
      <xdr:row>42</xdr:row>
      <xdr:rowOff>86592</xdr:rowOff>
    </xdr:to>
    <xdr:pic>
      <xdr:nvPicPr>
        <xdr:cNvPr id="3" name="Imagem 2">
          <a:extLst>
            <a:ext uri="{FF2B5EF4-FFF2-40B4-BE49-F238E27FC236}">
              <a16:creationId xmlns="" xmlns:a16="http://schemas.microsoft.com/office/drawing/2014/main" id="{0707D7F8-B5F7-4FBF-82C7-F1EEBAFC02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25932" y="6996547"/>
          <a:ext cx="1576958" cy="744682"/>
        </a:xfrm>
        <a:prstGeom prst="rect">
          <a:avLst/>
        </a:prstGeom>
      </xdr:spPr>
    </xdr:pic>
    <xdr:clientData/>
  </xdr:twoCellAnchor>
  <xdr:twoCellAnchor editAs="oneCell">
    <xdr:from>
      <xdr:col>0</xdr:col>
      <xdr:colOff>0</xdr:colOff>
      <xdr:row>0</xdr:row>
      <xdr:rowOff>0</xdr:rowOff>
    </xdr:from>
    <xdr:to>
      <xdr:col>2</xdr:col>
      <xdr:colOff>12989</xdr:colOff>
      <xdr:row>0</xdr:row>
      <xdr:rowOff>545523</xdr:rowOff>
    </xdr:to>
    <xdr:pic>
      <xdr:nvPicPr>
        <xdr:cNvPr id="4" name="Imagem 3" descr="Resultado de imagem para desenhos miniatura de construçoes">
          <a:extLst>
            <a:ext uri="{FF2B5EF4-FFF2-40B4-BE49-F238E27FC236}">
              <a16:creationId xmlns="" xmlns:a16="http://schemas.microsoft.com/office/drawing/2014/main" id="{0E75240D-A511-4DEC-B46D-FA536634A32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381125" cy="545523"/>
        </a:xfrm>
        <a:prstGeom prst="rect">
          <a:avLst/>
        </a:prstGeom>
        <a:noFill/>
        <a:ln>
          <a:noFill/>
        </a:ln>
      </xdr:spPr>
    </xdr:pic>
    <xdr:clientData/>
  </xdr:twoCellAnchor>
  <xdr:twoCellAnchor editAs="oneCell">
    <xdr:from>
      <xdr:col>2</xdr:col>
      <xdr:colOff>147204</xdr:colOff>
      <xdr:row>0</xdr:row>
      <xdr:rowOff>34638</xdr:rowOff>
    </xdr:from>
    <xdr:to>
      <xdr:col>6</xdr:col>
      <xdr:colOff>380643</xdr:colOff>
      <xdr:row>0</xdr:row>
      <xdr:rowOff>588820</xdr:rowOff>
    </xdr:to>
    <xdr:pic>
      <xdr:nvPicPr>
        <xdr:cNvPr id="5" name="Imagem 4">
          <a:extLst>
            <a:ext uri="{FF2B5EF4-FFF2-40B4-BE49-F238E27FC236}">
              <a16:creationId xmlns="" xmlns:a16="http://schemas.microsoft.com/office/drawing/2014/main" id="{791AE101-7D2B-4DE6-819C-439B0A64DA7B}"/>
            </a:ext>
          </a:extLst>
        </xdr:cNvPr>
        <xdr:cNvPicPr>
          <a:picLocks noChangeAspect="1"/>
        </xdr:cNvPicPr>
      </xdr:nvPicPr>
      <xdr:blipFill rotWithShape="1">
        <a:blip xmlns:r="http://schemas.openxmlformats.org/officeDocument/2006/relationships" r:embed="rId4"/>
        <a:srcRect l="27088" t="42475" r="26704" b="42216"/>
        <a:stretch/>
      </xdr:blipFill>
      <xdr:spPr>
        <a:xfrm>
          <a:off x="1515340" y="34638"/>
          <a:ext cx="2969712" cy="5541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22</xdr:row>
      <xdr:rowOff>66675</xdr:rowOff>
    </xdr:from>
    <xdr:to>
      <xdr:col>1</xdr:col>
      <xdr:colOff>3895725</xdr:colOff>
      <xdr:row>26</xdr:row>
      <xdr:rowOff>120071</xdr:rowOff>
    </xdr:to>
    <xdr:pic>
      <xdr:nvPicPr>
        <xdr:cNvPr id="2" name="Imagem 1">
          <a:extLst>
            <a:ext uri="{FF2B5EF4-FFF2-40B4-BE49-F238E27FC236}">
              <a16:creationId xmlns="" xmlns:a16="http://schemas.microsoft.com/office/drawing/2014/main" id="{5448207C-F5EB-4637-8306-88F84029280B}"/>
            </a:ext>
          </a:extLst>
        </xdr:cNvPr>
        <xdr:cNvPicPr>
          <a:picLocks noChangeAspect="1"/>
        </xdr:cNvPicPr>
      </xdr:nvPicPr>
      <xdr:blipFill>
        <a:blip xmlns:r="http://schemas.openxmlformats.org/officeDocument/2006/relationships" r:embed="rId1"/>
        <a:srcRect l="6442" t="24090" r="11994" b="51293"/>
        <a:stretch>
          <a:fillRect/>
        </a:stretch>
      </xdr:blipFill>
      <xdr:spPr>
        <a:xfrm>
          <a:off x="0" y="4057650"/>
          <a:ext cx="4581525" cy="781050"/>
        </a:xfrm>
        <a:prstGeom prst="rect">
          <a:avLst/>
        </a:prstGeom>
      </xdr:spPr>
    </xdr:pic>
    <xdr:clientData/>
  </xdr:twoCellAnchor>
  <xdr:twoCellAnchor editAs="oneCell">
    <xdr:from>
      <xdr:col>0</xdr:col>
      <xdr:colOff>0</xdr:colOff>
      <xdr:row>0</xdr:row>
      <xdr:rowOff>0</xdr:rowOff>
    </xdr:from>
    <xdr:to>
      <xdr:col>1</xdr:col>
      <xdr:colOff>695325</xdr:colOff>
      <xdr:row>0</xdr:row>
      <xdr:rowOff>695324</xdr:rowOff>
    </xdr:to>
    <xdr:pic>
      <xdr:nvPicPr>
        <xdr:cNvPr id="3" name="Imagem 2" descr="Resultado de imagem para desenhos miniatura de construçoes">
          <a:extLst>
            <a:ext uri="{FF2B5EF4-FFF2-40B4-BE49-F238E27FC236}">
              <a16:creationId xmlns="" xmlns:a16="http://schemas.microsoft.com/office/drawing/2014/main" id="{1529796D-46B1-4871-9AA0-ED9892DE6B6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81125" cy="695324"/>
        </a:xfrm>
        <a:prstGeom prst="rect">
          <a:avLst/>
        </a:prstGeom>
        <a:noFill/>
        <a:ln>
          <a:noFill/>
        </a:ln>
      </xdr:spPr>
    </xdr:pic>
    <xdr:clientData/>
  </xdr:twoCellAnchor>
  <xdr:twoCellAnchor editAs="oneCell">
    <xdr:from>
      <xdr:col>1</xdr:col>
      <xdr:colOff>3009900</xdr:colOff>
      <xdr:row>37</xdr:row>
      <xdr:rowOff>171450</xdr:rowOff>
    </xdr:from>
    <xdr:to>
      <xdr:col>2</xdr:col>
      <xdr:colOff>424433</xdr:colOff>
      <xdr:row>42</xdr:row>
      <xdr:rowOff>11257</xdr:rowOff>
    </xdr:to>
    <xdr:pic>
      <xdr:nvPicPr>
        <xdr:cNvPr id="4" name="Imagem 3">
          <a:extLst>
            <a:ext uri="{FF2B5EF4-FFF2-40B4-BE49-F238E27FC236}">
              <a16:creationId xmlns="" xmlns:a16="http://schemas.microsoft.com/office/drawing/2014/main" id="{7D3659FA-D408-4A77-B583-C70BBC3AAE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95700" y="7315200"/>
          <a:ext cx="1576958" cy="744682"/>
        </a:xfrm>
        <a:prstGeom prst="rect">
          <a:avLst/>
        </a:prstGeom>
      </xdr:spPr>
    </xdr:pic>
    <xdr:clientData/>
  </xdr:twoCellAnchor>
  <xdr:twoCellAnchor editAs="oneCell">
    <xdr:from>
      <xdr:col>1</xdr:col>
      <xdr:colOff>942975</xdr:colOff>
      <xdr:row>0</xdr:row>
      <xdr:rowOff>38101</xdr:rowOff>
    </xdr:from>
    <xdr:to>
      <xdr:col>2</xdr:col>
      <xdr:colOff>251400</xdr:colOff>
      <xdr:row>0</xdr:row>
      <xdr:rowOff>685801</xdr:rowOff>
    </xdr:to>
    <xdr:pic>
      <xdr:nvPicPr>
        <xdr:cNvPr id="5" name="Imagem 4">
          <a:extLst>
            <a:ext uri="{FF2B5EF4-FFF2-40B4-BE49-F238E27FC236}">
              <a16:creationId xmlns="" xmlns:a16="http://schemas.microsoft.com/office/drawing/2014/main" id="{ED5464C8-7C46-42F6-A5C5-9121581EB4D3}"/>
            </a:ext>
          </a:extLst>
        </xdr:cNvPr>
        <xdr:cNvPicPr>
          <a:picLocks noChangeAspect="1"/>
        </xdr:cNvPicPr>
      </xdr:nvPicPr>
      <xdr:blipFill rotWithShape="1">
        <a:blip xmlns:r="http://schemas.openxmlformats.org/officeDocument/2006/relationships" r:embed="rId4"/>
        <a:srcRect l="27088" t="42475" r="26704" b="42216"/>
        <a:stretch/>
      </xdr:blipFill>
      <xdr:spPr>
        <a:xfrm>
          <a:off x="1628775" y="38101"/>
          <a:ext cx="3470850" cy="647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697057</xdr:colOff>
      <xdr:row>0</xdr:row>
      <xdr:rowOff>692726</xdr:rowOff>
    </xdr:to>
    <xdr:pic>
      <xdr:nvPicPr>
        <xdr:cNvPr id="2" name="Imagem 1" descr="Resultado de imagem para desenhos miniatura de construçoes">
          <a:extLst>
            <a:ext uri="{FF2B5EF4-FFF2-40B4-BE49-F238E27FC236}">
              <a16:creationId xmlns="" xmlns:a16="http://schemas.microsoft.com/office/drawing/2014/main" id="{00C63748-5A63-436E-B430-D88BD767CD2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81125" cy="692726"/>
        </a:xfrm>
        <a:prstGeom prst="rect">
          <a:avLst/>
        </a:prstGeom>
        <a:noFill/>
        <a:ln>
          <a:noFill/>
        </a:ln>
      </xdr:spPr>
    </xdr:pic>
    <xdr:clientData/>
  </xdr:twoCellAnchor>
  <xdr:twoCellAnchor editAs="oneCell">
    <xdr:from>
      <xdr:col>1</xdr:col>
      <xdr:colOff>4242955</xdr:colOff>
      <xdr:row>39</xdr:row>
      <xdr:rowOff>34635</xdr:rowOff>
    </xdr:from>
    <xdr:to>
      <xdr:col>3</xdr:col>
      <xdr:colOff>719708</xdr:colOff>
      <xdr:row>43</xdr:row>
      <xdr:rowOff>51954</xdr:rowOff>
    </xdr:to>
    <xdr:pic>
      <xdr:nvPicPr>
        <xdr:cNvPr id="3" name="Imagem 2">
          <a:extLst>
            <a:ext uri="{FF2B5EF4-FFF2-40B4-BE49-F238E27FC236}">
              <a16:creationId xmlns="" xmlns:a16="http://schemas.microsoft.com/office/drawing/2014/main" id="{007048C9-F9AB-491C-95CC-111CA23F39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7023" y="7897090"/>
          <a:ext cx="1576958" cy="744682"/>
        </a:xfrm>
        <a:prstGeom prst="rect">
          <a:avLst/>
        </a:prstGeom>
      </xdr:spPr>
    </xdr:pic>
    <xdr:clientData/>
  </xdr:twoCellAnchor>
  <xdr:twoCellAnchor editAs="oneCell">
    <xdr:from>
      <xdr:col>1</xdr:col>
      <xdr:colOff>1004456</xdr:colOff>
      <xdr:row>0</xdr:row>
      <xdr:rowOff>34637</xdr:rowOff>
    </xdr:from>
    <xdr:to>
      <xdr:col>2</xdr:col>
      <xdr:colOff>51955</xdr:colOff>
      <xdr:row>0</xdr:row>
      <xdr:rowOff>669679</xdr:rowOff>
    </xdr:to>
    <xdr:pic>
      <xdr:nvPicPr>
        <xdr:cNvPr id="4" name="Imagem 3">
          <a:extLst>
            <a:ext uri="{FF2B5EF4-FFF2-40B4-BE49-F238E27FC236}">
              <a16:creationId xmlns="" xmlns:a16="http://schemas.microsoft.com/office/drawing/2014/main" id="{A2F835E4-8AF1-4E1B-A431-ACAEA60594DF}"/>
            </a:ext>
          </a:extLst>
        </xdr:cNvPr>
        <xdr:cNvPicPr>
          <a:picLocks noChangeAspect="1"/>
        </xdr:cNvPicPr>
      </xdr:nvPicPr>
      <xdr:blipFill rotWithShape="1">
        <a:blip xmlns:r="http://schemas.openxmlformats.org/officeDocument/2006/relationships" r:embed="rId3"/>
        <a:srcRect l="27088" t="42475" r="26704" b="42216"/>
        <a:stretch/>
      </xdr:blipFill>
      <xdr:spPr>
        <a:xfrm>
          <a:off x="1688524" y="34637"/>
          <a:ext cx="3403022" cy="635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hales/Desktop/OR&#199;AMENTO%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do Orçamento"/>
      <sheetName val="Orçamento Sintético"/>
      <sheetName val="Buttons"/>
      <sheetName val="CPUs FINAL"/>
    </sheetNames>
    <sheetDataSet>
      <sheetData sheetId="0">
        <row r="3">
          <cell r="B3" t="str">
            <v>SINAPI - 02/2023 - Piauí       ORSE - 11/2022 - Sergipe           SEINFRA - 027 - Ceará</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0"/>
  <sheetViews>
    <sheetView showOutlineSymbols="0" view="pageBreakPreview" zoomScale="85" zoomScaleNormal="100" zoomScaleSheetLayoutView="85" workbookViewId="0">
      <selection activeCell="D26" sqref="D26:E26"/>
    </sheetView>
  </sheetViews>
  <sheetFormatPr defaultColWidth="9.25" defaultRowHeight="14.25" x14ac:dyDescent="0.2"/>
  <cols>
    <col min="1" max="1" width="10" bestFit="1" customWidth="1"/>
    <col min="2" max="2" width="72.875" customWidth="1"/>
    <col min="3" max="3" width="30" bestFit="1" customWidth="1"/>
    <col min="4" max="4" width="5" bestFit="1" customWidth="1"/>
    <col min="5" max="7" width="10" bestFit="1" customWidth="1"/>
    <col min="8" max="8" width="21.875" customWidth="1"/>
  </cols>
  <sheetData>
    <row r="1" spans="1:8" ht="60.75" customHeight="1" x14ac:dyDescent="0.25">
      <c r="A1" s="1"/>
      <c r="B1" s="1" t="s">
        <v>0</v>
      </c>
      <c r="C1" s="71" t="s">
        <v>1</v>
      </c>
      <c r="D1" s="130" t="s">
        <v>2</v>
      </c>
      <c r="E1" s="130"/>
      <c r="F1" s="130"/>
      <c r="G1" s="130" t="s">
        <v>3</v>
      </c>
      <c r="H1" s="130"/>
    </row>
    <row r="2" spans="1:8" ht="35.25" customHeight="1" x14ac:dyDescent="0.2">
      <c r="A2" s="22"/>
      <c r="B2" s="55" t="s">
        <v>4</v>
      </c>
      <c r="C2" s="22" t="s">
        <v>5</v>
      </c>
      <c r="D2" s="123" t="s">
        <v>6</v>
      </c>
      <c r="E2" s="123"/>
      <c r="F2" s="123"/>
      <c r="G2" s="131" t="s">
        <v>1994</v>
      </c>
      <c r="H2" s="131"/>
    </row>
    <row r="3" spans="1:8" ht="15" x14ac:dyDescent="0.25">
      <c r="A3" s="132" t="s">
        <v>7</v>
      </c>
      <c r="B3" s="127"/>
      <c r="C3" s="127"/>
      <c r="D3" s="127"/>
      <c r="E3" s="127"/>
      <c r="F3" s="127"/>
      <c r="G3" s="127"/>
      <c r="H3" s="127"/>
    </row>
    <row r="4" spans="1:8" ht="30" customHeight="1" x14ac:dyDescent="0.2">
      <c r="A4" s="2" t="s">
        <v>8</v>
      </c>
      <c r="B4" s="129" t="s">
        <v>9</v>
      </c>
      <c r="C4" s="129"/>
      <c r="D4" s="129"/>
      <c r="E4" s="129"/>
      <c r="F4" s="129"/>
      <c r="G4" s="129"/>
      <c r="H4" s="4" t="s">
        <v>10</v>
      </c>
    </row>
    <row r="5" spans="1:8" ht="24" customHeight="1" x14ac:dyDescent="0.2">
      <c r="A5" s="66">
        <v>1</v>
      </c>
      <c r="B5" s="128" t="s">
        <v>11</v>
      </c>
      <c r="C5" s="128"/>
      <c r="D5" s="128"/>
      <c r="E5" s="128"/>
      <c r="F5" s="128"/>
      <c r="G5" s="128"/>
      <c r="H5" s="5">
        <f>VLOOKUP(A5,'Orçamento Sintético'!A:G,7,FALSE)</f>
        <v>545876.26</v>
      </c>
    </row>
    <row r="6" spans="1:8" ht="24" customHeight="1" x14ac:dyDescent="0.2">
      <c r="A6" s="66">
        <v>2</v>
      </c>
      <c r="B6" s="128" t="s">
        <v>12</v>
      </c>
      <c r="C6" s="128"/>
      <c r="D6" s="128"/>
      <c r="E6" s="128"/>
      <c r="F6" s="128"/>
      <c r="G6" s="128"/>
      <c r="H6" s="5">
        <f>VLOOKUP(A6,'Orçamento Sintético'!A:G,7,FALSE)</f>
        <v>946600.49</v>
      </c>
    </row>
    <row r="7" spans="1:8" ht="24" customHeight="1" x14ac:dyDescent="0.2">
      <c r="A7" s="66">
        <v>3</v>
      </c>
      <c r="B7" s="128" t="s">
        <v>13</v>
      </c>
      <c r="C7" s="128"/>
      <c r="D7" s="128"/>
      <c r="E7" s="128"/>
      <c r="F7" s="128"/>
      <c r="G7" s="128"/>
      <c r="H7" s="5">
        <f>VLOOKUP(A7,'Orçamento Sintético'!A:G,7,FALSE)</f>
        <v>403084.29000000004</v>
      </c>
    </row>
    <row r="8" spans="1:8" ht="24" customHeight="1" x14ac:dyDescent="0.2">
      <c r="A8" s="66">
        <v>4</v>
      </c>
      <c r="B8" s="128" t="s">
        <v>14</v>
      </c>
      <c r="C8" s="128"/>
      <c r="D8" s="128"/>
      <c r="E8" s="128"/>
      <c r="F8" s="128"/>
      <c r="G8" s="128"/>
      <c r="H8" s="5">
        <f>VLOOKUP(A8,'Orçamento Sintético'!A:G,7,FALSE)</f>
        <v>279287.12</v>
      </c>
    </row>
    <row r="9" spans="1:8" ht="24" customHeight="1" x14ac:dyDescent="0.2">
      <c r="A9" s="66">
        <v>5</v>
      </c>
      <c r="B9" s="128" t="s">
        <v>15</v>
      </c>
      <c r="C9" s="128"/>
      <c r="D9" s="128"/>
      <c r="E9" s="128"/>
      <c r="F9" s="128"/>
      <c r="G9" s="128"/>
      <c r="H9" s="5">
        <f>VLOOKUP(A9,'Orçamento Sintético'!A:G,7,FALSE)</f>
        <v>282214.44</v>
      </c>
    </row>
    <row r="10" spans="1:8" ht="24" customHeight="1" x14ac:dyDescent="0.2">
      <c r="A10" s="66">
        <v>6</v>
      </c>
      <c r="B10" s="128" t="s">
        <v>16</v>
      </c>
      <c r="C10" s="128"/>
      <c r="D10" s="128"/>
      <c r="E10" s="128"/>
      <c r="F10" s="128"/>
      <c r="G10" s="128"/>
      <c r="H10" s="5">
        <f>VLOOKUP(A10,'Orçamento Sintético'!A:G,7,FALSE)</f>
        <v>415103.36999999994</v>
      </c>
    </row>
    <row r="11" spans="1:8" ht="24" customHeight="1" x14ac:dyDescent="0.2">
      <c r="A11" s="66">
        <v>7</v>
      </c>
      <c r="B11" s="128" t="s">
        <v>17</v>
      </c>
      <c r="C11" s="128"/>
      <c r="D11" s="128"/>
      <c r="E11" s="128"/>
      <c r="F11" s="128"/>
      <c r="G11" s="128"/>
      <c r="H11" s="5">
        <f>VLOOKUP(A11,'Orçamento Sintético'!A:G,7,FALSE)</f>
        <v>205461.28000000003</v>
      </c>
    </row>
    <row r="12" spans="1:8" ht="24" customHeight="1" x14ac:dyDescent="0.2">
      <c r="A12" s="66">
        <v>8</v>
      </c>
      <c r="B12" s="128" t="s">
        <v>18</v>
      </c>
      <c r="C12" s="128"/>
      <c r="D12" s="128"/>
      <c r="E12" s="128"/>
      <c r="F12" s="128"/>
      <c r="G12" s="128"/>
      <c r="H12" s="5">
        <f>VLOOKUP(A12,'Orçamento Sintético'!A:G,7,FALSE)</f>
        <v>402156.11999999994</v>
      </c>
    </row>
    <row r="13" spans="1:8" ht="24" customHeight="1" x14ac:dyDescent="0.2">
      <c r="A13" s="66">
        <v>9</v>
      </c>
      <c r="B13" s="128" t="s">
        <v>19</v>
      </c>
      <c r="C13" s="128"/>
      <c r="D13" s="128"/>
      <c r="E13" s="128"/>
      <c r="F13" s="128"/>
      <c r="G13" s="128"/>
      <c r="H13" s="5">
        <f>VLOOKUP(A13,'Orçamento Sintético'!A:G,7,FALSE)</f>
        <v>93722.54</v>
      </c>
    </row>
    <row r="14" spans="1:8" ht="24" customHeight="1" x14ac:dyDescent="0.2">
      <c r="A14" s="66">
        <v>10</v>
      </c>
      <c r="B14" s="128" t="s">
        <v>20</v>
      </c>
      <c r="C14" s="128"/>
      <c r="D14" s="128"/>
      <c r="E14" s="128"/>
      <c r="F14" s="128"/>
      <c r="G14" s="128"/>
      <c r="H14" s="5">
        <f>VLOOKUP(A14,'Orçamento Sintético'!A:G,7,FALSE)</f>
        <v>274979.84999999998</v>
      </c>
    </row>
    <row r="15" spans="1:8" ht="24" customHeight="1" x14ac:dyDescent="0.2">
      <c r="A15" s="66">
        <v>11</v>
      </c>
      <c r="B15" s="128" t="s">
        <v>21</v>
      </c>
      <c r="C15" s="128"/>
      <c r="D15" s="128"/>
      <c r="E15" s="128"/>
      <c r="F15" s="128"/>
      <c r="G15" s="128"/>
      <c r="H15" s="5">
        <f>VLOOKUP(A15,'Orçamento Sintético'!A:G,7,FALSE)</f>
        <v>679935.05</v>
      </c>
    </row>
    <row r="16" spans="1:8" ht="24" customHeight="1" x14ac:dyDescent="0.2">
      <c r="A16" s="66">
        <v>12</v>
      </c>
      <c r="B16" s="128" t="s">
        <v>22</v>
      </c>
      <c r="C16" s="128"/>
      <c r="D16" s="128"/>
      <c r="E16" s="128"/>
      <c r="F16" s="128"/>
      <c r="G16" s="128"/>
      <c r="H16" s="5">
        <f>VLOOKUP(A16,'Orçamento Sintético'!A:G,7,FALSE)</f>
        <v>4163.26</v>
      </c>
    </row>
    <row r="17" spans="1:8" ht="24" customHeight="1" x14ac:dyDescent="0.2">
      <c r="A17" s="66">
        <v>13</v>
      </c>
      <c r="B17" s="128" t="s">
        <v>23</v>
      </c>
      <c r="C17" s="128"/>
      <c r="D17" s="128"/>
      <c r="E17" s="128"/>
      <c r="F17" s="128"/>
      <c r="G17" s="128"/>
      <c r="H17" s="5">
        <f>VLOOKUP(A17,'Orçamento Sintético'!A:G,7,FALSE)</f>
        <v>51048.430000000008</v>
      </c>
    </row>
    <row r="18" spans="1:8" ht="24" customHeight="1" x14ac:dyDescent="0.2">
      <c r="A18" s="66">
        <v>14</v>
      </c>
      <c r="B18" s="128" t="s">
        <v>24</v>
      </c>
      <c r="C18" s="128"/>
      <c r="D18" s="128"/>
      <c r="E18" s="128"/>
      <c r="F18" s="128"/>
      <c r="G18" s="128"/>
      <c r="H18" s="5">
        <f>VLOOKUP(A18,'Orçamento Sintético'!A:G,7,FALSE)</f>
        <v>242956.37</v>
      </c>
    </row>
    <row r="19" spans="1:8" ht="24" customHeight="1" x14ac:dyDescent="0.2">
      <c r="A19" s="66">
        <v>15</v>
      </c>
      <c r="B19" s="128" t="s">
        <v>25</v>
      </c>
      <c r="C19" s="128"/>
      <c r="D19" s="128"/>
      <c r="E19" s="128"/>
      <c r="F19" s="128"/>
      <c r="G19" s="128"/>
      <c r="H19" s="5">
        <f>VLOOKUP(A19,'Orçamento Sintético'!A:G,7,FALSE)</f>
        <v>240387.42</v>
      </c>
    </row>
    <row r="20" spans="1:8" ht="24" customHeight="1" x14ac:dyDescent="0.2">
      <c r="A20" s="66">
        <v>16</v>
      </c>
      <c r="B20" s="128" t="s">
        <v>26</v>
      </c>
      <c r="C20" s="128"/>
      <c r="D20" s="128"/>
      <c r="E20" s="128"/>
      <c r="F20" s="128"/>
      <c r="G20" s="128"/>
      <c r="H20" s="5">
        <f>VLOOKUP(A20,'Orçamento Sintético'!A:G,7,FALSE)</f>
        <v>36819.829999999994</v>
      </c>
    </row>
    <row r="21" spans="1:8" ht="26.1" customHeight="1" x14ac:dyDescent="0.2">
      <c r="A21" s="66">
        <v>17</v>
      </c>
      <c r="B21" s="128" t="s">
        <v>27</v>
      </c>
      <c r="C21" s="128"/>
      <c r="D21" s="128"/>
      <c r="E21" s="128"/>
      <c r="F21" s="128"/>
      <c r="G21" s="128"/>
      <c r="H21" s="5">
        <f>VLOOKUP(A21,'Orçamento Sintético'!A:G,7,FALSE)</f>
        <v>30080.240000000005</v>
      </c>
    </row>
    <row r="22" spans="1:8" ht="24" customHeight="1" x14ac:dyDescent="0.2">
      <c r="A22" s="66">
        <v>18</v>
      </c>
      <c r="B22" s="128" t="s">
        <v>28</v>
      </c>
      <c r="C22" s="128"/>
      <c r="D22" s="128"/>
      <c r="E22" s="128"/>
      <c r="F22" s="128"/>
      <c r="G22" s="128"/>
      <c r="H22" s="5">
        <f>VLOOKUP(A22,'Orçamento Sintético'!A:G,7,FALSE)</f>
        <v>9348.14</v>
      </c>
    </row>
    <row r="23" spans="1:8" ht="24" customHeight="1" x14ac:dyDescent="0.2">
      <c r="A23" s="66">
        <v>19</v>
      </c>
      <c r="B23" s="128" t="s">
        <v>29</v>
      </c>
      <c r="C23" s="128"/>
      <c r="D23" s="128"/>
      <c r="E23" s="128"/>
      <c r="F23" s="128"/>
      <c r="G23" s="128"/>
      <c r="H23" s="5">
        <f>VLOOKUP(A23,'Orçamento Sintético'!A:G,7,FALSE)</f>
        <v>214204.47</v>
      </c>
    </row>
    <row r="24" spans="1:8" ht="24" customHeight="1" x14ac:dyDescent="0.2">
      <c r="A24" s="66">
        <v>20</v>
      </c>
      <c r="B24" s="128" t="s">
        <v>30</v>
      </c>
      <c r="C24" s="128"/>
      <c r="D24" s="128"/>
      <c r="E24" s="128"/>
      <c r="F24" s="128"/>
      <c r="G24" s="128"/>
      <c r="H24" s="5">
        <f>VLOOKUP(A24,'Orçamento Sintético'!A:G,7,FALSE)</f>
        <v>233888.22999999998</v>
      </c>
    </row>
    <row r="25" spans="1:8" x14ac:dyDescent="0.2">
      <c r="A25" s="26"/>
      <c r="B25" s="26"/>
      <c r="C25" s="26"/>
      <c r="D25" s="26"/>
      <c r="E25" s="26"/>
      <c r="F25" s="26"/>
      <c r="G25" s="26"/>
      <c r="H25" s="26"/>
    </row>
    <row r="26" spans="1:8" x14ac:dyDescent="0.2">
      <c r="A26" s="24"/>
      <c r="B26" s="25"/>
      <c r="C26" s="24"/>
      <c r="D26" s="123"/>
      <c r="E26" s="124"/>
      <c r="F26" s="125"/>
      <c r="G26" s="124"/>
      <c r="H26" s="124"/>
    </row>
    <row r="27" spans="1:8" x14ac:dyDescent="0.2">
      <c r="A27" s="24"/>
      <c r="B27" s="25"/>
      <c r="C27" s="24"/>
      <c r="D27" s="123"/>
      <c r="E27" s="124"/>
      <c r="F27" s="125"/>
      <c r="G27" s="124"/>
      <c r="H27" s="124"/>
    </row>
    <row r="28" spans="1:8" x14ac:dyDescent="0.2">
      <c r="A28" s="24"/>
      <c r="B28" s="25"/>
      <c r="C28" s="24"/>
      <c r="D28" s="123" t="s">
        <v>31</v>
      </c>
      <c r="E28" s="124"/>
      <c r="F28" s="125">
        <f>SUM(H5:H24)</f>
        <v>5591317.1999999993</v>
      </c>
      <c r="G28" s="124"/>
      <c r="H28" s="124"/>
    </row>
    <row r="29" spans="1:8" ht="60" customHeight="1" x14ac:dyDescent="0.2">
      <c r="A29" s="23"/>
      <c r="B29" s="23"/>
      <c r="C29" s="23"/>
      <c r="D29" s="23"/>
      <c r="E29" s="23"/>
      <c r="F29" s="23"/>
      <c r="G29" s="23"/>
      <c r="H29" s="23"/>
    </row>
    <row r="30" spans="1:8" ht="69.95" customHeight="1" x14ac:dyDescent="0.2">
      <c r="A30" s="126" t="s">
        <v>32</v>
      </c>
      <c r="B30" s="127"/>
      <c r="C30" s="127"/>
      <c r="D30" s="127"/>
      <c r="E30" s="127"/>
      <c r="F30" s="127"/>
      <c r="G30" s="127"/>
      <c r="H30" s="127"/>
    </row>
  </sheetData>
  <mergeCells count="33">
    <mergeCell ref="B4:G4"/>
    <mergeCell ref="B5:G5"/>
    <mergeCell ref="B6:G6"/>
    <mergeCell ref="D1:F1"/>
    <mergeCell ref="G1:H1"/>
    <mergeCell ref="D2:F2"/>
    <mergeCell ref="G2:H2"/>
    <mergeCell ref="A3:H3"/>
    <mergeCell ref="B10:G10"/>
    <mergeCell ref="B11:G11"/>
    <mergeCell ref="B12:G12"/>
    <mergeCell ref="B7:G7"/>
    <mergeCell ref="B8:G8"/>
    <mergeCell ref="B9:G9"/>
    <mergeCell ref="B16:G16"/>
    <mergeCell ref="B17:G17"/>
    <mergeCell ref="B18:G18"/>
    <mergeCell ref="B13:G13"/>
    <mergeCell ref="B14:G14"/>
    <mergeCell ref="B15:G15"/>
    <mergeCell ref="B22:G22"/>
    <mergeCell ref="B23:G23"/>
    <mergeCell ref="B24:G24"/>
    <mergeCell ref="B19:G19"/>
    <mergeCell ref="B20:G20"/>
    <mergeCell ref="B21:G21"/>
    <mergeCell ref="D28:E28"/>
    <mergeCell ref="F28:H28"/>
    <mergeCell ref="A30:H30"/>
    <mergeCell ref="D26:E26"/>
    <mergeCell ref="F26:H26"/>
    <mergeCell ref="D27:E27"/>
    <mergeCell ref="F27:H27"/>
  </mergeCells>
  <pageMargins left="0.23622047244094491" right="0.23622047244094491" top="0.74803149606299213" bottom="0.74803149606299213" header="0.31496062992125984" footer="0.31496062992125984"/>
  <pageSetup paperSize="9" scale="77" fitToHeight="0" orientation="landscape" r:id="rId1"/>
  <headerFooter>
    <oddHeader xml:space="preserve">&amp;C </oddHeader>
    <oddFooter>&amp;C
 &amp;RPagina &amp;P de &amp;N</oddFooter>
  </headerFooter>
  <rowBreaks count="1" manualBreakCount="1">
    <brk id="22"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66"/>
  <sheetViews>
    <sheetView showOutlineSymbols="0" view="pageBreakPreview" topLeftCell="A73" zoomScaleNormal="100" zoomScaleSheetLayoutView="100" workbookViewId="0">
      <selection activeCell="B85" sqref="B85"/>
    </sheetView>
  </sheetViews>
  <sheetFormatPr defaultColWidth="9.25" defaultRowHeight="14.25" x14ac:dyDescent="0.2"/>
  <cols>
    <col min="1" max="1" width="10" bestFit="1" customWidth="1"/>
    <col min="2" max="2" width="60" bestFit="1" customWidth="1"/>
    <col min="3" max="3" width="8" bestFit="1" customWidth="1"/>
    <col min="4" max="8" width="13" bestFit="1" customWidth="1"/>
    <col min="9" max="10" width="11.625" bestFit="1" customWidth="1"/>
    <col min="12" max="12" width="9.625" bestFit="1" customWidth="1"/>
  </cols>
  <sheetData>
    <row r="1" spans="1:13" s="73" customFormat="1" ht="55.5" customHeight="1" x14ac:dyDescent="0.2">
      <c r="A1" s="72"/>
      <c r="B1" s="72" t="s">
        <v>0</v>
      </c>
      <c r="C1" s="135" t="s">
        <v>1</v>
      </c>
      <c r="D1" s="135"/>
      <c r="E1" s="133" t="s">
        <v>2</v>
      </c>
      <c r="F1" s="133"/>
      <c r="G1" s="135" t="s">
        <v>3</v>
      </c>
    </row>
    <row r="2" spans="1:13" s="73" customFormat="1" ht="43.5" customHeight="1" x14ac:dyDescent="0.2">
      <c r="A2" s="72"/>
      <c r="B2" s="74" t="s">
        <v>4</v>
      </c>
      <c r="C2" s="136" t="s">
        <v>5</v>
      </c>
      <c r="D2" s="136"/>
      <c r="E2" s="75" t="s">
        <v>6</v>
      </c>
      <c r="F2" s="76">
        <v>0.16320000000000001</v>
      </c>
      <c r="G2" s="136" t="s">
        <v>1994</v>
      </c>
    </row>
    <row r="3" spans="1:13" s="73" customFormat="1" ht="12" x14ac:dyDescent="0.2">
      <c r="A3" s="133" t="s">
        <v>1816</v>
      </c>
      <c r="B3" s="134"/>
      <c r="C3" s="134"/>
      <c r="D3" s="134"/>
      <c r="E3" s="134"/>
      <c r="F3" s="134"/>
      <c r="G3" s="134"/>
    </row>
    <row r="4" spans="1:13" s="73" customFormat="1" ht="24" x14ac:dyDescent="0.2">
      <c r="A4" s="77" t="s">
        <v>8</v>
      </c>
      <c r="B4" s="77" t="s">
        <v>9</v>
      </c>
      <c r="C4" s="78" t="s">
        <v>39</v>
      </c>
      <c r="D4" s="79" t="s">
        <v>40</v>
      </c>
      <c r="E4" s="79" t="s">
        <v>41</v>
      </c>
      <c r="F4" s="79" t="s">
        <v>1817</v>
      </c>
      <c r="G4" s="79" t="s">
        <v>10</v>
      </c>
    </row>
    <row r="5" spans="1:13" s="73" customFormat="1" ht="12" x14ac:dyDescent="0.2">
      <c r="A5" s="80">
        <v>1</v>
      </c>
      <c r="B5" s="80" t="s">
        <v>11</v>
      </c>
      <c r="C5" s="80"/>
      <c r="D5" s="81"/>
      <c r="E5" s="80"/>
      <c r="F5" s="80"/>
      <c r="G5" s="82">
        <f>SUM(G6,G12)</f>
        <v>545876.26</v>
      </c>
      <c r="I5" s="83"/>
      <c r="J5" s="83"/>
    </row>
    <row r="6" spans="1:13" s="73" customFormat="1" ht="12" x14ac:dyDescent="0.2">
      <c r="A6" s="80" t="s">
        <v>1818</v>
      </c>
      <c r="B6" s="80" t="s">
        <v>1819</v>
      </c>
      <c r="C6" s="80"/>
      <c r="D6" s="81"/>
      <c r="E6" s="80"/>
      <c r="F6" s="80"/>
      <c r="G6" s="82">
        <f>SUM(G7:G11)</f>
        <v>426783.9</v>
      </c>
      <c r="I6" s="83"/>
      <c r="J6" s="83"/>
    </row>
    <row r="7" spans="1:13" s="73" customFormat="1" ht="12" x14ac:dyDescent="0.2">
      <c r="A7" s="84" t="s">
        <v>35</v>
      </c>
      <c r="B7" s="84" t="s">
        <v>45</v>
      </c>
      <c r="C7" s="85" t="s">
        <v>47</v>
      </c>
      <c r="D7" s="86">
        <v>12</v>
      </c>
      <c r="E7" s="87">
        <f>IF(C7="","",VLOOKUP(A7,CPUs!A:K,11,FALSE))</f>
        <v>12635.09</v>
      </c>
      <c r="F7" s="87">
        <f>IF(C7="","",ROUNDDOWN(E7+$E$2*E7,2))</f>
        <v>16050.35</v>
      </c>
      <c r="G7" s="87">
        <f>ROUNDDOWN(D7*F7,2)</f>
        <v>192604.2</v>
      </c>
      <c r="H7" s="113">
        <v>256805.76000000001</v>
      </c>
      <c r="I7" s="114">
        <f>1-(G7/H7)</f>
        <v>0.25000046727923853</v>
      </c>
      <c r="J7" s="83"/>
      <c r="L7" s="83">
        <v>16846.79</v>
      </c>
      <c r="M7" s="114">
        <f>1-(E7/L7)</f>
        <v>0.25000014839622264</v>
      </c>
    </row>
    <row r="8" spans="1:13" s="73" customFormat="1" ht="12" x14ac:dyDescent="0.2">
      <c r="A8" s="84" t="s">
        <v>59</v>
      </c>
      <c r="B8" s="84" t="s">
        <v>60</v>
      </c>
      <c r="C8" s="85" t="s">
        <v>47</v>
      </c>
      <c r="D8" s="86">
        <v>12</v>
      </c>
      <c r="E8" s="87">
        <f>IF(C8="","",VLOOKUP(A8,CPUs!A:K,11,FALSE))</f>
        <v>5378.0800000000008</v>
      </c>
      <c r="F8" s="87">
        <f t="shared" ref="F8:F10" si="0">IF(C8="","",ROUNDDOWN(E8+$E$2*E8,2))</f>
        <v>6831.77</v>
      </c>
      <c r="G8" s="87">
        <f t="shared" ref="G8:G11" si="1">ROUND(D8*F8,2)</f>
        <v>81981.240000000005</v>
      </c>
      <c r="H8" s="113">
        <v>109308.36</v>
      </c>
      <c r="I8" s="114">
        <f t="shared" ref="I8:I71" si="2">1-(G8/H8)</f>
        <v>0.25000027445293294</v>
      </c>
      <c r="J8" s="83"/>
      <c r="L8" s="83">
        <v>7170.77</v>
      </c>
      <c r="M8" s="114">
        <f t="shared" ref="M8:M71" si="3">1-(E8/L8)</f>
        <v>0.24999965136240587</v>
      </c>
    </row>
    <row r="9" spans="1:13" s="73" customFormat="1" ht="12" x14ac:dyDescent="0.2">
      <c r="A9" s="84" t="s">
        <v>65</v>
      </c>
      <c r="B9" s="84" t="s">
        <v>66</v>
      </c>
      <c r="C9" s="85" t="s">
        <v>47</v>
      </c>
      <c r="D9" s="86">
        <v>12</v>
      </c>
      <c r="E9" s="87">
        <f>IF(C9="","",VLOOKUP(A9,CPUs!A:K,11,FALSE))</f>
        <v>2313.6799999999998</v>
      </c>
      <c r="F9" s="87">
        <f t="shared" si="0"/>
        <v>2939.06</v>
      </c>
      <c r="G9" s="87">
        <f t="shared" si="1"/>
        <v>35268.720000000001</v>
      </c>
      <c r="H9" s="113">
        <v>47025.120000000003</v>
      </c>
      <c r="I9" s="114">
        <f t="shared" si="2"/>
        <v>0.25000255182761899</v>
      </c>
      <c r="J9" s="83"/>
      <c r="L9" s="83">
        <v>3084.91</v>
      </c>
      <c r="M9" s="114">
        <f t="shared" si="3"/>
        <v>0.25000081039641353</v>
      </c>
    </row>
    <row r="10" spans="1:13" s="73" customFormat="1" ht="12" x14ac:dyDescent="0.2">
      <c r="A10" s="84" t="s">
        <v>71</v>
      </c>
      <c r="B10" s="84" t="s">
        <v>72</v>
      </c>
      <c r="C10" s="85" t="s">
        <v>73</v>
      </c>
      <c r="D10" s="86">
        <v>4320</v>
      </c>
      <c r="E10" s="87">
        <f>IF(C10="","",VLOOKUP(A10,CPUs!A:K,11,FALSE))</f>
        <v>15.759999999999998</v>
      </c>
      <c r="F10" s="87">
        <f t="shared" si="0"/>
        <v>20.010000000000002</v>
      </c>
      <c r="G10" s="87">
        <f t="shared" si="1"/>
        <v>86443.199999999997</v>
      </c>
      <c r="H10" s="113">
        <v>115300.8</v>
      </c>
      <c r="I10" s="114">
        <f t="shared" si="2"/>
        <v>0.25028100412139387</v>
      </c>
      <c r="J10" s="83"/>
      <c r="L10" s="83">
        <v>21.01</v>
      </c>
      <c r="M10" s="114">
        <f t="shared" si="3"/>
        <v>0.2498810090433129</v>
      </c>
    </row>
    <row r="11" spans="1:13" s="73" customFormat="1" ht="24" x14ac:dyDescent="0.2">
      <c r="A11" s="84" t="s">
        <v>85</v>
      </c>
      <c r="B11" s="84" t="s">
        <v>88</v>
      </c>
      <c r="C11" s="85" t="s">
        <v>89</v>
      </c>
      <c r="D11" s="86">
        <v>3</v>
      </c>
      <c r="E11" s="87">
        <f>IF(C11="","",VLOOKUP(A11,CPUs!A:K,11,FALSE))</f>
        <v>7999.83</v>
      </c>
      <c r="F11" s="87">
        <f>IF(C11="","",ROUNDDOWN(E11+$E$2*E11,2))</f>
        <v>10162.18</v>
      </c>
      <c r="G11" s="87">
        <f t="shared" si="1"/>
        <v>30486.54</v>
      </c>
      <c r="H11" s="113">
        <v>40648.74</v>
      </c>
      <c r="I11" s="114">
        <f t="shared" si="2"/>
        <v>0.25000036901512812</v>
      </c>
      <c r="J11" s="83"/>
      <c r="L11" s="83">
        <v>10666.44</v>
      </c>
      <c r="M11" s="114">
        <f t="shared" si="3"/>
        <v>0.25</v>
      </c>
    </row>
    <row r="12" spans="1:13" s="73" customFormat="1" ht="12" x14ac:dyDescent="0.2">
      <c r="A12" s="80" t="s">
        <v>1820</v>
      </c>
      <c r="B12" s="80" t="s">
        <v>11</v>
      </c>
      <c r="C12" s="80"/>
      <c r="D12" s="81"/>
      <c r="E12" s="80" t="str">
        <f>IF(C12="","",VLOOKUP(A12,CPUs!A:K,11,FALSE))</f>
        <v/>
      </c>
      <c r="F12" s="80" t="str">
        <f t="shared" ref="F12:F60" si="4">IF(C12="","",ROUND(E12+$E$2*E12,2))</f>
        <v/>
      </c>
      <c r="G12" s="82">
        <f>SUM(G13:G23)</f>
        <v>119092.35999999999</v>
      </c>
      <c r="I12" s="114" t="e">
        <f t="shared" si="2"/>
        <v>#DIV/0!</v>
      </c>
      <c r="J12" s="83"/>
      <c r="L12" s="83"/>
      <c r="M12" s="114" t="e">
        <f t="shared" si="3"/>
        <v>#VALUE!</v>
      </c>
    </row>
    <row r="13" spans="1:13" s="73" customFormat="1" ht="12" x14ac:dyDescent="0.2">
      <c r="A13" s="84" t="s">
        <v>93</v>
      </c>
      <c r="B13" s="84" t="s">
        <v>95</v>
      </c>
      <c r="C13" s="85" t="s">
        <v>97</v>
      </c>
      <c r="D13" s="86">
        <v>1</v>
      </c>
      <c r="E13" s="87">
        <f>IF(C13="","",VLOOKUP(A13,CPUs!A:K,11,FALSE))</f>
        <v>190.94</v>
      </c>
      <c r="F13" s="87">
        <f>IF(C13="","",ROUNDDOWN(E13+$E$2*E13,2))</f>
        <v>242.55</v>
      </c>
      <c r="G13" s="87">
        <f>ROUND(D13*F13,2)</f>
        <v>242.55</v>
      </c>
      <c r="H13" s="73">
        <v>323.41000000000003</v>
      </c>
      <c r="I13" s="114">
        <f t="shared" si="2"/>
        <v>0.25002319037753939</v>
      </c>
      <c r="J13" s="83"/>
      <c r="L13" s="83">
        <v>254.59</v>
      </c>
      <c r="M13" s="114">
        <f t="shared" si="3"/>
        <v>0.25000981971012215</v>
      </c>
    </row>
    <row r="14" spans="1:13" s="73" customFormat="1" ht="12" x14ac:dyDescent="0.2">
      <c r="A14" s="84" t="s">
        <v>99</v>
      </c>
      <c r="B14" s="84" t="s">
        <v>13672</v>
      </c>
      <c r="C14" s="85" t="s">
        <v>101</v>
      </c>
      <c r="D14" s="86">
        <v>2.88</v>
      </c>
      <c r="E14" s="87">
        <f>IF(C14="","",VLOOKUP(A14,CPUs!A:K,11,FALSE))</f>
        <v>286.61</v>
      </c>
      <c r="F14" s="87">
        <f t="shared" ref="F14:F18" si="5">IF(C14="","",ROUNDDOWN(E14+$E$2*E14,2))</f>
        <v>364.08</v>
      </c>
      <c r="G14" s="87">
        <f>ROUNDDOWN(D14*F14,2)</f>
        <v>1048.55</v>
      </c>
      <c r="H14" s="113">
        <v>1398.1</v>
      </c>
      <c r="I14" s="114">
        <f t="shared" si="2"/>
        <v>0.25001788141048564</v>
      </c>
      <c r="J14" s="83"/>
      <c r="L14" s="83">
        <v>382.15</v>
      </c>
      <c r="M14" s="114">
        <f t="shared" si="3"/>
        <v>0.25000654193379557</v>
      </c>
    </row>
    <row r="15" spans="1:13" s="73" customFormat="1" ht="12" x14ac:dyDescent="0.2">
      <c r="A15" s="84" t="s">
        <v>113</v>
      </c>
      <c r="B15" s="84" t="s">
        <v>114</v>
      </c>
      <c r="C15" s="85" t="s">
        <v>101</v>
      </c>
      <c r="D15" s="86">
        <v>484</v>
      </c>
      <c r="E15" s="87">
        <f>IF(C15="","",VLOOKUP(A15,CPUs!A:K,11,FALSE))</f>
        <v>60.110000000000007</v>
      </c>
      <c r="F15" s="87">
        <f t="shared" si="5"/>
        <v>76.349999999999994</v>
      </c>
      <c r="G15" s="87">
        <f t="shared" ref="G15:G18" si="6">ROUNDDOWN(D15*F15,2)</f>
        <v>36953.4</v>
      </c>
      <c r="H15" s="113">
        <v>49276.04</v>
      </c>
      <c r="I15" s="114">
        <f t="shared" si="2"/>
        <v>0.25007366663392594</v>
      </c>
      <c r="J15" s="83"/>
      <c r="L15" s="83">
        <v>80.150000000000006</v>
      </c>
      <c r="M15" s="114">
        <f t="shared" si="3"/>
        <v>0.25003119151590769</v>
      </c>
    </row>
    <row r="16" spans="1:13" s="73" customFormat="1" ht="24" x14ac:dyDescent="0.2">
      <c r="A16" s="84" t="s">
        <v>127</v>
      </c>
      <c r="B16" s="84" t="s">
        <v>128</v>
      </c>
      <c r="C16" s="85" t="s">
        <v>108</v>
      </c>
      <c r="D16" s="86">
        <v>171.58</v>
      </c>
      <c r="E16" s="87">
        <f>IF(C16="","",VLOOKUP(A16,CPUs!A:K,11,FALSE))</f>
        <v>33.67</v>
      </c>
      <c r="F16" s="87">
        <f t="shared" si="5"/>
        <v>42.77</v>
      </c>
      <c r="G16" s="87">
        <f>ROUNDDOWN(D16*F16,2)</f>
        <v>7338.47</v>
      </c>
      <c r="H16" s="113">
        <v>9783.49</v>
      </c>
      <c r="I16" s="114">
        <f t="shared" si="2"/>
        <v>0.24991286340559449</v>
      </c>
      <c r="J16" s="83"/>
      <c r="L16" s="83">
        <v>44.89</v>
      </c>
      <c r="M16" s="114">
        <f t="shared" si="3"/>
        <v>0.24994430830920022</v>
      </c>
    </row>
    <row r="17" spans="1:16" s="73" customFormat="1" ht="12" x14ac:dyDescent="0.2">
      <c r="A17" s="84" t="s">
        <v>135</v>
      </c>
      <c r="B17" s="84" t="s">
        <v>136</v>
      </c>
      <c r="C17" s="85" t="s">
        <v>137</v>
      </c>
      <c r="D17" s="86">
        <v>2232</v>
      </c>
      <c r="E17" s="87">
        <f>IF(C17="","",VLOOKUP(A17,CPUs!A:K,11,FALSE))</f>
        <v>9</v>
      </c>
      <c r="F17" s="87">
        <f t="shared" si="5"/>
        <v>11.43</v>
      </c>
      <c r="G17" s="87">
        <f t="shared" si="6"/>
        <v>25511.759999999998</v>
      </c>
      <c r="H17" s="113">
        <v>33993.360000000001</v>
      </c>
      <c r="I17" s="114">
        <f t="shared" si="2"/>
        <v>0.24950755088640841</v>
      </c>
      <c r="J17" s="83"/>
      <c r="L17" s="83">
        <v>11.99</v>
      </c>
      <c r="M17" s="114">
        <f t="shared" si="3"/>
        <v>0.24937447873227692</v>
      </c>
      <c r="P17" s="119"/>
    </row>
    <row r="18" spans="1:16" s="73" customFormat="1" ht="12" x14ac:dyDescent="0.2">
      <c r="A18" s="84" t="s">
        <v>141</v>
      </c>
      <c r="B18" s="84" t="s">
        <v>142</v>
      </c>
      <c r="C18" s="85" t="s">
        <v>101</v>
      </c>
      <c r="D18" s="86">
        <v>558</v>
      </c>
      <c r="E18" s="87">
        <f>IF(C18="","",VLOOKUP(A18,CPUs!A:K,11,FALSE))</f>
        <v>4.58</v>
      </c>
      <c r="F18" s="87">
        <f t="shared" si="5"/>
        <v>5.81</v>
      </c>
      <c r="G18" s="87">
        <f t="shared" si="6"/>
        <v>3241.98</v>
      </c>
      <c r="H18" s="113">
        <v>4324.5</v>
      </c>
      <c r="I18" s="114">
        <f t="shared" si="2"/>
        <v>0.25032258064516133</v>
      </c>
      <c r="J18" s="83"/>
      <c r="L18" s="83">
        <v>6.1</v>
      </c>
      <c r="M18" s="114">
        <f t="shared" si="3"/>
        <v>0.24918032786885236</v>
      </c>
    </row>
    <row r="19" spans="1:16" s="73" customFormat="1" ht="36" x14ac:dyDescent="0.2">
      <c r="A19" s="115" t="s">
        <v>145</v>
      </c>
      <c r="B19" s="115" t="s">
        <v>146</v>
      </c>
      <c r="C19" s="116" t="s">
        <v>101</v>
      </c>
      <c r="D19" s="117">
        <v>3000</v>
      </c>
      <c r="E19" s="118">
        <f>IF(C19="","",VLOOKUP(A19,CPUs!A:K,11,FALSE))</f>
        <v>0.26</v>
      </c>
      <c r="F19" s="118">
        <f t="shared" si="4"/>
        <v>0.33</v>
      </c>
      <c r="G19" s="118">
        <f t="shared" ref="G19:G23" si="7">ROUND(D19*F19,2)</f>
        <v>990</v>
      </c>
      <c r="H19" s="113">
        <v>1320</v>
      </c>
      <c r="I19" s="114">
        <f t="shared" si="2"/>
        <v>0.25</v>
      </c>
      <c r="J19" s="83"/>
      <c r="L19" s="83">
        <v>0.35</v>
      </c>
      <c r="M19" s="114">
        <f t="shared" si="3"/>
        <v>0.25714285714285712</v>
      </c>
    </row>
    <row r="20" spans="1:16" s="73" customFormat="1" ht="24" x14ac:dyDescent="0.2">
      <c r="A20" s="84" t="s">
        <v>151</v>
      </c>
      <c r="B20" s="84" t="s">
        <v>152</v>
      </c>
      <c r="C20" s="85" t="s">
        <v>101</v>
      </c>
      <c r="D20" s="86">
        <v>12</v>
      </c>
      <c r="E20" s="87">
        <f>IF(C20="","",VLOOKUP(A20,CPUs!A:K,11,FALSE))</f>
        <v>703.68000000000018</v>
      </c>
      <c r="F20" s="87">
        <f>IF(C20="","",ROUNDDOWN(E20+$E$2*E20,2))</f>
        <v>893.88</v>
      </c>
      <c r="G20" s="87">
        <f t="shared" si="7"/>
        <v>10726.56</v>
      </c>
      <c r="H20" s="113">
        <v>14302.2</v>
      </c>
      <c r="I20" s="114">
        <f t="shared" si="2"/>
        <v>0.2500062927381802</v>
      </c>
      <c r="J20" s="83"/>
      <c r="L20" s="83">
        <v>938.24</v>
      </c>
      <c r="M20" s="114">
        <f t="shared" si="3"/>
        <v>0.24999999999999978</v>
      </c>
    </row>
    <row r="21" spans="1:16" s="73" customFormat="1" ht="24" x14ac:dyDescent="0.2">
      <c r="A21" s="84" t="s">
        <v>239</v>
      </c>
      <c r="B21" s="84" t="s">
        <v>240</v>
      </c>
      <c r="C21" s="85" t="s">
        <v>101</v>
      </c>
      <c r="D21" s="86">
        <v>18</v>
      </c>
      <c r="E21" s="87">
        <f>IF(C21="","",VLOOKUP(A21,CPUs!A:K,11,FALSE))</f>
        <v>425.73</v>
      </c>
      <c r="F21" s="87">
        <f t="shared" ref="F21:F22" si="8">IF(C21="","",ROUNDDOWN(E21+$E$2*E21,2))</f>
        <v>540.79999999999995</v>
      </c>
      <c r="G21" s="87">
        <f t="shared" si="7"/>
        <v>9734.4</v>
      </c>
      <c r="H21" s="113">
        <v>12979.26</v>
      </c>
      <c r="I21" s="114">
        <f t="shared" si="2"/>
        <v>0.25000346706977139</v>
      </c>
      <c r="J21" s="83"/>
      <c r="L21" s="83">
        <v>567.64</v>
      </c>
      <c r="M21" s="114">
        <f t="shared" si="3"/>
        <v>0.25</v>
      </c>
    </row>
    <row r="22" spans="1:16" s="73" customFormat="1" ht="24" x14ac:dyDescent="0.2">
      <c r="A22" s="84" t="s">
        <v>248</v>
      </c>
      <c r="B22" s="84" t="s">
        <v>249</v>
      </c>
      <c r="C22" s="85" t="s">
        <v>101</v>
      </c>
      <c r="D22" s="86">
        <v>12</v>
      </c>
      <c r="E22" s="87">
        <f>IF(C22="","",VLOOKUP(A22,CPUs!A:K,11,FALSE))</f>
        <v>775.15</v>
      </c>
      <c r="F22" s="87">
        <f t="shared" si="8"/>
        <v>984.67</v>
      </c>
      <c r="G22" s="87">
        <f t="shared" si="7"/>
        <v>11816.04</v>
      </c>
      <c r="H22" s="113">
        <v>15754.68</v>
      </c>
      <c r="I22" s="114">
        <f t="shared" si="2"/>
        <v>0.24999809580391341</v>
      </c>
      <c r="J22" s="83"/>
      <c r="L22" s="83">
        <v>1033.53</v>
      </c>
      <c r="M22" s="114">
        <f t="shared" si="3"/>
        <v>0.2499975811055315</v>
      </c>
    </row>
    <row r="23" spans="1:16" s="73" customFormat="1" ht="24" x14ac:dyDescent="0.2">
      <c r="A23" s="84" t="s">
        <v>265</v>
      </c>
      <c r="B23" s="84" t="s">
        <v>266</v>
      </c>
      <c r="C23" s="85" t="s">
        <v>101</v>
      </c>
      <c r="D23" s="86">
        <v>15</v>
      </c>
      <c r="E23" s="87">
        <f>IF(C23="","",VLOOKUP(A23,CPUs!A:K,11,FALSE))</f>
        <v>602.93999999999994</v>
      </c>
      <c r="F23" s="87">
        <f>IF(C23="","",ROUNDDOWN(E23+$E$2*E23,2))</f>
        <v>765.91</v>
      </c>
      <c r="G23" s="87">
        <f t="shared" si="7"/>
        <v>11488.65</v>
      </c>
      <c r="H23" s="113">
        <v>15318.3</v>
      </c>
      <c r="I23" s="114">
        <f t="shared" si="2"/>
        <v>0.25000489610465915</v>
      </c>
      <c r="J23" s="83"/>
      <c r="L23" s="83">
        <v>803.92</v>
      </c>
      <c r="M23" s="114">
        <f t="shared" si="3"/>
        <v>0.25</v>
      </c>
    </row>
    <row r="24" spans="1:16" s="73" customFormat="1" ht="12" x14ac:dyDescent="0.2">
      <c r="A24" s="80">
        <v>2</v>
      </c>
      <c r="B24" s="80" t="s">
        <v>12</v>
      </c>
      <c r="C24" s="80"/>
      <c r="D24" s="81"/>
      <c r="E24" s="80" t="str">
        <f>IF(C24="","",VLOOKUP(A24,CPUs!A:K,11,FALSE))</f>
        <v/>
      </c>
      <c r="F24" s="80" t="str">
        <f t="shared" si="4"/>
        <v/>
      </c>
      <c r="G24" s="82">
        <f>SUM(G25,G33,G48)</f>
        <v>946600.49</v>
      </c>
      <c r="I24" s="114" t="e">
        <f t="shared" si="2"/>
        <v>#DIV/0!</v>
      </c>
      <c r="J24" s="83"/>
      <c r="L24" s="83"/>
      <c r="M24" s="114" t="e">
        <f t="shared" si="3"/>
        <v>#VALUE!</v>
      </c>
    </row>
    <row r="25" spans="1:16" s="73" customFormat="1" ht="12" x14ac:dyDescent="0.2">
      <c r="A25" s="80" t="s">
        <v>1821</v>
      </c>
      <c r="B25" s="80" t="s">
        <v>1822</v>
      </c>
      <c r="C25" s="80"/>
      <c r="D25" s="81"/>
      <c r="E25" s="80" t="str">
        <f>IF(C25="","",VLOOKUP(A25,CPUs!A:K,11,FALSE))</f>
        <v/>
      </c>
      <c r="F25" s="80" t="str">
        <f t="shared" si="4"/>
        <v/>
      </c>
      <c r="G25" s="82">
        <f>SUM(G26:G32)</f>
        <v>249659.97</v>
      </c>
      <c r="I25" s="114" t="e">
        <f t="shared" si="2"/>
        <v>#DIV/0!</v>
      </c>
      <c r="J25" s="83"/>
      <c r="L25" s="83"/>
      <c r="M25" s="114" t="e">
        <f t="shared" si="3"/>
        <v>#VALUE!</v>
      </c>
    </row>
    <row r="26" spans="1:16" s="73" customFormat="1" ht="24" x14ac:dyDescent="0.2">
      <c r="A26" s="84" t="s">
        <v>271</v>
      </c>
      <c r="B26" s="84" t="s">
        <v>272</v>
      </c>
      <c r="C26" s="85" t="s">
        <v>104</v>
      </c>
      <c r="D26" s="86">
        <v>464.68</v>
      </c>
      <c r="E26" s="87">
        <f>IF(C26="","",VLOOKUP(A26,CPUs!A:K,11,FALSE))</f>
        <v>58.569999999999993</v>
      </c>
      <c r="F26" s="87">
        <f>IF(C26="","",ROUNDDOWN(E26+$E$2*E26,2))</f>
        <v>74.400000000000006</v>
      </c>
      <c r="G26" s="87">
        <f>ROUNDDOWN(D26*F26,2)</f>
        <v>34572.19</v>
      </c>
      <c r="H26" s="113">
        <v>46096.26</v>
      </c>
      <c r="I26" s="114">
        <f t="shared" si="2"/>
        <v>0.25000010846866971</v>
      </c>
      <c r="J26" s="83"/>
      <c r="L26" s="83">
        <v>78.09</v>
      </c>
      <c r="M26" s="114">
        <f t="shared" si="3"/>
        <v>0.24996798565757472</v>
      </c>
    </row>
    <row r="27" spans="1:16" s="73" customFormat="1" ht="24" x14ac:dyDescent="0.2">
      <c r="A27" s="84" t="s">
        <v>274</v>
      </c>
      <c r="B27" s="84" t="s">
        <v>275</v>
      </c>
      <c r="C27" s="85" t="s">
        <v>104</v>
      </c>
      <c r="D27" s="86">
        <v>104.98</v>
      </c>
      <c r="E27" s="87">
        <f>IF(C27="","",VLOOKUP(A27,CPUs!A:K,11,FALSE))</f>
        <v>76.91</v>
      </c>
      <c r="F27" s="87">
        <f t="shared" ref="F27:F28" si="9">IF(C27="","",ROUNDDOWN(E27+$E$2*E27,2))</f>
        <v>97.69</v>
      </c>
      <c r="G27" s="87">
        <f>ROUNDDOWN(D27*F27,2)</f>
        <v>10255.49</v>
      </c>
      <c r="H27" s="113">
        <v>13674.69</v>
      </c>
      <c r="I27" s="114">
        <f t="shared" si="2"/>
        <v>0.25003857491467818</v>
      </c>
      <c r="J27" s="83"/>
      <c r="L27" s="83">
        <v>102.54</v>
      </c>
      <c r="M27" s="114">
        <f t="shared" si="3"/>
        <v>0.24995123854105727</v>
      </c>
    </row>
    <row r="28" spans="1:16" s="73" customFormat="1" ht="12" x14ac:dyDescent="0.2">
      <c r="A28" s="84" t="s">
        <v>276</v>
      </c>
      <c r="B28" s="84" t="s">
        <v>279</v>
      </c>
      <c r="C28" s="85" t="s">
        <v>101</v>
      </c>
      <c r="D28" s="86">
        <v>251.94</v>
      </c>
      <c r="E28" s="87">
        <f>IF(C28="","",VLOOKUP(A28,CPUs!A:K,11,FALSE))</f>
        <v>21.83</v>
      </c>
      <c r="F28" s="87">
        <f t="shared" si="9"/>
        <v>27.73</v>
      </c>
      <c r="G28" s="87">
        <f>ROUNDDOWN(D28*F28,2)</f>
        <v>6986.29</v>
      </c>
      <c r="H28" s="113">
        <v>9314.2199999999993</v>
      </c>
      <c r="I28" s="114">
        <f t="shared" si="2"/>
        <v>0.2499328982995892</v>
      </c>
      <c r="J28" s="83"/>
      <c r="L28" s="83">
        <v>29.1</v>
      </c>
      <c r="M28" s="114">
        <f t="shared" si="3"/>
        <v>0.24982817869415819</v>
      </c>
    </row>
    <row r="29" spans="1:16" s="73" customFormat="1" ht="12" x14ac:dyDescent="0.2">
      <c r="A29" s="84" t="s">
        <v>281</v>
      </c>
      <c r="B29" s="84" t="s">
        <v>282</v>
      </c>
      <c r="C29" s="85" t="s">
        <v>104</v>
      </c>
      <c r="D29" s="86">
        <v>224.31</v>
      </c>
      <c r="E29" s="87">
        <f>IF(C29="","",VLOOKUP(A29,CPUs!A:K,11,FALSE))</f>
        <v>119.52000000000001</v>
      </c>
      <c r="F29" s="87">
        <f>IF(C29="","",ROUNDDOWN(E29+$E$2*E29,2))</f>
        <v>151.82</v>
      </c>
      <c r="G29" s="87">
        <f>ROUNDDOWN(D29*F29,2)</f>
        <v>34054.74</v>
      </c>
      <c r="H29" s="113">
        <v>45409.32</v>
      </c>
      <c r="I29" s="114">
        <f t="shared" si="2"/>
        <v>0.25004954929957113</v>
      </c>
      <c r="J29" s="83"/>
      <c r="L29" s="83">
        <v>159.36000000000001</v>
      </c>
      <c r="M29" s="114">
        <f t="shared" si="3"/>
        <v>0.25</v>
      </c>
    </row>
    <row r="30" spans="1:16" s="73" customFormat="1" ht="12" x14ac:dyDescent="0.2">
      <c r="A30" s="84" t="s">
        <v>285</v>
      </c>
      <c r="B30" s="84" t="s">
        <v>217</v>
      </c>
      <c r="C30" s="85" t="s">
        <v>104</v>
      </c>
      <c r="D30" s="86">
        <v>413.65</v>
      </c>
      <c r="E30" s="87">
        <f>IF(C30="","",VLOOKUP(A30,CPUs!A:K,11,FALSE))</f>
        <v>30.8</v>
      </c>
      <c r="F30" s="87">
        <f>IF(C30="","",ROUNDDOWN(E30+$E$2*E30,2))</f>
        <v>39.119999999999997</v>
      </c>
      <c r="G30" s="87">
        <f>ROUNDDOWN(D30*F30,2)</f>
        <v>16181.98</v>
      </c>
      <c r="H30" s="113">
        <v>21575.98</v>
      </c>
      <c r="I30" s="114">
        <f t="shared" si="2"/>
        <v>0.25000023173918406</v>
      </c>
      <c r="J30" s="83"/>
      <c r="L30" s="83">
        <v>41.06</v>
      </c>
      <c r="M30" s="114">
        <f t="shared" si="3"/>
        <v>0.24987822698490014</v>
      </c>
    </row>
    <row r="31" spans="1:16" s="73" customFormat="1" ht="60" x14ac:dyDescent="0.2">
      <c r="A31" s="84" t="s">
        <v>286</v>
      </c>
      <c r="B31" s="84" t="s">
        <v>287</v>
      </c>
      <c r="C31" s="85" t="s">
        <v>104</v>
      </c>
      <c r="D31" s="86">
        <v>4384</v>
      </c>
      <c r="E31" s="87">
        <f>IF(C31="","",VLOOKUP(A31,CPUs!A:K,11,FALSE))</f>
        <v>18.5</v>
      </c>
      <c r="F31" s="87">
        <f t="shared" ref="F31:F32" si="10">IF(C31="","",ROUNDDOWN(E31+$E$2*E31,2))</f>
        <v>23.5</v>
      </c>
      <c r="G31" s="87">
        <f t="shared" ref="G31:G32" si="11">ROUNDDOWN(D31*F31,2)</f>
        <v>103024</v>
      </c>
      <c r="H31" s="113">
        <v>137350.72</v>
      </c>
      <c r="I31" s="114">
        <f t="shared" si="2"/>
        <v>0.24992020427705075</v>
      </c>
      <c r="J31" s="83"/>
      <c r="L31" s="83">
        <v>24.66</v>
      </c>
      <c r="M31" s="114">
        <f t="shared" si="3"/>
        <v>0.24979724249797242</v>
      </c>
    </row>
    <row r="32" spans="1:16" s="73" customFormat="1" ht="36" x14ac:dyDescent="0.2">
      <c r="A32" s="84" t="s">
        <v>292</v>
      </c>
      <c r="B32" s="84" t="s">
        <v>293</v>
      </c>
      <c r="C32" s="85" t="s">
        <v>104</v>
      </c>
      <c r="D32" s="86">
        <v>4384</v>
      </c>
      <c r="E32" s="87">
        <f>IF(C32="","",VLOOKUP(A32,CPUs!A:K,11,FALSE))</f>
        <v>8.01</v>
      </c>
      <c r="F32" s="87">
        <f t="shared" si="10"/>
        <v>10.17</v>
      </c>
      <c r="G32" s="87">
        <f t="shared" si="11"/>
        <v>44585.279999999999</v>
      </c>
      <c r="H32" s="113">
        <v>59403.199999999997</v>
      </c>
      <c r="I32" s="114">
        <f t="shared" si="2"/>
        <v>0.2494464944649446</v>
      </c>
      <c r="J32" s="83"/>
      <c r="L32" s="83">
        <v>10.67</v>
      </c>
      <c r="M32" s="114">
        <f t="shared" si="3"/>
        <v>0.24929709465791938</v>
      </c>
    </row>
    <row r="33" spans="1:13" s="73" customFormat="1" ht="12" x14ac:dyDescent="0.2">
      <c r="A33" s="80" t="s">
        <v>1823</v>
      </c>
      <c r="B33" s="80" t="s">
        <v>1824</v>
      </c>
      <c r="C33" s="80"/>
      <c r="D33" s="81"/>
      <c r="E33" s="80" t="str">
        <f>IF(C33="","",VLOOKUP(A33,CPUs!A:K,11,FALSE))</f>
        <v/>
      </c>
      <c r="F33" s="80" t="str">
        <f t="shared" si="4"/>
        <v/>
      </c>
      <c r="G33" s="82">
        <f>SUM(G34:G47)</f>
        <v>374163.79</v>
      </c>
      <c r="I33" s="114" t="e">
        <f t="shared" si="2"/>
        <v>#DIV/0!</v>
      </c>
      <c r="J33" s="83"/>
      <c r="L33" s="83"/>
      <c r="M33" s="114" t="e">
        <f t="shared" si="3"/>
        <v>#VALUE!</v>
      </c>
    </row>
    <row r="34" spans="1:13" s="73" customFormat="1" ht="24" x14ac:dyDescent="0.2">
      <c r="A34" s="84" t="s">
        <v>300</v>
      </c>
      <c r="B34" s="84" t="s">
        <v>301</v>
      </c>
      <c r="C34" s="85" t="s">
        <v>101</v>
      </c>
      <c r="D34" s="86">
        <v>580.44000000000005</v>
      </c>
      <c r="E34" s="87">
        <f>IF(C34="","",VLOOKUP(A34,CPUs!A:K,11,FALSE))</f>
        <v>26.48</v>
      </c>
      <c r="F34" s="87">
        <f>IF(C34="","",ROUNDDOWN(E34+$E$2*E34,2))</f>
        <v>33.630000000000003</v>
      </c>
      <c r="G34" s="87">
        <f t="shared" ref="G34:G47" si="12">ROUNDDOWN(D34*F34,2)</f>
        <v>19520.189999999999</v>
      </c>
      <c r="H34" s="113">
        <v>26026.93</v>
      </c>
      <c r="I34" s="114">
        <f t="shared" si="2"/>
        <v>0.25000028816306807</v>
      </c>
      <c r="J34" s="83"/>
      <c r="L34" s="83">
        <v>35.299999999999997</v>
      </c>
      <c r="M34" s="114">
        <f t="shared" si="3"/>
        <v>0.24985835694050984</v>
      </c>
    </row>
    <row r="35" spans="1:13" s="73" customFormat="1" ht="36" x14ac:dyDescent="0.2">
      <c r="A35" s="84" t="s">
        <v>303</v>
      </c>
      <c r="B35" s="84" t="s">
        <v>304</v>
      </c>
      <c r="C35" s="85" t="s">
        <v>101</v>
      </c>
      <c r="D35" s="86">
        <v>262.45</v>
      </c>
      <c r="E35" s="87">
        <f>IF(C35="","",VLOOKUP(A35,CPUs!A:K,11,FALSE))</f>
        <v>93.320000000000007</v>
      </c>
      <c r="F35" s="87">
        <f t="shared" ref="F35:F36" si="13">IF(C35="","",ROUNDDOWN(E35+$E$2*E35,2))</f>
        <v>118.54</v>
      </c>
      <c r="G35" s="87">
        <f t="shared" si="12"/>
        <v>31110.82</v>
      </c>
      <c r="H35" s="113">
        <v>41482.85</v>
      </c>
      <c r="I35" s="114">
        <f t="shared" si="2"/>
        <v>0.25003176011291406</v>
      </c>
      <c r="J35" s="83"/>
      <c r="L35" s="83">
        <v>124.43</v>
      </c>
      <c r="M35" s="114">
        <f t="shared" si="3"/>
        <v>0.25002009161777705</v>
      </c>
    </row>
    <row r="36" spans="1:13" s="73" customFormat="1" ht="36" x14ac:dyDescent="0.2">
      <c r="A36" s="84" t="s">
        <v>310</v>
      </c>
      <c r="B36" s="84" t="s">
        <v>311</v>
      </c>
      <c r="C36" s="85" t="s">
        <v>104</v>
      </c>
      <c r="D36" s="86">
        <v>126.99</v>
      </c>
      <c r="E36" s="87">
        <f>IF(C36="","",VLOOKUP(A36,CPUs!A:K,11,FALSE))</f>
        <v>466.13000000000005</v>
      </c>
      <c r="F36" s="87">
        <f t="shared" si="13"/>
        <v>592.12</v>
      </c>
      <c r="G36" s="87">
        <f t="shared" si="12"/>
        <v>75193.31</v>
      </c>
      <c r="H36" s="113">
        <v>100257.34</v>
      </c>
      <c r="I36" s="114">
        <f t="shared" si="2"/>
        <v>0.24999695782872355</v>
      </c>
      <c r="J36" s="83"/>
      <c r="L36" s="83">
        <v>621.5</v>
      </c>
      <c r="M36" s="114">
        <f t="shared" si="3"/>
        <v>0.2499919549477071</v>
      </c>
    </row>
    <row r="37" spans="1:13" s="73" customFormat="1" ht="24" x14ac:dyDescent="0.2">
      <c r="A37" s="84" t="s">
        <v>318</v>
      </c>
      <c r="B37" s="84" t="s">
        <v>319</v>
      </c>
      <c r="C37" s="85" t="s">
        <v>112</v>
      </c>
      <c r="D37" s="86">
        <v>253.7</v>
      </c>
      <c r="E37" s="87">
        <f>IF(C37="","",VLOOKUP(A37,CPUs!A:K,11,FALSE))</f>
        <v>12.05</v>
      </c>
      <c r="F37" s="87">
        <f>IF(C37="","",ROUNDDOWN(E37+$E$2*E37,2))</f>
        <v>15.3</v>
      </c>
      <c r="G37" s="87">
        <f t="shared" si="12"/>
        <v>3881.61</v>
      </c>
      <c r="H37" s="113">
        <v>5175.4799999999996</v>
      </c>
      <c r="I37" s="114">
        <f t="shared" si="2"/>
        <v>0.24999999999999989</v>
      </c>
      <c r="J37" s="83"/>
      <c r="L37" s="83">
        <v>16.059999999999999</v>
      </c>
      <c r="M37" s="114">
        <f t="shared" si="3"/>
        <v>0.24968866749688656</v>
      </c>
    </row>
    <row r="38" spans="1:13" s="73" customFormat="1" ht="24" x14ac:dyDescent="0.2">
      <c r="A38" s="84" t="s">
        <v>325</v>
      </c>
      <c r="B38" s="84" t="s">
        <v>326</v>
      </c>
      <c r="C38" s="85" t="s">
        <v>112</v>
      </c>
      <c r="D38" s="86">
        <v>2626.6</v>
      </c>
      <c r="E38" s="87">
        <f>IF(C38="","",VLOOKUP(A38,CPUs!A:K,11,FALSE))</f>
        <v>11.32</v>
      </c>
      <c r="F38" s="87">
        <f>IF(C38="","",ROUNDDOWN(E38+$E$2*E38,2))</f>
        <v>14.37</v>
      </c>
      <c r="G38" s="87">
        <f t="shared" si="12"/>
        <v>37744.239999999998</v>
      </c>
      <c r="H38" s="113">
        <v>50351.92</v>
      </c>
      <c r="I38" s="114">
        <f t="shared" si="2"/>
        <v>0.2503912462523773</v>
      </c>
      <c r="J38" s="83"/>
      <c r="L38" s="83">
        <v>15.09</v>
      </c>
      <c r="M38" s="114">
        <f t="shared" si="3"/>
        <v>0.24983432736911859</v>
      </c>
    </row>
    <row r="39" spans="1:13" s="73" customFormat="1" ht="24" x14ac:dyDescent="0.2">
      <c r="A39" s="84" t="s">
        <v>328</v>
      </c>
      <c r="B39" s="84" t="s">
        <v>329</v>
      </c>
      <c r="C39" s="85" t="s">
        <v>112</v>
      </c>
      <c r="D39" s="86">
        <v>1568.3</v>
      </c>
      <c r="E39" s="87">
        <f>IF(C39="","",VLOOKUP(A39,CPUs!A:K,11,FALSE))</f>
        <v>10.14</v>
      </c>
      <c r="F39" s="87">
        <f t="shared" ref="F39:F40" si="14">IF(C39="","",ROUNDDOWN(E39+$E$2*E39,2))</f>
        <v>12.88</v>
      </c>
      <c r="G39" s="87">
        <f t="shared" si="12"/>
        <v>20199.7</v>
      </c>
      <c r="H39" s="113">
        <v>26912.03</v>
      </c>
      <c r="I39" s="114">
        <f t="shared" si="2"/>
        <v>0.24941745383012726</v>
      </c>
      <c r="J39" s="83"/>
      <c r="L39" s="83">
        <v>13.51</v>
      </c>
      <c r="M39" s="114">
        <f t="shared" si="3"/>
        <v>0.24944485566247221</v>
      </c>
    </row>
    <row r="40" spans="1:13" s="73" customFormat="1" ht="24" x14ac:dyDescent="0.2">
      <c r="A40" s="84" t="s">
        <v>331</v>
      </c>
      <c r="B40" s="84" t="s">
        <v>332</v>
      </c>
      <c r="C40" s="85" t="s">
        <v>112</v>
      </c>
      <c r="D40" s="86">
        <v>728.6</v>
      </c>
      <c r="E40" s="87">
        <f>IF(C40="","",VLOOKUP(A40,CPUs!A:K,11,FALSE))</f>
        <v>8.5800000000000018</v>
      </c>
      <c r="F40" s="87">
        <f t="shared" si="14"/>
        <v>10.89</v>
      </c>
      <c r="G40" s="87">
        <f t="shared" si="12"/>
        <v>7934.45</v>
      </c>
      <c r="H40" s="113">
        <v>10579.27</v>
      </c>
      <c r="I40" s="114">
        <f t="shared" si="2"/>
        <v>0.25000023631120105</v>
      </c>
      <c r="J40" s="83"/>
      <c r="L40" s="83">
        <v>11.43</v>
      </c>
      <c r="M40" s="114">
        <f t="shared" si="3"/>
        <v>0.24934383202099719</v>
      </c>
    </row>
    <row r="41" spans="1:13" s="73" customFormat="1" ht="24" x14ac:dyDescent="0.2">
      <c r="A41" s="84" t="s">
        <v>334</v>
      </c>
      <c r="B41" s="84" t="s">
        <v>335</v>
      </c>
      <c r="C41" s="85" t="s">
        <v>112</v>
      </c>
      <c r="D41" s="86">
        <v>564.6</v>
      </c>
      <c r="E41" s="87">
        <f>IF(C41="","",VLOOKUP(A41,CPUs!A:K,11,FALSE))</f>
        <v>8.14</v>
      </c>
      <c r="F41" s="87">
        <f>IF(C41="","",ROUNDDOWN(E41+$E$2*E41,2))</f>
        <v>10.34</v>
      </c>
      <c r="G41" s="87">
        <f t="shared" si="12"/>
        <v>5837.96</v>
      </c>
      <c r="H41" s="113">
        <v>7780.19</v>
      </c>
      <c r="I41" s="114">
        <f t="shared" si="2"/>
        <v>0.24963786231441643</v>
      </c>
      <c r="J41" s="83"/>
      <c r="L41" s="83">
        <v>10.85</v>
      </c>
      <c r="M41" s="114">
        <f t="shared" si="3"/>
        <v>0.24976958525345616</v>
      </c>
    </row>
    <row r="42" spans="1:13" s="73" customFormat="1" ht="24" x14ac:dyDescent="0.2">
      <c r="A42" s="84" t="s">
        <v>337</v>
      </c>
      <c r="B42" s="84" t="s">
        <v>338</v>
      </c>
      <c r="C42" s="85" t="s">
        <v>112</v>
      </c>
      <c r="D42" s="86">
        <v>159</v>
      </c>
      <c r="E42" s="87">
        <f>IF(C42="","",VLOOKUP(A42,CPUs!A:K,11,FALSE))</f>
        <v>9.07</v>
      </c>
      <c r="F42" s="87">
        <f t="shared" ref="F42:F43" si="15">IF(C42="","",ROUNDDOWN(E42+$E$2*E42,2))</f>
        <v>11.52</v>
      </c>
      <c r="G42" s="87">
        <f t="shared" si="12"/>
        <v>1831.68</v>
      </c>
      <c r="H42" s="113">
        <v>2442.2399999999998</v>
      </c>
      <c r="I42" s="114">
        <f t="shared" si="2"/>
        <v>0.24999999999999989</v>
      </c>
      <c r="J42" s="83"/>
      <c r="L42" s="83">
        <v>12.09</v>
      </c>
      <c r="M42" s="114">
        <f t="shared" si="3"/>
        <v>0.24979321753515293</v>
      </c>
    </row>
    <row r="43" spans="1:13" s="73" customFormat="1" ht="24" x14ac:dyDescent="0.2">
      <c r="A43" s="84" t="s">
        <v>340</v>
      </c>
      <c r="B43" s="84" t="s">
        <v>341</v>
      </c>
      <c r="C43" s="85" t="s">
        <v>112</v>
      </c>
      <c r="D43" s="86">
        <v>1186.3</v>
      </c>
      <c r="E43" s="87">
        <f>IF(C43="","",VLOOKUP(A43,CPUs!A:K,11,FALSE))</f>
        <v>12.76</v>
      </c>
      <c r="F43" s="87">
        <f t="shared" si="15"/>
        <v>16.2</v>
      </c>
      <c r="G43" s="87">
        <f t="shared" si="12"/>
        <v>19218.060000000001</v>
      </c>
      <c r="H43" s="113">
        <v>25635.94</v>
      </c>
      <c r="I43" s="114">
        <f t="shared" si="2"/>
        <v>0.25034697381878712</v>
      </c>
      <c r="J43" s="83"/>
      <c r="L43" s="83">
        <v>17.010000000000002</v>
      </c>
      <c r="M43" s="114">
        <f t="shared" si="3"/>
        <v>0.24985302763080552</v>
      </c>
    </row>
    <row r="44" spans="1:13" s="73" customFormat="1" ht="24" x14ac:dyDescent="0.2">
      <c r="A44" s="84" t="s">
        <v>343</v>
      </c>
      <c r="B44" s="84" t="s">
        <v>344</v>
      </c>
      <c r="C44" s="85" t="s">
        <v>101</v>
      </c>
      <c r="D44" s="86">
        <v>194.31</v>
      </c>
      <c r="E44" s="87">
        <f>IF(C44="","",VLOOKUP(A44,CPUs!A:K,11,FALSE))</f>
        <v>88.159999999999982</v>
      </c>
      <c r="F44" s="87">
        <f>IF(C44="","",ROUNDDOWN(E44+$E$2*E44,2))</f>
        <v>111.98</v>
      </c>
      <c r="G44" s="87">
        <f t="shared" si="12"/>
        <v>21758.83</v>
      </c>
      <c r="H44" s="113">
        <v>29012.43</v>
      </c>
      <c r="I44" s="114">
        <f t="shared" si="2"/>
        <v>0.25001697548257762</v>
      </c>
      <c r="J44" s="83"/>
      <c r="L44" s="83">
        <v>117.54</v>
      </c>
      <c r="M44" s="114">
        <f t="shared" si="3"/>
        <v>0.24995746128977392</v>
      </c>
    </row>
    <row r="45" spans="1:13" s="73" customFormat="1" ht="24" x14ac:dyDescent="0.2">
      <c r="A45" s="84" t="s">
        <v>351</v>
      </c>
      <c r="B45" s="84" t="s">
        <v>352</v>
      </c>
      <c r="C45" s="85" t="s">
        <v>101</v>
      </c>
      <c r="D45" s="86">
        <v>1369.5</v>
      </c>
      <c r="E45" s="87">
        <f>IF(C45="","",VLOOKUP(A45,CPUs!A:K,11,FALSE))</f>
        <v>43.22999999999999</v>
      </c>
      <c r="F45" s="87">
        <f>IF(C45="","",ROUNDDOWN(E45+$E$2*E45,2))</f>
        <v>54.91</v>
      </c>
      <c r="G45" s="87">
        <f t="shared" si="12"/>
        <v>75199.240000000005</v>
      </c>
      <c r="H45" s="113">
        <v>100274.79</v>
      </c>
      <c r="I45" s="114">
        <f t="shared" si="2"/>
        <v>0.25006833721616362</v>
      </c>
      <c r="J45" s="83"/>
      <c r="L45" s="83">
        <v>57.64</v>
      </c>
      <c r="M45" s="114">
        <f t="shared" si="3"/>
        <v>0.25000000000000022</v>
      </c>
    </row>
    <row r="46" spans="1:13" s="73" customFormat="1" ht="24" x14ac:dyDescent="0.2">
      <c r="A46" s="84" t="s">
        <v>353</v>
      </c>
      <c r="B46" s="84" t="s">
        <v>354</v>
      </c>
      <c r="C46" s="85" t="s">
        <v>101</v>
      </c>
      <c r="D46" s="86">
        <v>603.64</v>
      </c>
      <c r="E46" s="87">
        <f>IF(C46="","",VLOOKUP(A46,CPUs!A:K,11,FALSE))</f>
        <v>34.4</v>
      </c>
      <c r="F46" s="87">
        <f t="shared" ref="F46:F55" si="16">IF(C46="","",ROUNDDOWN(E46+$E$2*E46,2))</f>
        <v>43.69</v>
      </c>
      <c r="G46" s="87">
        <f t="shared" si="12"/>
        <v>26373.03</v>
      </c>
      <c r="H46" s="113">
        <v>35168.07</v>
      </c>
      <c r="I46" s="114">
        <f t="shared" si="2"/>
        <v>0.25008594443766752</v>
      </c>
      <c r="J46" s="83"/>
      <c r="L46" s="83">
        <v>45.86</v>
      </c>
      <c r="M46" s="114">
        <f t="shared" si="3"/>
        <v>0.2498909725250763</v>
      </c>
    </row>
    <row r="47" spans="1:13" s="73" customFormat="1" ht="24" x14ac:dyDescent="0.2">
      <c r="A47" s="84" t="s">
        <v>359</v>
      </c>
      <c r="B47" s="84" t="s">
        <v>360</v>
      </c>
      <c r="C47" s="85" t="s">
        <v>104</v>
      </c>
      <c r="D47" s="86">
        <v>126.99</v>
      </c>
      <c r="E47" s="87">
        <f>IF(C47="","",VLOOKUP(A47,CPUs!A:K,11,FALSE))</f>
        <v>175.81</v>
      </c>
      <c r="F47" s="87">
        <f t="shared" si="16"/>
        <v>223.33</v>
      </c>
      <c r="G47" s="87">
        <f t="shared" si="12"/>
        <v>28360.67</v>
      </c>
      <c r="H47" s="113">
        <v>37813.81</v>
      </c>
      <c r="I47" s="114">
        <f t="shared" si="2"/>
        <v>0.24999173582349943</v>
      </c>
      <c r="J47" s="83"/>
      <c r="L47" s="83">
        <v>234.41</v>
      </c>
      <c r="M47" s="114">
        <f t="shared" si="3"/>
        <v>0.24998933492598441</v>
      </c>
    </row>
    <row r="48" spans="1:13" s="73" customFormat="1" ht="12" x14ac:dyDescent="0.2">
      <c r="A48" s="80" t="s">
        <v>1825</v>
      </c>
      <c r="B48" s="80" t="s">
        <v>1826</v>
      </c>
      <c r="C48" s="80"/>
      <c r="D48" s="81"/>
      <c r="E48" s="80" t="str">
        <f>IF(C48="","",VLOOKUP(A48,CPUs!A:K,11,FALSE))</f>
        <v/>
      </c>
      <c r="F48" s="80" t="str">
        <f t="shared" si="4"/>
        <v/>
      </c>
      <c r="G48" s="82">
        <f>SUM(G49:G59)</f>
        <v>322776.73</v>
      </c>
      <c r="I48" s="114" t="e">
        <f t="shared" si="2"/>
        <v>#DIV/0!</v>
      </c>
      <c r="J48" s="83"/>
      <c r="L48" s="83"/>
      <c r="M48" s="114" t="e">
        <f t="shared" si="3"/>
        <v>#VALUE!</v>
      </c>
    </row>
    <row r="49" spans="1:13" s="73" customFormat="1" ht="24" x14ac:dyDescent="0.2">
      <c r="A49" s="84" t="s">
        <v>363</v>
      </c>
      <c r="B49" s="84" t="s">
        <v>275</v>
      </c>
      <c r="C49" s="85" t="s">
        <v>104</v>
      </c>
      <c r="D49" s="86">
        <v>80</v>
      </c>
      <c r="E49" s="87">
        <f>IF(C49="","",VLOOKUP(A49,CPUs!A:K,11,FALSE))</f>
        <v>76.91</v>
      </c>
      <c r="F49" s="87">
        <f t="shared" si="16"/>
        <v>97.69</v>
      </c>
      <c r="G49" s="87">
        <f>ROUNDDOWN(D49*F49,2)</f>
        <v>7815.2</v>
      </c>
      <c r="H49" s="113">
        <v>10420.799999999999</v>
      </c>
      <c r="I49" s="114">
        <f t="shared" si="2"/>
        <v>0.2500383847689237</v>
      </c>
      <c r="J49" s="83"/>
      <c r="L49" s="83">
        <v>102.54</v>
      </c>
      <c r="M49" s="114">
        <f t="shared" si="3"/>
        <v>0.24995123854105727</v>
      </c>
    </row>
    <row r="50" spans="1:13" s="73" customFormat="1" ht="12" x14ac:dyDescent="0.2">
      <c r="A50" s="84" t="s">
        <v>364</v>
      </c>
      <c r="B50" s="84" t="s">
        <v>279</v>
      </c>
      <c r="C50" s="85" t="s">
        <v>101</v>
      </c>
      <c r="D50" s="86">
        <v>160</v>
      </c>
      <c r="E50" s="87">
        <f>IF(C50="","",VLOOKUP(A50,CPUs!A:K,11,FALSE))</f>
        <v>21.83</v>
      </c>
      <c r="F50" s="87">
        <f t="shared" si="16"/>
        <v>27.73</v>
      </c>
      <c r="G50" s="87">
        <f t="shared" ref="G50:G58" si="17">ROUNDDOWN(D50*F50,2)</f>
        <v>4436.8</v>
      </c>
      <c r="H50" s="113">
        <v>5915.2</v>
      </c>
      <c r="I50" s="114">
        <f t="shared" si="2"/>
        <v>0.24993237760346221</v>
      </c>
      <c r="J50" s="83"/>
      <c r="L50" s="83">
        <v>29.1</v>
      </c>
      <c r="M50" s="114">
        <f t="shared" si="3"/>
        <v>0.24982817869415819</v>
      </c>
    </row>
    <row r="51" spans="1:13" s="73" customFormat="1" ht="24" x14ac:dyDescent="0.2">
      <c r="A51" s="84" t="s">
        <v>365</v>
      </c>
      <c r="B51" s="84" t="s">
        <v>301</v>
      </c>
      <c r="C51" s="85" t="s">
        <v>101</v>
      </c>
      <c r="D51" s="86">
        <v>160</v>
      </c>
      <c r="E51" s="87">
        <f>IF(C51="","",VLOOKUP(A51,CPUs!A:K,11,FALSE))</f>
        <v>26.48</v>
      </c>
      <c r="F51" s="87">
        <f t="shared" si="16"/>
        <v>33.630000000000003</v>
      </c>
      <c r="G51" s="87">
        <f t="shared" si="17"/>
        <v>5380.8</v>
      </c>
      <c r="H51" s="113">
        <v>7174.4</v>
      </c>
      <c r="I51" s="114">
        <f t="shared" si="2"/>
        <v>0.24999999999999989</v>
      </c>
      <c r="J51" s="83"/>
      <c r="L51" s="83">
        <v>35.299999999999997</v>
      </c>
      <c r="M51" s="114">
        <f t="shared" si="3"/>
        <v>0.24985835694050984</v>
      </c>
    </row>
    <row r="52" spans="1:13" s="73" customFormat="1" ht="36" x14ac:dyDescent="0.2">
      <c r="A52" s="84" t="s">
        <v>366</v>
      </c>
      <c r="B52" s="84" t="s">
        <v>311</v>
      </c>
      <c r="C52" s="85" t="s">
        <v>104</v>
      </c>
      <c r="D52" s="86">
        <v>193.5</v>
      </c>
      <c r="E52" s="87">
        <f>IF(C52="","",VLOOKUP(A52,CPUs!A:K,11,FALSE))</f>
        <v>466.13000000000005</v>
      </c>
      <c r="F52" s="87">
        <f t="shared" si="16"/>
        <v>592.12</v>
      </c>
      <c r="G52" s="87">
        <f>ROUNDDOWN(D52*F52,2)</f>
        <v>114575.22</v>
      </c>
      <c r="H52" s="113">
        <v>152766.32</v>
      </c>
      <c r="I52" s="114">
        <f t="shared" si="2"/>
        <v>0.24999685794617554</v>
      </c>
      <c r="J52" s="83"/>
      <c r="L52" s="83">
        <v>621.5</v>
      </c>
      <c r="M52" s="114">
        <f t="shared" si="3"/>
        <v>0.2499919549477071</v>
      </c>
    </row>
    <row r="53" spans="1:13" s="73" customFormat="1" ht="24" x14ac:dyDescent="0.2">
      <c r="A53" s="84" t="s">
        <v>367</v>
      </c>
      <c r="B53" s="84" t="s">
        <v>360</v>
      </c>
      <c r="C53" s="85" t="s">
        <v>104</v>
      </c>
      <c r="D53" s="86">
        <v>193.5</v>
      </c>
      <c r="E53" s="87">
        <f>IF(C53="","",VLOOKUP(A53,CPUs!A:K,11,FALSE))</f>
        <v>175.81</v>
      </c>
      <c r="F53" s="87">
        <f t="shared" si="16"/>
        <v>223.33</v>
      </c>
      <c r="G53" s="87">
        <f t="shared" si="17"/>
        <v>43214.35</v>
      </c>
      <c r="H53" s="113">
        <v>57618.5</v>
      </c>
      <c r="I53" s="114">
        <f t="shared" si="2"/>
        <v>0.24999175611999624</v>
      </c>
      <c r="J53" s="83"/>
      <c r="L53" s="83">
        <v>234.41</v>
      </c>
      <c r="M53" s="114">
        <f t="shared" si="3"/>
        <v>0.24998933492598441</v>
      </c>
    </row>
    <row r="54" spans="1:13" s="73" customFormat="1" ht="36" x14ac:dyDescent="0.2">
      <c r="A54" s="84" t="s">
        <v>368</v>
      </c>
      <c r="B54" s="84" t="s">
        <v>369</v>
      </c>
      <c r="C54" s="85" t="s">
        <v>112</v>
      </c>
      <c r="D54" s="86">
        <v>618.70000000000005</v>
      </c>
      <c r="E54" s="87">
        <f>IF(C54="","",VLOOKUP(A54,CPUs!A:K,11,FALSE))</f>
        <v>12.21</v>
      </c>
      <c r="F54" s="87">
        <f t="shared" si="16"/>
        <v>15.51</v>
      </c>
      <c r="G54" s="87">
        <f>ROUNDDOWN(D54*F54,2)</f>
        <v>9596.0300000000007</v>
      </c>
      <c r="H54" s="113">
        <v>12794.72</v>
      </c>
      <c r="I54" s="114">
        <f t="shared" si="2"/>
        <v>0.25000078157239858</v>
      </c>
      <c r="J54" s="83"/>
      <c r="L54" s="83">
        <v>16.28</v>
      </c>
      <c r="M54" s="114">
        <f t="shared" si="3"/>
        <v>0.25</v>
      </c>
    </row>
    <row r="55" spans="1:13" s="73" customFormat="1" ht="36" x14ac:dyDescent="0.2">
      <c r="A55" s="84" t="s">
        <v>370</v>
      </c>
      <c r="B55" s="84" t="s">
        <v>371</v>
      </c>
      <c r="C55" s="85" t="s">
        <v>112</v>
      </c>
      <c r="D55" s="86">
        <v>2685.4</v>
      </c>
      <c r="E55" s="87">
        <f>IF(C55="","",VLOOKUP(A55,CPUs!A:K,11,FALSE))</f>
        <v>11.55</v>
      </c>
      <c r="F55" s="87">
        <f t="shared" si="16"/>
        <v>14.67</v>
      </c>
      <c r="G55" s="87">
        <f>ROUNDDOWN(D55*F55,2)</f>
        <v>39394.81</v>
      </c>
      <c r="H55" s="113">
        <v>52526.42</v>
      </c>
      <c r="I55" s="114">
        <f t="shared" si="2"/>
        <v>0.25000009519019195</v>
      </c>
      <c r="J55" s="83"/>
      <c r="L55" s="83">
        <v>15.4</v>
      </c>
      <c r="M55" s="114">
        <f t="shared" si="3"/>
        <v>0.25</v>
      </c>
    </row>
    <row r="56" spans="1:13" s="73" customFormat="1" ht="36" x14ac:dyDescent="0.2">
      <c r="A56" s="84" t="s">
        <v>372</v>
      </c>
      <c r="B56" s="84" t="s">
        <v>13671</v>
      </c>
      <c r="C56" s="85" t="s">
        <v>112</v>
      </c>
      <c r="D56" s="86">
        <v>3293.2</v>
      </c>
      <c r="E56" s="87">
        <f>IF(C56="","",VLOOKUP(A56,CPUs!A:K,11,FALSE))</f>
        <v>9.629999999999999</v>
      </c>
      <c r="F56" s="87">
        <f>IF(C56="","",ROUNDDOWN(E56+$E$2*E56,2))</f>
        <v>12.23</v>
      </c>
      <c r="G56" s="87">
        <f>ROUNDDOWN(D56*F56,2)</f>
        <v>40275.83</v>
      </c>
      <c r="H56" s="113">
        <v>53679.16</v>
      </c>
      <c r="I56" s="114">
        <f t="shared" si="2"/>
        <v>0.24969336330896386</v>
      </c>
      <c r="J56" s="83"/>
      <c r="L56" s="83">
        <v>12.83</v>
      </c>
      <c r="M56" s="114">
        <f t="shared" si="3"/>
        <v>0.24941543257989096</v>
      </c>
    </row>
    <row r="57" spans="1:13" s="73" customFormat="1" ht="36" x14ac:dyDescent="0.2">
      <c r="A57" s="84" t="s">
        <v>374</v>
      </c>
      <c r="B57" s="84" t="s">
        <v>375</v>
      </c>
      <c r="C57" s="85" t="s">
        <v>101</v>
      </c>
      <c r="D57" s="86">
        <v>1404.9</v>
      </c>
      <c r="E57" s="87">
        <f>IF(C57="","",VLOOKUP(A57,CPUs!A:K,11,FALSE))</f>
        <v>26.270000000000003</v>
      </c>
      <c r="F57" s="87">
        <f t="shared" ref="F57:F85" si="18">IF(C57="","",ROUNDDOWN(E57+$E$2*E57,2))</f>
        <v>33.369999999999997</v>
      </c>
      <c r="G57" s="87">
        <f>ROUNDDOWN(D57*F57,2)</f>
        <v>46881.51</v>
      </c>
      <c r="H57" s="113">
        <v>62504</v>
      </c>
      <c r="I57" s="114">
        <f t="shared" si="2"/>
        <v>0.2499438435940099</v>
      </c>
      <c r="J57" s="83"/>
      <c r="L57" s="83">
        <v>35.020000000000003</v>
      </c>
      <c r="M57" s="114">
        <f t="shared" si="3"/>
        <v>0.24985722444317526</v>
      </c>
    </row>
    <row r="58" spans="1:13" s="73" customFormat="1" ht="12" x14ac:dyDescent="0.2">
      <c r="A58" s="84" t="s">
        <v>381</v>
      </c>
      <c r="B58" s="84" t="s">
        <v>382</v>
      </c>
      <c r="C58" s="85" t="s">
        <v>130</v>
      </c>
      <c r="D58" s="86">
        <v>55</v>
      </c>
      <c r="E58" s="87">
        <f>IF(C58="","",VLOOKUP(A58,CPUs!A:K,11,FALSE))</f>
        <v>23.019999999999996</v>
      </c>
      <c r="F58" s="87">
        <f t="shared" si="18"/>
        <v>29.24</v>
      </c>
      <c r="G58" s="87">
        <f t="shared" si="17"/>
        <v>1608.2</v>
      </c>
      <c r="H58" s="113">
        <v>2144.4499999999998</v>
      </c>
      <c r="I58" s="114">
        <f t="shared" si="2"/>
        <v>0.25006411900487291</v>
      </c>
      <c r="J58" s="83"/>
      <c r="L58" s="83">
        <v>30.69</v>
      </c>
      <c r="M58" s="114">
        <f t="shared" si="3"/>
        <v>0.24991854024112103</v>
      </c>
    </row>
    <row r="59" spans="1:13" s="73" customFormat="1" ht="12" x14ac:dyDescent="0.2">
      <c r="A59" s="84" t="s">
        <v>387</v>
      </c>
      <c r="B59" s="84" t="s">
        <v>388</v>
      </c>
      <c r="C59" s="85" t="s">
        <v>390</v>
      </c>
      <c r="D59" s="86">
        <v>178.8</v>
      </c>
      <c r="E59" s="87">
        <f>IF(C59="","",VLOOKUP(A59,CPUs!A:K,11,FALSE))</f>
        <v>42.260000000000005</v>
      </c>
      <c r="F59" s="87">
        <f t="shared" si="18"/>
        <v>53.68</v>
      </c>
      <c r="G59" s="87">
        <f>ROUNDDOWN(D59*F59,2)</f>
        <v>9597.98</v>
      </c>
      <c r="H59" s="113">
        <v>12798.5</v>
      </c>
      <c r="I59" s="114">
        <f t="shared" si="2"/>
        <v>0.25006993006993006</v>
      </c>
      <c r="J59" s="83"/>
      <c r="L59" s="83">
        <v>56.35</v>
      </c>
      <c r="M59" s="114">
        <f t="shared" si="3"/>
        <v>0.2500443655723158</v>
      </c>
    </row>
    <row r="60" spans="1:13" s="73" customFormat="1" ht="12" x14ac:dyDescent="0.2">
      <c r="A60" s="80">
        <v>3</v>
      </c>
      <c r="B60" s="80" t="s">
        <v>13</v>
      </c>
      <c r="C60" s="80"/>
      <c r="D60" s="81"/>
      <c r="E60" s="80" t="str">
        <f>IF(C60="","",VLOOKUP(A60,CPUs!A:K,11,FALSE))</f>
        <v/>
      </c>
      <c r="F60" s="80" t="str">
        <f t="shared" si="4"/>
        <v/>
      </c>
      <c r="G60" s="82">
        <f>SUM(G61:G81)</f>
        <v>403084.29000000004</v>
      </c>
      <c r="I60" s="114" t="e">
        <f t="shared" si="2"/>
        <v>#DIV/0!</v>
      </c>
      <c r="J60" s="83"/>
      <c r="L60" s="83"/>
      <c r="M60" s="114" t="e">
        <f t="shared" si="3"/>
        <v>#VALUE!</v>
      </c>
    </row>
    <row r="61" spans="1:13" s="73" customFormat="1" ht="36" x14ac:dyDescent="0.2">
      <c r="A61" s="84" t="s">
        <v>397</v>
      </c>
      <c r="B61" s="84" t="s">
        <v>311</v>
      </c>
      <c r="C61" s="85" t="s">
        <v>104</v>
      </c>
      <c r="D61" s="86">
        <v>118.07</v>
      </c>
      <c r="E61" s="87">
        <f>IF(C61="","",VLOOKUP(A61,CPUs!A:K,11,FALSE))</f>
        <v>466.13000000000005</v>
      </c>
      <c r="F61" s="87">
        <f t="shared" si="18"/>
        <v>592.12</v>
      </c>
      <c r="G61" s="87">
        <f t="shared" ref="G61:G66" si="19">ROUNDDOWN(D61*F61,2)</f>
        <v>69911.600000000006</v>
      </c>
      <c r="H61" s="113">
        <v>93215.08</v>
      </c>
      <c r="I61" s="114">
        <f t="shared" si="2"/>
        <v>0.24999688891539862</v>
      </c>
      <c r="J61" s="83"/>
      <c r="L61" s="83">
        <v>621.5</v>
      </c>
      <c r="M61" s="114">
        <f t="shared" si="3"/>
        <v>0.2499919549477071</v>
      </c>
    </row>
    <row r="62" spans="1:13" s="73" customFormat="1" ht="24" x14ac:dyDescent="0.2">
      <c r="A62" s="84" t="s">
        <v>398</v>
      </c>
      <c r="B62" s="84" t="s">
        <v>399</v>
      </c>
      <c r="C62" s="85" t="s">
        <v>112</v>
      </c>
      <c r="D62" s="86">
        <v>25.4</v>
      </c>
      <c r="E62" s="87">
        <f>IF(C62="","",VLOOKUP(A62,CPUs!A:K,11,FALSE))</f>
        <v>10.39</v>
      </c>
      <c r="F62" s="87">
        <f t="shared" si="18"/>
        <v>13.19</v>
      </c>
      <c r="G62" s="87">
        <f t="shared" si="19"/>
        <v>335.02</v>
      </c>
      <c r="H62" s="73">
        <v>446.79</v>
      </c>
      <c r="I62" s="114">
        <f t="shared" si="2"/>
        <v>0.25016226862731938</v>
      </c>
      <c r="J62" s="83"/>
      <c r="L62" s="83">
        <v>13.85</v>
      </c>
      <c r="M62" s="114">
        <f t="shared" si="3"/>
        <v>0.24981949458483743</v>
      </c>
    </row>
    <row r="63" spans="1:13" s="73" customFormat="1" ht="24" x14ac:dyDescent="0.2">
      <c r="A63" s="84" t="s">
        <v>400</v>
      </c>
      <c r="B63" s="84" t="s">
        <v>401</v>
      </c>
      <c r="C63" s="85" t="s">
        <v>112</v>
      </c>
      <c r="D63" s="86">
        <v>1201.9000000000001</v>
      </c>
      <c r="E63" s="87">
        <f>IF(C63="","",VLOOKUP(A63,CPUs!A:K,11,FALSE))</f>
        <v>10</v>
      </c>
      <c r="F63" s="87">
        <f t="shared" si="18"/>
        <v>12.7</v>
      </c>
      <c r="G63" s="87">
        <f t="shared" si="19"/>
        <v>15264.13</v>
      </c>
      <c r="H63" s="113">
        <v>20348.169999999998</v>
      </c>
      <c r="I63" s="114">
        <f t="shared" si="2"/>
        <v>0.24985244373326931</v>
      </c>
      <c r="J63" s="83"/>
      <c r="L63" s="83">
        <v>13.33</v>
      </c>
      <c r="M63" s="114">
        <f t="shared" si="3"/>
        <v>0.24981245311327838</v>
      </c>
    </row>
    <row r="64" spans="1:13" s="73" customFormat="1" ht="24" x14ac:dyDescent="0.2">
      <c r="A64" s="84" t="s">
        <v>402</v>
      </c>
      <c r="B64" s="84" t="s">
        <v>403</v>
      </c>
      <c r="C64" s="85" t="s">
        <v>112</v>
      </c>
      <c r="D64" s="86">
        <v>1653.5</v>
      </c>
      <c r="E64" s="87">
        <f>IF(C64="","",VLOOKUP(A64,CPUs!A:K,11,FALSE))</f>
        <v>9.0399999999999991</v>
      </c>
      <c r="F64" s="87">
        <f t="shared" si="18"/>
        <v>11.48</v>
      </c>
      <c r="G64" s="87">
        <f t="shared" si="19"/>
        <v>18982.18</v>
      </c>
      <c r="H64" s="113">
        <v>25315.09</v>
      </c>
      <c r="I64" s="114">
        <f t="shared" si="2"/>
        <v>0.25016344006677438</v>
      </c>
      <c r="J64" s="83"/>
      <c r="L64" s="83">
        <v>12.05</v>
      </c>
      <c r="M64" s="114">
        <f t="shared" si="3"/>
        <v>0.24979253112033206</v>
      </c>
    </row>
    <row r="65" spans="1:13" s="73" customFormat="1" ht="24" x14ac:dyDescent="0.2">
      <c r="A65" s="84" t="s">
        <v>404</v>
      </c>
      <c r="B65" s="84" t="s">
        <v>405</v>
      </c>
      <c r="C65" s="85" t="s">
        <v>112</v>
      </c>
      <c r="D65" s="86">
        <v>875.5</v>
      </c>
      <c r="E65" s="87">
        <f>IF(C65="","",VLOOKUP(A65,CPUs!A:K,11,FALSE))</f>
        <v>7.6799999999999988</v>
      </c>
      <c r="F65" s="87">
        <f t="shared" si="18"/>
        <v>9.75</v>
      </c>
      <c r="G65" s="87">
        <f t="shared" si="19"/>
        <v>8536.1200000000008</v>
      </c>
      <c r="H65" s="113">
        <v>11390.26</v>
      </c>
      <c r="I65" s="114">
        <f t="shared" si="2"/>
        <v>0.250577247578194</v>
      </c>
      <c r="J65" s="83"/>
      <c r="L65" s="83">
        <v>10.24</v>
      </c>
      <c r="M65" s="114">
        <f t="shared" si="3"/>
        <v>0.25000000000000011</v>
      </c>
    </row>
    <row r="66" spans="1:13" s="73" customFormat="1" ht="24" x14ac:dyDescent="0.2">
      <c r="A66" s="84" t="s">
        <v>406</v>
      </c>
      <c r="B66" s="84" t="s">
        <v>407</v>
      </c>
      <c r="C66" s="85" t="s">
        <v>112</v>
      </c>
      <c r="D66" s="86">
        <v>388.7</v>
      </c>
      <c r="E66" s="87">
        <f>IF(C66="","",VLOOKUP(A66,CPUs!A:K,11,FALSE))</f>
        <v>7.49</v>
      </c>
      <c r="F66" s="87">
        <f t="shared" si="18"/>
        <v>9.51</v>
      </c>
      <c r="G66" s="87">
        <f t="shared" si="19"/>
        <v>3696.53</v>
      </c>
      <c r="H66" s="113">
        <v>4928.72</v>
      </c>
      <c r="I66" s="114">
        <f t="shared" si="2"/>
        <v>0.25000202892434542</v>
      </c>
      <c r="J66" s="83"/>
      <c r="L66" s="83">
        <v>9.98</v>
      </c>
      <c r="M66" s="114">
        <f t="shared" si="3"/>
        <v>0.24949899799599196</v>
      </c>
    </row>
    <row r="67" spans="1:13" s="73" customFormat="1" ht="24" x14ac:dyDescent="0.2">
      <c r="A67" s="84" t="s">
        <v>408</v>
      </c>
      <c r="B67" s="84" t="s">
        <v>409</v>
      </c>
      <c r="C67" s="85" t="s">
        <v>112</v>
      </c>
      <c r="D67" s="86">
        <v>118.5</v>
      </c>
      <c r="E67" s="87">
        <f>IF(C67="","",VLOOKUP(A67,CPUs!A:K,11,FALSE))</f>
        <v>8.61</v>
      </c>
      <c r="F67" s="87">
        <f t="shared" si="18"/>
        <v>10.93</v>
      </c>
      <c r="G67" s="87">
        <f t="shared" ref="G67" si="20">ROUNDDOWN(D67*F67,2)</f>
        <v>1295.2</v>
      </c>
      <c r="H67" s="113">
        <v>1726.55</v>
      </c>
      <c r="I67" s="114">
        <f t="shared" si="2"/>
        <v>0.24983348295734265</v>
      </c>
      <c r="J67" s="83"/>
      <c r="L67" s="83">
        <v>11.47</v>
      </c>
      <c r="M67" s="114">
        <f t="shared" si="3"/>
        <v>0.24934612031386238</v>
      </c>
    </row>
    <row r="68" spans="1:13" s="73" customFormat="1" ht="24" x14ac:dyDescent="0.2">
      <c r="A68" s="84" t="s">
        <v>410</v>
      </c>
      <c r="B68" s="84" t="s">
        <v>411</v>
      </c>
      <c r="C68" s="85" t="s">
        <v>112</v>
      </c>
      <c r="D68" s="86">
        <v>1473.1</v>
      </c>
      <c r="E68" s="87">
        <f>IF(C68="","",VLOOKUP(A68,CPUs!A:K,11,FALSE))</f>
        <v>10.62</v>
      </c>
      <c r="F68" s="87">
        <f t="shared" si="18"/>
        <v>13.49</v>
      </c>
      <c r="G68" s="87">
        <f t="shared" ref="G68:G79" si="21">ROUNDDOWN(D68*F68,2)</f>
        <v>19872.11</v>
      </c>
      <c r="H68" s="113">
        <v>26501.07</v>
      </c>
      <c r="I68" s="114">
        <f t="shared" si="2"/>
        <v>0.25013933399670274</v>
      </c>
      <c r="J68" s="83"/>
      <c r="L68" s="83">
        <v>14.16</v>
      </c>
      <c r="M68" s="114">
        <f t="shared" si="3"/>
        <v>0.25000000000000011</v>
      </c>
    </row>
    <row r="69" spans="1:13" s="73" customFormat="1" ht="36" x14ac:dyDescent="0.2">
      <c r="A69" s="84" t="s">
        <v>412</v>
      </c>
      <c r="B69" s="84" t="s">
        <v>413</v>
      </c>
      <c r="C69" s="85" t="s">
        <v>101</v>
      </c>
      <c r="D69" s="86">
        <v>501.5</v>
      </c>
      <c r="E69" s="87">
        <f>IF(C69="","",VLOOKUP(A69,CPUs!A:K,11,FALSE))</f>
        <v>46.96</v>
      </c>
      <c r="F69" s="87">
        <f t="shared" si="18"/>
        <v>59.65</v>
      </c>
      <c r="G69" s="87">
        <f t="shared" si="21"/>
        <v>29914.47</v>
      </c>
      <c r="H69" s="113">
        <v>39884.300000000003</v>
      </c>
      <c r="I69" s="114">
        <f t="shared" si="2"/>
        <v>0.24996878470977302</v>
      </c>
      <c r="J69" s="83"/>
      <c r="L69" s="83">
        <v>62.61</v>
      </c>
      <c r="M69" s="114">
        <f t="shared" si="3"/>
        <v>0.24996007027631362</v>
      </c>
    </row>
    <row r="70" spans="1:13" s="73" customFormat="1" ht="36" x14ac:dyDescent="0.2">
      <c r="A70" s="84" t="s">
        <v>417</v>
      </c>
      <c r="B70" s="84" t="s">
        <v>418</v>
      </c>
      <c r="C70" s="85" t="s">
        <v>101</v>
      </c>
      <c r="D70" s="86">
        <v>691.32</v>
      </c>
      <c r="E70" s="87">
        <f>IF(C70="","",VLOOKUP(A70,CPUs!A:K,11,FALSE))</f>
        <v>34.909999999999997</v>
      </c>
      <c r="F70" s="87">
        <f t="shared" si="18"/>
        <v>44.34</v>
      </c>
      <c r="G70" s="87">
        <f t="shared" si="21"/>
        <v>30653.119999999999</v>
      </c>
      <c r="H70" s="113">
        <v>40870.839999999997</v>
      </c>
      <c r="I70" s="114">
        <f t="shared" si="2"/>
        <v>0.25000024467321935</v>
      </c>
      <c r="J70" s="83"/>
      <c r="L70" s="83">
        <v>46.54</v>
      </c>
      <c r="M70" s="114">
        <f t="shared" si="3"/>
        <v>0.2498925655350237</v>
      </c>
    </row>
    <row r="71" spans="1:13" s="73" customFormat="1" ht="36" x14ac:dyDescent="0.2">
      <c r="A71" s="84" t="s">
        <v>420</v>
      </c>
      <c r="B71" s="84" t="s">
        <v>421</v>
      </c>
      <c r="C71" s="85" t="s">
        <v>101</v>
      </c>
      <c r="D71" s="86">
        <v>867.52</v>
      </c>
      <c r="E71" s="87">
        <f>IF(C71="","",VLOOKUP(A71,CPUs!A:K,11,FALSE))</f>
        <v>127.57</v>
      </c>
      <c r="F71" s="87">
        <f t="shared" si="18"/>
        <v>162.05000000000001</v>
      </c>
      <c r="G71" s="87">
        <f t="shared" si="21"/>
        <v>140581.60999999999</v>
      </c>
      <c r="H71" s="113">
        <v>187445.05</v>
      </c>
      <c r="I71" s="114">
        <f t="shared" si="2"/>
        <v>0.25001161673781203</v>
      </c>
      <c r="J71" s="83"/>
      <c r="L71" s="83">
        <v>170.09</v>
      </c>
      <c r="M71" s="114">
        <f t="shared" si="3"/>
        <v>0.24998530189899471</v>
      </c>
    </row>
    <row r="72" spans="1:13" s="73" customFormat="1" ht="36" x14ac:dyDescent="0.2">
      <c r="A72" s="84" t="s">
        <v>430</v>
      </c>
      <c r="B72" s="84" t="s">
        <v>371</v>
      </c>
      <c r="C72" s="85" t="s">
        <v>112</v>
      </c>
      <c r="D72" s="86">
        <v>541.4</v>
      </c>
      <c r="E72" s="87">
        <f>IF(C72="","",VLOOKUP(A72,CPUs!A:K,11,FALSE))</f>
        <v>11.55</v>
      </c>
      <c r="F72" s="87">
        <f t="shared" si="18"/>
        <v>14.67</v>
      </c>
      <c r="G72" s="87">
        <f t="shared" si="21"/>
        <v>7942.33</v>
      </c>
      <c r="H72" s="113">
        <v>10589.78</v>
      </c>
      <c r="I72" s="114">
        <f t="shared" ref="I72:I135" si="22">1-(G72/H72)</f>
        <v>0.25000047215334031</v>
      </c>
      <c r="J72" s="83"/>
      <c r="L72" s="83">
        <v>15.4</v>
      </c>
      <c r="M72" s="114">
        <f t="shared" ref="M72:M135" si="23">1-(E72/L72)</f>
        <v>0.25</v>
      </c>
    </row>
    <row r="73" spans="1:13" s="73" customFormat="1" ht="36" x14ac:dyDescent="0.2">
      <c r="A73" s="84" t="s">
        <v>431</v>
      </c>
      <c r="B73" s="84" t="s">
        <v>432</v>
      </c>
      <c r="C73" s="85" t="s">
        <v>112</v>
      </c>
      <c r="D73" s="86">
        <v>415.9</v>
      </c>
      <c r="E73" s="87">
        <f>IF(C73="","",VLOOKUP(A73,CPUs!A:K,11,FALSE))</f>
        <v>10.83</v>
      </c>
      <c r="F73" s="87">
        <f t="shared" si="18"/>
        <v>13.75</v>
      </c>
      <c r="G73" s="87">
        <f t="shared" si="21"/>
        <v>5718.62</v>
      </c>
      <c r="H73" s="113">
        <v>7627.61</v>
      </c>
      <c r="I73" s="114">
        <f t="shared" si="22"/>
        <v>0.25027367681357593</v>
      </c>
      <c r="J73" s="83"/>
      <c r="L73" s="83">
        <v>14.44</v>
      </c>
      <c r="M73" s="114">
        <f t="shared" si="23"/>
        <v>0.25</v>
      </c>
    </row>
    <row r="74" spans="1:13" s="73" customFormat="1" ht="36" x14ac:dyDescent="0.2">
      <c r="A74" s="84" t="s">
        <v>433</v>
      </c>
      <c r="B74" s="84" t="s">
        <v>373</v>
      </c>
      <c r="C74" s="85" t="s">
        <v>112</v>
      </c>
      <c r="D74" s="86">
        <v>128.9</v>
      </c>
      <c r="E74" s="87">
        <f>IF(C74="","",VLOOKUP(A74,CPUs!A:K,11,FALSE))</f>
        <v>9.6300000000000008</v>
      </c>
      <c r="F74" s="87">
        <f t="shared" si="18"/>
        <v>12.23</v>
      </c>
      <c r="G74" s="87">
        <f t="shared" si="21"/>
        <v>1576.44</v>
      </c>
      <c r="H74" s="113">
        <v>2101.0700000000002</v>
      </c>
      <c r="I74" s="114">
        <f t="shared" si="22"/>
        <v>0.24969658316952792</v>
      </c>
      <c r="J74" s="83"/>
      <c r="L74" s="83">
        <v>12.83</v>
      </c>
      <c r="M74" s="114">
        <f t="shared" si="23"/>
        <v>0.24941543257989085</v>
      </c>
    </row>
    <row r="75" spans="1:13" s="73" customFormat="1" ht="36" x14ac:dyDescent="0.2">
      <c r="A75" s="84" t="s">
        <v>434</v>
      </c>
      <c r="B75" s="84" t="s">
        <v>435</v>
      </c>
      <c r="C75" s="85" t="s">
        <v>112</v>
      </c>
      <c r="D75" s="86">
        <v>52.5</v>
      </c>
      <c r="E75" s="87">
        <f>IF(C75="","",VLOOKUP(A75,CPUs!A:K,11,FALSE))</f>
        <v>8.0599999999999987</v>
      </c>
      <c r="F75" s="87">
        <f t="shared" si="18"/>
        <v>10.23</v>
      </c>
      <c r="G75" s="87">
        <f t="shared" si="21"/>
        <v>537.07000000000005</v>
      </c>
      <c r="H75" s="73">
        <v>716.1</v>
      </c>
      <c r="I75" s="114">
        <f t="shared" si="22"/>
        <v>0.2500069822650467</v>
      </c>
      <c r="J75" s="83"/>
      <c r="L75" s="83">
        <v>10.74</v>
      </c>
      <c r="M75" s="114">
        <f t="shared" si="23"/>
        <v>0.24953445065176927</v>
      </c>
    </row>
    <row r="76" spans="1:13" s="73" customFormat="1" ht="12" x14ac:dyDescent="0.2">
      <c r="A76" s="84" t="s">
        <v>436</v>
      </c>
      <c r="B76" s="84" t="s">
        <v>437</v>
      </c>
      <c r="C76" s="85" t="s">
        <v>108</v>
      </c>
      <c r="D76" s="86">
        <v>87.45</v>
      </c>
      <c r="E76" s="87">
        <f>IF(C76="","",VLOOKUP(A76,CPUs!A:K,11,FALSE))</f>
        <v>38.869999999999997</v>
      </c>
      <c r="F76" s="87">
        <f t="shared" si="18"/>
        <v>49.37</v>
      </c>
      <c r="G76" s="87">
        <f t="shared" si="21"/>
        <v>4317.3999999999996</v>
      </c>
      <c r="H76" s="113">
        <v>5757.71</v>
      </c>
      <c r="I76" s="114">
        <f t="shared" si="22"/>
        <v>0.25015327274211452</v>
      </c>
      <c r="J76" s="83"/>
      <c r="L76" s="83">
        <v>51.83</v>
      </c>
      <c r="M76" s="114">
        <f t="shared" si="23"/>
        <v>0.25004823461315839</v>
      </c>
    </row>
    <row r="77" spans="1:13" s="73" customFormat="1" ht="36" x14ac:dyDescent="0.2">
      <c r="A77" s="84" t="s">
        <v>441</v>
      </c>
      <c r="B77" s="84" t="s">
        <v>13670</v>
      </c>
      <c r="C77" s="85" t="s">
        <v>112</v>
      </c>
      <c r="D77" s="86">
        <v>101.9</v>
      </c>
      <c r="E77" s="87">
        <f>IF(C77="","",VLOOKUP(A77,CPUs!A:K,11,FALSE))</f>
        <v>12.209999999999999</v>
      </c>
      <c r="F77" s="87">
        <f t="shared" si="18"/>
        <v>15.51</v>
      </c>
      <c r="G77" s="87">
        <f t="shared" si="21"/>
        <v>1580.46</v>
      </c>
      <c r="H77" s="113">
        <v>2107.29</v>
      </c>
      <c r="I77" s="114">
        <f t="shared" si="22"/>
        <v>0.25000355907350191</v>
      </c>
      <c r="J77" s="83"/>
      <c r="L77" s="83">
        <v>16.28</v>
      </c>
      <c r="M77" s="114">
        <f t="shared" si="23"/>
        <v>0.25000000000000011</v>
      </c>
    </row>
    <row r="78" spans="1:13" s="73" customFormat="1" ht="12" x14ac:dyDescent="0.2">
      <c r="A78" s="84" t="s">
        <v>442</v>
      </c>
      <c r="B78" s="84" t="s">
        <v>443</v>
      </c>
      <c r="C78" s="85" t="s">
        <v>108</v>
      </c>
      <c r="D78" s="86">
        <v>33.200000000000003</v>
      </c>
      <c r="E78" s="87">
        <f>IF(C78="","",VLOOKUP(A78,CPUs!A:K,11,FALSE))</f>
        <v>22.319999999999997</v>
      </c>
      <c r="F78" s="87">
        <f t="shared" si="18"/>
        <v>28.35</v>
      </c>
      <c r="G78" s="87">
        <f t="shared" si="21"/>
        <v>941.22</v>
      </c>
      <c r="H78" s="113">
        <v>1254.6300000000001</v>
      </c>
      <c r="I78" s="114">
        <f t="shared" si="22"/>
        <v>0.24980273068554082</v>
      </c>
      <c r="J78" s="83"/>
      <c r="L78" s="83">
        <v>29.75</v>
      </c>
      <c r="M78" s="114">
        <f t="shared" si="23"/>
        <v>0.249747899159664</v>
      </c>
    </row>
    <row r="79" spans="1:13" s="73" customFormat="1" ht="24" x14ac:dyDescent="0.2">
      <c r="A79" s="84" t="s">
        <v>444</v>
      </c>
      <c r="B79" s="84" t="s">
        <v>445</v>
      </c>
      <c r="C79" s="85" t="s">
        <v>108</v>
      </c>
      <c r="D79" s="86">
        <v>87.45</v>
      </c>
      <c r="E79" s="87">
        <f>IF(C79="","",VLOOKUP(A79,CPUs!A:K,11,FALSE))</f>
        <v>35.979999999999997</v>
      </c>
      <c r="F79" s="87">
        <f t="shared" si="18"/>
        <v>45.7</v>
      </c>
      <c r="G79" s="87">
        <f t="shared" si="21"/>
        <v>3996.46</v>
      </c>
      <c r="H79" s="113">
        <v>5329.2</v>
      </c>
      <c r="I79" s="114">
        <f t="shared" si="22"/>
        <v>0.25008256398708995</v>
      </c>
      <c r="J79" s="83"/>
      <c r="L79" s="83">
        <v>47.97</v>
      </c>
      <c r="M79" s="114">
        <f t="shared" si="23"/>
        <v>0.24994788409422564</v>
      </c>
    </row>
    <row r="80" spans="1:13" s="73" customFormat="1" ht="24" x14ac:dyDescent="0.2">
      <c r="A80" s="84" t="s">
        <v>446</v>
      </c>
      <c r="B80" s="84" t="s">
        <v>447</v>
      </c>
      <c r="C80" s="85" t="s">
        <v>101</v>
      </c>
      <c r="D80" s="86">
        <v>110.57</v>
      </c>
      <c r="E80" s="87">
        <f>IF(C80="","",VLOOKUP(A80,CPUs!A:K,11,FALSE))</f>
        <v>78.77</v>
      </c>
      <c r="F80" s="87">
        <f t="shared" si="18"/>
        <v>100.06</v>
      </c>
      <c r="G80" s="87">
        <f>ROUNDDOWN(D80*F80,2)</f>
        <v>11063.63</v>
      </c>
      <c r="H80" s="113">
        <v>14751.14</v>
      </c>
      <c r="I80" s="114">
        <f t="shared" si="22"/>
        <v>0.24998135737305727</v>
      </c>
      <c r="J80" s="83"/>
      <c r="L80" s="83">
        <v>105.02</v>
      </c>
      <c r="M80" s="114">
        <f t="shared" si="23"/>
        <v>0.24995239002094838</v>
      </c>
    </row>
    <row r="81" spans="1:13" s="73" customFormat="1" ht="24" x14ac:dyDescent="0.2">
      <c r="A81" s="84" t="s">
        <v>451</v>
      </c>
      <c r="B81" s="84" t="s">
        <v>360</v>
      </c>
      <c r="C81" s="85" t="s">
        <v>104</v>
      </c>
      <c r="D81" s="86">
        <v>118.07</v>
      </c>
      <c r="E81" s="87">
        <f>IF(C81="","",VLOOKUP(A81,CPUs!A:K,11,FALSE))</f>
        <v>175.81</v>
      </c>
      <c r="F81" s="87">
        <f t="shared" si="18"/>
        <v>223.33</v>
      </c>
      <c r="G81" s="87">
        <f>ROUNDDOWN(D81*F81,2)</f>
        <v>26368.57</v>
      </c>
      <c r="H81" s="113">
        <v>35157.699999999997</v>
      </c>
      <c r="I81" s="114">
        <f t="shared" si="22"/>
        <v>0.24999160923496133</v>
      </c>
      <c r="J81" s="83"/>
      <c r="L81" s="83">
        <v>234.41</v>
      </c>
      <c r="M81" s="114">
        <f t="shared" si="23"/>
        <v>0.24998933492598441</v>
      </c>
    </row>
    <row r="82" spans="1:13" s="73" customFormat="1" ht="12" x14ac:dyDescent="0.2">
      <c r="A82" s="80">
        <v>4</v>
      </c>
      <c r="B82" s="80" t="s">
        <v>14</v>
      </c>
      <c r="C82" s="80"/>
      <c r="D82" s="81"/>
      <c r="E82" s="80" t="str">
        <f>IF(C82="","",VLOOKUP(A82,CPUs!A:K,11,FALSE))</f>
        <v/>
      </c>
      <c r="F82" s="80" t="str">
        <f t="shared" ref="F82:F135" si="24">IF(C82="","",ROUND(E82+$E$2*E82,2))</f>
        <v/>
      </c>
      <c r="G82" s="82">
        <f>SUM(G83:G85)</f>
        <v>279287.12</v>
      </c>
      <c r="I82" s="114" t="e">
        <f t="shared" si="22"/>
        <v>#DIV/0!</v>
      </c>
      <c r="J82" s="83"/>
      <c r="L82" s="83"/>
      <c r="M82" s="114" t="e">
        <f t="shared" si="23"/>
        <v>#VALUE!</v>
      </c>
    </row>
    <row r="83" spans="1:13" s="73" customFormat="1" ht="36" x14ac:dyDescent="0.2">
      <c r="A83" s="84" t="s">
        <v>452</v>
      </c>
      <c r="B83" s="84" t="s">
        <v>453</v>
      </c>
      <c r="C83" s="85" t="s">
        <v>101</v>
      </c>
      <c r="D83" s="86">
        <v>1885.57</v>
      </c>
      <c r="E83" s="87">
        <f>IF(C83="","",VLOOKUP(A83,CPUs!A:K,11,FALSE))</f>
        <v>75.42</v>
      </c>
      <c r="F83" s="87">
        <f t="shared" si="18"/>
        <v>95.8</v>
      </c>
      <c r="G83" s="87">
        <f>ROUNDDOWN(D83*F83,2)</f>
        <v>180637.6</v>
      </c>
      <c r="H83" s="113">
        <v>240862.71</v>
      </c>
      <c r="I83" s="114">
        <f t="shared" si="22"/>
        <v>0.25003916131309822</v>
      </c>
      <c r="J83" s="83"/>
      <c r="L83" s="83">
        <v>100.56</v>
      </c>
      <c r="M83" s="114">
        <f t="shared" si="23"/>
        <v>0.25</v>
      </c>
    </row>
    <row r="84" spans="1:13" s="73" customFormat="1" ht="36" x14ac:dyDescent="0.2">
      <c r="A84" s="84" t="s">
        <v>455</v>
      </c>
      <c r="B84" s="84" t="s">
        <v>456</v>
      </c>
      <c r="C84" s="85" t="s">
        <v>101</v>
      </c>
      <c r="D84" s="86">
        <v>355.17</v>
      </c>
      <c r="E84" s="87">
        <f>IF(C84="","",VLOOKUP(A84,CPUs!A:K,11,FALSE))</f>
        <v>107.95</v>
      </c>
      <c r="F84" s="87">
        <f t="shared" si="18"/>
        <v>137.12</v>
      </c>
      <c r="G84" s="87">
        <f t="shared" ref="G84:G85" si="25">ROUNDDOWN(D84*F84,2)</f>
        <v>48700.91</v>
      </c>
      <c r="H84" s="113">
        <v>64935.73</v>
      </c>
      <c r="I84" s="114">
        <f t="shared" si="22"/>
        <v>0.25001366736001884</v>
      </c>
      <c r="J84" s="83"/>
      <c r="L84" s="83">
        <v>143.93</v>
      </c>
      <c r="M84" s="114">
        <f t="shared" si="23"/>
        <v>0.2499826304453554</v>
      </c>
    </row>
    <row r="85" spans="1:13" s="73" customFormat="1" ht="36" x14ac:dyDescent="0.2">
      <c r="A85" s="121" t="s">
        <v>466</v>
      </c>
      <c r="B85" s="121" t="s">
        <v>13679</v>
      </c>
      <c r="C85" s="85" t="s">
        <v>101</v>
      </c>
      <c r="D85" s="86">
        <v>138.75</v>
      </c>
      <c r="E85" s="87">
        <f>IF(C85="","",VLOOKUP(A85,CPUs!A:K,11,FALSE))</f>
        <v>283.39</v>
      </c>
      <c r="F85" s="87">
        <f t="shared" si="18"/>
        <v>359.99</v>
      </c>
      <c r="G85" s="87">
        <f t="shared" si="25"/>
        <v>49948.61</v>
      </c>
      <c r="H85" s="113">
        <v>66597.23</v>
      </c>
      <c r="I85" s="114">
        <f t="shared" si="22"/>
        <v>0.24998967674781658</v>
      </c>
      <c r="J85" s="83"/>
      <c r="L85" s="83">
        <v>377.85</v>
      </c>
      <c r="M85" s="114">
        <f t="shared" si="23"/>
        <v>0.24999338361783785</v>
      </c>
    </row>
    <row r="86" spans="1:13" s="73" customFormat="1" ht="12" x14ac:dyDescent="0.2">
      <c r="A86" s="80">
        <v>5</v>
      </c>
      <c r="B86" s="80" t="s">
        <v>15</v>
      </c>
      <c r="C86" s="80"/>
      <c r="D86" s="81"/>
      <c r="E86" s="80" t="str">
        <f>IF(C86="","",VLOOKUP(A86,CPUs!A:K,11,FALSE))</f>
        <v/>
      </c>
      <c r="F86" s="80" t="str">
        <f t="shared" si="24"/>
        <v/>
      </c>
      <c r="G86" s="82">
        <f>SUM(G87,G96,G110)</f>
        <v>282214.44</v>
      </c>
      <c r="I86" s="114" t="e">
        <f t="shared" si="22"/>
        <v>#DIV/0!</v>
      </c>
      <c r="J86" s="83"/>
      <c r="L86" s="83"/>
      <c r="M86" s="114" t="e">
        <f t="shared" si="23"/>
        <v>#VALUE!</v>
      </c>
    </row>
    <row r="87" spans="1:13" s="73" customFormat="1" ht="12" x14ac:dyDescent="0.2">
      <c r="A87" s="80" t="s">
        <v>1827</v>
      </c>
      <c r="B87" s="80" t="s">
        <v>1828</v>
      </c>
      <c r="C87" s="80"/>
      <c r="D87" s="81"/>
      <c r="E87" s="80" t="str">
        <f>IF(C87="","",VLOOKUP(A87,CPUs!A:K,11,FALSE))</f>
        <v/>
      </c>
      <c r="F87" s="80" t="str">
        <f t="shared" si="24"/>
        <v/>
      </c>
      <c r="G87" s="82">
        <f>SUM(G88:G95)</f>
        <v>49878.530000000006</v>
      </c>
      <c r="I87" s="114" t="e">
        <f t="shared" si="22"/>
        <v>#DIV/0!</v>
      </c>
      <c r="J87" s="83"/>
      <c r="L87" s="83"/>
      <c r="M87" s="114" t="e">
        <f t="shared" si="23"/>
        <v>#VALUE!</v>
      </c>
    </row>
    <row r="88" spans="1:13" s="73" customFormat="1" ht="48" x14ac:dyDescent="0.2">
      <c r="A88" s="84" t="s">
        <v>470</v>
      </c>
      <c r="B88" s="84" t="s">
        <v>471</v>
      </c>
      <c r="C88" s="85" t="s">
        <v>130</v>
      </c>
      <c r="D88" s="86">
        <v>36</v>
      </c>
      <c r="E88" s="87">
        <f>IF(C88="","",VLOOKUP(A88,CPUs!A:K,11,FALSE))</f>
        <v>748.97</v>
      </c>
      <c r="F88" s="87">
        <f t="shared" ref="F88:F123" si="26">IF(C88="","",ROUNDDOWN(E88+$E$2*E88,2))</f>
        <v>951.41</v>
      </c>
      <c r="G88" s="87">
        <f>ROUNDDOWN(D88*F88,2)</f>
        <v>34250.76</v>
      </c>
      <c r="H88" s="113">
        <v>45667.8</v>
      </c>
      <c r="I88" s="114">
        <f t="shared" si="22"/>
        <v>0.25000197075401054</v>
      </c>
      <c r="J88" s="83"/>
      <c r="L88" s="83">
        <v>998.62</v>
      </c>
      <c r="M88" s="114">
        <f t="shared" si="23"/>
        <v>0.2499949930904648</v>
      </c>
    </row>
    <row r="89" spans="1:13" s="73" customFormat="1" ht="36" x14ac:dyDescent="0.2">
      <c r="A89" s="84" t="s">
        <v>475</v>
      </c>
      <c r="B89" s="84" t="s">
        <v>476</v>
      </c>
      <c r="C89" s="85" t="s">
        <v>130</v>
      </c>
      <c r="D89" s="86">
        <v>25</v>
      </c>
      <c r="E89" s="87">
        <f>IF(C89="","",VLOOKUP(A89,CPUs!A:K,11,FALSE))</f>
        <v>106.89</v>
      </c>
      <c r="F89" s="87">
        <f t="shared" si="26"/>
        <v>135.78</v>
      </c>
      <c r="G89" s="87">
        <f t="shared" ref="G89:G95" si="27">ROUNDDOWN(D89*F89,2)</f>
        <v>3394.5</v>
      </c>
      <c r="H89" s="113">
        <v>4526</v>
      </c>
      <c r="I89" s="114">
        <f t="shared" si="22"/>
        <v>0.25</v>
      </c>
      <c r="J89" s="83"/>
      <c r="L89" s="83">
        <v>142.52000000000001</v>
      </c>
      <c r="M89" s="114">
        <f t="shared" si="23"/>
        <v>0.25</v>
      </c>
    </row>
    <row r="90" spans="1:13" s="73" customFormat="1" ht="36" x14ac:dyDescent="0.2">
      <c r="A90" s="84" t="s">
        <v>478</v>
      </c>
      <c r="B90" s="84" t="s">
        <v>479</v>
      </c>
      <c r="C90" s="85" t="s">
        <v>130</v>
      </c>
      <c r="D90" s="86">
        <v>11</v>
      </c>
      <c r="E90" s="87">
        <f>IF(C90="","",VLOOKUP(A90,CPUs!A:K,11,FALSE))</f>
        <v>106.89</v>
      </c>
      <c r="F90" s="87">
        <f t="shared" si="26"/>
        <v>135.78</v>
      </c>
      <c r="G90" s="87">
        <f t="shared" si="27"/>
        <v>1493.58</v>
      </c>
      <c r="H90" s="113">
        <v>1991.44</v>
      </c>
      <c r="I90" s="114">
        <f t="shared" si="22"/>
        <v>0.25000000000000011</v>
      </c>
      <c r="J90" s="83"/>
      <c r="L90" s="83">
        <v>142.52000000000001</v>
      </c>
      <c r="M90" s="114">
        <f t="shared" si="23"/>
        <v>0.25</v>
      </c>
    </row>
    <row r="91" spans="1:13" s="73" customFormat="1" ht="12" x14ac:dyDescent="0.2">
      <c r="A91" s="84" t="s">
        <v>481</v>
      </c>
      <c r="B91" s="84" t="s">
        <v>482</v>
      </c>
      <c r="C91" s="85" t="s">
        <v>130</v>
      </c>
      <c r="D91" s="86">
        <v>25</v>
      </c>
      <c r="E91" s="87">
        <f>IF(C91="","",VLOOKUP(A91,CPUs!A:K,11,FALSE))</f>
        <v>20.77</v>
      </c>
      <c r="F91" s="87">
        <f t="shared" si="26"/>
        <v>26.38</v>
      </c>
      <c r="G91" s="87">
        <f t="shared" si="27"/>
        <v>659.5</v>
      </c>
      <c r="H91" s="73">
        <v>879.25</v>
      </c>
      <c r="I91" s="114">
        <f t="shared" si="22"/>
        <v>0.2499289166903611</v>
      </c>
      <c r="J91" s="83"/>
      <c r="L91" s="83">
        <v>27.69</v>
      </c>
      <c r="M91" s="114">
        <f t="shared" si="23"/>
        <v>0.24990971469844714</v>
      </c>
    </row>
    <row r="92" spans="1:13" s="73" customFormat="1" ht="24" x14ac:dyDescent="0.2">
      <c r="A92" s="84" t="s">
        <v>484</v>
      </c>
      <c r="B92" s="84" t="s">
        <v>485</v>
      </c>
      <c r="C92" s="85" t="s">
        <v>130</v>
      </c>
      <c r="D92" s="86">
        <v>11</v>
      </c>
      <c r="E92" s="87">
        <f>IF(C92="","",VLOOKUP(A92,CPUs!A:K,11,FALSE))</f>
        <v>227.98999999999998</v>
      </c>
      <c r="F92" s="87">
        <f t="shared" si="26"/>
        <v>289.61</v>
      </c>
      <c r="G92" s="87">
        <f t="shared" si="27"/>
        <v>3185.71</v>
      </c>
      <c r="H92" s="113">
        <v>4247.76</v>
      </c>
      <c r="I92" s="114">
        <f t="shared" si="22"/>
        <v>0.25002589600165737</v>
      </c>
      <c r="J92" s="83"/>
      <c r="L92" s="83">
        <v>303.99</v>
      </c>
      <c r="M92" s="114">
        <f t="shared" si="23"/>
        <v>0.25000822395473543</v>
      </c>
    </row>
    <row r="93" spans="1:13" s="73" customFormat="1" ht="12" x14ac:dyDescent="0.2">
      <c r="A93" s="84" t="s">
        <v>489</v>
      </c>
      <c r="B93" s="84" t="s">
        <v>490</v>
      </c>
      <c r="C93" s="85" t="s">
        <v>101</v>
      </c>
      <c r="D93" s="86">
        <v>3.2</v>
      </c>
      <c r="E93" s="87">
        <f>IF(C93="","",VLOOKUP(A93,CPUs!A:K,11,FALSE))</f>
        <v>213.21999999999997</v>
      </c>
      <c r="F93" s="87">
        <f t="shared" si="26"/>
        <v>270.85000000000002</v>
      </c>
      <c r="G93" s="87">
        <f t="shared" si="27"/>
        <v>866.72</v>
      </c>
      <c r="H93" s="113">
        <v>1155.6199999999999</v>
      </c>
      <c r="I93" s="114">
        <f t="shared" si="22"/>
        <v>0.2499956733182187</v>
      </c>
      <c r="J93" s="83"/>
      <c r="L93" s="83">
        <v>284.29000000000002</v>
      </c>
      <c r="M93" s="114">
        <f t="shared" si="23"/>
        <v>0.2499912061627213</v>
      </c>
    </row>
    <row r="94" spans="1:13" s="73" customFormat="1" ht="60" x14ac:dyDescent="0.2">
      <c r="A94" s="84" t="s">
        <v>495</v>
      </c>
      <c r="B94" s="84" t="s">
        <v>497</v>
      </c>
      <c r="C94" s="85" t="s">
        <v>130</v>
      </c>
      <c r="D94" s="86">
        <v>2</v>
      </c>
      <c r="E94" s="87">
        <f>IF(C94="","",VLOOKUP(A94,CPUs!A:K,11,FALSE))</f>
        <v>1506.12</v>
      </c>
      <c r="F94" s="87">
        <f t="shared" si="26"/>
        <v>1913.22</v>
      </c>
      <c r="G94" s="87">
        <f t="shared" si="27"/>
        <v>3826.44</v>
      </c>
      <c r="H94" s="113">
        <v>5101.9399999999996</v>
      </c>
      <c r="I94" s="114">
        <f t="shared" si="22"/>
        <v>0.25000294005809542</v>
      </c>
      <c r="J94" s="83"/>
      <c r="L94" s="83">
        <v>2008.16</v>
      </c>
      <c r="M94" s="114">
        <f t="shared" si="23"/>
        <v>0.25000000000000011</v>
      </c>
    </row>
    <row r="95" spans="1:13" s="73" customFormat="1" ht="24" x14ac:dyDescent="0.2">
      <c r="A95" s="84" t="s">
        <v>501</v>
      </c>
      <c r="B95" s="84" t="s">
        <v>503</v>
      </c>
      <c r="C95" s="85" t="s">
        <v>130</v>
      </c>
      <c r="D95" s="86">
        <v>2</v>
      </c>
      <c r="E95" s="87">
        <f>IF(C95="","",VLOOKUP(A95,CPUs!A:K,11,FALSE))</f>
        <v>866.46</v>
      </c>
      <c r="F95" s="87">
        <f t="shared" si="26"/>
        <v>1100.6600000000001</v>
      </c>
      <c r="G95" s="87">
        <f t="shared" si="27"/>
        <v>2201.3200000000002</v>
      </c>
      <c r="H95" s="113">
        <v>2935.1</v>
      </c>
      <c r="I95" s="114">
        <f t="shared" si="22"/>
        <v>0.25000170351947115</v>
      </c>
      <c r="J95" s="83"/>
      <c r="L95" s="83">
        <v>1155.28</v>
      </c>
      <c r="M95" s="114">
        <f t="shared" si="23"/>
        <v>0.25</v>
      </c>
    </row>
    <row r="96" spans="1:13" s="73" customFormat="1" ht="12" x14ac:dyDescent="0.2">
      <c r="A96" s="80" t="s">
        <v>1829</v>
      </c>
      <c r="B96" s="80" t="s">
        <v>1830</v>
      </c>
      <c r="C96" s="80"/>
      <c r="D96" s="81"/>
      <c r="E96" s="80" t="str">
        <f>IF(C96="","",VLOOKUP(A96,CPUs!A:K,11,FALSE))</f>
        <v/>
      </c>
      <c r="F96" s="80" t="str">
        <f t="shared" si="24"/>
        <v/>
      </c>
      <c r="G96" s="82">
        <f>SUM(G97:G109)</f>
        <v>121478.56</v>
      </c>
      <c r="I96" s="114" t="e">
        <f t="shared" si="22"/>
        <v>#DIV/0!</v>
      </c>
      <c r="J96" s="83"/>
      <c r="L96" s="83"/>
      <c r="M96" s="114" t="e">
        <f t="shared" si="23"/>
        <v>#VALUE!</v>
      </c>
    </row>
    <row r="97" spans="1:13" s="73" customFormat="1" ht="36" x14ac:dyDescent="0.2">
      <c r="A97" s="84" t="s">
        <v>512</v>
      </c>
      <c r="B97" s="84" t="s">
        <v>513</v>
      </c>
      <c r="C97" s="85" t="s">
        <v>101</v>
      </c>
      <c r="D97" s="86">
        <v>18</v>
      </c>
      <c r="E97" s="87">
        <f>IF(C97="","",VLOOKUP(A97,CPUs!A:K,11,FALSE))</f>
        <v>502.86</v>
      </c>
      <c r="F97" s="87">
        <f t="shared" si="26"/>
        <v>638.78</v>
      </c>
      <c r="G97" s="87">
        <f>ROUNDDOWN(D97*F97,2)</f>
        <v>11498.04</v>
      </c>
      <c r="H97" s="113">
        <v>15330.78</v>
      </c>
      <c r="I97" s="114">
        <f t="shared" si="22"/>
        <v>0.25000293527139517</v>
      </c>
      <c r="J97" s="83"/>
      <c r="L97" s="83">
        <v>670.48</v>
      </c>
      <c r="M97" s="114">
        <f t="shared" si="23"/>
        <v>0.25</v>
      </c>
    </row>
    <row r="98" spans="1:13" s="73" customFormat="1" ht="48" x14ac:dyDescent="0.2">
      <c r="A98" s="84" t="s">
        <v>517</v>
      </c>
      <c r="B98" s="84" t="s">
        <v>518</v>
      </c>
      <c r="C98" s="85" t="s">
        <v>101</v>
      </c>
      <c r="D98" s="86">
        <v>31.5</v>
      </c>
      <c r="E98" s="87">
        <f>IF(C98="","",VLOOKUP(A98,CPUs!A:K,11,FALSE))</f>
        <v>261.89000000000004</v>
      </c>
      <c r="F98" s="87">
        <f t="shared" si="26"/>
        <v>332.67</v>
      </c>
      <c r="G98" s="87">
        <f t="shared" ref="G98:G109" si="28">ROUNDDOWN(D98*F98,2)</f>
        <v>10479.1</v>
      </c>
      <c r="H98" s="113">
        <v>13972.77</v>
      </c>
      <c r="I98" s="114">
        <f t="shared" si="22"/>
        <v>0.2500341736105296</v>
      </c>
      <c r="J98" s="83"/>
      <c r="L98" s="83">
        <v>349.19</v>
      </c>
      <c r="M98" s="114">
        <f t="shared" si="23"/>
        <v>0.2500071594261003</v>
      </c>
    </row>
    <row r="99" spans="1:13" s="73" customFormat="1" ht="36" x14ac:dyDescent="0.2">
      <c r="A99" s="84" t="s">
        <v>520</v>
      </c>
      <c r="B99" s="84" t="s">
        <v>521</v>
      </c>
      <c r="C99" s="85" t="s">
        <v>101</v>
      </c>
      <c r="D99" s="86">
        <v>5.4</v>
      </c>
      <c r="E99" s="87">
        <f>IF(C99="","",VLOOKUP(A99,CPUs!A:K,11,FALSE))</f>
        <v>539.79</v>
      </c>
      <c r="F99" s="87">
        <f t="shared" si="26"/>
        <v>685.69</v>
      </c>
      <c r="G99" s="87">
        <f t="shared" si="28"/>
        <v>3702.72</v>
      </c>
      <c r="H99" s="113">
        <v>4937</v>
      </c>
      <c r="I99" s="114">
        <f t="shared" si="22"/>
        <v>0.25000607656471541</v>
      </c>
      <c r="J99" s="83"/>
      <c r="L99" s="83">
        <v>719.72</v>
      </c>
      <c r="M99" s="114">
        <f t="shared" si="23"/>
        <v>0.25000000000000011</v>
      </c>
    </row>
    <row r="100" spans="1:13" s="73" customFormat="1" ht="24" x14ac:dyDescent="0.2">
      <c r="A100" s="84" t="s">
        <v>523</v>
      </c>
      <c r="B100" s="84" t="s">
        <v>524</v>
      </c>
      <c r="C100" s="85" t="s">
        <v>101</v>
      </c>
      <c r="D100" s="86">
        <v>11.76</v>
      </c>
      <c r="E100" s="87">
        <f>IF(C100="","",VLOOKUP(A100,CPUs!A:K,11,FALSE))</f>
        <v>603.97</v>
      </c>
      <c r="F100" s="87">
        <f t="shared" si="26"/>
        <v>767.22</v>
      </c>
      <c r="G100" s="87">
        <f t="shared" si="28"/>
        <v>9022.5</v>
      </c>
      <c r="H100" s="113">
        <v>12030.01</v>
      </c>
      <c r="I100" s="114">
        <f t="shared" si="22"/>
        <v>0.25000062344087826</v>
      </c>
      <c r="J100" s="83"/>
      <c r="L100" s="83">
        <v>805.29</v>
      </c>
      <c r="M100" s="114">
        <f t="shared" si="23"/>
        <v>0.24999689552831894</v>
      </c>
    </row>
    <row r="101" spans="1:13" s="73" customFormat="1" ht="48" x14ac:dyDescent="0.2">
      <c r="A101" s="84" t="s">
        <v>530</v>
      </c>
      <c r="B101" s="84" t="s">
        <v>531</v>
      </c>
      <c r="C101" s="85" t="s">
        <v>101</v>
      </c>
      <c r="D101" s="86">
        <v>4.9000000000000004</v>
      </c>
      <c r="E101" s="87">
        <f>IF(C101="","",VLOOKUP(A101,CPUs!A:K,11,FALSE))</f>
        <v>411</v>
      </c>
      <c r="F101" s="87">
        <f t="shared" si="26"/>
        <v>522.09</v>
      </c>
      <c r="G101" s="87">
        <f t="shared" si="28"/>
        <v>2558.2399999999998</v>
      </c>
      <c r="H101" s="113">
        <v>3410.99</v>
      </c>
      <c r="I101" s="114">
        <f t="shared" si="22"/>
        <v>0.25000073292504521</v>
      </c>
      <c r="J101" s="83"/>
      <c r="L101" s="83">
        <v>548</v>
      </c>
      <c r="M101" s="114">
        <f t="shared" si="23"/>
        <v>0.25</v>
      </c>
    </row>
    <row r="102" spans="1:13" s="73" customFormat="1" ht="12" x14ac:dyDescent="0.2">
      <c r="A102" s="84" t="s">
        <v>534</v>
      </c>
      <c r="B102" s="84" t="s">
        <v>535</v>
      </c>
      <c r="C102" s="85" t="s">
        <v>101</v>
      </c>
      <c r="D102" s="86">
        <v>3.15</v>
      </c>
      <c r="E102" s="87">
        <f>IF(C102="","",VLOOKUP(A102,CPUs!A:K,11,FALSE))</f>
        <v>208.16</v>
      </c>
      <c r="F102" s="87">
        <f t="shared" si="26"/>
        <v>264.42</v>
      </c>
      <c r="G102" s="87">
        <f t="shared" si="28"/>
        <v>832.92</v>
      </c>
      <c r="H102" s="113">
        <v>1110.56</v>
      </c>
      <c r="I102" s="114">
        <f t="shared" si="22"/>
        <v>0.25</v>
      </c>
      <c r="J102" s="83"/>
      <c r="L102" s="83">
        <v>277.54000000000002</v>
      </c>
      <c r="M102" s="114">
        <f t="shared" si="23"/>
        <v>0.2499819845787995</v>
      </c>
    </row>
    <row r="103" spans="1:13" s="73" customFormat="1" ht="24" x14ac:dyDescent="0.2">
      <c r="A103" s="84" t="s">
        <v>540</v>
      </c>
      <c r="B103" s="84" t="s">
        <v>541</v>
      </c>
      <c r="C103" s="85" t="s">
        <v>101</v>
      </c>
      <c r="D103" s="86">
        <v>14.67</v>
      </c>
      <c r="E103" s="87">
        <f>IF(C103="","",VLOOKUP(A103,CPUs!A:K,11,FALSE))</f>
        <v>722.33999999999992</v>
      </c>
      <c r="F103" s="87">
        <f t="shared" si="26"/>
        <v>917.58</v>
      </c>
      <c r="G103" s="87">
        <f t="shared" si="28"/>
        <v>13460.89</v>
      </c>
      <c r="H103" s="113">
        <v>17948.009999999998</v>
      </c>
      <c r="I103" s="114">
        <f t="shared" si="22"/>
        <v>0.25000654668679145</v>
      </c>
      <c r="J103" s="83"/>
      <c r="L103" s="83">
        <v>963.12</v>
      </c>
      <c r="M103" s="114">
        <f t="shared" si="23"/>
        <v>0.25000000000000011</v>
      </c>
    </row>
    <row r="104" spans="1:13" s="73" customFormat="1" ht="12" x14ac:dyDescent="0.2">
      <c r="A104" s="84" t="s">
        <v>550</v>
      </c>
      <c r="B104" s="84" t="s">
        <v>551</v>
      </c>
      <c r="C104" s="85" t="s">
        <v>545</v>
      </c>
      <c r="D104" s="86">
        <v>2</v>
      </c>
      <c r="E104" s="87">
        <f>IF(C104="","",VLOOKUP(A104,CPUs!A:K,11,FALSE))</f>
        <v>1322.78</v>
      </c>
      <c r="F104" s="87">
        <f t="shared" si="26"/>
        <v>1680.32</v>
      </c>
      <c r="G104" s="87">
        <f t="shared" si="28"/>
        <v>3360.64</v>
      </c>
      <c r="H104" s="113">
        <v>4480.88</v>
      </c>
      <c r="I104" s="114">
        <f t="shared" si="22"/>
        <v>0.25000446340897331</v>
      </c>
      <c r="J104" s="83"/>
      <c r="L104" s="83">
        <v>1763.71</v>
      </c>
      <c r="M104" s="114">
        <f t="shared" si="23"/>
        <v>0.25000141746659033</v>
      </c>
    </row>
    <row r="105" spans="1:13" s="73" customFormat="1" ht="12" x14ac:dyDescent="0.2">
      <c r="A105" s="84" t="s">
        <v>553</v>
      </c>
      <c r="B105" s="84" t="s">
        <v>554</v>
      </c>
      <c r="C105" s="85" t="s">
        <v>101</v>
      </c>
      <c r="D105" s="86">
        <v>12.72</v>
      </c>
      <c r="E105" s="87">
        <f>IF(C105="","",VLOOKUP(A105,CPUs!A:K,11,FALSE))</f>
        <v>640.3599999999999</v>
      </c>
      <c r="F105" s="87">
        <f t="shared" si="26"/>
        <v>813.44</v>
      </c>
      <c r="G105" s="87">
        <f t="shared" si="28"/>
        <v>10346.950000000001</v>
      </c>
      <c r="H105" s="113">
        <v>13795.98</v>
      </c>
      <c r="I105" s="114">
        <f t="shared" si="22"/>
        <v>0.25000253697091468</v>
      </c>
      <c r="J105" s="83"/>
      <c r="L105" s="83">
        <v>853.81</v>
      </c>
      <c r="M105" s="114">
        <f t="shared" si="23"/>
        <v>0.24999707194809162</v>
      </c>
    </row>
    <row r="106" spans="1:13" s="73" customFormat="1" ht="48" x14ac:dyDescent="0.2">
      <c r="A106" s="84" t="s">
        <v>558</v>
      </c>
      <c r="B106" s="84" t="s">
        <v>560</v>
      </c>
      <c r="C106" s="85" t="s">
        <v>101</v>
      </c>
      <c r="D106" s="86">
        <v>3.25</v>
      </c>
      <c r="E106" s="87">
        <f>IF(C106="","",VLOOKUP(A106,CPUs!A:K,11,FALSE))</f>
        <v>825.06999999999994</v>
      </c>
      <c r="F106" s="87">
        <f t="shared" si="26"/>
        <v>1048.08</v>
      </c>
      <c r="G106" s="87">
        <f t="shared" si="28"/>
        <v>3406.26</v>
      </c>
      <c r="H106" s="113">
        <v>4538.95</v>
      </c>
      <c r="I106" s="114">
        <f t="shared" si="22"/>
        <v>0.24954890448231415</v>
      </c>
      <c r="J106" s="83"/>
      <c r="L106" s="83">
        <v>1100.0999999999999</v>
      </c>
      <c r="M106" s="114">
        <f t="shared" si="23"/>
        <v>0.25000454504135983</v>
      </c>
    </row>
    <row r="107" spans="1:13" s="73" customFormat="1" ht="24" x14ac:dyDescent="0.2">
      <c r="A107" s="84" t="s">
        <v>562</v>
      </c>
      <c r="B107" s="84" t="s">
        <v>13669</v>
      </c>
      <c r="C107" s="85" t="s">
        <v>545</v>
      </c>
      <c r="D107" s="86">
        <v>1</v>
      </c>
      <c r="E107" s="87">
        <f>IF(C107="","",VLOOKUP(A107,CPUs!A:K,11,FALSE))</f>
        <v>1454.03</v>
      </c>
      <c r="F107" s="87">
        <f t="shared" si="26"/>
        <v>1847.05</v>
      </c>
      <c r="G107" s="87">
        <f t="shared" si="28"/>
        <v>1847.05</v>
      </c>
      <c r="H107" s="113">
        <v>2462.73</v>
      </c>
      <c r="I107" s="114">
        <f t="shared" si="22"/>
        <v>0.24999898486638816</v>
      </c>
      <c r="J107" s="83"/>
      <c r="L107" s="83">
        <v>1938.7</v>
      </c>
      <c r="M107" s="114">
        <f t="shared" si="23"/>
        <v>0.24999742095218447</v>
      </c>
    </row>
    <row r="108" spans="1:13" s="73" customFormat="1" ht="24" x14ac:dyDescent="0.2">
      <c r="A108" s="84" t="s">
        <v>566</v>
      </c>
      <c r="B108" s="84" t="s">
        <v>567</v>
      </c>
      <c r="C108" s="85" t="s">
        <v>101</v>
      </c>
      <c r="D108" s="86">
        <v>109.52</v>
      </c>
      <c r="E108" s="87">
        <f>IF(C108="","",VLOOKUP(A108,CPUs!A:K,11,FALSE))</f>
        <v>337.5</v>
      </c>
      <c r="F108" s="87">
        <f t="shared" si="26"/>
        <v>428.72</v>
      </c>
      <c r="G108" s="87">
        <f t="shared" si="28"/>
        <v>46953.41</v>
      </c>
      <c r="H108" s="113">
        <v>62606.01</v>
      </c>
      <c r="I108" s="114">
        <f t="shared" si="22"/>
        <v>0.25001753026586426</v>
      </c>
      <c r="J108" s="83"/>
      <c r="L108" s="83">
        <v>450</v>
      </c>
      <c r="M108" s="114">
        <f t="shared" si="23"/>
        <v>0.25</v>
      </c>
    </row>
    <row r="109" spans="1:13" s="73" customFormat="1" ht="24" x14ac:dyDescent="0.2">
      <c r="A109" s="84" t="s">
        <v>570</v>
      </c>
      <c r="B109" s="84" t="s">
        <v>571</v>
      </c>
      <c r="C109" s="85" t="s">
        <v>108</v>
      </c>
      <c r="D109" s="86">
        <v>220.2</v>
      </c>
      <c r="E109" s="87">
        <f>IF(C109="","",VLOOKUP(A109,CPUs!A:K,11,FALSE))</f>
        <v>14.34</v>
      </c>
      <c r="F109" s="87">
        <f t="shared" si="26"/>
        <v>18.21</v>
      </c>
      <c r="G109" s="87">
        <f t="shared" si="28"/>
        <v>4009.84</v>
      </c>
      <c r="H109" s="113">
        <v>5346.46</v>
      </c>
      <c r="I109" s="114">
        <f t="shared" si="22"/>
        <v>0.25000093519824329</v>
      </c>
      <c r="J109" s="83"/>
      <c r="L109" s="83">
        <v>19.11</v>
      </c>
      <c r="M109" s="114">
        <f t="shared" si="23"/>
        <v>0.24960753532182101</v>
      </c>
    </row>
    <row r="110" spans="1:13" s="73" customFormat="1" ht="12" x14ac:dyDescent="0.2">
      <c r="A110" s="80" t="s">
        <v>1831</v>
      </c>
      <c r="B110" s="80" t="s">
        <v>1832</v>
      </c>
      <c r="C110" s="80"/>
      <c r="D110" s="81"/>
      <c r="E110" s="80" t="str">
        <f>IF(C110="","",VLOOKUP(A110,CPUs!A:K,11,FALSE))</f>
        <v/>
      </c>
      <c r="F110" s="80" t="str">
        <f t="shared" si="24"/>
        <v/>
      </c>
      <c r="G110" s="82">
        <f>SUM(G111:G112)</f>
        <v>110857.35</v>
      </c>
      <c r="I110" s="114" t="e">
        <f t="shared" si="22"/>
        <v>#DIV/0!</v>
      </c>
      <c r="J110" s="83"/>
      <c r="L110" s="83"/>
      <c r="M110" s="114" t="e">
        <f t="shared" si="23"/>
        <v>#VALUE!</v>
      </c>
    </row>
    <row r="111" spans="1:13" s="73" customFormat="1" ht="12" x14ac:dyDescent="0.2">
      <c r="A111" s="84" t="s">
        <v>573</v>
      </c>
      <c r="B111" s="84" t="s">
        <v>575</v>
      </c>
      <c r="C111" s="85" t="s">
        <v>231</v>
      </c>
      <c r="D111" s="86">
        <v>2</v>
      </c>
      <c r="E111" s="87">
        <f>IF(C111="","",VLOOKUP(A111,CPUs!A:K,11,FALSE))</f>
        <v>3519.2300000000005</v>
      </c>
      <c r="F111" s="87">
        <f t="shared" si="26"/>
        <v>4470.47</v>
      </c>
      <c r="G111" s="87">
        <f t="shared" ref="G111" si="29">ROUND(D111*F111,2)</f>
        <v>8940.94</v>
      </c>
      <c r="H111" s="113">
        <v>11921.28</v>
      </c>
      <c r="I111" s="114">
        <f t="shared" si="22"/>
        <v>0.25000167767219628</v>
      </c>
      <c r="J111" s="83"/>
      <c r="L111" s="83">
        <v>4692.3100000000004</v>
      </c>
      <c r="M111" s="114">
        <f t="shared" si="23"/>
        <v>0.25000053278662315</v>
      </c>
    </row>
    <row r="112" spans="1:13" s="73" customFormat="1" ht="24" x14ac:dyDescent="0.2">
      <c r="A112" s="84" t="s">
        <v>580</v>
      </c>
      <c r="B112" s="84" t="s">
        <v>581</v>
      </c>
      <c r="C112" s="85" t="s">
        <v>101</v>
      </c>
      <c r="D112" s="86">
        <v>61.16</v>
      </c>
      <c r="E112" s="87">
        <f>IF(C112="","",VLOOKUP(A112,CPUs!A:K,11,FALSE))</f>
        <v>1311.81</v>
      </c>
      <c r="F112" s="87">
        <f t="shared" si="26"/>
        <v>1666.39</v>
      </c>
      <c r="G112" s="87">
        <f>ROUNDDOWN(D112*F112,2)</f>
        <v>101916.41</v>
      </c>
      <c r="H112" s="113">
        <v>135888.95999999999</v>
      </c>
      <c r="I112" s="114">
        <f t="shared" si="22"/>
        <v>0.25000228127435808</v>
      </c>
      <c r="J112" s="83"/>
      <c r="L112" s="83">
        <v>1749.08</v>
      </c>
      <c r="M112" s="114">
        <f t="shared" si="23"/>
        <v>0.25</v>
      </c>
    </row>
    <row r="113" spans="1:13" s="73" customFormat="1" ht="12" x14ac:dyDescent="0.2">
      <c r="A113" s="80">
        <v>6</v>
      </c>
      <c r="B113" s="80" t="s">
        <v>16</v>
      </c>
      <c r="C113" s="80"/>
      <c r="D113" s="81"/>
      <c r="E113" s="80" t="str">
        <f>IF(C113="","",VLOOKUP(A113,CPUs!A:K,11,FALSE))</f>
        <v/>
      </c>
      <c r="F113" s="80" t="str">
        <f t="shared" si="24"/>
        <v/>
      </c>
      <c r="G113" s="82">
        <f>SUM(G114:G123)</f>
        <v>415103.36999999994</v>
      </c>
      <c r="I113" s="114" t="e">
        <f t="shared" si="22"/>
        <v>#DIV/0!</v>
      </c>
      <c r="J113" s="83"/>
      <c r="L113" s="83"/>
      <c r="M113" s="114" t="e">
        <f t="shared" si="23"/>
        <v>#VALUE!</v>
      </c>
    </row>
    <row r="114" spans="1:13" s="73" customFormat="1" ht="36" x14ac:dyDescent="0.2">
      <c r="A114" s="84" t="s">
        <v>584</v>
      </c>
      <c r="B114" s="84" t="s">
        <v>585</v>
      </c>
      <c r="C114" s="85" t="s">
        <v>101</v>
      </c>
      <c r="D114" s="86">
        <v>458.66</v>
      </c>
      <c r="E114" s="87">
        <f>IF(C114="","",VLOOKUP(A114,CPUs!A:K,11,FALSE))</f>
        <v>43.28</v>
      </c>
      <c r="F114" s="87">
        <f t="shared" si="26"/>
        <v>54.97</v>
      </c>
      <c r="G114" s="87">
        <f t="shared" ref="G114:G123" si="30">ROUND(D114*F114,2)</f>
        <v>25212.54</v>
      </c>
      <c r="H114" s="113">
        <v>33624.36</v>
      </c>
      <c r="I114" s="114">
        <f t="shared" si="22"/>
        <v>0.25017041216546576</v>
      </c>
      <c r="J114" s="83"/>
      <c r="L114" s="83">
        <v>57.71</v>
      </c>
      <c r="M114" s="114">
        <f t="shared" si="23"/>
        <v>0.25004332004851848</v>
      </c>
    </row>
    <row r="115" spans="1:13" s="73" customFormat="1" ht="24" x14ac:dyDescent="0.2">
      <c r="A115" s="84" t="s">
        <v>590</v>
      </c>
      <c r="B115" s="84" t="s">
        <v>591</v>
      </c>
      <c r="C115" s="85" t="s">
        <v>101</v>
      </c>
      <c r="D115" s="86">
        <v>425.04</v>
      </c>
      <c r="E115" s="87">
        <f>IF(C115="","",VLOOKUP(A115,CPUs!A:K,11,FALSE))</f>
        <v>155.21</v>
      </c>
      <c r="F115" s="87">
        <f t="shared" si="26"/>
        <v>197.16</v>
      </c>
      <c r="G115" s="87">
        <f t="shared" si="30"/>
        <v>83800.89</v>
      </c>
      <c r="H115" s="113">
        <v>111738.77</v>
      </c>
      <c r="I115" s="114">
        <f t="shared" si="22"/>
        <v>0.25002852635660844</v>
      </c>
      <c r="J115" s="83"/>
      <c r="L115" s="83">
        <v>206.95</v>
      </c>
      <c r="M115" s="114">
        <f t="shared" si="23"/>
        <v>0.25001208021261168</v>
      </c>
    </row>
    <row r="116" spans="1:13" s="73" customFormat="1" ht="24" x14ac:dyDescent="0.2">
      <c r="A116" s="84" t="s">
        <v>595</v>
      </c>
      <c r="B116" s="84" t="s">
        <v>596</v>
      </c>
      <c r="C116" s="85" t="s">
        <v>101</v>
      </c>
      <c r="D116" s="86">
        <v>33.619999999999997</v>
      </c>
      <c r="E116" s="87">
        <f>IF(C116="","",VLOOKUP(A116,CPUs!A:K,11,FALSE))</f>
        <v>55.089999999999996</v>
      </c>
      <c r="F116" s="87">
        <f t="shared" si="26"/>
        <v>69.98</v>
      </c>
      <c r="G116" s="87">
        <f t="shared" si="30"/>
        <v>2352.73</v>
      </c>
      <c r="H116" s="113">
        <v>3136.75</v>
      </c>
      <c r="I116" s="114">
        <f t="shared" si="22"/>
        <v>0.24994660078106323</v>
      </c>
      <c r="J116" s="83"/>
      <c r="L116" s="83">
        <v>73.45</v>
      </c>
      <c r="M116" s="114">
        <f t="shared" si="23"/>
        <v>0.24996596324029963</v>
      </c>
    </row>
    <row r="117" spans="1:13" s="73" customFormat="1" ht="12" x14ac:dyDescent="0.2">
      <c r="A117" s="84" t="s">
        <v>597</v>
      </c>
      <c r="B117" s="84" t="s">
        <v>598</v>
      </c>
      <c r="C117" s="85" t="s">
        <v>390</v>
      </c>
      <c r="D117" s="86">
        <v>39.5</v>
      </c>
      <c r="E117" s="87">
        <f>IF(C117="","",VLOOKUP(A117,CPUs!A:K,11,FALSE))</f>
        <v>110.6</v>
      </c>
      <c r="F117" s="87">
        <f t="shared" si="26"/>
        <v>140.49</v>
      </c>
      <c r="G117" s="87">
        <f t="shared" si="30"/>
        <v>5549.36</v>
      </c>
      <c r="H117" s="113">
        <v>7399.14</v>
      </c>
      <c r="I117" s="114">
        <f t="shared" si="22"/>
        <v>0.24999932424579085</v>
      </c>
      <c r="J117" s="83"/>
      <c r="L117" s="83">
        <v>147.46</v>
      </c>
      <c r="M117" s="114">
        <f t="shared" si="23"/>
        <v>0.24996609249966095</v>
      </c>
    </row>
    <row r="118" spans="1:13" s="73" customFormat="1" ht="24" x14ac:dyDescent="0.2">
      <c r="A118" s="84" t="s">
        <v>601</v>
      </c>
      <c r="B118" s="84" t="s">
        <v>602</v>
      </c>
      <c r="C118" s="85" t="s">
        <v>101</v>
      </c>
      <c r="D118" s="86">
        <v>150.18</v>
      </c>
      <c r="E118" s="87">
        <f>IF(C118="","",VLOOKUP(A118,CPUs!A:K,11,FALSE))</f>
        <v>297.38</v>
      </c>
      <c r="F118" s="87">
        <f t="shared" si="26"/>
        <v>377.76</v>
      </c>
      <c r="G118" s="87">
        <f t="shared" si="30"/>
        <v>56732</v>
      </c>
      <c r="H118" s="113">
        <v>75644.160000000003</v>
      </c>
      <c r="I118" s="114">
        <f t="shared" si="22"/>
        <v>0.2500148061661337</v>
      </c>
      <c r="J118" s="83"/>
      <c r="L118" s="83">
        <v>396.51</v>
      </c>
      <c r="M118" s="114">
        <f t="shared" si="23"/>
        <v>0.2500063050112229</v>
      </c>
    </row>
    <row r="119" spans="1:13" s="73" customFormat="1" ht="24" x14ac:dyDescent="0.2">
      <c r="A119" s="84" t="s">
        <v>611</v>
      </c>
      <c r="B119" s="84" t="s">
        <v>612</v>
      </c>
      <c r="C119" s="85" t="s">
        <v>108</v>
      </c>
      <c r="D119" s="86">
        <v>26</v>
      </c>
      <c r="E119" s="87">
        <f>IF(C119="","",VLOOKUP(A119,CPUs!A:K,11,FALSE))</f>
        <v>70.430000000000007</v>
      </c>
      <c r="F119" s="87">
        <f t="shared" si="26"/>
        <v>89.46</v>
      </c>
      <c r="G119" s="87">
        <f t="shared" si="30"/>
        <v>2325.96</v>
      </c>
      <c r="H119" s="113">
        <v>3101.54</v>
      </c>
      <c r="I119" s="114">
        <f t="shared" si="22"/>
        <v>0.250062871992623</v>
      </c>
      <c r="J119" s="83"/>
      <c r="L119" s="83">
        <v>93.91</v>
      </c>
      <c r="M119" s="114">
        <f t="shared" si="23"/>
        <v>0.25002662123309538</v>
      </c>
    </row>
    <row r="120" spans="1:13" s="73" customFormat="1" ht="36" x14ac:dyDescent="0.2">
      <c r="A120" s="84" t="s">
        <v>616</v>
      </c>
      <c r="B120" s="84" t="s">
        <v>618</v>
      </c>
      <c r="C120" s="85" t="s">
        <v>108</v>
      </c>
      <c r="D120" s="86">
        <v>167</v>
      </c>
      <c r="E120" s="87">
        <f>IF(C120="","",VLOOKUP(A120,CPUs!A:K,11,FALSE))</f>
        <v>32.99</v>
      </c>
      <c r="F120" s="87">
        <f t="shared" si="26"/>
        <v>41.9</v>
      </c>
      <c r="G120" s="87">
        <f t="shared" si="30"/>
        <v>6997.3</v>
      </c>
      <c r="H120" s="113">
        <v>9330.2900000000009</v>
      </c>
      <c r="I120" s="114">
        <f t="shared" si="22"/>
        <v>0.25004474673348853</v>
      </c>
      <c r="J120" s="83"/>
      <c r="L120" s="83">
        <v>43.98</v>
      </c>
      <c r="M120" s="114">
        <f t="shared" si="23"/>
        <v>0.24988631195998168</v>
      </c>
    </row>
    <row r="121" spans="1:13" s="73" customFormat="1" ht="24" x14ac:dyDescent="0.2">
      <c r="A121" s="84" t="s">
        <v>621</v>
      </c>
      <c r="B121" s="84" t="s">
        <v>622</v>
      </c>
      <c r="C121" s="85" t="s">
        <v>101</v>
      </c>
      <c r="D121" s="86">
        <v>569.63</v>
      </c>
      <c r="E121" s="87">
        <f>IF(C121="","",VLOOKUP(A121,CPUs!A:K,11,FALSE))</f>
        <v>187.67999999999998</v>
      </c>
      <c r="F121" s="87">
        <f t="shared" si="26"/>
        <v>238.4</v>
      </c>
      <c r="G121" s="87">
        <f t="shared" si="30"/>
        <v>135799.79</v>
      </c>
      <c r="H121" s="113">
        <v>181073.98</v>
      </c>
      <c r="I121" s="114">
        <f t="shared" si="22"/>
        <v>0.25003145123335779</v>
      </c>
      <c r="J121" s="83"/>
      <c r="L121" s="83">
        <v>250.24</v>
      </c>
      <c r="M121" s="114">
        <f t="shared" si="23"/>
        <v>0.25000000000000011</v>
      </c>
    </row>
    <row r="122" spans="1:13" s="73" customFormat="1" ht="24" x14ac:dyDescent="0.2">
      <c r="A122" s="84" t="s">
        <v>627</v>
      </c>
      <c r="B122" s="84" t="s">
        <v>628</v>
      </c>
      <c r="C122" s="85" t="s">
        <v>101</v>
      </c>
      <c r="D122" s="86">
        <v>911.4</v>
      </c>
      <c r="E122" s="87">
        <f>IF(C122="","",VLOOKUP(A122,CPUs!A:K,11,FALSE))</f>
        <v>58.88</v>
      </c>
      <c r="F122" s="87">
        <f t="shared" si="26"/>
        <v>74.790000000000006</v>
      </c>
      <c r="G122" s="87">
        <f t="shared" si="30"/>
        <v>68163.61</v>
      </c>
      <c r="H122" s="113">
        <v>90893.92</v>
      </c>
      <c r="I122" s="114">
        <f t="shared" si="22"/>
        <v>0.25007514253978702</v>
      </c>
      <c r="J122" s="83"/>
      <c r="L122" s="83">
        <v>78.510000000000005</v>
      </c>
      <c r="M122" s="114">
        <f t="shared" si="23"/>
        <v>0.25003184307731496</v>
      </c>
    </row>
    <row r="123" spans="1:13" s="73" customFormat="1" ht="36" x14ac:dyDescent="0.2">
      <c r="A123" s="84" t="s">
        <v>631</v>
      </c>
      <c r="B123" s="84" t="s">
        <v>632</v>
      </c>
      <c r="C123" s="85" t="s">
        <v>101</v>
      </c>
      <c r="D123" s="86">
        <v>58.52</v>
      </c>
      <c r="E123" s="87">
        <f>IF(C123="","",VLOOKUP(A123,CPUs!A:K,11,FALSE))</f>
        <v>378.94</v>
      </c>
      <c r="F123" s="87">
        <f t="shared" si="26"/>
        <v>481.36</v>
      </c>
      <c r="G123" s="87">
        <f t="shared" si="30"/>
        <v>28169.19</v>
      </c>
      <c r="H123" s="113">
        <v>37559.31</v>
      </c>
      <c r="I123" s="114">
        <f t="shared" si="22"/>
        <v>0.25000778768300058</v>
      </c>
      <c r="J123" s="83"/>
      <c r="L123" s="83">
        <v>505.25</v>
      </c>
      <c r="M123" s="114">
        <f t="shared" si="23"/>
        <v>0.24999505195447802</v>
      </c>
    </row>
    <row r="124" spans="1:13" s="73" customFormat="1" ht="12" x14ac:dyDescent="0.2">
      <c r="A124" s="80">
        <v>7</v>
      </c>
      <c r="B124" s="80" t="s">
        <v>17</v>
      </c>
      <c r="C124" s="80"/>
      <c r="D124" s="81"/>
      <c r="E124" s="80" t="str">
        <f>IF(C124="","",VLOOKUP(A124,CPUs!A:K,11,FALSE))</f>
        <v/>
      </c>
      <c r="F124" s="80" t="str">
        <f t="shared" si="24"/>
        <v/>
      </c>
      <c r="G124" s="82">
        <f>SUM(G125,G135)</f>
        <v>205461.28000000003</v>
      </c>
      <c r="I124" s="114" t="e">
        <f t="shared" si="22"/>
        <v>#DIV/0!</v>
      </c>
      <c r="J124" s="83"/>
      <c r="L124" s="83"/>
      <c r="M124" s="114" t="e">
        <f t="shared" si="23"/>
        <v>#VALUE!</v>
      </c>
    </row>
    <row r="125" spans="1:13" s="73" customFormat="1" ht="12" x14ac:dyDescent="0.2">
      <c r="A125" s="80" t="s">
        <v>1833</v>
      </c>
      <c r="B125" s="80" t="s">
        <v>1834</v>
      </c>
      <c r="C125" s="80"/>
      <c r="D125" s="81"/>
      <c r="E125" s="80" t="str">
        <f>IF(C125="","",VLOOKUP(A125,CPUs!A:K,11,FALSE))</f>
        <v/>
      </c>
      <c r="F125" s="80" t="str">
        <f t="shared" si="24"/>
        <v/>
      </c>
      <c r="G125" s="82">
        <f>SUM(G126:G134)</f>
        <v>131465.91</v>
      </c>
      <c r="I125" s="114" t="e">
        <f t="shared" si="22"/>
        <v>#DIV/0!</v>
      </c>
      <c r="J125" s="83"/>
      <c r="L125" s="83"/>
      <c r="M125" s="114" t="e">
        <f t="shared" si="23"/>
        <v>#VALUE!</v>
      </c>
    </row>
    <row r="126" spans="1:13" s="73" customFormat="1" ht="36" x14ac:dyDescent="0.2">
      <c r="A126" s="84" t="s">
        <v>634</v>
      </c>
      <c r="B126" s="84" t="s">
        <v>635</v>
      </c>
      <c r="C126" s="85" t="s">
        <v>101</v>
      </c>
      <c r="D126" s="86">
        <v>1979.86</v>
      </c>
      <c r="E126" s="87">
        <f>IF(C126="","",VLOOKUP(A126,CPUs!A:K,11,FALSE))</f>
        <v>3.06</v>
      </c>
      <c r="F126" s="87">
        <f>IF(C126="","",ROUNDDOWN(E126+$E$2*E126,2))</f>
        <v>3.88</v>
      </c>
      <c r="G126" s="87">
        <f t="shared" ref="G126:G134" si="31">ROUND(D126*F126,2)</f>
        <v>7681.86</v>
      </c>
      <c r="H126" s="113">
        <v>10235.879999999999</v>
      </c>
      <c r="I126" s="114">
        <f t="shared" si="22"/>
        <v>0.24951640699187561</v>
      </c>
      <c r="J126" s="83"/>
      <c r="L126" s="83">
        <v>4.07</v>
      </c>
      <c r="M126" s="114">
        <f t="shared" si="23"/>
        <v>0.24815724815724816</v>
      </c>
    </row>
    <row r="127" spans="1:13" s="73" customFormat="1" ht="24" x14ac:dyDescent="0.2">
      <c r="A127" s="84" t="s">
        <v>637</v>
      </c>
      <c r="B127" s="84" t="s">
        <v>638</v>
      </c>
      <c r="C127" s="85" t="s">
        <v>101</v>
      </c>
      <c r="D127" s="86">
        <v>16.5</v>
      </c>
      <c r="E127" s="87">
        <f>IF(C127="","",VLOOKUP(A127,CPUs!A:K,11,FALSE))</f>
        <v>9.2800000000000011</v>
      </c>
      <c r="F127" s="87">
        <f t="shared" ref="F127:F134" si="32">IF(C127="","",ROUNDDOWN(E127+$E$2*E127,2))</f>
        <v>11.78</v>
      </c>
      <c r="G127" s="87">
        <f t="shared" si="31"/>
        <v>194.37</v>
      </c>
      <c r="H127" s="73">
        <v>259.22000000000003</v>
      </c>
      <c r="I127" s="114">
        <f t="shared" si="22"/>
        <v>0.25017359771622572</v>
      </c>
      <c r="J127" s="83"/>
      <c r="L127" s="83">
        <v>12.37</v>
      </c>
      <c r="M127" s="114">
        <f t="shared" si="23"/>
        <v>0.24979789814066278</v>
      </c>
    </row>
    <row r="128" spans="1:13" s="73" customFormat="1" ht="48" x14ac:dyDescent="0.2">
      <c r="A128" s="84" t="s">
        <v>639</v>
      </c>
      <c r="B128" s="84" t="s">
        <v>640</v>
      </c>
      <c r="C128" s="85" t="s">
        <v>101</v>
      </c>
      <c r="D128" s="86">
        <v>1613.5</v>
      </c>
      <c r="E128" s="87">
        <f>IF(C128="","",VLOOKUP(A128,CPUs!A:K,11,FALSE))</f>
        <v>25.74</v>
      </c>
      <c r="F128" s="87">
        <f t="shared" si="32"/>
        <v>32.69</v>
      </c>
      <c r="G128" s="87">
        <f t="shared" si="31"/>
        <v>52745.32</v>
      </c>
      <c r="H128" s="113">
        <v>70348.600000000006</v>
      </c>
      <c r="I128" s="114">
        <f t="shared" si="22"/>
        <v>0.25022928672354539</v>
      </c>
      <c r="J128" s="83"/>
      <c r="L128" s="83">
        <v>34.32</v>
      </c>
      <c r="M128" s="114">
        <f t="shared" si="23"/>
        <v>0.25</v>
      </c>
    </row>
    <row r="129" spans="1:13" s="73" customFormat="1" ht="36" x14ac:dyDescent="0.2">
      <c r="A129" s="84" t="s">
        <v>641</v>
      </c>
      <c r="B129" s="84" t="s">
        <v>642</v>
      </c>
      <c r="C129" s="85" t="s">
        <v>101</v>
      </c>
      <c r="D129" s="86">
        <v>16.5</v>
      </c>
      <c r="E129" s="87">
        <f>IF(C129="","",VLOOKUP(A129,CPUs!A:K,11,FALSE))</f>
        <v>22.88</v>
      </c>
      <c r="F129" s="87">
        <f t="shared" si="32"/>
        <v>29.06</v>
      </c>
      <c r="G129" s="87">
        <f t="shared" si="31"/>
        <v>479.49</v>
      </c>
      <c r="H129" s="73">
        <v>639.21</v>
      </c>
      <c r="I129" s="114">
        <f t="shared" si="22"/>
        <v>0.24987093443469288</v>
      </c>
      <c r="J129" s="83"/>
      <c r="L129" s="83">
        <v>30.5</v>
      </c>
      <c r="M129" s="114">
        <f t="shared" si="23"/>
        <v>0.24983606557377047</v>
      </c>
    </row>
    <row r="130" spans="1:13" s="73" customFormat="1" ht="48" x14ac:dyDescent="0.2">
      <c r="A130" s="84" t="s">
        <v>643</v>
      </c>
      <c r="B130" s="84" t="s">
        <v>644</v>
      </c>
      <c r="C130" s="85" t="s">
        <v>101</v>
      </c>
      <c r="D130" s="86">
        <v>366.36</v>
      </c>
      <c r="E130" s="87">
        <f>IF(C130="","",VLOOKUP(A130,CPUs!A:K,11,FALSE))</f>
        <v>24.93</v>
      </c>
      <c r="F130" s="87">
        <f t="shared" si="32"/>
        <v>31.66</v>
      </c>
      <c r="G130" s="87">
        <f t="shared" si="31"/>
        <v>11598.96</v>
      </c>
      <c r="H130" s="113">
        <v>15464.06</v>
      </c>
      <c r="I130" s="114">
        <f t="shared" si="22"/>
        <v>0.24994083054514793</v>
      </c>
      <c r="J130" s="83"/>
      <c r="L130" s="83">
        <v>33.229999999999997</v>
      </c>
      <c r="M130" s="114">
        <f t="shared" si="23"/>
        <v>0.2497743003310261</v>
      </c>
    </row>
    <row r="131" spans="1:13" s="73" customFormat="1" ht="36" x14ac:dyDescent="0.2">
      <c r="A131" s="84" t="s">
        <v>645</v>
      </c>
      <c r="B131" s="84" t="s">
        <v>646</v>
      </c>
      <c r="C131" s="85" t="s">
        <v>101</v>
      </c>
      <c r="D131" s="86">
        <v>366.36</v>
      </c>
      <c r="E131" s="87">
        <f>IF(C131="","",VLOOKUP(A131,CPUs!A:K,11,FALSE))</f>
        <v>53.88</v>
      </c>
      <c r="F131" s="87">
        <f t="shared" si="32"/>
        <v>68.44</v>
      </c>
      <c r="G131" s="87">
        <f t="shared" si="31"/>
        <v>25073.68</v>
      </c>
      <c r="H131" s="113">
        <v>33434.01</v>
      </c>
      <c r="I131" s="114">
        <f t="shared" si="22"/>
        <v>0.25005465991067188</v>
      </c>
      <c r="J131" s="83"/>
      <c r="L131" s="83">
        <v>71.84</v>
      </c>
      <c r="M131" s="114">
        <f t="shared" si="23"/>
        <v>0.25</v>
      </c>
    </row>
    <row r="132" spans="1:13" s="73" customFormat="1" ht="12" x14ac:dyDescent="0.2">
      <c r="A132" s="121" t="s">
        <v>651</v>
      </c>
      <c r="B132" s="121" t="s">
        <v>13673</v>
      </c>
      <c r="C132" s="85" t="s">
        <v>101</v>
      </c>
      <c r="D132" s="86">
        <v>146.08000000000001</v>
      </c>
      <c r="E132" s="87">
        <f>IF(C132="","",VLOOKUP(A132,CPUs!A:K,11,FALSE))</f>
        <v>101.36</v>
      </c>
      <c r="F132" s="87">
        <f>IF(C132="","",ROUNDDOWN(E132+$E$2*E132,2))</f>
        <v>128.75</v>
      </c>
      <c r="G132" s="87">
        <f t="shared" si="31"/>
        <v>18807.8</v>
      </c>
      <c r="H132" s="113">
        <v>25079.01</v>
      </c>
      <c r="I132" s="114">
        <f t="shared" si="22"/>
        <v>0.25005811632915331</v>
      </c>
      <c r="J132" s="83"/>
      <c r="L132" s="83">
        <v>135.15</v>
      </c>
      <c r="M132" s="114">
        <f t="shared" si="23"/>
        <v>0.25001849796522391</v>
      </c>
    </row>
    <row r="133" spans="1:13" s="73" customFormat="1" ht="24" x14ac:dyDescent="0.2">
      <c r="A133" s="84" t="s">
        <v>653</v>
      </c>
      <c r="B133" s="84" t="s">
        <v>654</v>
      </c>
      <c r="C133" s="85" t="s">
        <v>101</v>
      </c>
      <c r="D133" s="86">
        <v>390.95</v>
      </c>
      <c r="E133" s="87">
        <f>IF(C133="","",VLOOKUP(A133,CPUs!A:K,11,FALSE))</f>
        <v>21.72</v>
      </c>
      <c r="F133" s="87">
        <f t="shared" si="32"/>
        <v>27.59</v>
      </c>
      <c r="G133" s="87">
        <f t="shared" si="31"/>
        <v>10786.31</v>
      </c>
      <c r="H133" s="113">
        <v>14379.14</v>
      </c>
      <c r="I133" s="114">
        <f t="shared" si="22"/>
        <v>0.24986403915672284</v>
      </c>
      <c r="J133" s="83"/>
      <c r="L133" s="83">
        <v>28.95</v>
      </c>
      <c r="M133" s="114">
        <f t="shared" si="23"/>
        <v>0.24974093264248709</v>
      </c>
    </row>
    <row r="134" spans="1:13" s="73" customFormat="1" ht="12" x14ac:dyDescent="0.2">
      <c r="A134" s="84" t="s">
        <v>656</v>
      </c>
      <c r="B134" s="84" t="s">
        <v>13668</v>
      </c>
      <c r="C134" s="85" t="s">
        <v>101</v>
      </c>
      <c r="D134" s="86">
        <v>24.64</v>
      </c>
      <c r="E134" s="87">
        <f>IF(C134="","",VLOOKUP(A134,CPUs!A:K,11,FALSE))</f>
        <v>130.93</v>
      </c>
      <c r="F134" s="87">
        <f t="shared" si="32"/>
        <v>166.32</v>
      </c>
      <c r="G134" s="87">
        <f t="shared" si="31"/>
        <v>4098.12</v>
      </c>
      <c r="H134" s="113">
        <v>5464.17</v>
      </c>
      <c r="I134" s="114">
        <f t="shared" si="22"/>
        <v>0.25000137257808597</v>
      </c>
      <c r="J134" s="83"/>
      <c r="L134" s="83">
        <v>174.57</v>
      </c>
      <c r="M134" s="114">
        <f t="shared" si="23"/>
        <v>0.24998567909721026</v>
      </c>
    </row>
    <row r="135" spans="1:13" s="73" customFormat="1" ht="12" x14ac:dyDescent="0.2">
      <c r="A135" s="80" t="s">
        <v>1835</v>
      </c>
      <c r="B135" s="80" t="s">
        <v>1836</v>
      </c>
      <c r="C135" s="80"/>
      <c r="D135" s="81"/>
      <c r="E135" s="80" t="str">
        <f>IF(C135="","",VLOOKUP(A135,CPUs!A:K,11,FALSE))</f>
        <v/>
      </c>
      <c r="F135" s="80" t="str">
        <f t="shared" si="24"/>
        <v/>
      </c>
      <c r="G135" s="82">
        <f>SUM(G136:G138)</f>
        <v>73995.37000000001</v>
      </c>
      <c r="I135" s="114" t="e">
        <f t="shared" si="22"/>
        <v>#DIV/0!</v>
      </c>
      <c r="J135" s="83"/>
      <c r="L135" s="83"/>
      <c r="M135" s="114" t="e">
        <f t="shared" si="23"/>
        <v>#VALUE!</v>
      </c>
    </row>
    <row r="136" spans="1:13" s="73" customFormat="1" ht="36" x14ac:dyDescent="0.2">
      <c r="A136" s="84" t="s">
        <v>660</v>
      </c>
      <c r="B136" s="84" t="s">
        <v>661</v>
      </c>
      <c r="C136" s="85" t="s">
        <v>101</v>
      </c>
      <c r="D136" s="86">
        <v>1259.6500000000001</v>
      </c>
      <c r="E136" s="87">
        <f>IF(C136="","",VLOOKUP(A136,CPUs!A:K,11,FALSE))</f>
        <v>5.17</v>
      </c>
      <c r="F136" s="87">
        <f>IF(C136="","",ROUNDDOWN(E136+$E$2*E136,2))</f>
        <v>6.56</v>
      </c>
      <c r="G136" s="87">
        <f>ROUND(D136*F136,2)</f>
        <v>8263.2999999999993</v>
      </c>
      <c r="H136" s="113">
        <v>11021.94</v>
      </c>
      <c r="I136" s="114">
        <f t="shared" ref="I136:I199" si="33">1-(G136/H136)</f>
        <v>0.25028624724866955</v>
      </c>
      <c r="J136" s="83"/>
      <c r="L136" s="83">
        <v>6.89</v>
      </c>
      <c r="M136" s="114">
        <f t="shared" ref="M136:M199" si="34">1-(E136/L136)</f>
        <v>0.24963715529753261</v>
      </c>
    </row>
    <row r="137" spans="1:13" s="73" customFormat="1" ht="36" x14ac:dyDescent="0.2">
      <c r="A137" s="84" t="s">
        <v>662</v>
      </c>
      <c r="B137" s="84" t="s">
        <v>663</v>
      </c>
      <c r="C137" s="85" t="s">
        <v>101</v>
      </c>
      <c r="D137" s="86">
        <v>1259.6500000000001</v>
      </c>
      <c r="E137" s="87">
        <f>IF(C137="","",VLOOKUP(A137,CPUs!A:K,11,FALSE))</f>
        <v>35.79</v>
      </c>
      <c r="F137" s="87">
        <f t="shared" ref="F137:F138" si="35">IF(C137="","",ROUNDDOWN(E137+$E$2*E137,2))</f>
        <v>45.46</v>
      </c>
      <c r="G137" s="87">
        <f>ROUND(D137*F137,2)</f>
        <v>57263.69</v>
      </c>
      <c r="H137" s="113">
        <v>76359.98</v>
      </c>
      <c r="I137" s="114">
        <f t="shared" si="33"/>
        <v>0.25008243847104195</v>
      </c>
      <c r="J137" s="83"/>
      <c r="L137" s="83">
        <v>47.72</v>
      </c>
      <c r="M137" s="114">
        <f t="shared" si="34"/>
        <v>0.25</v>
      </c>
    </row>
    <row r="138" spans="1:13" s="73" customFormat="1" ht="36" x14ac:dyDescent="0.2">
      <c r="A138" s="84" t="s">
        <v>665</v>
      </c>
      <c r="B138" s="84" t="s">
        <v>666</v>
      </c>
      <c r="C138" s="85" t="s">
        <v>101</v>
      </c>
      <c r="D138" s="86">
        <v>156.88</v>
      </c>
      <c r="E138" s="87">
        <f>IF(C138="","",VLOOKUP(A138,CPUs!A:K,11,FALSE))</f>
        <v>42.5</v>
      </c>
      <c r="F138" s="87">
        <f t="shared" si="35"/>
        <v>53.98</v>
      </c>
      <c r="G138" s="87">
        <f>ROUND(D138*F138,2)</f>
        <v>8468.3799999999992</v>
      </c>
      <c r="H138" s="113">
        <v>11293.79</v>
      </c>
      <c r="I138" s="114">
        <f t="shared" si="33"/>
        <v>0.25017376806191738</v>
      </c>
      <c r="J138" s="83"/>
      <c r="L138" s="83">
        <v>56.67</v>
      </c>
      <c r="M138" s="114">
        <f t="shared" si="34"/>
        <v>0.25004411505205582</v>
      </c>
    </row>
    <row r="139" spans="1:13" s="73" customFormat="1" ht="12" x14ac:dyDescent="0.2">
      <c r="A139" s="80">
        <v>8</v>
      </c>
      <c r="B139" s="80" t="s">
        <v>18</v>
      </c>
      <c r="C139" s="80"/>
      <c r="D139" s="81"/>
      <c r="E139" s="80" t="str">
        <f>IF(C139="","",VLOOKUP(A139,CPUs!A:K,11,FALSE))</f>
        <v/>
      </c>
      <c r="F139" s="80" t="str">
        <f t="shared" ref="F139:F197" si="36">IF(C139="","",ROUND(E139+$E$2*E139,2))</f>
        <v/>
      </c>
      <c r="G139" s="82">
        <f>SUM(G140,G152)</f>
        <v>402156.11999999994</v>
      </c>
      <c r="I139" s="114" t="e">
        <f t="shared" si="33"/>
        <v>#DIV/0!</v>
      </c>
      <c r="J139" s="83"/>
      <c r="L139" s="83"/>
      <c r="M139" s="114" t="e">
        <f t="shared" si="34"/>
        <v>#VALUE!</v>
      </c>
    </row>
    <row r="140" spans="1:13" s="73" customFormat="1" ht="12" x14ac:dyDescent="0.2">
      <c r="A140" s="80" t="s">
        <v>1837</v>
      </c>
      <c r="B140" s="80" t="s">
        <v>1838</v>
      </c>
      <c r="C140" s="80"/>
      <c r="D140" s="81"/>
      <c r="E140" s="80" t="str">
        <f>IF(C140="","",VLOOKUP(A140,CPUs!A:K,11,FALSE))</f>
        <v/>
      </c>
      <c r="F140" s="80" t="str">
        <f t="shared" si="36"/>
        <v/>
      </c>
      <c r="G140" s="82">
        <f>SUM(G141:G151)</f>
        <v>264461.86999999994</v>
      </c>
      <c r="I140" s="114" t="e">
        <f t="shared" si="33"/>
        <v>#DIV/0!</v>
      </c>
      <c r="J140" s="83"/>
      <c r="L140" s="83"/>
      <c r="M140" s="114" t="e">
        <f t="shared" si="34"/>
        <v>#VALUE!</v>
      </c>
    </row>
    <row r="141" spans="1:13" s="73" customFormat="1" ht="36" x14ac:dyDescent="0.2">
      <c r="A141" s="84" t="s">
        <v>668</v>
      </c>
      <c r="B141" s="84" t="s">
        <v>669</v>
      </c>
      <c r="C141" s="85" t="s">
        <v>101</v>
      </c>
      <c r="D141" s="86">
        <v>792.79</v>
      </c>
      <c r="E141" s="87">
        <f>IF(C141="","",VLOOKUP(A141,CPUs!A:K,11,FALSE))</f>
        <v>30.509999999999998</v>
      </c>
      <c r="F141" s="87">
        <f>IF(C141="","",ROUNDDOWN(E141+$E$2*E141,2))</f>
        <v>38.75</v>
      </c>
      <c r="G141" s="87">
        <f t="shared" ref="G141:G151" si="37">ROUND(D141*F141,2)</f>
        <v>30720.61</v>
      </c>
      <c r="H141" s="113">
        <v>40971.39</v>
      </c>
      <c r="I141" s="114">
        <f t="shared" si="33"/>
        <v>0.25019361071225554</v>
      </c>
      <c r="J141" s="83"/>
      <c r="L141" s="83">
        <v>40.68</v>
      </c>
      <c r="M141" s="114">
        <f t="shared" si="34"/>
        <v>0.25</v>
      </c>
    </row>
    <row r="142" spans="1:13" s="73" customFormat="1" ht="24" x14ac:dyDescent="0.2">
      <c r="A142" s="84" t="s">
        <v>672</v>
      </c>
      <c r="B142" s="84" t="s">
        <v>213</v>
      </c>
      <c r="C142" s="85" t="s">
        <v>101</v>
      </c>
      <c r="D142" s="86">
        <v>792.79</v>
      </c>
      <c r="E142" s="87">
        <f>IF(C142="","",VLOOKUP(A142,CPUs!A:K,11,FALSE))</f>
        <v>25.709999999999997</v>
      </c>
      <c r="F142" s="87">
        <f>IF(C142="","",ROUNDDOWN(E142+$E$2*E142,2))</f>
        <v>32.65</v>
      </c>
      <c r="G142" s="87">
        <f t="shared" si="37"/>
        <v>25884.59</v>
      </c>
      <c r="H142" s="113">
        <v>34510.15</v>
      </c>
      <c r="I142" s="114">
        <f t="shared" si="33"/>
        <v>0.24994269801782953</v>
      </c>
      <c r="J142" s="83"/>
      <c r="L142" s="83">
        <v>34.270000000000003</v>
      </c>
      <c r="M142" s="114">
        <f t="shared" si="34"/>
        <v>0.24978114969360976</v>
      </c>
    </row>
    <row r="143" spans="1:13" s="73" customFormat="1" ht="36" x14ac:dyDescent="0.2">
      <c r="A143" s="84" t="s">
        <v>673</v>
      </c>
      <c r="B143" s="84" t="s">
        <v>674</v>
      </c>
      <c r="C143" s="85" t="s">
        <v>101</v>
      </c>
      <c r="D143" s="86">
        <v>623.91</v>
      </c>
      <c r="E143" s="87">
        <f>IF(C143="","",VLOOKUP(A143,CPUs!A:K,11,FALSE))</f>
        <v>145.69</v>
      </c>
      <c r="F143" s="87">
        <f t="shared" ref="F143:F156" si="38">IF(C143="","",ROUNDDOWN(E143+$E$2*E143,2))</f>
        <v>185.07</v>
      </c>
      <c r="G143" s="87">
        <f t="shared" si="37"/>
        <v>115467.02</v>
      </c>
      <c r="H143" s="113">
        <v>153956.03</v>
      </c>
      <c r="I143" s="114">
        <f t="shared" si="33"/>
        <v>0.25000001623840262</v>
      </c>
      <c r="J143" s="83"/>
      <c r="L143" s="83">
        <v>194.25</v>
      </c>
      <c r="M143" s="114">
        <f t="shared" si="34"/>
        <v>0.24998712998713002</v>
      </c>
    </row>
    <row r="144" spans="1:13" s="73" customFormat="1" ht="24" x14ac:dyDescent="0.2">
      <c r="A144" s="84" t="s">
        <v>678</v>
      </c>
      <c r="B144" s="84" t="s">
        <v>679</v>
      </c>
      <c r="C144" s="85" t="s">
        <v>101</v>
      </c>
      <c r="D144" s="86">
        <v>44.04</v>
      </c>
      <c r="E144" s="87">
        <f>IF(C144="","",VLOOKUP(A144,CPUs!A:K,11,FALSE))</f>
        <v>172.28</v>
      </c>
      <c r="F144" s="87">
        <f t="shared" si="38"/>
        <v>218.84</v>
      </c>
      <c r="G144" s="87">
        <f t="shared" si="37"/>
        <v>9637.7099999999991</v>
      </c>
      <c r="H144" s="113">
        <v>12850.43</v>
      </c>
      <c r="I144" s="114">
        <f t="shared" si="33"/>
        <v>0.2500087545708588</v>
      </c>
      <c r="J144" s="83"/>
      <c r="L144" s="83">
        <v>229.7</v>
      </c>
      <c r="M144" s="114">
        <f t="shared" si="34"/>
        <v>0.24997823247714401</v>
      </c>
    </row>
    <row r="145" spans="1:13" s="73" customFormat="1" ht="24" x14ac:dyDescent="0.2">
      <c r="A145" s="84" t="s">
        <v>682</v>
      </c>
      <c r="B145" s="84" t="s">
        <v>13667</v>
      </c>
      <c r="C145" s="85" t="s">
        <v>101</v>
      </c>
      <c r="D145" s="86">
        <v>95.74</v>
      </c>
      <c r="E145" s="87">
        <f>IF(C145="","",VLOOKUP(A145,CPUs!A:K,11,FALSE))</f>
        <v>104.26</v>
      </c>
      <c r="F145" s="87">
        <f t="shared" si="38"/>
        <v>132.44</v>
      </c>
      <c r="G145" s="87">
        <f t="shared" si="37"/>
        <v>12679.81</v>
      </c>
      <c r="H145" s="113">
        <v>16905.77</v>
      </c>
      <c r="I145" s="114">
        <f t="shared" si="33"/>
        <v>0.24997145944846055</v>
      </c>
      <c r="J145" s="83"/>
      <c r="L145" s="83">
        <v>139.01</v>
      </c>
      <c r="M145" s="114">
        <f t="shared" si="34"/>
        <v>0.24998201568232492</v>
      </c>
    </row>
    <row r="146" spans="1:13" s="73" customFormat="1" ht="36" x14ac:dyDescent="0.2">
      <c r="A146" s="84" t="s">
        <v>685</v>
      </c>
      <c r="B146" s="84" t="s">
        <v>686</v>
      </c>
      <c r="C146" s="85" t="s">
        <v>104</v>
      </c>
      <c r="D146" s="86">
        <v>2.82</v>
      </c>
      <c r="E146" s="87">
        <f>IF(C146="","",VLOOKUP(A146,CPUs!A:K,11,FALSE))</f>
        <v>656.9799999999999</v>
      </c>
      <c r="F146" s="87">
        <f t="shared" si="38"/>
        <v>834.56</v>
      </c>
      <c r="G146" s="87">
        <f t="shared" si="37"/>
        <v>2353.46</v>
      </c>
      <c r="H146" s="113">
        <v>3137.93</v>
      </c>
      <c r="I146" s="114">
        <f t="shared" si="33"/>
        <v>0.24999601648220315</v>
      </c>
      <c r="J146" s="83"/>
      <c r="L146" s="83">
        <v>875.97</v>
      </c>
      <c r="M146" s="114">
        <f t="shared" si="34"/>
        <v>0.24999714602098255</v>
      </c>
    </row>
    <row r="147" spans="1:13" s="73" customFormat="1" ht="24" x14ac:dyDescent="0.2">
      <c r="A147" s="84" t="s">
        <v>689</v>
      </c>
      <c r="B147" s="84" t="s">
        <v>654</v>
      </c>
      <c r="C147" s="85" t="s">
        <v>101</v>
      </c>
      <c r="D147" s="86">
        <v>95.74</v>
      </c>
      <c r="E147" s="87">
        <f>IF(C147="","",VLOOKUP(A147,CPUs!A:K,11,FALSE))</f>
        <v>21.72</v>
      </c>
      <c r="F147" s="87">
        <f t="shared" si="38"/>
        <v>27.59</v>
      </c>
      <c r="G147" s="87">
        <f t="shared" si="37"/>
        <v>2641.47</v>
      </c>
      <c r="H147" s="113">
        <v>3521.32</v>
      </c>
      <c r="I147" s="114">
        <f t="shared" si="33"/>
        <v>0.2498636874808311</v>
      </c>
      <c r="J147" s="83"/>
      <c r="L147" s="83">
        <v>28.95</v>
      </c>
      <c r="M147" s="114">
        <f t="shared" si="34"/>
        <v>0.24974093264248709</v>
      </c>
    </row>
    <row r="148" spans="1:13" s="73" customFormat="1" ht="12" x14ac:dyDescent="0.2">
      <c r="A148" s="84" t="s">
        <v>690</v>
      </c>
      <c r="B148" s="84" t="s">
        <v>691</v>
      </c>
      <c r="C148" s="85" t="s">
        <v>108</v>
      </c>
      <c r="D148" s="86">
        <v>45</v>
      </c>
      <c r="E148" s="87">
        <f>IF(C148="","",VLOOKUP(A148,CPUs!A:K,11,FALSE))</f>
        <v>93.029999999999987</v>
      </c>
      <c r="F148" s="87">
        <f t="shared" si="38"/>
        <v>118.17</v>
      </c>
      <c r="G148" s="87">
        <f t="shared" si="37"/>
        <v>5317.65</v>
      </c>
      <c r="H148" s="113">
        <v>7090.65</v>
      </c>
      <c r="I148" s="114">
        <f t="shared" si="33"/>
        <v>0.25004759789299991</v>
      </c>
      <c r="J148" s="83"/>
      <c r="L148" s="83">
        <v>124.04</v>
      </c>
      <c r="M148" s="114">
        <f t="shared" si="34"/>
        <v>0.25000000000000011</v>
      </c>
    </row>
    <row r="149" spans="1:13" s="73" customFormat="1" ht="12" x14ac:dyDescent="0.2">
      <c r="A149" s="84" t="s">
        <v>694</v>
      </c>
      <c r="B149" s="84" t="s">
        <v>696</v>
      </c>
      <c r="C149" s="85" t="s">
        <v>108</v>
      </c>
      <c r="D149" s="86">
        <v>488.69</v>
      </c>
      <c r="E149" s="87">
        <f>IF(C149="","",VLOOKUP(A149,CPUs!A:K,11,FALSE))</f>
        <v>67.680000000000007</v>
      </c>
      <c r="F149" s="87">
        <f t="shared" si="38"/>
        <v>85.97</v>
      </c>
      <c r="G149" s="87">
        <f t="shared" si="37"/>
        <v>42012.68</v>
      </c>
      <c r="H149" s="113">
        <v>56018.53</v>
      </c>
      <c r="I149" s="114">
        <f t="shared" si="33"/>
        <v>0.25002173387984294</v>
      </c>
      <c r="J149" s="83"/>
      <c r="L149" s="83">
        <v>90.24</v>
      </c>
      <c r="M149" s="114">
        <f t="shared" si="34"/>
        <v>0.24999999999999989</v>
      </c>
    </row>
    <row r="150" spans="1:13" s="73" customFormat="1" ht="24" x14ac:dyDescent="0.2">
      <c r="A150" s="84" t="s">
        <v>698</v>
      </c>
      <c r="B150" s="84" t="s">
        <v>699</v>
      </c>
      <c r="C150" s="85" t="s">
        <v>390</v>
      </c>
      <c r="D150" s="86">
        <v>85</v>
      </c>
      <c r="E150" s="87">
        <f>IF(C150="","",VLOOKUP(A150,CPUs!A:K,11,FALSE))</f>
        <v>123.03</v>
      </c>
      <c r="F150" s="87">
        <f t="shared" si="38"/>
        <v>156.28</v>
      </c>
      <c r="G150" s="87">
        <f t="shared" si="37"/>
        <v>13283.8</v>
      </c>
      <c r="H150" s="113">
        <v>17712.3</v>
      </c>
      <c r="I150" s="114">
        <f t="shared" si="33"/>
        <v>0.25002399462520397</v>
      </c>
      <c r="J150" s="83"/>
      <c r="L150" s="83">
        <v>164.04</v>
      </c>
      <c r="M150" s="114">
        <f t="shared" si="34"/>
        <v>0.25</v>
      </c>
    </row>
    <row r="151" spans="1:13" s="73" customFormat="1" ht="24" x14ac:dyDescent="0.2">
      <c r="A151" s="84" t="s">
        <v>703</v>
      </c>
      <c r="B151" s="84" t="s">
        <v>704</v>
      </c>
      <c r="C151" s="85" t="s">
        <v>390</v>
      </c>
      <c r="D151" s="86">
        <v>31</v>
      </c>
      <c r="E151" s="87">
        <f>IF(C151="","",VLOOKUP(A151,CPUs!A:K,11,FALSE))</f>
        <v>113.34</v>
      </c>
      <c r="F151" s="87">
        <f t="shared" si="38"/>
        <v>143.97</v>
      </c>
      <c r="G151" s="87">
        <f t="shared" si="37"/>
        <v>4463.07</v>
      </c>
      <c r="H151" s="113">
        <v>5951.07</v>
      </c>
      <c r="I151" s="114">
        <f t="shared" si="33"/>
        <v>0.25003906860446945</v>
      </c>
      <c r="J151" s="83"/>
      <c r="L151" s="83">
        <v>151.12</v>
      </c>
      <c r="M151" s="114">
        <f t="shared" si="34"/>
        <v>0.25</v>
      </c>
    </row>
    <row r="152" spans="1:13" s="73" customFormat="1" ht="12" x14ac:dyDescent="0.2">
      <c r="A152" s="80" t="s">
        <v>1839</v>
      </c>
      <c r="B152" s="80" t="s">
        <v>1840</v>
      </c>
      <c r="C152" s="80"/>
      <c r="D152" s="81"/>
      <c r="E152" s="80" t="str">
        <f>IF(C152="","",VLOOKUP(A152,CPUs!A:K,11,FALSE))</f>
        <v/>
      </c>
      <c r="F152" s="80" t="str">
        <f t="shared" si="36"/>
        <v/>
      </c>
      <c r="G152" s="82">
        <f>SUM(G153:G156)</f>
        <v>137694.25</v>
      </c>
      <c r="I152" s="114" t="e">
        <f t="shared" si="33"/>
        <v>#DIV/0!</v>
      </c>
      <c r="J152" s="83"/>
      <c r="L152" s="83"/>
      <c r="M152" s="114" t="e">
        <f t="shared" si="34"/>
        <v>#VALUE!</v>
      </c>
    </row>
    <row r="153" spans="1:13" s="73" customFormat="1" ht="24" x14ac:dyDescent="0.2">
      <c r="A153" s="84" t="s">
        <v>706</v>
      </c>
      <c r="B153" s="84" t="s">
        <v>13665</v>
      </c>
      <c r="C153" s="85" t="s">
        <v>101</v>
      </c>
      <c r="D153" s="86">
        <v>1003.41</v>
      </c>
      <c r="E153" s="87">
        <f>IF(C153="","",VLOOKUP(A153,CPUs!A:K,11,FALSE))</f>
        <v>59.42</v>
      </c>
      <c r="F153" s="87">
        <f t="shared" si="38"/>
        <v>75.48</v>
      </c>
      <c r="G153" s="87">
        <f>ROUND(D153*F153,2)</f>
        <v>75737.39</v>
      </c>
      <c r="H153" s="113">
        <v>100993.22</v>
      </c>
      <c r="I153" s="114">
        <f t="shared" si="33"/>
        <v>0.25007450995225222</v>
      </c>
      <c r="J153" s="83"/>
      <c r="L153" s="83">
        <v>79.23</v>
      </c>
      <c r="M153" s="114">
        <f t="shared" si="34"/>
        <v>0.25003155370440489</v>
      </c>
    </row>
    <row r="154" spans="1:13" s="73" customFormat="1" ht="36" x14ac:dyDescent="0.2">
      <c r="A154" s="84" t="s">
        <v>716</v>
      </c>
      <c r="B154" s="84" t="s">
        <v>13664</v>
      </c>
      <c r="C154" s="85" t="s">
        <v>101</v>
      </c>
      <c r="D154" s="86">
        <v>372.62</v>
      </c>
      <c r="E154" s="87">
        <f>IF(C154="","",VLOOKUP(A154,CPUs!A:K,11,FALSE))</f>
        <v>50.839999999999996</v>
      </c>
      <c r="F154" s="87">
        <f t="shared" si="38"/>
        <v>64.58</v>
      </c>
      <c r="G154" s="87">
        <f>ROUND(D154*F154,2)</f>
        <v>24063.8</v>
      </c>
      <c r="H154" s="113">
        <v>32086.31</v>
      </c>
      <c r="I154" s="114">
        <f t="shared" si="33"/>
        <v>0.25002906223869314</v>
      </c>
      <c r="J154" s="83"/>
      <c r="L154" s="83">
        <v>67.790000000000006</v>
      </c>
      <c r="M154" s="114">
        <f t="shared" si="34"/>
        <v>0.25003687859566315</v>
      </c>
    </row>
    <row r="155" spans="1:13" s="73" customFormat="1" ht="48" x14ac:dyDescent="0.2">
      <c r="A155" s="84" t="s">
        <v>719</v>
      </c>
      <c r="B155" s="84" t="s">
        <v>720</v>
      </c>
      <c r="C155" s="85" t="s">
        <v>108</v>
      </c>
      <c r="D155" s="86">
        <v>378.93</v>
      </c>
      <c r="E155" s="87">
        <f>IF(C155="","",VLOOKUP(A155,CPUs!A:K,11,FALSE))</f>
        <v>29.769999999999996</v>
      </c>
      <c r="F155" s="87">
        <f t="shared" si="38"/>
        <v>37.81</v>
      </c>
      <c r="G155" s="87">
        <f>ROUND(D155*F155,2)</f>
        <v>14327.34</v>
      </c>
      <c r="H155" s="113">
        <v>19105.650000000001</v>
      </c>
      <c r="I155" s="114">
        <f t="shared" si="33"/>
        <v>0.250099316170871</v>
      </c>
      <c r="J155" s="83"/>
      <c r="L155" s="83">
        <v>39.69</v>
      </c>
      <c r="M155" s="114">
        <f t="shared" si="34"/>
        <v>0.24993701184177375</v>
      </c>
    </row>
    <row r="156" spans="1:13" s="73" customFormat="1" ht="24" x14ac:dyDescent="0.2">
      <c r="A156" s="121" t="s">
        <v>722</v>
      </c>
      <c r="B156" s="121" t="s">
        <v>13674</v>
      </c>
      <c r="C156" s="85" t="s">
        <v>108</v>
      </c>
      <c r="D156" s="86">
        <v>129</v>
      </c>
      <c r="E156" s="87">
        <f>IF(C156="","",VLOOKUP(A156,CPUs!A:K,11,FALSE))</f>
        <v>143.81</v>
      </c>
      <c r="F156" s="87">
        <f t="shared" si="38"/>
        <v>182.68</v>
      </c>
      <c r="G156" s="87">
        <f>ROUND(D156*F156,2)</f>
        <v>23565.72</v>
      </c>
      <c r="H156" s="113">
        <v>31421.82</v>
      </c>
      <c r="I156" s="114">
        <f t="shared" si="33"/>
        <v>0.25002052713687495</v>
      </c>
      <c r="J156" s="83"/>
      <c r="L156" s="83">
        <v>191.75</v>
      </c>
      <c r="M156" s="114">
        <f t="shared" si="34"/>
        <v>0.25001303780964801</v>
      </c>
    </row>
    <row r="157" spans="1:13" s="73" customFormat="1" ht="12" x14ac:dyDescent="0.2">
      <c r="A157" s="80">
        <v>9</v>
      </c>
      <c r="B157" s="80" t="s">
        <v>19</v>
      </c>
      <c r="C157" s="80"/>
      <c r="D157" s="81"/>
      <c r="E157" s="80" t="str">
        <f>IF(C157="","",VLOOKUP(A157,CPUs!A:K,11,FALSE))</f>
        <v/>
      </c>
      <c r="F157" s="80" t="str">
        <f t="shared" si="36"/>
        <v/>
      </c>
      <c r="G157" s="82">
        <f>SUM(G158,G165,G169)</f>
        <v>93722.54</v>
      </c>
      <c r="I157" s="114" t="e">
        <f t="shared" si="33"/>
        <v>#DIV/0!</v>
      </c>
      <c r="J157" s="83"/>
      <c r="L157" s="83"/>
      <c r="M157" s="114" t="e">
        <f t="shared" si="34"/>
        <v>#VALUE!</v>
      </c>
    </row>
    <row r="158" spans="1:13" s="73" customFormat="1" ht="12" x14ac:dyDescent="0.2">
      <c r="A158" s="80" t="s">
        <v>1841</v>
      </c>
      <c r="B158" s="80" t="s">
        <v>1842</v>
      </c>
      <c r="C158" s="80"/>
      <c r="D158" s="81"/>
      <c r="E158" s="80" t="str">
        <f>IF(C158="","",VLOOKUP(A158,CPUs!A:K,11,FALSE))</f>
        <v/>
      </c>
      <c r="F158" s="80" t="str">
        <f t="shared" si="36"/>
        <v/>
      </c>
      <c r="G158" s="82">
        <f>SUM(G159:G164)</f>
        <v>61445.630000000005</v>
      </c>
      <c r="I158" s="114" t="e">
        <f t="shared" si="33"/>
        <v>#DIV/0!</v>
      </c>
      <c r="J158" s="83"/>
      <c r="L158" s="83"/>
      <c r="M158" s="114" t="e">
        <f t="shared" si="34"/>
        <v>#VALUE!</v>
      </c>
    </row>
    <row r="159" spans="1:13" s="73" customFormat="1" ht="24" x14ac:dyDescent="0.2">
      <c r="A159" s="84" t="s">
        <v>725</v>
      </c>
      <c r="B159" s="84" t="s">
        <v>726</v>
      </c>
      <c r="C159" s="85" t="s">
        <v>101</v>
      </c>
      <c r="D159" s="86">
        <v>1595.88</v>
      </c>
      <c r="E159" s="87">
        <f>IF(C159="","",VLOOKUP(A159,CPUs!A:K,11,FALSE))</f>
        <v>1.7200000000000002</v>
      </c>
      <c r="F159" s="87">
        <f t="shared" ref="F159:F171" si="39">IF(C159="","",ROUNDDOWN(E159+$E$2*E159,2))</f>
        <v>2.1800000000000002</v>
      </c>
      <c r="G159" s="87">
        <f t="shared" ref="G159:G164" si="40">ROUND(D159*F159,2)</f>
        <v>3479.02</v>
      </c>
      <c r="H159" s="113">
        <v>4644.01</v>
      </c>
      <c r="I159" s="114">
        <f t="shared" si="33"/>
        <v>0.25085863294868016</v>
      </c>
      <c r="J159" s="83"/>
      <c r="L159" s="83">
        <v>2.29</v>
      </c>
      <c r="M159" s="114">
        <f t="shared" si="34"/>
        <v>0.24890829694323136</v>
      </c>
    </row>
    <row r="160" spans="1:13" s="73" customFormat="1" ht="12" x14ac:dyDescent="0.2">
      <c r="A160" s="84" t="s">
        <v>729</v>
      </c>
      <c r="B160" s="84" t="s">
        <v>730</v>
      </c>
      <c r="C160" s="85" t="s">
        <v>101</v>
      </c>
      <c r="D160" s="86">
        <v>792.79</v>
      </c>
      <c r="E160" s="87">
        <f>IF(C160="","",VLOOKUP(A160,CPUs!A:K,11,FALSE))</f>
        <v>2</v>
      </c>
      <c r="F160" s="87">
        <f t="shared" si="39"/>
        <v>2.54</v>
      </c>
      <c r="G160" s="87">
        <f t="shared" si="40"/>
        <v>2013.69</v>
      </c>
      <c r="H160" s="113">
        <v>2679.63</v>
      </c>
      <c r="I160" s="114">
        <f t="shared" si="33"/>
        <v>0.24851938513899308</v>
      </c>
      <c r="J160" s="83"/>
      <c r="L160" s="83">
        <v>2.66</v>
      </c>
      <c r="M160" s="114">
        <f t="shared" si="34"/>
        <v>0.24812030075187974</v>
      </c>
    </row>
    <row r="161" spans="1:13" s="73" customFormat="1" ht="24" x14ac:dyDescent="0.2">
      <c r="A161" s="84" t="s">
        <v>731</v>
      </c>
      <c r="B161" s="84" t="s">
        <v>732</v>
      </c>
      <c r="C161" s="85" t="s">
        <v>101</v>
      </c>
      <c r="D161" s="86">
        <v>1059.48</v>
      </c>
      <c r="E161" s="87">
        <f>IF(C161="","",VLOOKUP(A161,CPUs!A:K,11,FALSE))</f>
        <v>10.65</v>
      </c>
      <c r="F161" s="87">
        <f t="shared" si="39"/>
        <v>13.52</v>
      </c>
      <c r="G161" s="87">
        <f t="shared" si="40"/>
        <v>14324.17</v>
      </c>
      <c r="H161" s="113">
        <v>19113.02</v>
      </c>
      <c r="I161" s="114">
        <f t="shared" si="33"/>
        <v>0.25055433416592465</v>
      </c>
      <c r="J161" s="83"/>
      <c r="L161" s="83">
        <v>14.2</v>
      </c>
      <c r="M161" s="114">
        <f t="shared" si="34"/>
        <v>0.24999999999999989</v>
      </c>
    </row>
    <row r="162" spans="1:13" s="73" customFormat="1" ht="24" x14ac:dyDescent="0.2">
      <c r="A162" s="84" t="s">
        <v>735</v>
      </c>
      <c r="B162" s="84" t="s">
        <v>736</v>
      </c>
      <c r="C162" s="85" t="s">
        <v>101</v>
      </c>
      <c r="D162" s="86">
        <v>792.79</v>
      </c>
      <c r="E162" s="87">
        <f>IF(C162="","",VLOOKUP(A162,CPUs!A:K,11,FALSE))</f>
        <v>18.57</v>
      </c>
      <c r="F162" s="87">
        <f t="shared" si="39"/>
        <v>23.58</v>
      </c>
      <c r="G162" s="87">
        <f t="shared" si="40"/>
        <v>18693.990000000002</v>
      </c>
      <c r="H162" s="113">
        <v>24925.32</v>
      </c>
      <c r="I162" s="114">
        <f t="shared" si="33"/>
        <v>0.24999999999999989</v>
      </c>
      <c r="J162" s="83"/>
      <c r="L162" s="83">
        <v>24.75</v>
      </c>
      <c r="M162" s="114">
        <f t="shared" si="34"/>
        <v>0.24969696969696964</v>
      </c>
    </row>
    <row r="163" spans="1:13" s="73" customFormat="1" ht="24" x14ac:dyDescent="0.2">
      <c r="A163" s="84" t="s">
        <v>737</v>
      </c>
      <c r="B163" s="84" t="s">
        <v>168</v>
      </c>
      <c r="C163" s="85" t="s">
        <v>101</v>
      </c>
      <c r="D163" s="86">
        <v>1059.48</v>
      </c>
      <c r="E163" s="87">
        <f>IF(C163="","",VLOOKUP(A163,CPUs!A:K,11,FALSE))</f>
        <v>9.2200000000000006</v>
      </c>
      <c r="F163" s="87">
        <f t="shared" si="39"/>
        <v>11.71</v>
      </c>
      <c r="G163" s="87">
        <f t="shared" si="40"/>
        <v>12406.51</v>
      </c>
      <c r="H163" s="113">
        <v>16538.48</v>
      </c>
      <c r="I163" s="114">
        <f t="shared" si="33"/>
        <v>0.24983976762072446</v>
      </c>
      <c r="J163" s="83"/>
      <c r="L163" s="83">
        <v>12.29</v>
      </c>
      <c r="M163" s="114">
        <f t="shared" si="34"/>
        <v>0.2497965825874694</v>
      </c>
    </row>
    <row r="164" spans="1:13" s="73" customFormat="1" ht="24" x14ac:dyDescent="0.2">
      <c r="A164" s="84" t="s">
        <v>738</v>
      </c>
      <c r="B164" s="84" t="s">
        <v>739</v>
      </c>
      <c r="C164" s="85" t="s">
        <v>101</v>
      </c>
      <c r="D164" s="86">
        <v>792.79</v>
      </c>
      <c r="E164" s="87">
        <f>IF(C164="","",VLOOKUP(A164,CPUs!A:K,11,FALSE))</f>
        <v>10.46</v>
      </c>
      <c r="F164" s="87">
        <f t="shared" si="39"/>
        <v>13.28</v>
      </c>
      <c r="G164" s="87">
        <f t="shared" si="40"/>
        <v>10528.25</v>
      </c>
      <c r="H164" s="113">
        <v>14040.31</v>
      </c>
      <c r="I164" s="114">
        <f t="shared" si="33"/>
        <v>0.25014120058602696</v>
      </c>
      <c r="J164" s="83"/>
      <c r="L164" s="83">
        <v>13.94</v>
      </c>
      <c r="M164" s="114">
        <f t="shared" si="34"/>
        <v>0.24964131994261107</v>
      </c>
    </row>
    <row r="165" spans="1:13" s="73" customFormat="1" ht="12" x14ac:dyDescent="0.2">
      <c r="A165" s="80" t="s">
        <v>1843</v>
      </c>
      <c r="B165" s="80" t="s">
        <v>1844</v>
      </c>
      <c r="C165" s="80"/>
      <c r="D165" s="81"/>
      <c r="E165" s="80" t="str">
        <f>IF(C165="","",VLOOKUP(A165,CPUs!A:K,11,FALSE))</f>
        <v/>
      </c>
      <c r="F165" s="80" t="str">
        <f t="shared" si="36"/>
        <v/>
      </c>
      <c r="G165" s="82">
        <f>SUM(G166:G168)</f>
        <v>25501.739999999998</v>
      </c>
      <c r="I165" s="114" t="e">
        <f t="shared" si="33"/>
        <v>#DIV/0!</v>
      </c>
      <c r="J165" s="83"/>
      <c r="L165" s="83"/>
      <c r="M165" s="114" t="e">
        <f t="shared" si="34"/>
        <v>#VALUE!</v>
      </c>
    </row>
    <row r="166" spans="1:13" s="73" customFormat="1" ht="24" x14ac:dyDescent="0.2">
      <c r="A166" s="84" t="s">
        <v>740</v>
      </c>
      <c r="B166" s="84" t="s">
        <v>741</v>
      </c>
      <c r="C166" s="85" t="s">
        <v>101</v>
      </c>
      <c r="D166" s="86">
        <v>1259.6500000000001</v>
      </c>
      <c r="E166" s="87">
        <f>IF(C166="","",VLOOKUP(A166,CPUs!A:K,11,FALSE))</f>
        <v>1.8399999999999999</v>
      </c>
      <c r="F166" s="87">
        <f t="shared" si="39"/>
        <v>2.33</v>
      </c>
      <c r="G166" s="87">
        <f>ROUND(D166*F166,2)</f>
        <v>2934.98</v>
      </c>
      <c r="H166" s="113">
        <v>3917.51</v>
      </c>
      <c r="I166" s="114">
        <f t="shared" si="33"/>
        <v>0.25080472034532142</v>
      </c>
      <c r="J166" s="83"/>
      <c r="L166" s="83">
        <v>2.4500000000000002</v>
      </c>
      <c r="M166" s="114">
        <f t="shared" si="34"/>
        <v>0.24897959183673479</v>
      </c>
    </row>
    <row r="167" spans="1:13" s="73" customFormat="1" ht="24" x14ac:dyDescent="0.2">
      <c r="A167" s="84" t="s">
        <v>742</v>
      </c>
      <c r="B167" s="84" t="s">
        <v>168</v>
      </c>
      <c r="C167" s="85" t="s">
        <v>101</v>
      </c>
      <c r="D167" s="86">
        <v>624.38</v>
      </c>
      <c r="E167" s="87">
        <f>IF(C167="","",VLOOKUP(A167,CPUs!A:K,11,FALSE))</f>
        <v>9.2200000000000006</v>
      </c>
      <c r="F167" s="87">
        <f t="shared" si="39"/>
        <v>11.71</v>
      </c>
      <c r="G167" s="87">
        <f>ROUND(D167*F167,2)</f>
        <v>7311.49</v>
      </c>
      <c r="H167" s="113">
        <v>9746.57</v>
      </c>
      <c r="I167" s="114">
        <f t="shared" si="33"/>
        <v>0.24983968719252003</v>
      </c>
      <c r="J167" s="83"/>
      <c r="L167" s="83">
        <v>12.29</v>
      </c>
      <c r="M167" s="114">
        <f t="shared" si="34"/>
        <v>0.2497965825874694</v>
      </c>
    </row>
    <row r="168" spans="1:13" s="73" customFormat="1" ht="36" x14ac:dyDescent="0.2">
      <c r="A168" s="84" t="s">
        <v>743</v>
      </c>
      <c r="B168" s="84" t="s">
        <v>744</v>
      </c>
      <c r="C168" s="85" t="s">
        <v>101</v>
      </c>
      <c r="D168" s="86">
        <v>1171.68</v>
      </c>
      <c r="E168" s="87">
        <f>IF(C168="","",VLOOKUP(A168,CPUs!A:K,11,FALSE))</f>
        <v>10.25</v>
      </c>
      <c r="F168" s="87">
        <f t="shared" si="39"/>
        <v>13.02</v>
      </c>
      <c r="G168" s="87">
        <f>ROUND(D168*F168,2)</f>
        <v>15255.27</v>
      </c>
      <c r="H168" s="113">
        <v>20328.650000000001</v>
      </c>
      <c r="I168" s="114">
        <f t="shared" si="33"/>
        <v>0.24956797426292454</v>
      </c>
      <c r="J168" s="83"/>
      <c r="L168" s="83">
        <v>13.66</v>
      </c>
      <c r="M168" s="114">
        <f t="shared" si="34"/>
        <v>0.24963396778916547</v>
      </c>
    </row>
    <row r="169" spans="1:13" s="73" customFormat="1" ht="12" x14ac:dyDescent="0.2">
      <c r="A169" s="80" t="s">
        <v>1845</v>
      </c>
      <c r="B169" s="80" t="s">
        <v>1846</v>
      </c>
      <c r="C169" s="80"/>
      <c r="D169" s="81"/>
      <c r="E169" s="80" t="str">
        <f>IF(C169="","",VLOOKUP(A169,CPUs!A:K,11,FALSE))</f>
        <v/>
      </c>
      <c r="F169" s="80" t="str">
        <f t="shared" si="36"/>
        <v/>
      </c>
      <c r="G169" s="82">
        <f>SUM(G170:G171)</f>
        <v>6775.17</v>
      </c>
      <c r="I169" s="114" t="e">
        <f t="shared" si="33"/>
        <v>#DIV/0!</v>
      </c>
      <c r="J169" s="83"/>
      <c r="L169" s="83"/>
      <c r="M169" s="114" t="e">
        <f t="shared" si="34"/>
        <v>#VALUE!</v>
      </c>
    </row>
    <row r="170" spans="1:13" s="73" customFormat="1" ht="36" x14ac:dyDescent="0.2">
      <c r="A170" s="84" t="s">
        <v>746</v>
      </c>
      <c r="B170" s="84" t="s">
        <v>747</v>
      </c>
      <c r="C170" s="85" t="s">
        <v>101</v>
      </c>
      <c r="D170" s="86">
        <v>138.75</v>
      </c>
      <c r="E170" s="87">
        <f>IF(C170="","",VLOOKUP(A170,CPUs!A:K,11,FALSE))</f>
        <v>6.95</v>
      </c>
      <c r="F170" s="87">
        <f t="shared" si="39"/>
        <v>8.82</v>
      </c>
      <c r="G170" s="87">
        <f>ROUND(D170*F170,2)</f>
        <v>1223.78</v>
      </c>
      <c r="H170" s="113">
        <v>1631.7</v>
      </c>
      <c r="I170" s="114">
        <f t="shared" si="33"/>
        <v>0.2499969357112215</v>
      </c>
      <c r="J170" s="83"/>
      <c r="L170" s="83">
        <v>9.26</v>
      </c>
      <c r="M170" s="114">
        <f t="shared" si="34"/>
        <v>0.24946004319654425</v>
      </c>
    </row>
    <row r="171" spans="1:13" s="73" customFormat="1" ht="36" x14ac:dyDescent="0.2">
      <c r="A171" s="84" t="s">
        <v>750</v>
      </c>
      <c r="B171" s="84" t="s">
        <v>751</v>
      </c>
      <c r="C171" s="85" t="s">
        <v>101</v>
      </c>
      <c r="D171" s="86">
        <v>138.75</v>
      </c>
      <c r="E171" s="87">
        <f>IF(C171="","",VLOOKUP(A171,CPUs!A:K,11,FALSE))</f>
        <v>31.5</v>
      </c>
      <c r="F171" s="87">
        <f t="shared" si="39"/>
        <v>40.01</v>
      </c>
      <c r="G171" s="87">
        <f>ROUND(D171*F171,2)</f>
        <v>5551.39</v>
      </c>
      <c r="H171" s="113">
        <v>7402.31</v>
      </c>
      <c r="I171" s="114">
        <f t="shared" si="33"/>
        <v>0.25004626934024654</v>
      </c>
      <c r="J171" s="83"/>
      <c r="L171" s="83">
        <v>42</v>
      </c>
      <c r="M171" s="114">
        <f t="shared" si="34"/>
        <v>0.25</v>
      </c>
    </row>
    <row r="172" spans="1:13" s="73" customFormat="1" ht="12" x14ac:dyDescent="0.2">
      <c r="A172" s="80">
        <v>10</v>
      </c>
      <c r="B172" s="80" t="s">
        <v>20</v>
      </c>
      <c r="C172" s="80"/>
      <c r="D172" s="81"/>
      <c r="E172" s="80" t="str">
        <f>IF(C172="","",VLOOKUP(A172,CPUs!A:K,11,FALSE))</f>
        <v/>
      </c>
      <c r="F172" s="80" t="str">
        <f t="shared" si="36"/>
        <v/>
      </c>
      <c r="G172" s="82">
        <f>SUM(G173,G200,G223,G241,G264)</f>
        <v>274979.84999999998</v>
      </c>
      <c r="I172" s="114" t="e">
        <f t="shared" si="33"/>
        <v>#DIV/0!</v>
      </c>
      <c r="J172" s="83"/>
      <c r="L172" s="83"/>
      <c r="M172" s="114" t="e">
        <f t="shared" si="34"/>
        <v>#VALUE!</v>
      </c>
    </row>
    <row r="173" spans="1:13" s="73" customFormat="1" ht="12" x14ac:dyDescent="0.2">
      <c r="A173" s="80" t="s">
        <v>1847</v>
      </c>
      <c r="B173" s="80" t="s">
        <v>1848</v>
      </c>
      <c r="C173" s="80"/>
      <c r="D173" s="81"/>
      <c r="E173" s="80" t="str">
        <f>IF(C173="","",VLOOKUP(A173,CPUs!A:K,11,FALSE))</f>
        <v/>
      </c>
      <c r="F173" s="80" t="str">
        <f t="shared" si="36"/>
        <v/>
      </c>
      <c r="G173" s="82">
        <f>SUM(G174,G178,G194,G197)</f>
        <v>38808.340000000004</v>
      </c>
      <c r="I173" s="114" t="e">
        <f t="shared" si="33"/>
        <v>#DIV/0!</v>
      </c>
      <c r="J173" s="83"/>
      <c r="L173" s="83"/>
      <c r="M173" s="114" t="e">
        <f t="shared" si="34"/>
        <v>#VALUE!</v>
      </c>
    </row>
    <row r="174" spans="1:13" s="73" customFormat="1" ht="12" x14ac:dyDescent="0.2">
      <c r="A174" s="80" t="s">
        <v>1849</v>
      </c>
      <c r="B174" s="80" t="s">
        <v>1850</v>
      </c>
      <c r="C174" s="80"/>
      <c r="D174" s="81"/>
      <c r="E174" s="80" t="str">
        <f>IF(C174="","",VLOOKUP(A174,CPUs!A:K,11,FALSE))</f>
        <v/>
      </c>
      <c r="F174" s="80" t="str">
        <f t="shared" si="36"/>
        <v/>
      </c>
      <c r="G174" s="82">
        <f>SUM(G175:G177)</f>
        <v>7974.4000000000005</v>
      </c>
      <c r="I174" s="114" t="e">
        <f t="shared" si="33"/>
        <v>#DIV/0!</v>
      </c>
      <c r="J174" s="83"/>
      <c r="L174" s="83"/>
      <c r="M174" s="114" t="e">
        <f t="shared" si="34"/>
        <v>#VALUE!</v>
      </c>
    </row>
    <row r="175" spans="1:13" s="73" customFormat="1" ht="36" x14ac:dyDescent="0.2">
      <c r="A175" s="84" t="s">
        <v>753</v>
      </c>
      <c r="B175" s="84" t="s">
        <v>174</v>
      </c>
      <c r="C175" s="85" t="s">
        <v>108</v>
      </c>
      <c r="D175" s="86">
        <v>40</v>
      </c>
      <c r="E175" s="87">
        <f>IF(C175="","",VLOOKUP(A175,CPUs!A:K,11,FALSE))</f>
        <v>12.9</v>
      </c>
      <c r="F175" s="87">
        <f t="shared" ref="F175:F199" si="41">IF(C175="","",ROUNDDOWN(E175+$E$2*E175,2))</f>
        <v>16.38</v>
      </c>
      <c r="G175" s="87">
        <f t="shared" ref="G175:G199" si="42">ROUND(D175*F175,2)</f>
        <v>655.20000000000005</v>
      </c>
      <c r="H175" s="73">
        <v>874</v>
      </c>
      <c r="I175" s="114">
        <f t="shared" si="33"/>
        <v>0.25034324942791752</v>
      </c>
      <c r="J175" s="83"/>
      <c r="L175" s="83">
        <v>17.2</v>
      </c>
      <c r="M175" s="114">
        <f t="shared" si="34"/>
        <v>0.25</v>
      </c>
    </row>
    <row r="176" spans="1:13" s="73" customFormat="1" ht="24" x14ac:dyDescent="0.2">
      <c r="A176" s="84" t="s">
        <v>757</v>
      </c>
      <c r="B176" s="84" t="s">
        <v>758</v>
      </c>
      <c r="C176" s="85" t="s">
        <v>108</v>
      </c>
      <c r="D176" s="86">
        <v>80</v>
      </c>
      <c r="E176" s="87">
        <f>IF(C176="","",VLOOKUP(A176,CPUs!A:K,11,FALSE))</f>
        <v>8.6399999999999988</v>
      </c>
      <c r="F176" s="87">
        <f t="shared" si="41"/>
        <v>10.97</v>
      </c>
      <c r="G176" s="87">
        <f t="shared" si="42"/>
        <v>877.6</v>
      </c>
      <c r="H176" s="113">
        <v>1169.5999999999999</v>
      </c>
      <c r="I176" s="114">
        <f t="shared" si="33"/>
        <v>0.24965800273597805</v>
      </c>
      <c r="J176" s="83"/>
      <c r="L176" s="83">
        <v>11.51</v>
      </c>
      <c r="M176" s="114">
        <f t="shared" si="34"/>
        <v>0.24934839270199838</v>
      </c>
    </row>
    <row r="177" spans="1:13" s="73" customFormat="1" ht="36" x14ac:dyDescent="0.2">
      <c r="A177" s="84" t="s">
        <v>759</v>
      </c>
      <c r="B177" s="84" t="s">
        <v>176</v>
      </c>
      <c r="C177" s="85" t="s">
        <v>108</v>
      </c>
      <c r="D177" s="86">
        <v>220</v>
      </c>
      <c r="E177" s="87">
        <f>IF(C177="","",VLOOKUP(A177,CPUs!A:K,11,FALSE))</f>
        <v>23.049999999999997</v>
      </c>
      <c r="F177" s="87">
        <f t="shared" si="41"/>
        <v>29.28</v>
      </c>
      <c r="G177" s="87">
        <f t="shared" si="42"/>
        <v>6441.6</v>
      </c>
      <c r="H177" s="113">
        <v>8588.7999999999993</v>
      </c>
      <c r="I177" s="114">
        <f t="shared" si="33"/>
        <v>0.24999999999999989</v>
      </c>
      <c r="J177" s="83"/>
      <c r="L177" s="83">
        <v>30.73</v>
      </c>
      <c r="M177" s="114">
        <f t="shared" si="34"/>
        <v>0.2499186462739994</v>
      </c>
    </row>
    <row r="178" spans="1:13" s="73" customFormat="1" ht="12" x14ac:dyDescent="0.2">
      <c r="A178" s="80" t="s">
        <v>1851</v>
      </c>
      <c r="B178" s="80" t="s">
        <v>1852</v>
      </c>
      <c r="C178" s="80"/>
      <c r="D178" s="81"/>
      <c r="E178" s="80" t="str">
        <f>IF(C178="","",VLOOKUP(A178,CPUs!A:K,11,FALSE))</f>
        <v/>
      </c>
      <c r="F178" s="80" t="str">
        <f t="shared" si="36"/>
        <v/>
      </c>
      <c r="G178" s="82">
        <f>SUM(G179:G193)</f>
        <v>3794.8599999999997</v>
      </c>
      <c r="I178" s="114" t="e">
        <f t="shared" si="33"/>
        <v>#DIV/0!</v>
      </c>
      <c r="J178" s="83"/>
      <c r="L178" s="83"/>
      <c r="M178" s="114" t="e">
        <f t="shared" si="34"/>
        <v>#VALUE!</v>
      </c>
    </row>
    <row r="179" spans="1:13" s="73" customFormat="1" ht="36" x14ac:dyDescent="0.2">
      <c r="A179" s="84" t="s">
        <v>761</v>
      </c>
      <c r="B179" s="84" t="s">
        <v>255</v>
      </c>
      <c r="C179" s="85" t="s">
        <v>130</v>
      </c>
      <c r="D179" s="86">
        <v>13</v>
      </c>
      <c r="E179" s="87">
        <f>IF(C179="","",VLOOKUP(A179,CPUs!A:K,11,FALSE))</f>
        <v>6.37</v>
      </c>
      <c r="F179" s="87">
        <f t="shared" si="41"/>
        <v>8.09</v>
      </c>
      <c r="G179" s="87">
        <f t="shared" si="42"/>
        <v>105.17</v>
      </c>
      <c r="H179" s="73">
        <v>140.13999999999999</v>
      </c>
      <c r="I179" s="114">
        <f t="shared" si="33"/>
        <v>0.24953617810760664</v>
      </c>
      <c r="J179" s="83"/>
      <c r="L179" s="83">
        <v>8.49</v>
      </c>
      <c r="M179" s="114">
        <f t="shared" si="34"/>
        <v>0.24970553592461719</v>
      </c>
    </row>
    <row r="180" spans="1:13" s="73" customFormat="1" ht="36" x14ac:dyDescent="0.2">
      <c r="A180" s="84" t="s">
        <v>765</v>
      </c>
      <c r="B180" s="84" t="s">
        <v>766</v>
      </c>
      <c r="C180" s="85" t="s">
        <v>130</v>
      </c>
      <c r="D180" s="86">
        <v>3</v>
      </c>
      <c r="E180" s="87">
        <f>IF(C180="","",VLOOKUP(A180,CPUs!A:K,11,FALSE))</f>
        <v>10.3</v>
      </c>
      <c r="F180" s="87">
        <f t="shared" si="41"/>
        <v>13.08</v>
      </c>
      <c r="G180" s="87">
        <f t="shared" si="42"/>
        <v>39.24</v>
      </c>
      <c r="H180" s="73">
        <v>52.32</v>
      </c>
      <c r="I180" s="114">
        <f t="shared" si="33"/>
        <v>0.25</v>
      </c>
      <c r="J180" s="83"/>
      <c r="L180" s="83">
        <v>13.73</v>
      </c>
      <c r="M180" s="114">
        <f t="shared" si="34"/>
        <v>0.24981791697013833</v>
      </c>
    </row>
    <row r="181" spans="1:13" s="73" customFormat="1" ht="36" x14ac:dyDescent="0.2">
      <c r="A181" s="84" t="s">
        <v>770</v>
      </c>
      <c r="B181" s="84" t="s">
        <v>177</v>
      </c>
      <c r="C181" s="85" t="s">
        <v>130</v>
      </c>
      <c r="D181" s="86">
        <v>26</v>
      </c>
      <c r="E181" s="87">
        <f>IF(C181="","",VLOOKUP(A181,CPUs!A:K,11,FALSE))</f>
        <v>6.22</v>
      </c>
      <c r="F181" s="87">
        <f t="shared" si="41"/>
        <v>7.9</v>
      </c>
      <c r="G181" s="87">
        <f t="shared" si="42"/>
        <v>205.4</v>
      </c>
      <c r="H181" s="73">
        <v>273.77999999999997</v>
      </c>
      <c r="I181" s="114">
        <f t="shared" si="33"/>
        <v>0.24976258309591637</v>
      </c>
      <c r="J181" s="83"/>
      <c r="L181" s="83">
        <v>8.2899999999999991</v>
      </c>
      <c r="M181" s="114">
        <f t="shared" si="34"/>
        <v>0.24969843184559704</v>
      </c>
    </row>
    <row r="182" spans="1:13" s="73" customFormat="1" ht="36" x14ac:dyDescent="0.2">
      <c r="A182" s="84" t="s">
        <v>772</v>
      </c>
      <c r="B182" s="84" t="s">
        <v>178</v>
      </c>
      <c r="C182" s="85" t="s">
        <v>130</v>
      </c>
      <c r="D182" s="86">
        <v>17</v>
      </c>
      <c r="E182" s="87">
        <f>IF(C182="","",VLOOKUP(A182,CPUs!A:K,11,FALSE))</f>
        <v>9.83</v>
      </c>
      <c r="F182" s="87">
        <f t="shared" si="41"/>
        <v>12.48</v>
      </c>
      <c r="G182" s="87">
        <f t="shared" si="42"/>
        <v>212.16</v>
      </c>
      <c r="H182" s="73">
        <v>282.88</v>
      </c>
      <c r="I182" s="114">
        <f t="shared" si="33"/>
        <v>0.25</v>
      </c>
      <c r="J182" s="83"/>
      <c r="L182" s="83">
        <v>13.1</v>
      </c>
      <c r="M182" s="114">
        <f t="shared" si="34"/>
        <v>0.24961832061068701</v>
      </c>
    </row>
    <row r="183" spans="1:13" s="73" customFormat="1" ht="36" x14ac:dyDescent="0.2">
      <c r="A183" s="84" t="s">
        <v>774</v>
      </c>
      <c r="B183" s="84" t="s">
        <v>775</v>
      </c>
      <c r="C183" s="85" t="s">
        <v>130</v>
      </c>
      <c r="D183" s="86">
        <v>13</v>
      </c>
      <c r="E183" s="87">
        <f>IF(C183="","",VLOOKUP(A183,CPUs!A:K,11,FALSE))</f>
        <v>18.309999999999999</v>
      </c>
      <c r="F183" s="87">
        <f t="shared" si="41"/>
        <v>23.25</v>
      </c>
      <c r="G183" s="87">
        <f t="shared" si="42"/>
        <v>302.25</v>
      </c>
      <c r="H183" s="73">
        <v>403.13</v>
      </c>
      <c r="I183" s="114">
        <f t="shared" si="33"/>
        <v>0.25024185746533378</v>
      </c>
      <c r="J183" s="83"/>
      <c r="L183" s="83">
        <v>24.41</v>
      </c>
      <c r="M183" s="114">
        <f t="shared" si="34"/>
        <v>0.24989758295780429</v>
      </c>
    </row>
    <row r="184" spans="1:13" s="73" customFormat="1" ht="12" x14ac:dyDescent="0.2">
      <c r="A184" s="84" t="s">
        <v>778</v>
      </c>
      <c r="B184" s="84" t="s">
        <v>779</v>
      </c>
      <c r="C184" s="85" t="s">
        <v>545</v>
      </c>
      <c r="D184" s="86">
        <v>1</v>
      </c>
      <c r="E184" s="87">
        <f>IF(C184="","",VLOOKUP(A184,CPUs!A:K,11,FALSE))</f>
        <v>35.47</v>
      </c>
      <c r="F184" s="87">
        <f t="shared" si="41"/>
        <v>45.05</v>
      </c>
      <c r="G184" s="87">
        <f t="shared" si="42"/>
        <v>45.05</v>
      </c>
      <c r="H184" s="73">
        <v>60.07</v>
      </c>
      <c r="I184" s="114">
        <f t="shared" si="33"/>
        <v>0.25004161811220249</v>
      </c>
      <c r="J184" s="83"/>
      <c r="L184" s="83">
        <v>47.29</v>
      </c>
      <c r="M184" s="114">
        <f t="shared" si="34"/>
        <v>0.24994713470078245</v>
      </c>
    </row>
    <row r="185" spans="1:13" s="73" customFormat="1" ht="36" x14ac:dyDescent="0.2">
      <c r="A185" s="84" t="s">
        <v>783</v>
      </c>
      <c r="B185" s="84" t="s">
        <v>784</v>
      </c>
      <c r="C185" s="85" t="s">
        <v>130</v>
      </c>
      <c r="D185" s="86">
        <v>5</v>
      </c>
      <c r="E185" s="87">
        <f>IF(C185="","",VLOOKUP(A185,CPUs!A:K,11,FALSE))</f>
        <v>12.030000000000001</v>
      </c>
      <c r="F185" s="87">
        <f t="shared" si="41"/>
        <v>15.28</v>
      </c>
      <c r="G185" s="87">
        <f t="shared" si="42"/>
        <v>76.400000000000006</v>
      </c>
      <c r="H185" s="73">
        <v>101.9</v>
      </c>
      <c r="I185" s="114">
        <f t="shared" si="33"/>
        <v>0.25024533856722275</v>
      </c>
      <c r="J185" s="83"/>
      <c r="L185" s="83">
        <v>16.04</v>
      </c>
      <c r="M185" s="114">
        <f t="shared" si="34"/>
        <v>0.24999999999999989</v>
      </c>
    </row>
    <row r="186" spans="1:13" s="73" customFormat="1" ht="36" x14ac:dyDescent="0.2">
      <c r="A186" s="84" t="s">
        <v>786</v>
      </c>
      <c r="B186" s="84" t="s">
        <v>788</v>
      </c>
      <c r="C186" s="85" t="s">
        <v>545</v>
      </c>
      <c r="D186" s="86">
        <v>13</v>
      </c>
      <c r="E186" s="87">
        <f>IF(C186="","",VLOOKUP(A186,CPUs!A:K,11,FALSE))</f>
        <v>22.619999999999997</v>
      </c>
      <c r="F186" s="87">
        <f t="shared" si="41"/>
        <v>28.73</v>
      </c>
      <c r="G186" s="87">
        <f t="shared" si="42"/>
        <v>373.49</v>
      </c>
      <c r="H186" s="73">
        <v>497.9</v>
      </c>
      <c r="I186" s="114">
        <f t="shared" si="33"/>
        <v>0.24986945169712793</v>
      </c>
      <c r="J186" s="83"/>
      <c r="L186" s="83">
        <v>30.15</v>
      </c>
      <c r="M186" s="114">
        <f t="shared" si="34"/>
        <v>0.24975124378109459</v>
      </c>
    </row>
    <row r="187" spans="1:13" s="73" customFormat="1" ht="36" x14ac:dyDescent="0.2">
      <c r="A187" s="84" t="s">
        <v>790</v>
      </c>
      <c r="B187" s="84" t="s">
        <v>791</v>
      </c>
      <c r="C187" s="85" t="s">
        <v>130</v>
      </c>
      <c r="D187" s="86">
        <v>11</v>
      </c>
      <c r="E187" s="87">
        <f>IF(C187="","",VLOOKUP(A187,CPUs!A:K,11,FALSE))</f>
        <v>4.67</v>
      </c>
      <c r="F187" s="87">
        <f t="shared" si="41"/>
        <v>5.93</v>
      </c>
      <c r="G187" s="87">
        <f t="shared" si="42"/>
        <v>65.23</v>
      </c>
      <c r="H187" s="73">
        <v>86.9</v>
      </c>
      <c r="I187" s="114">
        <f t="shared" si="33"/>
        <v>0.24936708860759493</v>
      </c>
      <c r="J187" s="83"/>
      <c r="L187" s="83">
        <v>6.22</v>
      </c>
      <c r="M187" s="114">
        <f t="shared" si="34"/>
        <v>0.24919614147909963</v>
      </c>
    </row>
    <row r="188" spans="1:13" s="73" customFormat="1" ht="36" x14ac:dyDescent="0.2">
      <c r="A188" s="84" t="s">
        <v>793</v>
      </c>
      <c r="B188" s="84" t="s">
        <v>794</v>
      </c>
      <c r="C188" s="85" t="s">
        <v>130</v>
      </c>
      <c r="D188" s="86">
        <v>17</v>
      </c>
      <c r="E188" s="87">
        <f>IF(C188="","",VLOOKUP(A188,CPUs!A:K,11,FALSE))</f>
        <v>5.7299999999999995</v>
      </c>
      <c r="F188" s="87">
        <f t="shared" si="41"/>
        <v>7.27</v>
      </c>
      <c r="G188" s="87">
        <f t="shared" si="42"/>
        <v>123.59</v>
      </c>
      <c r="H188" s="73">
        <v>164.73</v>
      </c>
      <c r="I188" s="114">
        <f t="shared" si="33"/>
        <v>0.24974200206398345</v>
      </c>
      <c r="J188" s="83"/>
      <c r="L188" s="83">
        <v>7.63</v>
      </c>
      <c r="M188" s="114">
        <f t="shared" si="34"/>
        <v>0.24901703800786379</v>
      </c>
    </row>
    <row r="189" spans="1:13" s="73" customFormat="1" ht="36" x14ac:dyDescent="0.2">
      <c r="A189" s="84" t="s">
        <v>796</v>
      </c>
      <c r="B189" s="84" t="s">
        <v>797</v>
      </c>
      <c r="C189" s="85" t="s">
        <v>130</v>
      </c>
      <c r="D189" s="86">
        <v>22</v>
      </c>
      <c r="E189" s="87">
        <f>IF(C189="","",VLOOKUP(A189,CPUs!A:K,11,FALSE))</f>
        <v>11.099999999999998</v>
      </c>
      <c r="F189" s="87">
        <f t="shared" si="41"/>
        <v>14.1</v>
      </c>
      <c r="G189" s="87">
        <f t="shared" si="42"/>
        <v>310.2</v>
      </c>
      <c r="H189" s="73">
        <v>413.38</v>
      </c>
      <c r="I189" s="114">
        <f t="shared" si="33"/>
        <v>0.24960085151676425</v>
      </c>
      <c r="J189" s="83"/>
      <c r="L189" s="83">
        <v>14.79</v>
      </c>
      <c r="M189" s="114">
        <f t="shared" si="34"/>
        <v>0.24949290060851936</v>
      </c>
    </row>
    <row r="190" spans="1:13" s="73" customFormat="1" ht="12" x14ac:dyDescent="0.2">
      <c r="A190" s="84" t="s">
        <v>799</v>
      </c>
      <c r="B190" s="84" t="s">
        <v>801</v>
      </c>
      <c r="C190" s="85" t="s">
        <v>130</v>
      </c>
      <c r="D190" s="86">
        <v>13</v>
      </c>
      <c r="E190" s="87">
        <f>IF(C190="","",VLOOKUP(A190,CPUs!A:K,11,FALSE))</f>
        <v>11.7</v>
      </c>
      <c r="F190" s="87">
        <f t="shared" si="41"/>
        <v>14.86</v>
      </c>
      <c r="G190" s="87">
        <f t="shared" si="42"/>
        <v>193.18</v>
      </c>
      <c r="H190" s="73">
        <v>257.66000000000003</v>
      </c>
      <c r="I190" s="114">
        <f t="shared" si="33"/>
        <v>0.25025227043390519</v>
      </c>
      <c r="J190" s="83"/>
      <c r="L190" s="83">
        <v>15.6</v>
      </c>
      <c r="M190" s="114">
        <f t="shared" si="34"/>
        <v>0.25</v>
      </c>
    </row>
    <row r="191" spans="1:13" s="73" customFormat="1" ht="24" x14ac:dyDescent="0.2">
      <c r="A191" s="84" t="s">
        <v>805</v>
      </c>
      <c r="B191" s="84" t="s">
        <v>183</v>
      </c>
      <c r="C191" s="85" t="s">
        <v>108</v>
      </c>
      <c r="D191" s="86">
        <v>120</v>
      </c>
      <c r="E191" s="87">
        <f>IF(C191="","",VLOOKUP(A191,CPUs!A:K,11,FALSE))</f>
        <v>7.97</v>
      </c>
      <c r="F191" s="87">
        <f t="shared" si="41"/>
        <v>10.119999999999999</v>
      </c>
      <c r="G191" s="87">
        <f t="shared" si="42"/>
        <v>1214.4000000000001</v>
      </c>
      <c r="H191" s="113">
        <v>1618.8</v>
      </c>
      <c r="I191" s="114">
        <f t="shared" si="33"/>
        <v>0.24981467753891762</v>
      </c>
      <c r="J191" s="83"/>
      <c r="L191" s="83">
        <v>10.62</v>
      </c>
      <c r="M191" s="114">
        <f t="shared" si="34"/>
        <v>0.24952919020715625</v>
      </c>
    </row>
    <row r="192" spans="1:13" s="73" customFormat="1" ht="24" x14ac:dyDescent="0.2">
      <c r="A192" s="84" t="s">
        <v>806</v>
      </c>
      <c r="B192" s="84" t="s">
        <v>208</v>
      </c>
      <c r="C192" s="85" t="s">
        <v>104</v>
      </c>
      <c r="D192" s="86">
        <v>8</v>
      </c>
      <c r="E192" s="87">
        <f>IF(C192="","",VLOOKUP(A192,CPUs!A:K,11,FALSE))</f>
        <v>50.79</v>
      </c>
      <c r="F192" s="87">
        <f t="shared" si="41"/>
        <v>64.510000000000005</v>
      </c>
      <c r="G192" s="87">
        <f t="shared" si="42"/>
        <v>516.08000000000004</v>
      </c>
      <c r="H192" s="73">
        <v>688.16</v>
      </c>
      <c r="I192" s="114">
        <f t="shared" si="33"/>
        <v>0.25005812601720523</v>
      </c>
      <c r="J192" s="83"/>
      <c r="L192" s="83">
        <v>67.72</v>
      </c>
      <c r="M192" s="114">
        <f t="shared" si="34"/>
        <v>0.25</v>
      </c>
    </row>
    <row r="193" spans="1:13" s="73" customFormat="1" ht="36" x14ac:dyDescent="0.2">
      <c r="A193" s="84" t="s">
        <v>807</v>
      </c>
      <c r="B193" s="84" t="s">
        <v>13662</v>
      </c>
      <c r="C193" s="85" t="s">
        <v>130</v>
      </c>
      <c r="D193" s="86">
        <v>1</v>
      </c>
      <c r="E193" s="87">
        <f>IF(C193="","",VLOOKUP(A193,CPUs!A:K,11,FALSE))</f>
        <v>10.250000000000002</v>
      </c>
      <c r="F193" s="87">
        <f t="shared" si="41"/>
        <v>13.02</v>
      </c>
      <c r="G193" s="87">
        <f t="shared" si="42"/>
        <v>13.02</v>
      </c>
      <c r="H193" s="73">
        <v>17.350000000000001</v>
      </c>
      <c r="I193" s="114">
        <f t="shared" si="33"/>
        <v>0.24956772334293953</v>
      </c>
      <c r="J193" s="83"/>
      <c r="L193" s="83">
        <v>13.66</v>
      </c>
      <c r="M193" s="114">
        <f t="shared" si="34"/>
        <v>0.24963396778916536</v>
      </c>
    </row>
    <row r="194" spans="1:13" s="73" customFormat="1" ht="12" x14ac:dyDescent="0.2">
      <c r="A194" s="80" t="s">
        <v>1853</v>
      </c>
      <c r="B194" s="80" t="s">
        <v>1854</v>
      </c>
      <c r="C194" s="80"/>
      <c r="D194" s="81"/>
      <c r="E194" s="80" t="str">
        <f>IF(C194="","",VLOOKUP(A194,CPUs!A:K,11,FALSE))</f>
        <v/>
      </c>
      <c r="F194" s="80" t="str">
        <f t="shared" si="36"/>
        <v/>
      </c>
      <c r="G194" s="82">
        <f>SUM(G195:G196)</f>
        <v>13108.75</v>
      </c>
      <c r="I194" s="114" t="e">
        <f t="shared" si="33"/>
        <v>#DIV/0!</v>
      </c>
      <c r="J194" s="83"/>
      <c r="L194" s="83"/>
      <c r="M194" s="114" t="e">
        <f t="shared" si="34"/>
        <v>#VALUE!</v>
      </c>
    </row>
    <row r="195" spans="1:13" s="73" customFormat="1" ht="36" x14ac:dyDescent="0.2">
      <c r="A195" s="84" t="s">
        <v>810</v>
      </c>
      <c r="B195" s="84" t="s">
        <v>811</v>
      </c>
      <c r="C195" s="85" t="s">
        <v>130</v>
      </c>
      <c r="D195" s="86">
        <v>25</v>
      </c>
      <c r="E195" s="87">
        <f>IF(C195="","",VLOOKUP(A195,CPUs!A:K,11,FALSE))</f>
        <v>397.46</v>
      </c>
      <c r="F195" s="87">
        <f t="shared" si="41"/>
        <v>504.89</v>
      </c>
      <c r="G195" s="87">
        <f t="shared" si="42"/>
        <v>12622.25</v>
      </c>
      <c r="H195" s="113">
        <v>16829.5</v>
      </c>
      <c r="I195" s="114">
        <f t="shared" si="33"/>
        <v>0.24999257256602991</v>
      </c>
      <c r="J195" s="83"/>
      <c r="L195" s="83">
        <v>529.94000000000005</v>
      </c>
      <c r="M195" s="114">
        <f t="shared" si="34"/>
        <v>0.24999056496961936</v>
      </c>
    </row>
    <row r="196" spans="1:13" s="73" customFormat="1" ht="36" x14ac:dyDescent="0.2">
      <c r="A196" s="84" t="s">
        <v>820</v>
      </c>
      <c r="B196" s="84" t="s">
        <v>821</v>
      </c>
      <c r="C196" s="85" t="s">
        <v>130</v>
      </c>
      <c r="D196" s="86">
        <v>14</v>
      </c>
      <c r="E196" s="87">
        <f>IF(C196="","",VLOOKUP(A196,CPUs!A:K,11,FALSE))</f>
        <v>27.360000000000003</v>
      </c>
      <c r="F196" s="87">
        <f t="shared" si="41"/>
        <v>34.75</v>
      </c>
      <c r="G196" s="87">
        <f t="shared" si="42"/>
        <v>486.5</v>
      </c>
      <c r="H196" s="73">
        <v>648.62</v>
      </c>
      <c r="I196" s="114">
        <f t="shared" si="33"/>
        <v>0.24994603928340164</v>
      </c>
      <c r="J196" s="83"/>
      <c r="L196" s="83">
        <v>36.47</v>
      </c>
      <c r="M196" s="114">
        <f t="shared" si="34"/>
        <v>0.24979435152179863</v>
      </c>
    </row>
    <row r="197" spans="1:13" s="73" customFormat="1" ht="12" x14ac:dyDescent="0.2">
      <c r="A197" s="80" t="s">
        <v>1855</v>
      </c>
      <c r="B197" s="80" t="s">
        <v>1856</v>
      </c>
      <c r="C197" s="80"/>
      <c r="D197" s="81"/>
      <c r="E197" s="80" t="str">
        <f>IF(C197="","",VLOOKUP(A197,CPUs!A:K,11,FALSE))</f>
        <v/>
      </c>
      <c r="F197" s="80" t="str">
        <f t="shared" si="36"/>
        <v/>
      </c>
      <c r="G197" s="82">
        <f>SUM(G198:G199)</f>
        <v>13930.33</v>
      </c>
      <c r="I197" s="114" t="e">
        <f t="shared" si="33"/>
        <v>#DIV/0!</v>
      </c>
      <c r="J197" s="83"/>
      <c r="L197" s="83"/>
      <c r="M197" s="114" t="e">
        <f t="shared" si="34"/>
        <v>#VALUE!</v>
      </c>
    </row>
    <row r="198" spans="1:13" s="73" customFormat="1" ht="36" x14ac:dyDescent="0.2">
      <c r="A198" s="84" t="s">
        <v>823</v>
      </c>
      <c r="B198" s="84" t="s">
        <v>824</v>
      </c>
      <c r="C198" s="85" t="s">
        <v>130</v>
      </c>
      <c r="D198" s="86">
        <v>1</v>
      </c>
      <c r="E198" s="87">
        <f>IF(C198="","",VLOOKUP(A198,CPUs!A:K,11,FALSE))</f>
        <v>8493.9500000000007</v>
      </c>
      <c r="F198" s="87">
        <f t="shared" si="41"/>
        <v>10789.86</v>
      </c>
      <c r="G198" s="87">
        <f t="shared" si="42"/>
        <v>10789.86</v>
      </c>
      <c r="H198" s="113">
        <v>14386.48</v>
      </c>
      <c r="I198" s="114">
        <f t="shared" si="33"/>
        <v>0.24999999999999989</v>
      </c>
      <c r="J198" s="83"/>
      <c r="L198" s="83">
        <v>11325.26</v>
      </c>
      <c r="M198" s="114">
        <f t="shared" si="34"/>
        <v>0.24999955850903199</v>
      </c>
    </row>
    <row r="199" spans="1:13" s="73" customFormat="1" ht="24" x14ac:dyDescent="0.2">
      <c r="A199" s="84" t="s">
        <v>830</v>
      </c>
      <c r="B199" s="84" t="s">
        <v>831</v>
      </c>
      <c r="C199" s="85" t="s">
        <v>545</v>
      </c>
      <c r="D199" s="86">
        <v>1</v>
      </c>
      <c r="E199" s="87">
        <f>IF(C199="","",VLOOKUP(A199,CPUs!A:K,11,FALSE))</f>
        <v>2472.23</v>
      </c>
      <c r="F199" s="87">
        <f t="shared" si="41"/>
        <v>3140.47</v>
      </c>
      <c r="G199" s="87">
        <f t="shared" si="42"/>
        <v>3140.47</v>
      </c>
      <c r="H199" s="113">
        <v>4187.29</v>
      </c>
      <c r="I199" s="114">
        <f t="shared" si="33"/>
        <v>0.24999940295513334</v>
      </c>
      <c r="J199" s="83"/>
      <c r="L199" s="83">
        <v>3296.3</v>
      </c>
      <c r="M199" s="114">
        <f t="shared" si="34"/>
        <v>0.24999848314777173</v>
      </c>
    </row>
    <row r="200" spans="1:13" s="73" customFormat="1" ht="12" x14ac:dyDescent="0.2">
      <c r="A200" s="80" t="s">
        <v>1857</v>
      </c>
      <c r="B200" s="80" t="s">
        <v>1858</v>
      </c>
      <c r="C200" s="80"/>
      <c r="D200" s="81"/>
      <c r="E200" s="80" t="str">
        <f>IF(C200="","",VLOOKUP(A200,CPUs!A:K,11,FALSE))</f>
        <v/>
      </c>
      <c r="F200" s="80" t="str">
        <f t="shared" ref="F200:F253" si="43">IF(C200="","",ROUND(E200+$E$2*E200,2))</f>
        <v/>
      </c>
      <c r="G200" s="82">
        <f>SUM(G201,G205)</f>
        <v>25721.649999999998</v>
      </c>
      <c r="I200" s="114" t="e">
        <f t="shared" ref="I200:I263" si="44">1-(G200/H200)</f>
        <v>#DIV/0!</v>
      </c>
      <c r="J200" s="83"/>
      <c r="L200" s="83"/>
      <c r="M200" s="114" t="e">
        <f t="shared" ref="M200:M263" si="45">1-(E200/L200)</f>
        <v>#VALUE!</v>
      </c>
    </row>
    <row r="201" spans="1:13" s="73" customFormat="1" ht="12" x14ac:dyDescent="0.2">
      <c r="A201" s="80" t="s">
        <v>1859</v>
      </c>
      <c r="B201" s="80" t="s">
        <v>1850</v>
      </c>
      <c r="C201" s="80"/>
      <c r="D201" s="81"/>
      <c r="E201" s="80" t="str">
        <f>IF(C201="","",VLOOKUP(A201,CPUs!A:K,11,FALSE))</f>
        <v/>
      </c>
      <c r="F201" s="80" t="str">
        <f t="shared" si="43"/>
        <v/>
      </c>
      <c r="G201" s="82">
        <f>SUM(G202:G204)</f>
        <v>17772.579999999998</v>
      </c>
      <c r="I201" s="114" t="e">
        <f t="shared" si="44"/>
        <v>#DIV/0!</v>
      </c>
      <c r="J201" s="83"/>
      <c r="L201" s="83"/>
      <c r="M201" s="114" t="e">
        <f t="shared" si="45"/>
        <v>#VALUE!</v>
      </c>
    </row>
    <row r="202" spans="1:13" s="73" customFormat="1" ht="24" x14ac:dyDescent="0.2">
      <c r="A202" s="84" t="s">
        <v>841</v>
      </c>
      <c r="B202" s="84" t="s">
        <v>842</v>
      </c>
      <c r="C202" s="85" t="s">
        <v>108</v>
      </c>
      <c r="D202" s="86">
        <v>376.2</v>
      </c>
      <c r="E202" s="87">
        <f>IF(C202="","",VLOOKUP(A202,CPUs!A:K,11,FALSE))</f>
        <v>14.3</v>
      </c>
      <c r="F202" s="87">
        <f t="shared" ref="F202:F240" si="46">IF(C202="","",ROUNDDOWN(E202+$E$2*E202,2))</f>
        <v>18.16</v>
      </c>
      <c r="G202" s="87">
        <f>ROUND(D202*F202,2)</f>
        <v>6831.79</v>
      </c>
      <c r="H202" s="113">
        <v>9107.7999999999993</v>
      </c>
      <c r="I202" s="114">
        <f t="shared" si="44"/>
        <v>0.24989679176090818</v>
      </c>
      <c r="J202" s="83"/>
      <c r="L202" s="83">
        <v>19.059999999999999</v>
      </c>
      <c r="M202" s="114">
        <f t="shared" si="45"/>
        <v>0.24973767051416573</v>
      </c>
    </row>
    <row r="203" spans="1:13" s="73" customFormat="1" ht="24" x14ac:dyDescent="0.2">
      <c r="A203" s="84" t="s">
        <v>844</v>
      </c>
      <c r="B203" s="84" t="s">
        <v>845</v>
      </c>
      <c r="C203" s="85" t="s">
        <v>108</v>
      </c>
      <c r="D203" s="86">
        <v>624.98</v>
      </c>
      <c r="E203" s="87">
        <f>IF(C203="","",VLOOKUP(A203,CPUs!A:K,11,FALSE))</f>
        <v>13.08</v>
      </c>
      <c r="F203" s="87">
        <f t="shared" si="46"/>
        <v>16.61</v>
      </c>
      <c r="G203" s="87">
        <f>ROUND(D203*F203,2)</f>
        <v>10380.92</v>
      </c>
      <c r="H203" s="113">
        <v>13843.31</v>
      </c>
      <c r="I203" s="114">
        <f t="shared" si="44"/>
        <v>0.25011287040454921</v>
      </c>
      <c r="J203" s="83"/>
      <c r="L203" s="83">
        <v>17.440000000000001</v>
      </c>
      <c r="M203" s="114">
        <f t="shared" si="45"/>
        <v>0.25</v>
      </c>
    </row>
    <row r="204" spans="1:13" s="73" customFormat="1" ht="24" x14ac:dyDescent="0.2">
      <c r="A204" s="84" t="s">
        <v>847</v>
      </c>
      <c r="B204" s="84" t="s">
        <v>848</v>
      </c>
      <c r="C204" s="85" t="s">
        <v>108</v>
      </c>
      <c r="D204" s="86">
        <v>12.8</v>
      </c>
      <c r="E204" s="87">
        <f>IF(C204="","",VLOOKUP(A204,CPUs!A:K,11,FALSE))</f>
        <v>34.44</v>
      </c>
      <c r="F204" s="87">
        <f t="shared" si="46"/>
        <v>43.74</v>
      </c>
      <c r="G204" s="87">
        <f>ROUND(D204*F204,2)</f>
        <v>559.87</v>
      </c>
      <c r="H204" s="73">
        <v>746.5</v>
      </c>
      <c r="I204" s="114">
        <f t="shared" si="44"/>
        <v>0.25000669792364372</v>
      </c>
      <c r="J204" s="83"/>
      <c r="L204" s="83">
        <v>45.91</v>
      </c>
      <c r="M204" s="114">
        <f t="shared" si="45"/>
        <v>0.24983663689827929</v>
      </c>
    </row>
    <row r="205" spans="1:13" s="73" customFormat="1" ht="12" x14ac:dyDescent="0.2">
      <c r="A205" s="80" t="s">
        <v>1860</v>
      </c>
      <c r="B205" s="80" t="s">
        <v>1852</v>
      </c>
      <c r="C205" s="80"/>
      <c r="D205" s="81"/>
      <c r="E205" s="80" t="str">
        <f>IF(C205="","",VLOOKUP(A205,CPUs!A:K,11,FALSE))</f>
        <v/>
      </c>
      <c r="F205" s="80" t="str">
        <f t="shared" si="43"/>
        <v/>
      </c>
      <c r="G205" s="82">
        <f>SUM(G206:G222)</f>
        <v>7949.07</v>
      </c>
      <c r="I205" s="114" t="e">
        <f t="shared" si="44"/>
        <v>#DIV/0!</v>
      </c>
      <c r="J205" s="83"/>
      <c r="L205" s="83"/>
      <c r="M205" s="114" t="e">
        <f t="shared" si="45"/>
        <v>#VALUE!</v>
      </c>
    </row>
    <row r="206" spans="1:13" s="73" customFormat="1" ht="24" x14ac:dyDescent="0.2">
      <c r="A206" s="84" t="s">
        <v>850</v>
      </c>
      <c r="B206" s="84" t="s">
        <v>851</v>
      </c>
      <c r="C206" s="85" t="s">
        <v>130</v>
      </c>
      <c r="D206" s="86">
        <v>116</v>
      </c>
      <c r="E206" s="87">
        <f>IF(C206="","",VLOOKUP(A206,CPUs!A:K,11,FALSE))</f>
        <v>5.67</v>
      </c>
      <c r="F206" s="87">
        <f t="shared" si="46"/>
        <v>7.2</v>
      </c>
      <c r="G206" s="87">
        <f t="shared" ref="G206:G240" si="47">ROUND(D206*F206,2)</f>
        <v>835.2</v>
      </c>
      <c r="H206" s="113">
        <v>1112.44</v>
      </c>
      <c r="I206" s="114">
        <f t="shared" si="44"/>
        <v>0.24921793534932224</v>
      </c>
      <c r="J206" s="83"/>
      <c r="L206" s="83">
        <v>7.55</v>
      </c>
      <c r="M206" s="114">
        <f t="shared" si="45"/>
        <v>0.24900662251655625</v>
      </c>
    </row>
    <row r="207" spans="1:13" s="73" customFormat="1" ht="24" x14ac:dyDescent="0.2">
      <c r="A207" s="84" t="s">
        <v>853</v>
      </c>
      <c r="B207" s="84" t="s">
        <v>854</v>
      </c>
      <c r="C207" s="85" t="s">
        <v>130</v>
      </c>
      <c r="D207" s="86">
        <v>51</v>
      </c>
      <c r="E207" s="87">
        <f>IF(C207="","",VLOOKUP(A207,CPUs!A:K,11,FALSE))</f>
        <v>9.2499999999999982</v>
      </c>
      <c r="F207" s="87">
        <f t="shared" si="46"/>
        <v>11.75</v>
      </c>
      <c r="G207" s="87">
        <f t="shared" si="47"/>
        <v>599.25</v>
      </c>
      <c r="H207" s="73">
        <v>798.66</v>
      </c>
      <c r="I207" s="114">
        <f t="shared" si="44"/>
        <v>0.24968071519795654</v>
      </c>
      <c r="J207" s="83"/>
      <c r="L207" s="83">
        <v>12.33</v>
      </c>
      <c r="M207" s="114">
        <f t="shared" si="45"/>
        <v>0.24979724249797253</v>
      </c>
    </row>
    <row r="208" spans="1:13" s="73" customFormat="1" ht="24" x14ac:dyDescent="0.2">
      <c r="A208" s="84" t="s">
        <v>856</v>
      </c>
      <c r="B208" s="84" t="s">
        <v>857</v>
      </c>
      <c r="C208" s="85" t="s">
        <v>130</v>
      </c>
      <c r="D208" s="86">
        <v>1</v>
      </c>
      <c r="E208" s="87">
        <f>IF(C208="","",VLOOKUP(A208,CPUs!A:K,11,FALSE))</f>
        <v>72.860000000000014</v>
      </c>
      <c r="F208" s="87">
        <f t="shared" si="46"/>
        <v>92.55</v>
      </c>
      <c r="G208" s="87">
        <f t="shared" si="47"/>
        <v>92.55</v>
      </c>
      <c r="H208" s="73">
        <v>123.41</v>
      </c>
      <c r="I208" s="114">
        <f t="shared" si="44"/>
        <v>0.25006077303297947</v>
      </c>
      <c r="J208" s="83"/>
      <c r="L208" s="83">
        <v>97.15</v>
      </c>
      <c r="M208" s="114">
        <f t="shared" si="45"/>
        <v>0.25002573340195566</v>
      </c>
    </row>
    <row r="209" spans="1:13" s="73" customFormat="1" ht="24" x14ac:dyDescent="0.2">
      <c r="A209" s="84" t="s">
        <v>859</v>
      </c>
      <c r="B209" s="84" t="s">
        <v>860</v>
      </c>
      <c r="C209" s="85" t="s">
        <v>130</v>
      </c>
      <c r="D209" s="86">
        <v>37</v>
      </c>
      <c r="E209" s="87">
        <f>IF(C209="","",VLOOKUP(A209,CPUs!A:K,11,FALSE))</f>
        <v>7.86</v>
      </c>
      <c r="F209" s="87">
        <f t="shared" si="46"/>
        <v>9.98</v>
      </c>
      <c r="G209" s="87">
        <f t="shared" si="47"/>
        <v>369.26</v>
      </c>
      <c r="H209" s="73">
        <v>492.47</v>
      </c>
      <c r="I209" s="114">
        <f t="shared" si="44"/>
        <v>0.25018782870022549</v>
      </c>
      <c r="J209" s="83"/>
      <c r="L209" s="83">
        <v>10.48</v>
      </c>
      <c r="M209" s="114">
        <f t="shared" si="45"/>
        <v>0.25</v>
      </c>
    </row>
    <row r="210" spans="1:13" s="73" customFormat="1" ht="24" x14ac:dyDescent="0.2">
      <c r="A210" s="84" t="s">
        <v>862</v>
      </c>
      <c r="B210" s="84" t="s">
        <v>863</v>
      </c>
      <c r="C210" s="85" t="s">
        <v>130</v>
      </c>
      <c r="D210" s="86">
        <v>3</v>
      </c>
      <c r="E210" s="87">
        <f>IF(C210="","",VLOOKUP(A210,CPUs!A:K,11,FALSE))</f>
        <v>14.889999999999999</v>
      </c>
      <c r="F210" s="87">
        <f t="shared" si="46"/>
        <v>18.91</v>
      </c>
      <c r="G210" s="87">
        <f t="shared" si="47"/>
        <v>56.73</v>
      </c>
      <c r="H210" s="73">
        <v>75.66</v>
      </c>
      <c r="I210" s="114">
        <f t="shared" si="44"/>
        <v>0.25019825535289453</v>
      </c>
      <c r="J210" s="83"/>
      <c r="L210" s="83">
        <v>19.850000000000001</v>
      </c>
      <c r="M210" s="114">
        <f t="shared" si="45"/>
        <v>0.24987405541561725</v>
      </c>
    </row>
    <row r="211" spans="1:13" s="73" customFormat="1" ht="24" x14ac:dyDescent="0.2">
      <c r="A211" s="84" t="s">
        <v>865</v>
      </c>
      <c r="B211" s="84" t="s">
        <v>866</v>
      </c>
      <c r="C211" s="85" t="s">
        <v>130</v>
      </c>
      <c r="D211" s="86">
        <v>7</v>
      </c>
      <c r="E211" s="87">
        <f>IF(C211="","",VLOOKUP(A211,CPUs!A:K,11,FALSE))</f>
        <v>42.02</v>
      </c>
      <c r="F211" s="87">
        <f t="shared" si="46"/>
        <v>53.37</v>
      </c>
      <c r="G211" s="87">
        <f t="shared" si="47"/>
        <v>373.59</v>
      </c>
      <c r="H211" s="73">
        <v>498.19</v>
      </c>
      <c r="I211" s="114">
        <f t="shared" si="44"/>
        <v>0.25010538148096118</v>
      </c>
      <c r="J211" s="83"/>
      <c r="L211" s="83">
        <v>56.03</v>
      </c>
      <c r="M211" s="114">
        <f t="shared" si="45"/>
        <v>0.25004461895413166</v>
      </c>
    </row>
    <row r="212" spans="1:13" s="73" customFormat="1" ht="24" x14ac:dyDescent="0.2">
      <c r="A212" s="84" t="s">
        <v>13604</v>
      </c>
      <c r="B212" s="84" t="s">
        <v>868</v>
      </c>
      <c r="C212" s="85" t="s">
        <v>130</v>
      </c>
      <c r="D212" s="86">
        <v>10</v>
      </c>
      <c r="E212" s="87">
        <f>IF(C212="","",VLOOKUP(A212,CPUs!A:K,11,FALSE))</f>
        <v>13.350000000000001</v>
      </c>
      <c r="F212" s="87">
        <f t="shared" si="46"/>
        <v>16.95</v>
      </c>
      <c r="G212" s="87">
        <f t="shared" si="47"/>
        <v>169.5</v>
      </c>
      <c r="H212" s="73">
        <v>226</v>
      </c>
      <c r="I212" s="114">
        <f t="shared" si="44"/>
        <v>0.25</v>
      </c>
      <c r="J212" s="83"/>
      <c r="L212" s="83">
        <v>17.79</v>
      </c>
      <c r="M212" s="114">
        <f t="shared" si="45"/>
        <v>0.24957841483979748</v>
      </c>
    </row>
    <row r="213" spans="1:13" s="73" customFormat="1" ht="24" x14ac:dyDescent="0.2">
      <c r="A213" s="84" t="s">
        <v>870</v>
      </c>
      <c r="B213" s="84" t="s">
        <v>872</v>
      </c>
      <c r="C213" s="85" t="s">
        <v>545</v>
      </c>
      <c r="D213" s="86">
        <v>47</v>
      </c>
      <c r="E213" s="87">
        <f>IF(C213="","",VLOOKUP(A213,CPUs!A:K,11,FALSE))</f>
        <v>7.66</v>
      </c>
      <c r="F213" s="87">
        <f t="shared" si="46"/>
        <v>9.73</v>
      </c>
      <c r="G213" s="87">
        <f t="shared" si="47"/>
        <v>457.31</v>
      </c>
      <c r="H213" s="73">
        <v>609.59</v>
      </c>
      <c r="I213" s="114">
        <f t="shared" si="44"/>
        <v>0.24980724749421745</v>
      </c>
      <c r="J213" s="83"/>
      <c r="L213" s="83">
        <v>10.210000000000001</v>
      </c>
      <c r="M213" s="114">
        <f t="shared" si="45"/>
        <v>0.24975514201762983</v>
      </c>
    </row>
    <row r="214" spans="1:13" s="73" customFormat="1" ht="24" x14ac:dyDescent="0.2">
      <c r="A214" s="84" t="s">
        <v>874</v>
      </c>
      <c r="B214" s="84" t="s">
        <v>876</v>
      </c>
      <c r="C214" s="85" t="s">
        <v>545</v>
      </c>
      <c r="D214" s="86">
        <v>1</v>
      </c>
      <c r="E214" s="87">
        <f>IF(C214="","",VLOOKUP(A214,CPUs!A:K,11,FALSE))</f>
        <v>19.479999999999997</v>
      </c>
      <c r="F214" s="87">
        <f t="shared" si="46"/>
        <v>24.74</v>
      </c>
      <c r="G214" s="87">
        <f t="shared" si="47"/>
        <v>24.74</v>
      </c>
      <c r="H214" s="73">
        <v>32.99</v>
      </c>
      <c r="I214" s="114">
        <f t="shared" si="44"/>
        <v>0.25007578053955748</v>
      </c>
      <c r="J214" s="83"/>
      <c r="L214" s="83">
        <v>25.97</v>
      </c>
      <c r="M214" s="114">
        <f t="shared" si="45"/>
        <v>0.24990373507893737</v>
      </c>
    </row>
    <row r="215" spans="1:13" s="73" customFormat="1" ht="36" x14ac:dyDescent="0.2">
      <c r="A215" s="84" t="s">
        <v>878</v>
      </c>
      <c r="B215" s="84" t="s">
        <v>879</v>
      </c>
      <c r="C215" s="85" t="s">
        <v>130</v>
      </c>
      <c r="D215" s="86">
        <v>62</v>
      </c>
      <c r="E215" s="87">
        <f>IF(C215="","",VLOOKUP(A215,CPUs!A:K,11,FALSE))</f>
        <v>4.04</v>
      </c>
      <c r="F215" s="87">
        <f t="shared" si="46"/>
        <v>5.13</v>
      </c>
      <c r="G215" s="87">
        <f t="shared" si="47"/>
        <v>318.06</v>
      </c>
      <c r="H215" s="73">
        <v>423.46</v>
      </c>
      <c r="I215" s="114">
        <f t="shared" si="44"/>
        <v>0.24890190336749629</v>
      </c>
      <c r="J215" s="83"/>
      <c r="L215" s="83">
        <v>5.38</v>
      </c>
      <c r="M215" s="114">
        <f t="shared" si="45"/>
        <v>0.24907063197026025</v>
      </c>
    </row>
    <row r="216" spans="1:13" s="73" customFormat="1" ht="48" x14ac:dyDescent="0.2">
      <c r="A216" s="84" t="s">
        <v>881</v>
      </c>
      <c r="B216" s="84" t="s">
        <v>882</v>
      </c>
      <c r="C216" s="85" t="s">
        <v>130</v>
      </c>
      <c r="D216" s="86">
        <v>2</v>
      </c>
      <c r="E216" s="87">
        <f>IF(C216="","",VLOOKUP(A216,CPUs!A:K,11,FALSE))</f>
        <v>166.27</v>
      </c>
      <c r="F216" s="87">
        <f t="shared" si="46"/>
        <v>211.21</v>
      </c>
      <c r="G216" s="87">
        <f t="shared" si="47"/>
        <v>422.42</v>
      </c>
      <c r="H216" s="73">
        <v>563.22</v>
      </c>
      <c r="I216" s="114">
        <f t="shared" si="44"/>
        <v>0.24999112247434396</v>
      </c>
      <c r="J216" s="83"/>
      <c r="L216" s="83">
        <v>221.69</v>
      </c>
      <c r="M216" s="114">
        <f t="shared" si="45"/>
        <v>0.24998872299156472</v>
      </c>
    </row>
    <row r="217" spans="1:13" s="73" customFormat="1" ht="24" x14ac:dyDescent="0.2">
      <c r="A217" s="84" t="s">
        <v>885</v>
      </c>
      <c r="B217" s="84" t="s">
        <v>886</v>
      </c>
      <c r="C217" s="85" t="s">
        <v>130</v>
      </c>
      <c r="D217" s="86">
        <v>13</v>
      </c>
      <c r="E217" s="87">
        <f>IF(C217="","",VLOOKUP(A217,CPUs!A:K,11,FALSE))</f>
        <v>72.070000000000007</v>
      </c>
      <c r="F217" s="87">
        <f t="shared" si="46"/>
        <v>91.55</v>
      </c>
      <c r="G217" s="87">
        <f t="shared" si="47"/>
        <v>1190.1500000000001</v>
      </c>
      <c r="H217" s="113">
        <v>1586.78</v>
      </c>
      <c r="I217" s="114">
        <f t="shared" si="44"/>
        <v>0.24995903653940676</v>
      </c>
      <c r="J217" s="83"/>
      <c r="L217" s="83">
        <v>96.09</v>
      </c>
      <c r="M217" s="114">
        <f t="shared" si="45"/>
        <v>0.24997398272452909</v>
      </c>
    </row>
    <row r="218" spans="1:13" s="73" customFormat="1" ht="24" x14ac:dyDescent="0.2">
      <c r="A218" s="84" t="s">
        <v>889</v>
      </c>
      <c r="B218" s="84" t="s">
        <v>890</v>
      </c>
      <c r="C218" s="85" t="s">
        <v>130</v>
      </c>
      <c r="D218" s="86">
        <v>27</v>
      </c>
      <c r="E218" s="87">
        <f>IF(C218="","",VLOOKUP(A218,CPUs!A:K,11,FALSE))</f>
        <v>67.67</v>
      </c>
      <c r="F218" s="87">
        <f t="shared" si="46"/>
        <v>85.96</v>
      </c>
      <c r="G218" s="87">
        <f t="shared" si="47"/>
        <v>2320.92</v>
      </c>
      <c r="H218" s="113">
        <v>3094.74</v>
      </c>
      <c r="I218" s="114">
        <f t="shared" si="44"/>
        <v>0.25004362240446687</v>
      </c>
      <c r="J218" s="83"/>
      <c r="L218" s="83">
        <v>90.23</v>
      </c>
      <c r="M218" s="114">
        <f t="shared" si="45"/>
        <v>0.2500277069710739</v>
      </c>
    </row>
    <row r="219" spans="1:13" s="73" customFormat="1" ht="36" x14ac:dyDescent="0.2">
      <c r="A219" s="84" t="s">
        <v>892</v>
      </c>
      <c r="B219" s="84" t="s">
        <v>893</v>
      </c>
      <c r="C219" s="85" t="s">
        <v>130</v>
      </c>
      <c r="D219" s="86">
        <v>40</v>
      </c>
      <c r="E219" s="87">
        <f>IF(C219="","",VLOOKUP(A219,CPUs!A:K,11,FALSE))</f>
        <v>8.43</v>
      </c>
      <c r="F219" s="87">
        <f t="shared" si="46"/>
        <v>10.7</v>
      </c>
      <c r="G219" s="87">
        <f t="shared" si="47"/>
        <v>428</v>
      </c>
      <c r="H219" s="73">
        <v>570.79999999999995</v>
      </c>
      <c r="I219" s="114">
        <f t="shared" si="44"/>
        <v>0.25017519271198307</v>
      </c>
      <c r="J219" s="83"/>
      <c r="L219" s="83">
        <v>11.23</v>
      </c>
      <c r="M219" s="114">
        <f t="shared" si="45"/>
        <v>0.24933214603739984</v>
      </c>
    </row>
    <row r="220" spans="1:13" s="73" customFormat="1" ht="36" x14ac:dyDescent="0.2">
      <c r="A220" s="84" t="s">
        <v>895</v>
      </c>
      <c r="B220" s="84" t="s">
        <v>896</v>
      </c>
      <c r="C220" s="85" t="s">
        <v>130</v>
      </c>
      <c r="D220" s="86">
        <v>3</v>
      </c>
      <c r="E220" s="87">
        <f>IF(C220="","",VLOOKUP(A220,CPUs!A:K,11,FALSE))</f>
        <v>10.74</v>
      </c>
      <c r="F220" s="87">
        <f t="shared" si="46"/>
        <v>13.64</v>
      </c>
      <c r="G220" s="87">
        <f t="shared" si="47"/>
        <v>40.92</v>
      </c>
      <c r="H220" s="73">
        <v>54.57</v>
      </c>
      <c r="I220" s="114">
        <f t="shared" si="44"/>
        <v>0.25013743815283118</v>
      </c>
      <c r="J220" s="83"/>
      <c r="L220" s="83">
        <v>14.32</v>
      </c>
      <c r="M220" s="114">
        <f t="shared" si="45"/>
        <v>0.25</v>
      </c>
    </row>
    <row r="221" spans="1:13" s="73" customFormat="1" ht="24" x14ac:dyDescent="0.2">
      <c r="A221" s="84" t="s">
        <v>898</v>
      </c>
      <c r="B221" s="84" t="s">
        <v>899</v>
      </c>
      <c r="C221" s="85" t="s">
        <v>130</v>
      </c>
      <c r="D221" s="86">
        <v>4</v>
      </c>
      <c r="E221" s="87">
        <f>IF(C221="","",VLOOKUP(A221,CPUs!A:K,11,FALSE))</f>
        <v>11.109999999999998</v>
      </c>
      <c r="F221" s="87">
        <f t="shared" si="46"/>
        <v>14.11</v>
      </c>
      <c r="G221" s="87">
        <f t="shared" si="47"/>
        <v>56.44</v>
      </c>
      <c r="H221" s="73">
        <v>75.239999999999995</v>
      </c>
      <c r="I221" s="114">
        <f t="shared" si="44"/>
        <v>0.24986709197235513</v>
      </c>
      <c r="J221" s="83"/>
      <c r="L221" s="83">
        <v>14.81</v>
      </c>
      <c r="M221" s="114">
        <f t="shared" si="45"/>
        <v>0.24983119513842011</v>
      </c>
    </row>
    <row r="222" spans="1:13" s="73" customFormat="1" ht="36" x14ac:dyDescent="0.2">
      <c r="A222" s="84" t="s">
        <v>901</v>
      </c>
      <c r="B222" s="84" t="s">
        <v>902</v>
      </c>
      <c r="C222" s="85" t="s">
        <v>130</v>
      </c>
      <c r="D222" s="86">
        <v>1</v>
      </c>
      <c r="E222" s="87">
        <f>IF(C222="","",VLOOKUP(A222,CPUs!A:K,11,FALSE))</f>
        <v>152.75000000000003</v>
      </c>
      <c r="F222" s="87">
        <f t="shared" si="46"/>
        <v>194.03</v>
      </c>
      <c r="G222" s="87">
        <f t="shared" si="47"/>
        <v>194.03</v>
      </c>
      <c r="H222" s="73">
        <v>258.72000000000003</v>
      </c>
      <c r="I222" s="114">
        <f t="shared" si="44"/>
        <v>0.25003865182436613</v>
      </c>
      <c r="J222" s="83"/>
      <c r="L222" s="83">
        <v>203.67</v>
      </c>
      <c r="M222" s="114">
        <f t="shared" si="45"/>
        <v>0.2500122747581871</v>
      </c>
    </row>
    <row r="223" spans="1:13" s="73" customFormat="1" ht="12" x14ac:dyDescent="0.2">
      <c r="A223" s="80" t="s">
        <v>1861</v>
      </c>
      <c r="B223" s="80" t="s">
        <v>1862</v>
      </c>
      <c r="C223" s="80"/>
      <c r="D223" s="81"/>
      <c r="E223" s="80" t="str">
        <f>IF(C223="","",VLOOKUP(A223,CPUs!A:K,11,FALSE))</f>
        <v/>
      </c>
      <c r="F223" s="80" t="str">
        <f t="shared" si="43"/>
        <v/>
      </c>
      <c r="G223" s="82">
        <f>SUM(G224:G240)</f>
        <v>45435.03</v>
      </c>
      <c r="I223" s="114" t="e">
        <f t="shared" si="44"/>
        <v>#DIV/0!</v>
      </c>
      <c r="J223" s="83"/>
      <c r="L223" s="83"/>
      <c r="M223" s="114" t="e">
        <f t="shared" si="45"/>
        <v>#VALUE!</v>
      </c>
    </row>
    <row r="224" spans="1:13" s="73" customFormat="1" ht="12" x14ac:dyDescent="0.2">
      <c r="A224" s="84" t="s">
        <v>908</v>
      </c>
      <c r="B224" s="84" t="s">
        <v>909</v>
      </c>
      <c r="C224" s="85" t="s">
        <v>545</v>
      </c>
      <c r="D224" s="86">
        <v>10</v>
      </c>
      <c r="E224" s="87">
        <f>IF(C224="","",VLOOKUP(A224,CPUs!A:K,11,FALSE))</f>
        <v>137.38</v>
      </c>
      <c r="F224" s="87">
        <f t="shared" si="46"/>
        <v>174.51</v>
      </c>
      <c r="G224" s="87">
        <f t="shared" si="47"/>
        <v>1745.1</v>
      </c>
      <c r="H224" s="113">
        <v>2326.8000000000002</v>
      </c>
      <c r="I224" s="114">
        <f t="shared" si="44"/>
        <v>0.25000000000000011</v>
      </c>
      <c r="J224" s="83"/>
      <c r="L224" s="83">
        <v>183.17</v>
      </c>
      <c r="M224" s="114">
        <f t="shared" si="45"/>
        <v>0.24998635147677017</v>
      </c>
    </row>
    <row r="225" spans="1:13" s="73" customFormat="1" ht="24" x14ac:dyDescent="0.2">
      <c r="A225" s="84" t="s">
        <v>913</v>
      </c>
      <c r="B225" s="84" t="s">
        <v>914</v>
      </c>
      <c r="C225" s="85" t="s">
        <v>130</v>
      </c>
      <c r="D225" s="86">
        <v>27</v>
      </c>
      <c r="E225" s="87">
        <f>IF(C225="","",VLOOKUP(A225,CPUs!A:K,11,FALSE))</f>
        <v>259.07</v>
      </c>
      <c r="F225" s="87">
        <f t="shared" si="46"/>
        <v>329.09</v>
      </c>
      <c r="G225" s="87">
        <f t="shared" si="47"/>
        <v>8885.43</v>
      </c>
      <c r="H225" s="113">
        <v>11847.6</v>
      </c>
      <c r="I225" s="114">
        <f t="shared" si="44"/>
        <v>0.25002278942570644</v>
      </c>
      <c r="J225" s="83"/>
      <c r="L225" s="83">
        <v>345.43</v>
      </c>
      <c r="M225" s="114">
        <f t="shared" si="45"/>
        <v>0.25000723735633856</v>
      </c>
    </row>
    <row r="226" spans="1:13" s="73" customFormat="1" ht="24" x14ac:dyDescent="0.2">
      <c r="A226" s="84" t="s">
        <v>916</v>
      </c>
      <c r="B226" s="84" t="s">
        <v>917</v>
      </c>
      <c r="C226" s="85" t="s">
        <v>130</v>
      </c>
      <c r="D226" s="86">
        <v>18</v>
      </c>
      <c r="E226" s="87">
        <f>IF(C226="","",VLOOKUP(A226,CPUs!A:K,11,FALSE))</f>
        <v>227.98999999999998</v>
      </c>
      <c r="F226" s="87">
        <f t="shared" si="46"/>
        <v>289.61</v>
      </c>
      <c r="G226" s="87">
        <f t="shared" si="47"/>
        <v>5212.9799999999996</v>
      </c>
      <c r="H226" s="113">
        <v>6950.88</v>
      </c>
      <c r="I226" s="114">
        <f t="shared" si="44"/>
        <v>0.25002589600165737</v>
      </c>
      <c r="J226" s="83"/>
      <c r="L226" s="83">
        <v>303.99</v>
      </c>
      <c r="M226" s="114">
        <f t="shared" si="45"/>
        <v>0.25000822395473543</v>
      </c>
    </row>
    <row r="227" spans="1:13" s="73" customFormat="1" ht="24" x14ac:dyDescent="0.2">
      <c r="A227" s="84" t="s">
        <v>918</v>
      </c>
      <c r="B227" s="84" t="s">
        <v>919</v>
      </c>
      <c r="C227" s="85" t="s">
        <v>101</v>
      </c>
      <c r="D227" s="86">
        <v>3.5</v>
      </c>
      <c r="E227" s="87">
        <f>IF(C227="","",VLOOKUP(A227,CPUs!A:K,11,FALSE))</f>
        <v>378.01</v>
      </c>
      <c r="F227" s="87">
        <f t="shared" si="46"/>
        <v>480.18</v>
      </c>
      <c r="G227" s="87">
        <f t="shared" si="47"/>
        <v>1680.63</v>
      </c>
      <c r="H227" s="113">
        <v>2240.84</v>
      </c>
      <c r="I227" s="114">
        <f t="shared" si="44"/>
        <v>0.25</v>
      </c>
      <c r="J227" s="83"/>
      <c r="L227" s="83">
        <v>504.01</v>
      </c>
      <c r="M227" s="114">
        <f t="shared" si="45"/>
        <v>0.24999503978095672</v>
      </c>
    </row>
    <row r="228" spans="1:13" s="73" customFormat="1" ht="48" x14ac:dyDescent="0.2">
      <c r="A228" s="84" t="s">
        <v>922</v>
      </c>
      <c r="B228" s="84" t="s">
        <v>923</v>
      </c>
      <c r="C228" s="85" t="s">
        <v>130</v>
      </c>
      <c r="D228" s="86">
        <v>1</v>
      </c>
      <c r="E228" s="87">
        <f>IF(C228="","",VLOOKUP(A228,CPUs!A:K,11,FALSE))</f>
        <v>195.32</v>
      </c>
      <c r="F228" s="87">
        <f t="shared" si="46"/>
        <v>248.11</v>
      </c>
      <c r="G228" s="87">
        <f t="shared" si="47"/>
        <v>248.11</v>
      </c>
      <c r="H228" s="73">
        <v>330.81</v>
      </c>
      <c r="I228" s="114">
        <f t="shared" si="44"/>
        <v>0.24999244279193489</v>
      </c>
      <c r="J228" s="83"/>
      <c r="L228" s="83">
        <v>260.42</v>
      </c>
      <c r="M228" s="114">
        <f t="shared" si="45"/>
        <v>0.24998080024575697</v>
      </c>
    </row>
    <row r="229" spans="1:13" s="73" customFormat="1" ht="24" x14ac:dyDescent="0.2">
      <c r="A229" s="84" t="s">
        <v>929</v>
      </c>
      <c r="B229" s="84" t="s">
        <v>930</v>
      </c>
      <c r="C229" s="85" t="s">
        <v>545</v>
      </c>
      <c r="D229" s="86">
        <v>1</v>
      </c>
      <c r="E229" s="87">
        <f>IF(C229="","",VLOOKUP(A229,CPUs!A:K,11,FALSE))</f>
        <v>1215.8400000000001</v>
      </c>
      <c r="F229" s="87">
        <f t="shared" si="46"/>
        <v>1544.48</v>
      </c>
      <c r="G229" s="87">
        <f t="shared" si="47"/>
        <v>1544.48</v>
      </c>
      <c r="H229" s="113">
        <v>2059.31</v>
      </c>
      <c r="I229" s="114">
        <f t="shared" si="44"/>
        <v>0.25000121399886366</v>
      </c>
      <c r="J229" s="83"/>
      <c r="L229" s="83">
        <v>1621.12</v>
      </c>
      <c r="M229" s="114">
        <f t="shared" si="45"/>
        <v>0.24999999999999989</v>
      </c>
    </row>
    <row r="230" spans="1:13" s="73" customFormat="1" ht="36" x14ac:dyDescent="0.2">
      <c r="A230" s="84" t="s">
        <v>939</v>
      </c>
      <c r="B230" s="84" t="s">
        <v>940</v>
      </c>
      <c r="C230" s="85" t="s">
        <v>130</v>
      </c>
      <c r="D230" s="86">
        <v>6</v>
      </c>
      <c r="E230" s="87">
        <f>IF(C230="","",VLOOKUP(A230,CPUs!A:K,11,FALSE))</f>
        <v>408.11</v>
      </c>
      <c r="F230" s="87">
        <f t="shared" si="46"/>
        <v>518.41999999999996</v>
      </c>
      <c r="G230" s="87">
        <f t="shared" si="47"/>
        <v>3110.52</v>
      </c>
      <c r="H230" s="113">
        <v>4147.38</v>
      </c>
      <c r="I230" s="114">
        <f t="shared" si="44"/>
        <v>0.25000361674117155</v>
      </c>
      <c r="J230" s="83"/>
      <c r="L230" s="83">
        <v>544.15</v>
      </c>
      <c r="M230" s="114">
        <f t="shared" si="45"/>
        <v>0.25000459432141864</v>
      </c>
    </row>
    <row r="231" spans="1:13" s="73" customFormat="1" ht="36" x14ac:dyDescent="0.2">
      <c r="A231" s="84" t="s">
        <v>942</v>
      </c>
      <c r="B231" s="84" t="s">
        <v>943</v>
      </c>
      <c r="C231" s="85" t="s">
        <v>130</v>
      </c>
      <c r="D231" s="86">
        <v>4</v>
      </c>
      <c r="E231" s="87">
        <f>IF(C231="","",VLOOKUP(A231,CPUs!A:K,11,FALSE))</f>
        <v>597.31000000000006</v>
      </c>
      <c r="F231" s="87">
        <f t="shared" si="46"/>
        <v>758.76</v>
      </c>
      <c r="G231" s="87">
        <f t="shared" si="47"/>
        <v>3035.04</v>
      </c>
      <c r="H231" s="113">
        <v>4046.76</v>
      </c>
      <c r="I231" s="114">
        <f t="shared" si="44"/>
        <v>0.25000741333807797</v>
      </c>
      <c r="J231" s="83"/>
      <c r="L231" s="83">
        <v>796.42</v>
      </c>
      <c r="M231" s="114">
        <f t="shared" si="45"/>
        <v>0.25000627809447262</v>
      </c>
    </row>
    <row r="232" spans="1:13" s="73" customFormat="1" ht="36" x14ac:dyDescent="0.2">
      <c r="A232" s="84" t="s">
        <v>946</v>
      </c>
      <c r="B232" s="84" t="s">
        <v>947</v>
      </c>
      <c r="C232" s="85" t="s">
        <v>130</v>
      </c>
      <c r="D232" s="86">
        <v>1</v>
      </c>
      <c r="E232" s="87">
        <f>IF(C232="","",VLOOKUP(A232,CPUs!A:K,11,FALSE))</f>
        <v>316.24</v>
      </c>
      <c r="F232" s="87">
        <f t="shared" si="46"/>
        <v>401.71</v>
      </c>
      <c r="G232" s="87">
        <f t="shared" si="47"/>
        <v>401.71</v>
      </c>
      <c r="H232" s="73">
        <v>535.62</v>
      </c>
      <c r="I232" s="114">
        <f t="shared" si="44"/>
        <v>0.25000933497628919</v>
      </c>
      <c r="J232" s="83"/>
      <c r="L232" s="83">
        <v>421.65</v>
      </c>
      <c r="M232" s="114">
        <f t="shared" si="45"/>
        <v>0.24999407091189374</v>
      </c>
    </row>
    <row r="233" spans="1:13" s="73" customFormat="1" ht="36" x14ac:dyDescent="0.2">
      <c r="A233" s="84" t="s">
        <v>951</v>
      </c>
      <c r="B233" s="84" t="s">
        <v>952</v>
      </c>
      <c r="C233" s="85" t="s">
        <v>130</v>
      </c>
      <c r="D233" s="86">
        <v>1</v>
      </c>
      <c r="E233" s="87">
        <f>IF(C233="","",VLOOKUP(A233,CPUs!A:K,11,FALSE))</f>
        <v>450.71</v>
      </c>
      <c r="F233" s="87">
        <f t="shared" si="46"/>
        <v>572.53</v>
      </c>
      <c r="G233" s="87">
        <f t="shared" si="47"/>
        <v>572.53</v>
      </c>
      <c r="H233" s="73">
        <v>763.37</v>
      </c>
      <c r="I233" s="114">
        <f t="shared" si="44"/>
        <v>0.24999672504814185</v>
      </c>
      <c r="J233" s="83"/>
      <c r="L233" s="83">
        <v>600.94000000000005</v>
      </c>
      <c r="M233" s="114">
        <f t="shared" si="45"/>
        <v>0.24999167970180058</v>
      </c>
    </row>
    <row r="234" spans="1:13" s="73" customFormat="1" ht="24" x14ac:dyDescent="0.2">
      <c r="A234" s="84" t="s">
        <v>955</v>
      </c>
      <c r="B234" s="84" t="s">
        <v>956</v>
      </c>
      <c r="C234" s="85" t="s">
        <v>130</v>
      </c>
      <c r="D234" s="86">
        <v>1</v>
      </c>
      <c r="E234" s="87">
        <f>IF(C234="","",VLOOKUP(A234,CPUs!A:K,11,FALSE))</f>
        <v>93.14</v>
      </c>
      <c r="F234" s="87">
        <f t="shared" si="46"/>
        <v>118.31</v>
      </c>
      <c r="G234" s="87">
        <f t="shared" si="47"/>
        <v>118.31</v>
      </c>
      <c r="H234" s="73">
        <v>157.76</v>
      </c>
      <c r="I234" s="114">
        <f t="shared" si="44"/>
        <v>0.25006338742393508</v>
      </c>
      <c r="J234" s="83"/>
      <c r="L234" s="83">
        <v>124.19</v>
      </c>
      <c r="M234" s="114">
        <f t="shared" si="45"/>
        <v>0.25002013044528548</v>
      </c>
    </row>
    <row r="235" spans="1:13" s="73" customFormat="1" ht="24" x14ac:dyDescent="0.2">
      <c r="A235" s="84" t="s">
        <v>959</v>
      </c>
      <c r="B235" s="84" t="s">
        <v>960</v>
      </c>
      <c r="C235" s="85" t="s">
        <v>130</v>
      </c>
      <c r="D235" s="86">
        <v>12</v>
      </c>
      <c r="E235" s="87">
        <f>IF(C235="","",VLOOKUP(A235,CPUs!A:K,11,FALSE))</f>
        <v>58.76</v>
      </c>
      <c r="F235" s="87">
        <f t="shared" si="46"/>
        <v>74.64</v>
      </c>
      <c r="G235" s="87">
        <f t="shared" si="47"/>
        <v>895.68</v>
      </c>
      <c r="H235" s="113">
        <v>1194.3599999999999</v>
      </c>
      <c r="I235" s="114">
        <f t="shared" si="44"/>
        <v>0.25007535416457349</v>
      </c>
      <c r="J235" s="83"/>
      <c r="L235" s="83">
        <v>78.349999999999994</v>
      </c>
      <c r="M235" s="114">
        <f t="shared" si="45"/>
        <v>0.25003190810465858</v>
      </c>
    </row>
    <row r="236" spans="1:13" s="73" customFormat="1" ht="24" x14ac:dyDescent="0.2">
      <c r="A236" s="84" t="s">
        <v>962</v>
      </c>
      <c r="B236" s="84" t="s">
        <v>964</v>
      </c>
      <c r="C236" s="85" t="s">
        <v>545</v>
      </c>
      <c r="D236" s="86">
        <v>1</v>
      </c>
      <c r="E236" s="87">
        <f>IF(C236="","",VLOOKUP(A236,CPUs!A:K,11,FALSE))</f>
        <v>357.73</v>
      </c>
      <c r="F236" s="87">
        <f t="shared" si="46"/>
        <v>454.42</v>
      </c>
      <c r="G236" s="87">
        <f t="shared" si="47"/>
        <v>454.42</v>
      </c>
      <c r="H236" s="73">
        <v>605.89</v>
      </c>
      <c r="I236" s="114">
        <f t="shared" si="44"/>
        <v>0.24999587383848554</v>
      </c>
      <c r="J236" s="83"/>
      <c r="L236" s="83">
        <v>476.97</v>
      </c>
      <c r="M236" s="114">
        <f t="shared" si="45"/>
        <v>0.24999475858020426</v>
      </c>
    </row>
    <row r="237" spans="1:13" s="73" customFormat="1" ht="24" x14ac:dyDescent="0.2">
      <c r="A237" s="84" t="s">
        <v>966</v>
      </c>
      <c r="B237" s="84" t="s">
        <v>967</v>
      </c>
      <c r="C237" s="85" t="s">
        <v>130</v>
      </c>
      <c r="D237" s="86">
        <v>12</v>
      </c>
      <c r="E237" s="87">
        <f>IF(C237="","",VLOOKUP(A237,CPUs!A:K,11,FALSE))</f>
        <v>57.44</v>
      </c>
      <c r="F237" s="87">
        <f t="shared" si="46"/>
        <v>72.959999999999994</v>
      </c>
      <c r="G237" s="87">
        <f t="shared" si="47"/>
        <v>875.52</v>
      </c>
      <c r="H237" s="113">
        <v>1167.48</v>
      </c>
      <c r="I237" s="114">
        <f t="shared" si="44"/>
        <v>0.25007708911501703</v>
      </c>
      <c r="J237" s="83"/>
      <c r="L237" s="83">
        <v>76.59</v>
      </c>
      <c r="M237" s="114">
        <f t="shared" si="45"/>
        <v>0.25003264133698921</v>
      </c>
    </row>
    <row r="238" spans="1:13" s="73" customFormat="1" ht="24" x14ac:dyDescent="0.2">
      <c r="A238" s="84" t="s">
        <v>969</v>
      </c>
      <c r="B238" s="84" t="s">
        <v>970</v>
      </c>
      <c r="C238" s="85" t="s">
        <v>130</v>
      </c>
      <c r="D238" s="86">
        <v>12</v>
      </c>
      <c r="E238" s="87">
        <f>IF(C238="","",VLOOKUP(A238,CPUs!A:K,11,FALSE))</f>
        <v>46.37</v>
      </c>
      <c r="F238" s="87">
        <f t="shared" si="46"/>
        <v>58.9</v>
      </c>
      <c r="G238" s="87">
        <f t="shared" si="47"/>
        <v>706.8</v>
      </c>
      <c r="H238" s="73">
        <v>942.36</v>
      </c>
      <c r="I238" s="114">
        <f t="shared" si="44"/>
        <v>0.24996816503247177</v>
      </c>
      <c r="J238" s="83"/>
      <c r="L238" s="83">
        <v>61.82</v>
      </c>
      <c r="M238" s="114">
        <f t="shared" si="45"/>
        <v>0.24991912002588168</v>
      </c>
    </row>
    <row r="239" spans="1:13" s="73" customFormat="1" ht="12" x14ac:dyDescent="0.2">
      <c r="A239" s="84" t="s">
        <v>972</v>
      </c>
      <c r="B239" s="84" t="s">
        <v>974</v>
      </c>
      <c r="C239" s="85" t="s">
        <v>130</v>
      </c>
      <c r="D239" s="86">
        <v>12</v>
      </c>
      <c r="E239" s="87">
        <f>IF(C239="","",VLOOKUP(A239,CPUs!A:K,11,FALSE))</f>
        <v>53.67</v>
      </c>
      <c r="F239" s="87">
        <f t="shared" si="46"/>
        <v>68.17</v>
      </c>
      <c r="G239" s="87">
        <f t="shared" si="47"/>
        <v>818.04</v>
      </c>
      <c r="H239" s="113">
        <v>1090.8</v>
      </c>
      <c r="I239" s="114">
        <f t="shared" si="44"/>
        <v>0.25005500550055004</v>
      </c>
      <c r="J239" s="83"/>
      <c r="L239" s="83">
        <v>71.56</v>
      </c>
      <c r="M239" s="114">
        <f t="shared" si="45"/>
        <v>0.25</v>
      </c>
    </row>
    <row r="240" spans="1:13" s="73" customFormat="1" ht="48" x14ac:dyDescent="0.2">
      <c r="A240" s="84" t="s">
        <v>977</v>
      </c>
      <c r="B240" s="84" t="s">
        <v>979</v>
      </c>
      <c r="C240" s="85" t="s">
        <v>545</v>
      </c>
      <c r="D240" s="86">
        <v>11</v>
      </c>
      <c r="E240" s="87">
        <f>IF(C240="","",VLOOKUP(A240,CPUs!A:K,11,FALSE))</f>
        <v>1082.76</v>
      </c>
      <c r="F240" s="87">
        <f t="shared" si="46"/>
        <v>1375.43</v>
      </c>
      <c r="G240" s="87">
        <f t="shared" si="47"/>
        <v>15129.73</v>
      </c>
      <c r="H240" s="113">
        <v>20173.009999999998</v>
      </c>
      <c r="I240" s="114">
        <f t="shared" si="44"/>
        <v>0.25000136320757282</v>
      </c>
      <c r="J240" s="83"/>
      <c r="L240" s="83">
        <v>1443.68</v>
      </c>
      <c r="M240" s="114">
        <f t="shared" si="45"/>
        <v>0.25</v>
      </c>
    </row>
    <row r="241" spans="1:13" s="73" customFormat="1" ht="12" x14ac:dyDescent="0.2">
      <c r="A241" s="80" t="s">
        <v>1863</v>
      </c>
      <c r="B241" s="80" t="s">
        <v>1864</v>
      </c>
      <c r="C241" s="80"/>
      <c r="D241" s="81"/>
      <c r="E241" s="80" t="str">
        <f>IF(C241="","",VLOOKUP(A241,CPUs!A:K,11,FALSE))</f>
        <v/>
      </c>
      <c r="F241" s="80" t="str">
        <f t="shared" si="43"/>
        <v/>
      </c>
      <c r="G241" s="82">
        <f>SUM(G242,G253)</f>
        <v>127922.32999999999</v>
      </c>
      <c r="I241" s="114" t="e">
        <f t="shared" si="44"/>
        <v>#DIV/0!</v>
      </c>
      <c r="J241" s="83"/>
      <c r="L241" s="83"/>
      <c r="M241" s="114" t="e">
        <f t="shared" si="45"/>
        <v>#VALUE!</v>
      </c>
    </row>
    <row r="242" spans="1:13" s="73" customFormat="1" ht="12" x14ac:dyDescent="0.2">
      <c r="A242" s="80" t="s">
        <v>1865</v>
      </c>
      <c r="B242" s="80" t="s">
        <v>1866</v>
      </c>
      <c r="C242" s="80"/>
      <c r="D242" s="81"/>
      <c r="E242" s="80" t="str">
        <f>IF(C242="","",VLOOKUP(A242,CPUs!A:K,11,FALSE))</f>
        <v/>
      </c>
      <c r="F242" s="80" t="str">
        <f t="shared" si="43"/>
        <v/>
      </c>
      <c r="G242" s="82">
        <f>SUM(G243:G252)</f>
        <v>58514.799999999996</v>
      </c>
      <c r="I242" s="114" t="e">
        <f t="shared" si="44"/>
        <v>#DIV/0!</v>
      </c>
      <c r="J242" s="83"/>
      <c r="L242" s="83"/>
      <c r="M242" s="114" t="e">
        <f t="shared" si="45"/>
        <v>#VALUE!</v>
      </c>
    </row>
    <row r="243" spans="1:13" s="73" customFormat="1" ht="24" x14ac:dyDescent="0.2">
      <c r="A243" s="84" t="s">
        <v>983</v>
      </c>
      <c r="B243" s="84" t="s">
        <v>272</v>
      </c>
      <c r="C243" s="85" t="s">
        <v>104</v>
      </c>
      <c r="D243" s="86">
        <v>104.47</v>
      </c>
      <c r="E243" s="87">
        <f>IF(C243="","",VLOOKUP(A243,CPUs!A:K,11,FALSE))</f>
        <v>58.569999999999993</v>
      </c>
      <c r="F243" s="87">
        <f t="shared" ref="F243:F284" si="48">IF(C243="","",ROUNDDOWN(E243+$E$2*E243,2))</f>
        <v>74.400000000000006</v>
      </c>
      <c r="G243" s="87">
        <f t="shared" ref="G243:G282" si="49">ROUND(D243*F243,2)</f>
        <v>7772.57</v>
      </c>
      <c r="H243" s="113">
        <v>10363.42</v>
      </c>
      <c r="I243" s="114">
        <f t="shared" si="44"/>
        <v>0.24999951753378713</v>
      </c>
      <c r="J243" s="83"/>
      <c r="L243" s="83">
        <v>78.09</v>
      </c>
      <c r="M243" s="114">
        <f t="shared" si="45"/>
        <v>0.24996798565757472</v>
      </c>
    </row>
    <row r="244" spans="1:13" s="73" customFormat="1" ht="12" x14ac:dyDescent="0.2">
      <c r="A244" s="84" t="s">
        <v>984</v>
      </c>
      <c r="B244" s="84" t="s">
        <v>279</v>
      </c>
      <c r="C244" s="85" t="s">
        <v>101</v>
      </c>
      <c r="D244" s="86">
        <v>46.64</v>
      </c>
      <c r="E244" s="87">
        <f>IF(C244="","",VLOOKUP(A244,CPUs!A:K,11,FALSE))</f>
        <v>21.83</v>
      </c>
      <c r="F244" s="87">
        <f t="shared" si="48"/>
        <v>27.73</v>
      </c>
      <c r="G244" s="87">
        <f t="shared" si="49"/>
        <v>1293.33</v>
      </c>
      <c r="H244" s="113">
        <v>1724.28</v>
      </c>
      <c r="I244" s="114">
        <f t="shared" si="44"/>
        <v>0.24993040573456748</v>
      </c>
      <c r="J244" s="83"/>
      <c r="L244" s="83">
        <v>29.1</v>
      </c>
      <c r="M244" s="114">
        <f t="shared" si="45"/>
        <v>0.24982817869415819</v>
      </c>
    </row>
    <row r="245" spans="1:13" s="73" customFormat="1" ht="24" x14ac:dyDescent="0.2">
      <c r="A245" s="84" t="s">
        <v>985</v>
      </c>
      <c r="B245" s="84" t="s">
        <v>301</v>
      </c>
      <c r="C245" s="85" t="s">
        <v>101</v>
      </c>
      <c r="D245" s="86">
        <v>46.64</v>
      </c>
      <c r="E245" s="87">
        <f>IF(C245="","",VLOOKUP(A245,CPUs!A:K,11,FALSE))</f>
        <v>26.479999999999997</v>
      </c>
      <c r="F245" s="87">
        <f t="shared" si="48"/>
        <v>33.630000000000003</v>
      </c>
      <c r="G245" s="87">
        <f t="shared" si="49"/>
        <v>1568.5</v>
      </c>
      <c r="H245" s="113">
        <v>2091.34</v>
      </c>
      <c r="I245" s="114">
        <f t="shared" si="44"/>
        <v>0.25000239081163278</v>
      </c>
      <c r="J245" s="83"/>
      <c r="L245" s="83">
        <v>35.299999999999997</v>
      </c>
      <c r="M245" s="114">
        <f t="shared" si="45"/>
        <v>0.24985835694050995</v>
      </c>
    </row>
    <row r="246" spans="1:13" s="73" customFormat="1" ht="36" x14ac:dyDescent="0.2">
      <c r="A246" s="84" t="s">
        <v>986</v>
      </c>
      <c r="B246" s="84" t="s">
        <v>311</v>
      </c>
      <c r="C246" s="85" t="s">
        <v>104</v>
      </c>
      <c r="D246" s="86">
        <v>14.7</v>
      </c>
      <c r="E246" s="87">
        <f>IF(C246="","",VLOOKUP(A246,CPUs!A:K,11,FALSE))</f>
        <v>466.13000000000005</v>
      </c>
      <c r="F246" s="87">
        <f t="shared" si="48"/>
        <v>592.12</v>
      </c>
      <c r="G246" s="87">
        <f t="shared" si="49"/>
        <v>8704.16</v>
      </c>
      <c r="H246" s="113">
        <v>11605.5</v>
      </c>
      <c r="I246" s="114">
        <f t="shared" si="44"/>
        <v>0.24999698418853133</v>
      </c>
      <c r="J246" s="83"/>
      <c r="L246" s="83">
        <v>621.5</v>
      </c>
      <c r="M246" s="114">
        <f t="shared" si="45"/>
        <v>0.2499919549477071</v>
      </c>
    </row>
    <row r="247" spans="1:13" s="73" customFormat="1" ht="24" x14ac:dyDescent="0.2">
      <c r="A247" s="84" t="s">
        <v>987</v>
      </c>
      <c r="B247" s="84" t="s">
        <v>360</v>
      </c>
      <c r="C247" s="85" t="s">
        <v>104</v>
      </c>
      <c r="D247" s="86">
        <v>14.7</v>
      </c>
      <c r="E247" s="87">
        <f>IF(C247="","",VLOOKUP(A247,CPUs!A:K,11,FALSE))</f>
        <v>175.81</v>
      </c>
      <c r="F247" s="87">
        <f t="shared" si="48"/>
        <v>223.33</v>
      </c>
      <c r="G247" s="87">
        <f t="shared" si="49"/>
        <v>3282.95</v>
      </c>
      <c r="H247" s="113">
        <v>4377.22</v>
      </c>
      <c r="I247" s="114">
        <f t="shared" si="44"/>
        <v>0.24999200405736988</v>
      </c>
      <c r="J247" s="83"/>
      <c r="L247" s="83">
        <v>234.41</v>
      </c>
      <c r="M247" s="114">
        <f t="shared" si="45"/>
        <v>0.24998933492598441</v>
      </c>
    </row>
    <row r="248" spans="1:13" s="73" customFormat="1" ht="24" x14ac:dyDescent="0.2">
      <c r="A248" s="84" t="s">
        <v>988</v>
      </c>
      <c r="B248" s="84" t="s">
        <v>354</v>
      </c>
      <c r="C248" s="85" t="s">
        <v>101</v>
      </c>
      <c r="D248" s="86">
        <v>91.72</v>
      </c>
      <c r="E248" s="87">
        <f>IF(C248="","",VLOOKUP(A248,CPUs!A:K,11,FALSE))</f>
        <v>34.4</v>
      </c>
      <c r="F248" s="87">
        <f t="shared" si="48"/>
        <v>43.69</v>
      </c>
      <c r="G248" s="87">
        <f t="shared" si="49"/>
        <v>4007.25</v>
      </c>
      <c r="H248" s="113">
        <v>5343.61</v>
      </c>
      <c r="I248" s="114">
        <f t="shared" si="44"/>
        <v>0.25008561627813397</v>
      </c>
      <c r="J248" s="83"/>
      <c r="L248" s="83">
        <v>45.86</v>
      </c>
      <c r="M248" s="114">
        <f t="shared" si="45"/>
        <v>0.2498909725250763</v>
      </c>
    </row>
    <row r="249" spans="1:13" s="73" customFormat="1" ht="12" x14ac:dyDescent="0.2">
      <c r="A249" s="84" t="s">
        <v>989</v>
      </c>
      <c r="B249" s="84" t="s">
        <v>991</v>
      </c>
      <c r="C249" s="85" t="s">
        <v>101</v>
      </c>
      <c r="D249" s="86">
        <v>2</v>
      </c>
      <c r="E249" s="87">
        <f>IF(C249="","",VLOOKUP(A249,CPUs!A:K,11,FALSE))</f>
        <v>29.364999999999998</v>
      </c>
      <c r="F249" s="87">
        <f t="shared" si="48"/>
        <v>37.299999999999997</v>
      </c>
      <c r="G249" s="87">
        <f t="shared" si="49"/>
        <v>74.599999999999994</v>
      </c>
      <c r="H249" s="73">
        <v>99.46</v>
      </c>
      <c r="I249" s="114">
        <f t="shared" si="44"/>
        <v>0.24994972853408404</v>
      </c>
      <c r="J249" s="83"/>
      <c r="L249" s="83">
        <v>39.15</v>
      </c>
      <c r="M249" s="114">
        <f t="shared" si="45"/>
        <v>0.24993614303959133</v>
      </c>
    </row>
    <row r="250" spans="1:13" s="73" customFormat="1" ht="24" x14ac:dyDescent="0.2">
      <c r="A250" s="84" t="s">
        <v>994</v>
      </c>
      <c r="B250" s="84" t="s">
        <v>995</v>
      </c>
      <c r="C250" s="85" t="s">
        <v>101</v>
      </c>
      <c r="D250" s="86">
        <v>183.43</v>
      </c>
      <c r="E250" s="87">
        <f>IF(C250="","",VLOOKUP(A250,CPUs!A:K,11,FALSE))</f>
        <v>71.47999999999999</v>
      </c>
      <c r="F250" s="87">
        <f t="shared" si="48"/>
        <v>90.8</v>
      </c>
      <c r="G250" s="87">
        <f t="shared" si="49"/>
        <v>16655.439999999999</v>
      </c>
      <c r="H250" s="113">
        <v>22206.04</v>
      </c>
      <c r="I250" s="114">
        <f t="shared" si="44"/>
        <v>0.24995902015847948</v>
      </c>
      <c r="J250" s="83"/>
      <c r="L250" s="83">
        <v>95.3</v>
      </c>
      <c r="M250" s="114">
        <f t="shared" si="45"/>
        <v>0.24994753410283321</v>
      </c>
    </row>
    <row r="251" spans="1:13" s="73" customFormat="1" ht="24" x14ac:dyDescent="0.2">
      <c r="A251" s="84" t="s">
        <v>996</v>
      </c>
      <c r="B251" s="84" t="s">
        <v>319</v>
      </c>
      <c r="C251" s="85" t="s">
        <v>112</v>
      </c>
      <c r="D251" s="86">
        <v>368</v>
      </c>
      <c r="E251" s="87">
        <f>IF(C251="","",VLOOKUP(A251,CPUs!A:K,11,FALSE))</f>
        <v>12.05</v>
      </c>
      <c r="F251" s="87">
        <f t="shared" si="48"/>
        <v>15.3</v>
      </c>
      <c r="G251" s="87">
        <f t="shared" si="49"/>
        <v>5630.4</v>
      </c>
      <c r="H251" s="113">
        <v>7507.2</v>
      </c>
      <c r="I251" s="114">
        <f t="shared" si="44"/>
        <v>0.25</v>
      </c>
      <c r="J251" s="83"/>
      <c r="L251" s="83">
        <v>16.059999999999999</v>
      </c>
      <c r="M251" s="114">
        <f t="shared" si="45"/>
        <v>0.24968866749688656</v>
      </c>
    </row>
    <row r="252" spans="1:13" s="73" customFormat="1" ht="24" x14ac:dyDescent="0.2">
      <c r="A252" s="84" t="s">
        <v>997</v>
      </c>
      <c r="B252" s="84" t="s">
        <v>341</v>
      </c>
      <c r="C252" s="85" t="s">
        <v>112</v>
      </c>
      <c r="D252" s="86">
        <v>588</v>
      </c>
      <c r="E252" s="87">
        <f>IF(C252="","",VLOOKUP(A252,CPUs!A:K,11,FALSE))</f>
        <v>12.760000000000002</v>
      </c>
      <c r="F252" s="87">
        <f t="shared" si="48"/>
        <v>16.2</v>
      </c>
      <c r="G252" s="87">
        <f t="shared" si="49"/>
        <v>9525.6</v>
      </c>
      <c r="H252" s="113">
        <v>12706.68</v>
      </c>
      <c r="I252" s="114">
        <f t="shared" si="44"/>
        <v>0.25034706154558073</v>
      </c>
      <c r="J252" s="83"/>
      <c r="L252" s="83">
        <v>17.010000000000002</v>
      </c>
      <c r="M252" s="114">
        <f t="shared" si="45"/>
        <v>0.24985302763080541</v>
      </c>
    </row>
    <row r="253" spans="1:13" s="73" customFormat="1" ht="12" x14ac:dyDescent="0.2">
      <c r="A253" s="80" t="s">
        <v>1867</v>
      </c>
      <c r="B253" s="80" t="s">
        <v>1868</v>
      </c>
      <c r="C253" s="80"/>
      <c r="D253" s="81"/>
      <c r="E253" s="80" t="str">
        <f>IF(C253="","",VLOOKUP(A253,CPUs!A:K,11,FALSE))</f>
        <v/>
      </c>
      <c r="F253" s="80" t="str">
        <f t="shared" si="43"/>
        <v/>
      </c>
      <c r="G253" s="82">
        <f>SUM(G254:G263)</f>
        <v>69407.53</v>
      </c>
      <c r="I253" s="114" t="e">
        <f t="shared" si="44"/>
        <v>#DIV/0!</v>
      </c>
      <c r="J253" s="83"/>
      <c r="L253" s="83"/>
      <c r="M253" s="114" t="e">
        <f t="shared" si="45"/>
        <v>#VALUE!</v>
      </c>
    </row>
    <row r="254" spans="1:13" s="73" customFormat="1" ht="24" x14ac:dyDescent="0.2">
      <c r="A254" s="84" t="s">
        <v>998</v>
      </c>
      <c r="B254" s="84" t="s">
        <v>272</v>
      </c>
      <c r="C254" s="85" t="s">
        <v>104</v>
      </c>
      <c r="D254" s="86">
        <v>113.08</v>
      </c>
      <c r="E254" s="87">
        <f>IF(C254="","",VLOOKUP(A254,CPUs!A:K,11,FALSE))</f>
        <v>58.569999999999993</v>
      </c>
      <c r="F254" s="87">
        <f t="shared" si="48"/>
        <v>74.400000000000006</v>
      </c>
      <c r="G254" s="87">
        <f t="shared" si="49"/>
        <v>8413.15</v>
      </c>
      <c r="H254" s="113">
        <v>11217.54</v>
      </c>
      <c r="I254" s="114">
        <f t="shared" si="44"/>
        <v>0.25000044573052571</v>
      </c>
      <c r="J254" s="83"/>
      <c r="L254" s="83">
        <v>78.09</v>
      </c>
      <c r="M254" s="114">
        <f t="shared" si="45"/>
        <v>0.24996798565757472</v>
      </c>
    </row>
    <row r="255" spans="1:13" s="73" customFormat="1" ht="12" x14ac:dyDescent="0.2">
      <c r="A255" s="84" t="s">
        <v>999</v>
      </c>
      <c r="B255" s="84" t="s">
        <v>279</v>
      </c>
      <c r="C255" s="85" t="s">
        <v>101</v>
      </c>
      <c r="D255" s="86">
        <v>64.62</v>
      </c>
      <c r="E255" s="87">
        <f>IF(C255="","",VLOOKUP(A255,CPUs!A:K,11,FALSE))</f>
        <v>21.83</v>
      </c>
      <c r="F255" s="87">
        <f t="shared" si="48"/>
        <v>27.73</v>
      </c>
      <c r="G255" s="87">
        <f t="shared" si="49"/>
        <v>1791.91</v>
      </c>
      <c r="H255" s="113">
        <v>2389</v>
      </c>
      <c r="I255" s="114">
        <f t="shared" si="44"/>
        <v>0.24993302637086645</v>
      </c>
      <c r="J255" s="83"/>
      <c r="L255" s="83">
        <v>29.1</v>
      </c>
      <c r="M255" s="114">
        <f t="shared" si="45"/>
        <v>0.24982817869415819</v>
      </c>
    </row>
    <row r="256" spans="1:13" s="73" customFormat="1" ht="24" x14ac:dyDescent="0.2">
      <c r="A256" s="84" t="s">
        <v>1000</v>
      </c>
      <c r="B256" s="84" t="s">
        <v>301</v>
      </c>
      <c r="C256" s="85" t="s">
        <v>101</v>
      </c>
      <c r="D256" s="86">
        <v>64.62</v>
      </c>
      <c r="E256" s="87">
        <f>IF(C256="","",VLOOKUP(A256,CPUs!A:K,11,FALSE))</f>
        <v>26.479999999999997</v>
      </c>
      <c r="F256" s="87">
        <f t="shared" si="48"/>
        <v>33.630000000000003</v>
      </c>
      <c r="G256" s="87">
        <f t="shared" si="49"/>
        <v>2173.17</v>
      </c>
      <c r="H256" s="113">
        <v>2897.56</v>
      </c>
      <c r="I256" s="114">
        <f t="shared" si="44"/>
        <v>0.25</v>
      </c>
      <c r="J256" s="83"/>
      <c r="L256" s="83">
        <v>35.299999999999997</v>
      </c>
      <c r="M256" s="114">
        <f t="shared" si="45"/>
        <v>0.24985835694050995</v>
      </c>
    </row>
    <row r="257" spans="1:13" s="73" customFormat="1" ht="24" x14ac:dyDescent="0.2">
      <c r="A257" s="84" t="s">
        <v>1001</v>
      </c>
      <c r="B257" s="84" t="s">
        <v>354</v>
      </c>
      <c r="C257" s="85" t="s">
        <v>101</v>
      </c>
      <c r="D257" s="86">
        <v>107.32</v>
      </c>
      <c r="E257" s="87">
        <f>IF(C257="","",VLOOKUP(A257,CPUs!A:K,11,FALSE))</f>
        <v>34.4</v>
      </c>
      <c r="F257" s="87">
        <f t="shared" si="48"/>
        <v>43.69</v>
      </c>
      <c r="G257" s="87">
        <f t="shared" si="49"/>
        <v>4688.8100000000004</v>
      </c>
      <c r="H257" s="113">
        <v>6252.46</v>
      </c>
      <c r="I257" s="114">
        <f t="shared" si="44"/>
        <v>0.25008556632109591</v>
      </c>
      <c r="J257" s="83"/>
      <c r="L257" s="83">
        <v>45.86</v>
      </c>
      <c r="M257" s="114">
        <f t="shared" si="45"/>
        <v>0.2498909725250763</v>
      </c>
    </row>
    <row r="258" spans="1:13" s="73" customFormat="1" ht="36" x14ac:dyDescent="0.2">
      <c r="A258" s="84" t="s">
        <v>1002</v>
      </c>
      <c r="B258" s="84" t="s">
        <v>311</v>
      </c>
      <c r="C258" s="85" t="s">
        <v>104</v>
      </c>
      <c r="D258" s="86">
        <v>17.739999999999998</v>
      </c>
      <c r="E258" s="87">
        <f>IF(C258="","",VLOOKUP(A258,CPUs!A:K,11,FALSE))</f>
        <v>466.13000000000005</v>
      </c>
      <c r="F258" s="87">
        <f t="shared" si="48"/>
        <v>592.12</v>
      </c>
      <c r="G258" s="87">
        <f t="shared" si="49"/>
        <v>10504.21</v>
      </c>
      <c r="H258" s="113">
        <v>14005.55</v>
      </c>
      <c r="I258" s="114">
        <f t="shared" si="44"/>
        <v>0.24999660848734973</v>
      </c>
      <c r="J258" s="83"/>
      <c r="L258" s="83">
        <v>621.5</v>
      </c>
      <c r="M258" s="114">
        <f t="shared" si="45"/>
        <v>0.2499919549477071</v>
      </c>
    </row>
    <row r="259" spans="1:13" s="73" customFormat="1" ht="24" x14ac:dyDescent="0.2">
      <c r="A259" s="84" t="s">
        <v>1003</v>
      </c>
      <c r="B259" s="84" t="s">
        <v>360</v>
      </c>
      <c r="C259" s="85" t="s">
        <v>104</v>
      </c>
      <c r="D259" s="86">
        <v>17.739999999999998</v>
      </c>
      <c r="E259" s="87">
        <f>IF(C259="","",VLOOKUP(A259,CPUs!A:K,11,FALSE))</f>
        <v>175.81</v>
      </c>
      <c r="F259" s="87">
        <f t="shared" si="48"/>
        <v>223.33</v>
      </c>
      <c r="G259" s="87">
        <f t="shared" si="49"/>
        <v>3961.87</v>
      </c>
      <c r="H259" s="113">
        <v>5282.44</v>
      </c>
      <c r="I259" s="114">
        <f t="shared" si="44"/>
        <v>0.24999242774172536</v>
      </c>
      <c r="J259" s="83"/>
      <c r="L259" s="83">
        <v>234.41</v>
      </c>
      <c r="M259" s="114">
        <f t="shared" si="45"/>
        <v>0.24998933492598441</v>
      </c>
    </row>
    <row r="260" spans="1:13" s="73" customFormat="1" ht="12" x14ac:dyDescent="0.2">
      <c r="A260" s="84" t="s">
        <v>1004</v>
      </c>
      <c r="B260" s="84" t="s">
        <v>991</v>
      </c>
      <c r="C260" s="85" t="s">
        <v>130</v>
      </c>
      <c r="D260" s="86">
        <v>2</v>
      </c>
      <c r="E260" s="87">
        <f>IF(C260="","",VLOOKUP(A260,CPUs!A:K,11,FALSE))</f>
        <v>29.364999999999998</v>
      </c>
      <c r="F260" s="87">
        <f t="shared" si="48"/>
        <v>37.299999999999997</v>
      </c>
      <c r="G260" s="87">
        <f t="shared" si="49"/>
        <v>74.599999999999994</v>
      </c>
      <c r="H260" s="73">
        <v>99.46</v>
      </c>
      <c r="I260" s="114">
        <f t="shared" si="44"/>
        <v>0.24994972853408404</v>
      </c>
      <c r="J260" s="83"/>
      <c r="L260" s="83">
        <v>39.15</v>
      </c>
      <c r="M260" s="114">
        <f t="shared" si="45"/>
        <v>0.24993614303959133</v>
      </c>
    </row>
    <row r="261" spans="1:13" s="73" customFormat="1" ht="24" x14ac:dyDescent="0.2">
      <c r="A261" s="84" t="s">
        <v>1005</v>
      </c>
      <c r="B261" s="84" t="s">
        <v>319</v>
      </c>
      <c r="C261" s="85" t="s">
        <v>112</v>
      </c>
      <c r="D261" s="86">
        <v>445</v>
      </c>
      <c r="E261" s="87">
        <f>IF(C261="","",VLOOKUP(A261,CPUs!A:K,11,FALSE))</f>
        <v>12.05</v>
      </c>
      <c r="F261" s="87">
        <f t="shared" si="48"/>
        <v>15.3</v>
      </c>
      <c r="G261" s="87">
        <f t="shared" si="49"/>
        <v>6808.5</v>
      </c>
      <c r="H261" s="113">
        <v>9078</v>
      </c>
      <c r="I261" s="114">
        <f t="shared" si="44"/>
        <v>0.25</v>
      </c>
      <c r="J261" s="83"/>
      <c r="L261" s="83">
        <v>16.059999999999999</v>
      </c>
      <c r="M261" s="114">
        <f t="shared" si="45"/>
        <v>0.24968866749688656</v>
      </c>
    </row>
    <row r="262" spans="1:13" s="73" customFormat="1" ht="24" x14ac:dyDescent="0.2">
      <c r="A262" s="84" t="s">
        <v>1006</v>
      </c>
      <c r="B262" s="84" t="s">
        <v>341</v>
      </c>
      <c r="C262" s="85" t="s">
        <v>112</v>
      </c>
      <c r="D262" s="86">
        <v>710</v>
      </c>
      <c r="E262" s="87">
        <f>IF(C262="","",VLOOKUP(A262,CPUs!A:K,11,FALSE))</f>
        <v>12.760000000000002</v>
      </c>
      <c r="F262" s="87">
        <f t="shared" si="48"/>
        <v>16.2</v>
      </c>
      <c r="G262" s="87">
        <f t="shared" si="49"/>
        <v>11502</v>
      </c>
      <c r="H262" s="113">
        <v>15343.1</v>
      </c>
      <c r="I262" s="114">
        <f t="shared" si="44"/>
        <v>0.25034706154558073</v>
      </c>
      <c r="J262" s="83"/>
      <c r="L262" s="83">
        <v>17.010000000000002</v>
      </c>
      <c r="M262" s="114">
        <f t="shared" si="45"/>
        <v>0.24985302763080541</v>
      </c>
    </row>
    <row r="263" spans="1:13" s="73" customFormat="1" ht="24" x14ac:dyDescent="0.2">
      <c r="A263" s="84" t="s">
        <v>1007</v>
      </c>
      <c r="B263" s="84" t="s">
        <v>995</v>
      </c>
      <c r="C263" s="85" t="s">
        <v>101</v>
      </c>
      <c r="D263" s="86">
        <v>214.64</v>
      </c>
      <c r="E263" s="87">
        <f>IF(C263="","",VLOOKUP(A263,CPUs!A:K,11,FALSE))</f>
        <v>71.47999999999999</v>
      </c>
      <c r="F263" s="87">
        <f t="shared" si="48"/>
        <v>90.8</v>
      </c>
      <c r="G263" s="87">
        <f t="shared" si="49"/>
        <v>19489.310000000001</v>
      </c>
      <c r="H263" s="113">
        <v>25984.32</v>
      </c>
      <c r="I263" s="114">
        <f t="shared" si="44"/>
        <v>0.24995882131993441</v>
      </c>
      <c r="J263" s="83"/>
      <c r="L263" s="83">
        <v>95.3</v>
      </c>
      <c r="M263" s="114">
        <f t="shared" si="45"/>
        <v>0.24994753410283321</v>
      </c>
    </row>
    <row r="264" spans="1:13" s="73" customFormat="1" ht="12" x14ac:dyDescent="0.2">
      <c r="A264" s="80" t="s">
        <v>1869</v>
      </c>
      <c r="B264" s="80" t="s">
        <v>1870</v>
      </c>
      <c r="C264" s="80"/>
      <c r="D264" s="81"/>
      <c r="E264" s="80" t="str">
        <f>IF(C264="","",VLOOKUP(A264,CPUs!A:K,11,FALSE))</f>
        <v/>
      </c>
      <c r="F264" s="80" t="str">
        <f t="shared" ref="F264:F323" si="50">IF(C264="","",ROUND(E264+$E$2*E264,2))</f>
        <v/>
      </c>
      <c r="G264" s="82">
        <f>SUM(G265:G284)</f>
        <v>37092.5</v>
      </c>
      <c r="I264" s="114" t="e">
        <f t="shared" ref="I264:I327" si="51">1-(G264/H264)</f>
        <v>#DIV/0!</v>
      </c>
      <c r="J264" s="83"/>
      <c r="L264" s="83"/>
      <c r="M264" s="114" t="e">
        <f t="shared" ref="M264:M327" si="52">1-(E264/L264)</f>
        <v>#VALUE!</v>
      </c>
    </row>
    <row r="265" spans="1:13" s="73" customFormat="1" ht="24" x14ac:dyDescent="0.2">
      <c r="A265" s="84" t="s">
        <v>1008</v>
      </c>
      <c r="B265" s="84" t="s">
        <v>128</v>
      </c>
      <c r="C265" s="85" t="s">
        <v>108</v>
      </c>
      <c r="D265" s="86">
        <v>36.4</v>
      </c>
      <c r="E265" s="87">
        <f>IF(C265="","",VLOOKUP(A265,CPUs!A:K,11,FALSE))</f>
        <v>33.669999999999995</v>
      </c>
      <c r="F265" s="87">
        <f t="shared" si="48"/>
        <v>42.77</v>
      </c>
      <c r="G265" s="87">
        <f t="shared" si="49"/>
        <v>1556.83</v>
      </c>
      <c r="H265" s="113">
        <v>2075.5300000000002</v>
      </c>
      <c r="I265" s="114">
        <f t="shared" si="51"/>
        <v>0.24991207065183363</v>
      </c>
      <c r="J265" s="83"/>
      <c r="L265" s="83">
        <v>44.89</v>
      </c>
      <c r="M265" s="114">
        <f t="shared" si="52"/>
        <v>0.24994430830920045</v>
      </c>
    </row>
    <row r="266" spans="1:13" s="73" customFormat="1" ht="24" x14ac:dyDescent="0.2">
      <c r="A266" s="84" t="s">
        <v>1009</v>
      </c>
      <c r="B266" s="84" t="s">
        <v>1010</v>
      </c>
      <c r="C266" s="85" t="s">
        <v>104</v>
      </c>
      <c r="D266" s="86">
        <v>2.44</v>
      </c>
      <c r="E266" s="87">
        <f>IF(C266="","",VLOOKUP(A266,CPUs!A:K,11,FALSE))</f>
        <v>185.17000000000002</v>
      </c>
      <c r="F266" s="87">
        <f t="shared" si="48"/>
        <v>235.22</v>
      </c>
      <c r="G266" s="87">
        <f t="shared" si="49"/>
        <v>573.94000000000005</v>
      </c>
      <c r="H266" s="73">
        <v>765.23</v>
      </c>
      <c r="I266" s="114">
        <f t="shared" si="51"/>
        <v>0.24997713105863595</v>
      </c>
      <c r="J266" s="83"/>
      <c r="L266" s="83">
        <v>246.89</v>
      </c>
      <c r="M266" s="114">
        <f t="shared" si="52"/>
        <v>0.24998987403297002</v>
      </c>
    </row>
    <row r="267" spans="1:13" s="73" customFormat="1" ht="24" x14ac:dyDescent="0.2">
      <c r="A267" s="84" t="s">
        <v>1011</v>
      </c>
      <c r="B267" s="84" t="s">
        <v>1012</v>
      </c>
      <c r="C267" s="85" t="s">
        <v>104</v>
      </c>
      <c r="D267" s="86">
        <v>2.16</v>
      </c>
      <c r="E267" s="87">
        <f>IF(C267="","",VLOOKUP(A267,CPUs!A:K,11,FALSE))</f>
        <v>507.05</v>
      </c>
      <c r="F267" s="87">
        <f t="shared" si="48"/>
        <v>644.1</v>
      </c>
      <c r="G267" s="87">
        <f t="shared" si="49"/>
        <v>1391.26</v>
      </c>
      <c r="H267" s="113">
        <v>1855.03</v>
      </c>
      <c r="I267" s="114">
        <f t="shared" si="51"/>
        <v>0.25000673843549703</v>
      </c>
      <c r="J267" s="83"/>
      <c r="L267" s="83">
        <v>676.07</v>
      </c>
      <c r="M267" s="114">
        <f t="shared" si="52"/>
        <v>0.25000369784193943</v>
      </c>
    </row>
    <row r="268" spans="1:13" s="73" customFormat="1" ht="36" x14ac:dyDescent="0.2">
      <c r="A268" s="84" t="s">
        <v>1015</v>
      </c>
      <c r="B268" s="84" t="s">
        <v>1016</v>
      </c>
      <c r="C268" s="85" t="s">
        <v>104</v>
      </c>
      <c r="D268" s="86">
        <v>2.5</v>
      </c>
      <c r="E268" s="87">
        <f>IF(C268="","",VLOOKUP(A268,CPUs!A:K,11,FALSE))</f>
        <v>2380.6800000000003</v>
      </c>
      <c r="F268" s="87">
        <f t="shared" si="48"/>
        <v>3024.17</v>
      </c>
      <c r="G268" s="87">
        <f t="shared" si="49"/>
        <v>7560.43</v>
      </c>
      <c r="H268" s="113">
        <v>10080.6</v>
      </c>
      <c r="I268" s="114">
        <f t="shared" si="51"/>
        <v>0.2500019840088884</v>
      </c>
      <c r="J268" s="83"/>
      <c r="L268" s="83">
        <v>3174.24</v>
      </c>
      <c r="M268" s="114">
        <f t="shared" si="52"/>
        <v>0.24999999999999989</v>
      </c>
    </row>
    <row r="269" spans="1:13" s="73" customFormat="1" ht="24" x14ac:dyDescent="0.2">
      <c r="A269" s="84" t="s">
        <v>1027</v>
      </c>
      <c r="B269" s="84" t="s">
        <v>213</v>
      </c>
      <c r="C269" s="85" t="s">
        <v>101</v>
      </c>
      <c r="D269" s="86">
        <v>10</v>
      </c>
      <c r="E269" s="87">
        <f>IF(C269="","",VLOOKUP(A269,CPUs!A:K,11,FALSE))</f>
        <v>25.709999999999997</v>
      </c>
      <c r="F269" s="87">
        <f t="shared" si="48"/>
        <v>32.65</v>
      </c>
      <c r="G269" s="87">
        <f t="shared" si="49"/>
        <v>326.5</v>
      </c>
      <c r="H269" s="73">
        <v>435.3</v>
      </c>
      <c r="I269" s="114">
        <f t="shared" si="51"/>
        <v>0.24994256834367101</v>
      </c>
      <c r="J269" s="83"/>
      <c r="L269" s="83">
        <v>34.270000000000003</v>
      </c>
      <c r="M269" s="114">
        <f t="shared" si="52"/>
        <v>0.24978114969360976</v>
      </c>
    </row>
    <row r="270" spans="1:13" s="73" customFormat="1" ht="36" x14ac:dyDescent="0.2">
      <c r="A270" s="84" t="s">
        <v>1028</v>
      </c>
      <c r="B270" s="84" t="s">
        <v>1029</v>
      </c>
      <c r="C270" s="85" t="s">
        <v>101</v>
      </c>
      <c r="D270" s="86">
        <v>10</v>
      </c>
      <c r="E270" s="87">
        <f>IF(C270="","",VLOOKUP(A270,CPUs!A:K,11,FALSE))</f>
        <v>23.75</v>
      </c>
      <c r="F270" s="87">
        <f t="shared" si="48"/>
        <v>30.16</v>
      </c>
      <c r="G270" s="87">
        <f t="shared" si="49"/>
        <v>301.60000000000002</v>
      </c>
      <c r="H270" s="73">
        <v>402.2</v>
      </c>
      <c r="I270" s="114">
        <f t="shared" si="51"/>
        <v>0.25012431626056686</v>
      </c>
      <c r="J270" s="83"/>
      <c r="L270" s="83">
        <v>31.66</v>
      </c>
      <c r="M270" s="114">
        <f t="shared" si="52"/>
        <v>0.24984207201516107</v>
      </c>
    </row>
    <row r="271" spans="1:13" s="73" customFormat="1" ht="36" x14ac:dyDescent="0.2">
      <c r="A271" s="84" t="s">
        <v>1030</v>
      </c>
      <c r="B271" s="84" t="s">
        <v>453</v>
      </c>
      <c r="C271" s="85" t="s">
        <v>101</v>
      </c>
      <c r="D271" s="86">
        <v>42.58</v>
      </c>
      <c r="E271" s="87">
        <f>IF(C271="","",VLOOKUP(A271,CPUs!A:K,11,FALSE))</f>
        <v>75.419999999999987</v>
      </c>
      <c r="F271" s="87">
        <f t="shared" si="48"/>
        <v>95.8</v>
      </c>
      <c r="G271" s="87">
        <f t="shared" ref="G271:G278" si="53">ROUND(D271*F271,2)</f>
        <v>4079.16</v>
      </c>
      <c r="H271" s="113">
        <v>5439.17</v>
      </c>
      <c r="I271" s="114">
        <f t="shared" si="51"/>
        <v>0.2500399877187145</v>
      </c>
      <c r="J271" s="83"/>
      <c r="L271" s="83">
        <v>100.56</v>
      </c>
      <c r="M271" s="114">
        <f t="shared" si="52"/>
        <v>0.25000000000000011</v>
      </c>
    </row>
    <row r="272" spans="1:13" s="73" customFormat="1" ht="36" x14ac:dyDescent="0.2">
      <c r="A272" s="84" t="s">
        <v>1031</v>
      </c>
      <c r="B272" s="84" t="s">
        <v>635</v>
      </c>
      <c r="C272" s="85" t="s">
        <v>101</v>
      </c>
      <c r="D272" s="86">
        <v>85.16</v>
      </c>
      <c r="E272" s="87">
        <f>IF(C272="","",VLOOKUP(A272,CPUs!A:K,11,FALSE))</f>
        <v>3.06</v>
      </c>
      <c r="F272" s="87">
        <f t="shared" si="48"/>
        <v>3.88</v>
      </c>
      <c r="G272" s="87">
        <f t="shared" si="53"/>
        <v>330.42</v>
      </c>
      <c r="H272" s="73">
        <v>440.28</v>
      </c>
      <c r="I272" s="114">
        <f t="shared" si="51"/>
        <v>0.24952303079858262</v>
      </c>
      <c r="J272" s="83"/>
      <c r="L272" s="83">
        <v>4.07</v>
      </c>
      <c r="M272" s="114">
        <f t="shared" si="52"/>
        <v>0.24815724815724816</v>
      </c>
    </row>
    <row r="273" spans="1:13" s="73" customFormat="1" ht="48" x14ac:dyDescent="0.2">
      <c r="A273" s="84" t="s">
        <v>1032</v>
      </c>
      <c r="B273" s="84" t="s">
        <v>640</v>
      </c>
      <c r="C273" s="85" t="s">
        <v>101</v>
      </c>
      <c r="D273" s="86">
        <v>85.16</v>
      </c>
      <c r="E273" s="87">
        <f>IF(C273="","",VLOOKUP(A273,CPUs!A:K,11,FALSE))</f>
        <v>25.74</v>
      </c>
      <c r="F273" s="87">
        <f t="shared" si="48"/>
        <v>32.69</v>
      </c>
      <c r="G273" s="87">
        <f t="shared" si="53"/>
        <v>2783.88</v>
      </c>
      <c r="H273" s="113">
        <v>3712.98</v>
      </c>
      <c r="I273" s="114">
        <f t="shared" si="51"/>
        <v>0.25023027325759895</v>
      </c>
      <c r="J273" s="83"/>
      <c r="L273" s="83">
        <v>34.32</v>
      </c>
      <c r="M273" s="114">
        <f t="shared" si="52"/>
        <v>0.25</v>
      </c>
    </row>
    <row r="274" spans="1:13" s="73" customFormat="1" ht="24" x14ac:dyDescent="0.2">
      <c r="A274" s="84" t="s">
        <v>1033</v>
      </c>
      <c r="B274" s="84" t="s">
        <v>726</v>
      </c>
      <c r="C274" s="85" t="s">
        <v>101</v>
      </c>
      <c r="D274" s="86">
        <v>139.19999999999999</v>
      </c>
      <c r="E274" s="87">
        <f>IF(C274="","",VLOOKUP(A274,CPUs!A:K,11,FALSE))</f>
        <v>1.7200000000000002</v>
      </c>
      <c r="F274" s="87">
        <f t="shared" si="48"/>
        <v>2.1800000000000002</v>
      </c>
      <c r="G274" s="87">
        <f t="shared" si="53"/>
        <v>303.45999999999998</v>
      </c>
      <c r="H274" s="73">
        <v>405.07</v>
      </c>
      <c r="I274" s="114">
        <f t="shared" si="51"/>
        <v>0.25084553287086186</v>
      </c>
      <c r="J274" s="83"/>
      <c r="L274" s="83">
        <v>2.29</v>
      </c>
      <c r="M274" s="114">
        <f t="shared" si="52"/>
        <v>0.24890829694323136</v>
      </c>
    </row>
    <row r="275" spans="1:13" s="73" customFormat="1" ht="36" x14ac:dyDescent="0.2">
      <c r="A275" s="84" t="s">
        <v>1034</v>
      </c>
      <c r="B275" s="84" t="s">
        <v>744</v>
      </c>
      <c r="C275" s="85" t="s">
        <v>101</v>
      </c>
      <c r="D275" s="86">
        <v>139.32</v>
      </c>
      <c r="E275" s="87">
        <f>IF(C275="","",VLOOKUP(A275,CPUs!A:K,11,FALSE))</f>
        <v>10.25</v>
      </c>
      <c r="F275" s="87">
        <f t="shared" si="48"/>
        <v>13.02</v>
      </c>
      <c r="G275" s="87">
        <f t="shared" si="53"/>
        <v>1813.95</v>
      </c>
      <c r="H275" s="113">
        <v>2417.1999999999998</v>
      </c>
      <c r="I275" s="114">
        <f t="shared" si="51"/>
        <v>0.24956561310607306</v>
      </c>
      <c r="J275" s="83"/>
      <c r="L275" s="83">
        <v>13.66</v>
      </c>
      <c r="M275" s="114">
        <f t="shared" si="52"/>
        <v>0.24963396778916547</v>
      </c>
    </row>
    <row r="276" spans="1:13" s="73" customFormat="1" ht="36" x14ac:dyDescent="0.2">
      <c r="A276" s="84" t="s">
        <v>1035</v>
      </c>
      <c r="B276" s="84" t="s">
        <v>747</v>
      </c>
      <c r="C276" s="85" t="s">
        <v>101</v>
      </c>
      <c r="D276" s="86">
        <v>9.5</v>
      </c>
      <c r="E276" s="87">
        <f>IF(C276="","",VLOOKUP(A276,CPUs!A:K,11,FALSE))</f>
        <v>6.95</v>
      </c>
      <c r="F276" s="87">
        <f t="shared" si="48"/>
        <v>8.82</v>
      </c>
      <c r="G276" s="87">
        <f t="shared" si="53"/>
        <v>83.79</v>
      </c>
      <c r="H276" s="73">
        <v>111.72</v>
      </c>
      <c r="I276" s="114">
        <f t="shared" si="51"/>
        <v>0.24999999999999989</v>
      </c>
      <c r="J276" s="83"/>
      <c r="L276" s="83">
        <v>9.26</v>
      </c>
      <c r="M276" s="114">
        <f t="shared" si="52"/>
        <v>0.24946004319654425</v>
      </c>
    </row>
    <row r="277" spans="1:13" s="73" customFormat="1" ht="36" x14ac:dyDescent="0.2">
      <c r="A277" s="84" t="s">
        <v>1036</v>
      </c>
      <c r="B277" s="84" t="s">
        <v>751</v>
      </c>
      <c r="C277" s="85" t="s">
        <v>101</v>
      </c>
      <c r="D277" s="86">
        <v>9.5</v>
      </c>
      <c r="E277" s="87">
        <f>IF(C277="","",VLOOKUP(A277,CPUs!A:K,11,FALSE))</f>
        <v>31.5</v>
      </c>
      <c r="F277" s="87">
        <f t="shared" si="48"/>
        <v>40.01</v>
      </c>
      <c r="G277" s="87">
        <f t="shared" si="53"/>
        <v>380.1</v>
      </c>
      <c r="H277" s="73">
        <v>506.83</v>
      </c>
      <c r="I277" s="114">
        <f t="shared" si="51"/>
        <v>0.25004439358364727</v>
      </c>
      <c r="J277" s="83"/>
      <c r="L277" s="83">
        <v>42</v>
      </c>
      <c r="M277" s="114">
        <f t="shared" si="52"/>
        <v>0.25</v>
      </c>
    </row>
    <row r="278" spans="1:13" s="73" customFormat="1" ht="36" x14ac:dyDescent="0.2">
      <c r="A278" s="84" t="s">
        <v>1037</v>
      </c>
      <c r="B278" s="84" t="s">
        <v>1038</v>
      </c>
      <c r="C278" s="85" t="s">
        <v>104</v>
      </c>
      <c r="D278" s="86">
        <v>1.66</v>
      </c>
      <c r="E278" s="87">
        <f>IF(C278="","",VLOOKUP(A278,CPUs!A:K,11,FALSE))</f>
        <v>504.09000000000003</v>
      </c>
      <c r="F278" s="87">
        <f t="shared" si="48"/>
        <v>640.34</v>
      </c>
      <c r="G278" s="87">
        <f t="shared" si="53"/>
        <v>1062.96</v>
      </c>
      <c r="H278" s="113">
        <v>1417.29</v>
      </c>
      <c r="I278" s="114">
        <f t="shared" si="51"/>
        <v>0.25000529178925979</v>
      </c>
      <c r="J278" s="83"/>
      <c r="L278" s="83">
        <v>672.12</v>
      </c>
      <c r="M278" s="114">
        <f t="shared" si="52"/>
        <v>0.25</v>
      </c>
    </row>
    <row r="279" spans="1:13" s="73" customFormat="1" ht="36" x14ac:dyDescent="0.2">
      <c r="A279" s="84" t="s">
        <v>1040</v>
      </c>
      <c r="B279" s="84" t="s">
        <v>1041</v>
      </c>
      <c r="C279" s="85" t="s">
        <v>101</v>
      </c>
      <c r="D279" s="86">
        <v>2</v>
      </c>
      <c r="E279" s="87">
        <f>IF(C279="","",VLOOKUP(A279,CPUs!A:K,11,FALSE))</f>
        <v>137.97</v>
      </c>
      <c r="F279" s="87">
        <f t="shared" si="48"/>
        <v>175.26</v>
      </c>
      <c r="G279" s="87">
        <f t="shared" si="49"/>
        <v>350.52</v>
      </c>
      <c r="H279" s="73">
        <v>467.36</v>
      </c>
      <c r="I279" s="114">
        <f t="shared" si="51"/>
        <v>0.25000000000000011</v>
      </c>
      <c r="J279" s="83"/>
      <c r="L279" s="83">
        <v>183.96</v>
      </c>
      <c r="M279" s="114">
        <f t="shared" si="52"/>
        <v>0.25</v>
      </c>
    </row>
    <row r="280" spans="1:13" s="73" customFormat="1" ht="24" x14ac:dyDescent="0.2">
      <c r="A280" s="84" t="s">
        <v>1044</v>
      </c>
      <c r="B280" s="84" t="s">
        <v>1045</v>
      </c>
      <c r="C280" s="85" t="s">
        <v>130</v>
      </c>
      <c r="D280" s="86">
        <v>2</v>
      </c>
      <c r="E280" s="87">
        <f>IF(C280="","",VLOOKUP(A280,CPUs!A:K,11,FALSE))</f>
        <v>398.53000000000003</v>
      </c>
      <c r="F280" s="87">
        <f t="shared" si="48"/>
        <v>506.25</v>
      </c>
      <c r="G280" s="87">
        <f t="shared" si="49"/>
        <v>1012.5</v>
      </c>
      <c r="H280" s="113">
        <v>1350</v>
      </c>
      <c r="I280" s="114">
        <f t="shared" si="51"/>
        <v>0.25</v>
      </c>
      <c r="J280" s="83"/>
      <c r="L280" s="83">
        <v>531.37</v>
      </c>
      <c r="M280" s="114">
        <f t="shared" si="52"/>
        <v>0.24999529518038277</v>
      </c>
    </row>
    <row r="281" spans="1:13" s="73" customFormat="1" ht="24" x14ac:dyDescent="0.2">
      <c r="A281" s="84" t="s">
        <v>1047</v>
      </c>
      <c r="B281" s="84" t="s">
        <v>1048</v>
      </c>
      <c r="C281" s="85" t="s">
        <v>130</v>
      </c>
      <c r="D281" s="86">
        <v>2</v>
      </c>
      <c r="E281" s="87">
        <f>IF(C281="","",VLOOKUP(A281,CPUs!A:K,11,FALSE))</f>
        <v>1220.48</v>
      </c>
      <c r="F281" s="87">
        <f t="shared" si="48"/>
        <v>1550.37</v>
      </c>
      <c r="G281" s="87">
        <f t="shared" si="49"/>
        <v>3100.74</v>
      </c>
      <c r="H281" s="113">
        <v>4134.34</v>
      </c>
      <c r="I281" s="114">
        <f t="shared" si="51"/>
        <v>0.25000362814862842</v>
      </c>
      <c r="J281" s="83"/>
      <c r="L281" s="83">
        <v>1627.31</v>
      </c>
      <c r="M281" s="114">
        <f t="shared" si="52"/>
        <v>0.25000153627766064</v>
      </c>
    </row>
    <row r="282" spans="1:13" s="73" customFormat="1" ht="36" x14ac:dyDescent="0.2">
      <c r="A282" s="84" t="s">
        <v>1054</v>
      </c>
      <c r="B282" s="84" t="s">
        <v>1055</v>
      </c>
      <c r="C282" s="85" t="s">
        <v>545</v>
      </c>
      <c r="D282" s="86">
        <v>1</v>
      </c>
      <c r="E282" s="87">
        <f>IF(C282="","",VLOOKUP(A282,CPUs!A:K,11,FALSE))</f>
        <v>2277.4500000000003</v>
      </c>
      <c r="F282" s="87">
        <f t="shared" si="48"/>
        <v>2893.04</v>
      </c>
      <c r="G282" s="87">
        <f t="shared" si="49"/>
        <v>2893.04</v>
      </c>
      <c r="H282" s="113">
        <v>3857.39</v>
      </c>
      <c r="I282" s="114">
        <f t="shared" si="51"/>
        <v>0.25000064810662126</v>
      </c>
      <c r="J282" s="83"/>
      <c r="L282" s="83">
        <v>3036.6</v>
      </c>
      <c r="M282" s="114">
        <f t="shared" si="52"/>
        <v>0.24999999999999989</v>
      </c>
    </row>
    <row r="283" spans="1:13" s="73" customFormat="1" ht="36" x14ac:dyDescent="0.2">
      <c r="A283" s="84" t="s">
        <v>1061</v>
      </c>
      <c r="B283" s="84" t="s">
        <v>1062</v>
      </c>
      <c r="C283" s="85" t="s">
        <v>101</v>
      </c>
      <c r="D283" s="86">
        <v>25.08</v>
      </c>
      <c r="E283" s="87">
        <f>IF(C283="","",VLOOKUP(A283,CPUs!A:K,11,FALSE))</f>
        <v>130.03</v>
      </c>
      <c r="F283" s="87">
        <f t="shared" si="48"/>
        <v>165.17</v>
      </c>
      <c r="G283" s="87">
        <f>ROUND(D283*F283,2)</f>
        <v>4142.46</v>
      </c>
      <c r="H283" s="113">
        <v>5523.37</v>
      </c>
      <c r="I283" s="114">
        <f t="shared" si="51"/>
        <v>0.25001222079998264</v>
      </c>
      <c r="J283" s="83"/>
      <c r="L283" s="83">
        <v>173.37</v>
      </c>
      <c r="M283" s="114">
        <f t="shared" si="52"/>
        <v>0.24998557997346715</v>
      </c>
    </row>
    <row r="284" spans="1:13" s="73" customFormat="1" ht="24" x14ac:dyDescent="0.2">
      <c r="A284" s="84" t="s">
        <v>1066</v>
      </c>
      <c r="B284" s="84" t="s">
        <v>1067</v>
      </c>
      <c r="C284" s="85" t="s">
        <v>101</v>
      </c>
      <c r="D284" s="86">
        <v>25.08</v>
      </c>
      <c r="E284" s="87">
        <f>IF(C284="","",VLOOKUP(A284,CPUs!A:K,11,FALSE))</f>
        <v>95.58</v>
      </c>
      <c r="F284" s="87">
        <f t="shared" si="48"/>
        <v>121.41</v>
      </c>
      <c r="G284" s="87">
        <f>ROUND(D284*F284,2)</f>
        <v>3044.96</v>
      </c>
      <c r="H284" s="113">
        <v>4060.2</v>
      </c>
      <c r="I284" s="114">
        <f t="shared" si="51"/>
        <v>0.25004679572434851</v>
      </c>
      <c r="J284" s="83"/>
      <c r="L284" s="83">
        <v>127.44</v>
      </c>
      <c r="M284" s="114">
        <f t="shared" si="52"/>
        <v>0.25</v>
      </c>
    </row>
    <row r="285" spans="1:13" s="73" customFormat="1" ht="12" x14ac:dyDescent="0.2">
      <c r="A285" s="80">
        <v>11</v>
      </c>
      <c r="B285" s="80" t="s">
        <v>21</v>
      </c>
      <c r="C285" s="80"/>
      <c r="D285" s="81"/>
      <c r="E285" s="80" t="str">
        <f>IF(C285="","",VLOOKUP(A285,CPUs!A:K,11,FALSE))</f>
        <v/>
      </c>
      <c r="F285" s="80" t="str">
        <f t="shared" si="50"/>
        <v/>
      </c>
      <c r="G285" s="82">
        <f>SUM(G286,G305,G323,G337,G347,G354,G359,G406)</f>
        <v>679935.05</v>
      </c>
      <c r="I285" s="114" t="e">
        <f t="shared" si="51"/>
        <v>#DIV/0!</v>
      </c>
      <c r="J285" s="83"/>
      <c r="L285" s="83"/>
      <c r="M285" s="114" t="e">
        <f t="shared" si="52"/>
        <v>#VALUE!</v>
      </c>
    </row>
    <row r="286" spans="1:13" s="73" customFormat="1" ht="12" x14ac:dyDescent="0.2">
      <c r="A286" s="80" t="s">
        <v>1871</v>
      </c>
      <c r="B286" s="80" t="s">
        <v>1872</v>
      </c>
      <c r="C286" s="80"/>
      <c r="D286" s="81"/>
      <c r="E286" s="80" t="str">
        <f>IF(C286="","",VLOOKUP(A286,CPUs!A:K,11,FALSE))</f>
        <v/>
      </c>
      <c r="F286" s="80" t="str">
        <f t="shared" si="50"/>
        <v/>
      </c>
      <c r="G286" s="82">
        <f>SUM(G287:G304)</f>
        <v>93913.5</v>
      </c>
      <c r="I286" s="114" t="e">
        <f t="shared" si="51"/>
        <v>#DIV/0!</v>
      </c>
      <c r="J286" s="83"/>
      <c r="L286" s="83"/>
      <c r="M286" s="114" t="e">
        <f t="shared" si="52"/>
        <v>#VALUE!</v>
      </c>
    </row>
    <row r="287" spans="1:13" s="73" customFormat="1" ht="24" x14ac:dyDescent="0.2">
      <c r="A287" s="84" t="s">
        <v>1068</v>
      </c>
      <c r="B287" s="84" t="s">
        <v>1069</v>
      </c>
      <c r="C287" s="85" t="s">
        <v>130</v>
      </c>
      <c r="D287" s="86">
        <v>3</v>
      </c>
      <c r="E287" s="87">
        <f>IF(C287="","",VLOOKUP(A287,CPUs!A:K,11,FALSE))</f>
        <v>8.76</v>
      </c>
      <c r="F287" s="87">
        <f>IF(C287="","",ROUNDDOWN(E287+$E$2*E287,2))</f>
        <v>11.12</v>
      </c>
      <c r="G287" s="87">
        <f t="shared" ref="G287:G350" si="54">ROUND(D287*F287,2)</f>
        <v>33.36</v>
      </c>
      <c r="H287" s="73">
        <v>44.46</v>
      </c>
      <c r="I287" s="114">
        <f t="shared" si="51"/>
        <v>0.24966261808367074</v>
      </c>
      <c r="J287" s="83"/>
      <c r="L287" s="83">
        <v>11.67</v>
      </c>
      <c r="M287" s="114">
        <f t="shared" si="52"/>
        <v>0.24935732647814912</v>
      </c>
    </row>
    <row r="288" spans="1:13" s="73" customFormat="1" ht="24" x14ac:dyDescent="0.2">
      <c r="A288" s="84" t="s">
        <v>1072</v>
      </c>
      <c r="B288" s="84" t="s">
        <v>1073</v>
      </c>
      <c r="C288" s="85" t="s">
        <v>130</v>
      </c>
      <c r="D288" s="86">
        <v>6</v>
      </c>
      <c r="E288" s="87">
        <f>IF(C288="","",VLOOKUP(A288,CPUs!A:K,11,FALSE))</f>
        <v>9.1300000000000008</v>
      </c>
      <c r="F288" s="87">
        <f>IF(C288="","",ROUNDDOWN(E288+$E$2*E288,2))</f>
        <v>11.59</v>
      </c>
      <c r="G288" s="87">
        <f t="shared" si="54"/>
        <v>69.540000000000006</v>
      </c>
      <c r="H288" s="73">
        <v>92.76</v>
      </c>
      <c r="I288" s="114">
        <f t="shared" si="51"/>
        <v>0.25032341526520052</v>
      </c>
      <c r="J288" s="83"/>
      <c r="L288" s="83">
        <v>12.17</v>
      </c>
      <c r="M288" s="114">
        <f t="shared" si="52"/>
        <v>0.24979457682826611</v>
      </c>
    </row>
    <row r="289" spans="1:13" s="73" customFormat="1" ht="24" x14ac:dyDescent="0.2">
      <c r="A289" s="84" t="s">
        <v>1074</v>
      </c>
      <c r="B289" s="84" t="s">
        <v>1075</v>
      </c>
      <c r="C289" s="85" t="s">
        <v>130</v>
      </c>
      <c r="D289" s="86">
        <v>23</v>
      </c>
      <c r="E289" s="87">
        <f>IF(C289="","",VLOOKUP(A289,CPUs!A:K,11,FALSE))</f>
        <v>9.93</v>
      </c>
      <c r="F289" s="87">
        <f>IF(C289="","",ROUNDDOWN(E289+$E$2*E289,2))</f>
        <v>12.61</v>
      </c>
      <c r="G289" s="87">
        <f t="shared" si="54"/>
        <v>290.02999999999997</v>
      </c>
      <c r="H289" s="73">
        <v>386.63</v>
      </c>
      <c r="I289" s="114">
        <f t="shared" si="51"/>
        <v>0.24985127900059489</v>
      </c>
      <c r="J289" s="83"/>
      <c r="L289" s="83">
        <v>13.23</v>
      </c>
      <c r="M289" s="114">
        <f t="shared" si="52"/>
        <v>0.24943310657596374</v>
      </c>
    </row>
    <row r="290" spans="1:13" s="73" customFormat="1" ht="24" x14ac:dyDescent="0.2">
      <c r="A290" s="84" t="s">
        <v>1077</v>
      </c>
      <c r="B290" s="84" t="s">
        <v>1078</v>
      </c>
      <c r="C290" s="85" t="s">
        <v>130</v>
      </c>
      <c r="D290" s="86">
        <v>15</v>
      </c>
      <c r="E290" s="87">
        <f>IF(C290="","",VLOOKUP(A290,CPUs!A:K,11,FALSE))</f>
        <v>9.93</v>
      </c>
      <c r="F290" s="87">
        <f>IF(C290="","",ROUNDDOWN(E290+$E$2*E290,2))</f>
        <v>12.61</v>
      </c>
      <c r="G290" s="87">
        <f t="shared" si="54"/>
        <v>189.15</v>
      </c>
      <c r="H290" s="73">
        <v>252.15</v>
      </c>
      <c r="I290" s="114">
        <f t="shared" si="51"/>
        <v>0.24985127900059489</v>
      </c>
      <c r="J290" s="83"/>
      <c r="L290" s="83">
        <v>13.23</v>
      </c>
      <c r="M290" s="114">
        <f t="shared" si="52"/>
        <v>0.24943310657596374</v>
      </c>
    </row>
    <row r="291" spans="1:13" s="73" customFormat="1" ht="24" x14ac:dyDescent="0.2">
      <c r="A291" s="84" t="s">
        <v>1079</v>
      </c>
      <c r="B291" s="84" t="s">
        <v>1080</v>
      </c>
      <c r="C291" s="85" t="s">
        <v>130</v>
      </c>
      <c r="D291" s="86">
        <v>1</v>
      </c>
      <c r="E291" s="87">
        <f>IF(C291="","",VLOOKUP(A291,CPUs!A:K,11,FALSE))</f>
        <v>10.86</v>
      </c>
      <c r="F291" s="87">
        <f t="shared" ref="F291:F304" si="55">IF(C291="","",ROUNDDOWN(E291+$E$2*E291,2))</f>
        <v>13.79</v>
      </c>
      <c r="G291" s="87">
        <f t="shared" si="54"/>
        <v>13.79</v>
      </c>
      <c r="H291" s="73">
        <v>18.39</v>
      </c>
      <c r="I291" s="114">
        <f t="shared" si="51"/>
        <v>0.25013594344752588</v>
      </c>
      <c r="J291" s="83"/>
      <c r="L291" s="83">
        <v>14.48</v>
      </c>
      <c r="M291" s="114">
        <f t="shared" si="52"/>
        <v>0.25000000000000011</v>
      </c>
    </row>
    <row r="292" spans="1:13" s="73" customFormat="1" ht="24" x14ac:dyDescent="0.2">
      <c r="A292" s="84" t="s">
        <v>1082</v>
      </c>
      <c r="B292" s="84" t="s">
        <v>1083</v>
      </c>
      <c r="C292" s="85" t="s">
        <v>130</v>
      </c>
      <c r="D292" s="86">
        <v>6</v>
      </c>
      <c r="E292" s="87">
        <f>IF(C292="","",VLOOKUP(A292,CPUs!A:K,11,FALSE))</f>
        <v>60.55</v>
      </c>
      <c r="F292" s="87">
        <f t="shared" si="55"/>
        <v>76.91</v>
      </c>
      <c r="G292" s="87">
        <f t="shared" si="54"/>
        <v>461.46</v>
      </c>
      <c r="H292" s="73">
        <v>615.29999999999995</v>
      </c>
      <c r="I292" s="114">
        <f t="shared" si="51"/>
        <v>0.2500243783520234</v>
      </c>
      <c r="J292" s="83"/>
      <c r="L292" s="83">
        <v>80.73</v>
      </c>
      <c r="M292" s="114">
        <f t="shared" si="52"/>
        <v>0.24996903257772829</v>
      </c>
    </row>
    <row r="293" spans="1:13" s="73" customFormat="1" ht="24" x14ac:dyDescent="0.2">
      <c r="A293" s="84" t="s">
        <v>1085</v>
      </c>
      <c r="B293" s="84" t="s">
        <v>1086</v>
      </c>
      <c r="C293" s="85" t="s">
        <v>130</v>
      </c>
      <c r="D293" s="86">
        <v>2</v>
      </c>
      <c r="E293" s="87">
        <f>IF(C293="","",VLOOKUP(A293,CPUs!A:K,11,FALSE))</f>
        <v>64.819999999999993</v>
      </c>
      <c r="F293" s="87">
        <f t="shared" si="55"/>
        <v>82.34</v>
      </c>
      <c r="G293" s="87">
        <f t="shared" si="54"/>
        <v>164.68</v>
      </c>
      <c r="H293" s="73">
        <v>219.58</v>
      </c>
      <c r="I293" s="114">
        <f t="shared" si="51"/>
        <v>0.25002277074414792</v>
      </c>
      <c r="J293" s="83"/>
      <c r="L293" s="83">
        <v>86.43</v>
      </c>
      <c r="M293" s="114">
        <f t="shared" si="52"/>
        <v>0.25002892514173336</v>
      </c>
    </row>
    <row r="294" spans="1:13" s="73" customFormat="1" ht="24" x14ac:dyDescent="0.2">
      <c r="A294" s="84" t="s">
        <v>1088</v>
      </c>
      <c r="B294" s="84" t="s">
        <v>1089</v>
      </c>
      <c r="C294" s="85" t="s">
        <v>130</v>
      </c>
      <c r="D294" s="86">
        <v>2</v>
      </c>
      <c r="E294" s="87">
        <f>IF(C294="","",VLOOKUP(A294,CPUs!A:K,11,FALSE))</f>
        <v>70.419999999999987</v>
      </c>
      <c r="F294" s="87">
        <f t="shared" si="55"/>
        <v>89.45</v>
      </c>
      <c r="G294" s="87">
        <f t="shared" si="54"/>
        <v>178.9</v>
      </c>
      <c r="H294" s="73">
        <v>238.54</v>
      </c>
      <c r="I294" s="114">
        <f t="shared" si="51"/>
        <v>0.25002096084514125</v>
      </c>
      <c r="J294" s="83"/>
      <c r="L294" s="83">
        <v>93.89</v>
      </c>
      <c r="M294" s="114">
        <f t="shared" si="52"/>
        <v>0.24997337309617651</v>
      </c>
    </row>
    <row r="295" spans="1:13" s="73" customFormat="1" ht="24" x14ac:dyDescent="0.2">
      <c r="A295" s="84" t="s">
        <v>1091</v>
      </c>
      <c r="B295" s="84" t="s">
        <v>13661</v>
      </c>
      <c r="C295" s="85" t="s">
        <v>130</v>
      </c>
      <c r="D295" s="86">
        <v>2</v>
      </c>
      <c r="E295" s="87">
        <f>IF(C295="","",VLOOKUP(A295,CPUs!A:K,11,FALSE))</f>
        <v>114.97</v>
      </c>
      <c r="F295" s="87">
        <f t="shared" si="55"/>
        <v>146.04</v>
      </c>
      <c r="G295" s="87">
        <f t="shared" si="54"/>
        <v>292.08</v>
      </c>
      <c r="H295" s="73">
        <v>389.44</v>
      </c>
      <c r="I295" s="114">
        <f t="shared" si="51"/>
        <v>0.25</v>
      </c>
      <c r="J295" s="83"/>
      <c r="L295" s="83">
        <v>153.29</v>
      </c>
      <c r="M295" s="114">
        <f t="shared" si="52"/>
        <v>0.2499836910431209</v>
      </c>
    </row>
    <row r="296" spans="1:13" s="73" customFormat="1" ht="24" x14ac:dyDescent="0.2">
      <c r="A296" s="84" t="s">
        <v>1095</v>
      </c>
      <c r="B296" s="84" t="s">
        <v>13660</v>
      </c>
      <c r="C296" s="85" t="s">
        <v>130</v>
      </c>
      <c r="D296" s="86">
        <v>2</v>
      </c>
      <c r="E296" s="87">
        <f>IF(C296="","",VLOOKUP(A296,CPUs!A:K,11,FALSE))</f>
        <v>114.97</v>
      </c>
      <c r="F296" s="87">
        <f t="shared" si="55"/>
        <v>146.04</v>
      </c>
      <c r="G296" s="87">
        <f t="shared" si="54"/>
        <v>292.08</v>
      </c>
      <c r="H296" s="73">
        <v>389.44</v>
      </c>
      <c r="I296" s="114">
        <f t="shared" si="51"/>
        <v>0.25</v>
      </c>
      <c r="J296" s="83"/>
      <c r="L296" s="83">
        <v>153.29</v>
      </c>
      <c r="M296" s="114">
        <f t="shared" si="52"/>
        <v>0.2499836910431209</v>
      </c>
    </row>
    <row r="297" spans="1:13" s="73" customFormat="1" ht="24" x14ac:dyDescent="0.2">
      <c r="A297" s="84" t="s">
        <v>1096</v>
      </c>
      <c r="B297" s="84" t="s">
        <v>1097</v>
      </c>
      <c r="C297" s="85" t="s">
        <v>130</v>
      </c>
      <c r="D297" s="86">
        <v>2</v>
      </c>
      <c r="E297" s="87">
        <f>IF(C297="","",VLOOKUP(A297,CPUs!A:K,11,FALSE))</f>
        <v>318.3</v>
      </c>
      <c r="F297" s="87">
        <f t="shared" si="55"/>
        <v>404.33</v>
      </c>
      <c r="G297" s="87">
        <f t="shared" si="54"/>
        <v>808.66</v>
      </c>
      <c r="H297" s="113">
        <v>1078.24</v>
      </c>
      <c r="I297" s="114">
        <f t="shared" si="51"/>
        <v>0.25001854874610485</v>
      </c>
      <c r="J297" s="83"/>
      <c r="L297" s="83">
        <v>424.4</v>
      </c>
      <c r="M297" s="114">
        <f t="shared" si="52"/>
        <v>0.24999999999999989</v>
      </c>
    </row>
    <row r="298" spans="1:13" s="73" customFormat="1" ht="12" x14ac:dyDescent="0.2">
      <c r="A298" s="84" t="s">
        <v>1100</v>
      </c>
      <c r="B298" s="84" t="s">
        <v>1101</v>
      </c>
      <c r="C298" s="85" t="s">
        <v>545</v>
      </c>
      <c r="D298" s="86">
        <v>1</v>
      </c>
      <c r="E298" s="87">
        <f>IF(C298="","",VLOOKUP(A298,CPUs!A:K,11,FALSE))</f>
        <v>153.07999999999998</v>
      </c>
      <c r="F298" s="87">
        <f t="shared" si="55"/>
        <v>194.45</v>
      </c>
      <c r="G298" s="87">
        <f t="shared" si="54"/>
        <v>194.45</v>
      </c>
      <c r="H298" s="73">
        <v>259.27999999999997</v>
      </c>
      <c r="I298" s="114">
        <f t="shared" si="51"/>
        <v>0.2500385683431039</v>
      </c>
      <c r="J298" s="83"/>
      <c r="L298" s="83">
        <v>204.11</v>
      </c>
      <c r="M298" s="114">
        <f t="shared" si="52"/>
        <v>0.25001224829748681</v>
      </c>
    </row>
    <row r="299" spans="1:13" s="73" customFormat="1" ht="12" x14ac:dyDescent="0.2">
      <c r="A299" s="84" t="s">
        <v>1104</v>
      </c>
      <c r="B299" s="84" t="s">
        <v>1105</v>
      </c>
      <c r="C299" s="85" t="s">
        <v>545</v>
      </c>
      <c r="D299" s="86">
        <v>24</v>
      </c>
      <c r="E299" s="87">
        <f>IF(C299="","",VLOOKUP(A299,CPUs!A:K,11,FALSE))</f>
        <v>82.45</v>
      </c>
      <c r="F299" s="87">
        <f t="shared" si="55"/>
        <v>104.73</v>
      </c>
      <c r="G299" s="87">
        <f t="shared" si="54"/>
        <v>2513.52</v>
      </c>
      <c r="H299" s="113">
        <v>3351.36</v>
      </c>
      <c r="I299" s="114">
        <f t="shared" si="51"/>
        <v>0.25</v>
      </c>
      <c r="J299" s="83"/>
      <c r="L299" s="83">
        <v>109.93</v>
      </c>
      <c r="M299" s="114">
        <f t="shared" si="52"/>
        <v>0.24997725825525341</v>
      </c>
    </row>
    <row r="300" spans="1:13" s="73" customFormat="1" ht="12" x14ac:dyDescent="0.2">
      <c r="A300" s="84" t="s">
        <v>1107</v>
      </c>
      <c r="B300" s="84" t="s">
        <v>13659</v>
      </c>
      <c r="C300" s="85" t="s">
        <v>545</v>
      </c>
      <c r="D300" s="86">
        <v>8</v>
      </c>
      <c r="E300" s="87">
        <f>IF(C300="","",VLOOKUP(A300,CPUs!A:K,11,FALSE))</f>
        <v>125.05</v>
      </c>
      <c r="F300" s="87">
        <f t="shared" si="55"/>
        <v>158.85</v>
      </c>
      <c r="G300" s="87">
        <f t="shared" si="54"/>
        <v>1270.8</v>
      </c>
      <c r="H300" s="113">
        <v>1694.4</v>
      </c>
      <c r="I300" s="114">
        <f t="shared" si="51"/>
        <v>0.25000000000000011</v>
      </c>
      <c r="J300" s="83"/>
      <c r="L300" s="83">
        <v>166.73</v>
      </c>
      <c r="M300" s="114">
        <f t="shared" si="52"/>
        <v>0.24998500569783477</v>
      </c>
    </row>
    <row r="301" spans="1:13" s="73" customFormat="1" ht="36" x14ac:dyDescent="0.2">
      <c r="A301" s="84" t="s">
        <v>1109</v>
      </c>
      <c r="B301" s="84" t="s">
        <v>1110</v>
      </c>
      <c r="C301" s="85" t="s">
        <v>130</v>
      </c>
      <c r="D301" s="86">
        <v>5</v>
      </c>
      <c r="E301" s="87">
        <f>IF(C301="","",VLOOKUP(A301,CPUs!A:K,11,FALSE))</f>
        <v>521.05999999999995</v>
      </c>
      <c r="F301" s="87">
        <f t="shared" si="55"/>
        <v>661.9</v>
      </c>
      <c r="G301" s="87">
        <f t="shared" si="54"/>
        <v>3309.5</v>
      </c>
      <c r="H301" s="113">
        <v>4412.6499999999996</v>
      </c>
      <c r="I301" s="114">
        <f t="shared" si="51"/>
        <v>0.24999716723510812</v>
      </c>
      <c r="J301" s="83"/>
      <c r="L301" s="83">
        <v>694.74</v>
      </c>
      <c r="M301" s="114">
        <f t="shared" si="52"/>
        <v>0.24999280306301652</v>
      </c>
    </row>
    <row r="302" spans="1:13" s="73" customFormat="1" ht="36" x14ac:dyDescent="0.2">
      <c r="A302" s="84" t="s">
        <v>1113</v>
      </c>
      <c r="B302" s="84" t="s">
        <v>1114</v>
      </c>
      <c r="C302" s="85" t="s">
        <v>130</v>
      </c>
      <c r="D302" s="86">
        <v>1</v>
      </c>
      <c r="E302" s="87">
        <f>IF(C302="","",VLOOKUP(A302,CPUs!A:K,11,FALSE))</f>
        <v>599.52</v>
      </c>
      <c r="F302" s="87">
        <f t="shared" si="55"/>
        <v>761.57</v>
      </c>
      <c r="G302" s="87">
        <f t="shared" si="54"/>
        <v>761.57</v>
      </c>
      <c r="H302" s="113">
        <v>1015.43</v>
      </c>
      <c r="I302" s="114">
        <f t="shared" si="51"/>
        <v>0.2500024620111676</v>
      </c>
      <c r="J302" s="83"/>
      <c r="L302" s="83">
        <v>799.36</v>
      </c>
      <c r="M302" s="114">
        <f t="shared" si="52"/>
        <v>0.25</v>
      </c>
    </row>
    <row r="303" spans="1:13" s="73" customFormat="1" ht="24" x14ac:dyDescent="0.2">
      <c r="A303" s="84" t="s">
        <v>1116</v>
      </c>
      <c r="B303" s="84" t="s">
        <v>1117</v>
      </c>
      <c r="C303" s="85" t="s">
        <v>545</v>
      </c>
      <c r="D303" s="86">
        <v>1</v>
      </c>
      <c r="E303" s="87">
        <f>IF(C303="","",VLOOKUP(A303,CPUs!A:K,11,FALSE))</f>
        <v>2440.52</v>
      </c>
      <c r="F303" s="87">
        <f t="shared" si="55"/>
        <v>3100.19</v>
      </c>
      <c r="G303" s="87">
        <f t="shared" si="54"/>
        <v>3100.19</v>
      </c>
      <c r="H303" s="113">
        <v>4133.59</v>
      </c>
      <c r="I303" s="114">
        <f t="shared" si="51"/>
        <v>0.25000060480115349</v>
      </c>
      <c r="J303" s="83"/>
      <c r="L303" s="83">
        <v>3254.03</v>
      </c>
      <c r="M303" s="114">
        <f t="shared" si="52"/>
        <v>0.25000076827810447</v>
      </c>
    </row>
    <row r="304" spans="1:13" s="73" customFormat="1" ht="24" x14ac:dyDescent="0.2">
      <c r="A304" s="84" t="s">
        <v>1120</v>
      </c>
      <c r="B304" s="84" t="s">
        <v>1122</v>
      </c>
      <c r="C304" s="85" t="s">
        <v>545</v>
      </c>
      <c r="D304" s="86">
        <v>1</v>
      </c>
      <c r="E304" s="87">
        <f>IF(C304="","",VLOOKUP(A304,CPUs!A:K,11,FALSE))</f>
        <v>62953.43</v>
      </c>
      <c r="F304" s="87">
        <f t="shared" si="55"/>
        <v>79969.740000000005</v>
      </c>
      <c r="G304" s="87">
        <f t="shared" si="54"/>
        <v>79969.740000000005</v>
      </c>
      <c r="H304" s="113">
        <v>106626.31</v>
      </c>
      <c r="I304" s="114">
        <f t="shared" si="51"/>
        <v>0.24999992966088758</v>
      </c>
      <c r="J304" s="83"/>
      <c r="L304" s="83">
        <v>83937.9</v>
      </c>
      <c r="M304" s="114">
        <f t="shared" si="52"/>
        <v>0.24999994043215279</v>
      </c>
    </row>
    <row r="305" spans="1:13" s="73" customFormat="1" ht="12" x14ac:dyDescent="0.2">
      <c r="A305" s="80" t="s">
        <v>1873</v>
      </c>
      <c r="B305" s="80" t="s">
        <v>1874</v>
      </c>
      <c r="C305" s="80"/>
      <c r="D305" s="81"/>
      <c r="E305" s="80" t="str">
        <f>IF(C305="","",VLOOKUP(A305,CPUs!A:K,11,FALSE))</f>
        <v/>
      </c>
      <c r="F305" s="80" t="str">
        <f t="shared" si="50"/>
        <v/>
      </c>
      <c r="G305" s="82">
        <f>SUM(G306:G322)</f>
        <v>200164.07000000004</v>
      </c>
      <c r="I305" s="114" t="e">
        <f t="shared" si="51"/>
        <v>#DIV/0!</v>
      </c>
      <c r="J305" s="83"/>
      <c r="L305" s="83"/>
      <c r="M305" s="114" t="e">
        <f t="shared" si="52"/>
        <v>#VALUE!</v>
      </c>
    </row>
    <row r="306" spans="1:13" s="73" customFormat="1" ht="24" x14ac:dyDescent="0.2">
      <c r="A306" s="84" t="s">
        <v>1123</v>
      </c>
      <c r="B306" s="84" t="s">
        <v>199</v>
      </c>
      <c r="C306" s="85" t="s">
        <v>108</v>
      </c>
      <c r="D306" s="86">
        <v>13000</v>
      </c>
      <c r="E306" s="87">
        <f>IF(C306="","",VLOOKUP(A306,CPUs!A:K,11,FALSE))</f>
        <v>2.7899999999999996</v>
      </c>
      <c r="F306" s="87">
        <f t="shared" ref="F306:F315" si="56">IF(C306="","",ROUNDDOWN(E306+$E$2*E306,2))</f>
        <v>3.54</v>
      </c>
      <c r="G306" s="87">
        <f t="shared" si="54"/>
        <v>46020</v>
      </c>
      <c r="H306" s="113">
        <v>61230</v>
      </c>
      <c r="I306" s="114">
        <f t="shared" si="51"/>
        <v>0.24840764331210186</v>
      </c>
      <c r="J306" s="83"/>
      <c r="L306" s="83">
        <v>3.71</v>
      </c>
      <c r="M306" s="114">
        <f t="shared" si="52"/>
        <v>0.24797843665768204</v>
      </c>
    </row>
    <row r="307" spans="1:13" s="73" customFormat="1" ht="24" x14ac:dyDescent="0.2">
      <c r="A307" s="115" t="s">
        <v>1126</v>
      </c>
      <c r="B307" s="115" t="s">
        <v>200</v>
      </c>
      <c r="C307" s="116" t="s">
        <v>108</v>
      </c>
      <c r="D307" s="117">
        <v>1100</v>
      </c>
      <c r="E307" s="118">
        <f>IF(C307="","",VLOOKUP(A307,CPUs!A:K,11,FALSE))</f>
        <v>4.29</v>
      </c>
      <c r="F307" s="118">
        <f>IF(C307="","",ROUNDDOWN(E307+$E$2*E307,2))</f>
        <v>5.44</v>
      </c>
      <c r="G307" s="118">
        <f t="shared" si="54"/>
        <v>5984</v>
      </c>
      <c r="H307" s="113">
        <v>8030</v>
      </c>
      <c r="I307" s="114">
        <f t="shared" si="51"/>
        <v>0.25479452054794516</v>
      </c>
      <c r="J307" s="83"/>
      <c r="L307" s="83">
        <v>5.75</v>
      </c>
      <c r="M307" s="114">
        <f t="shared" si="52"/>
        <v>0.25391304347826082</v>
      </c>
    </row>
    <row r="308" spans="1:13" s="73" customFormat="1" ht="24" x14ac:dyDescent="0.2">
      <c r="A308" s="84" t="s">
        <v>1128</v>
      </c>
      <c r="B308" s="84" t="s">
        <v>1129</v>
      </c>
      <c r="C308" s="85" t="s">
        <v>108</v>
      </c>
      <c r="D308" s="86">
        <v>750</v>
      </c>
      <c r="E308" s="87">
        <f>IF(C308="","",VLOOKUP(A308,CPUs!A:K,11,FALSE))</f>
        <v>6.04</v>
      </c>
      <c r="F308" s="87">
        <f t="shared" si="56"/>
        <v>7.67</v>
      </c>
      <c r="G308" s="87">
        <f t="shared" si="54"/>
        <v>5752.5</v>
      </c>
      <c r="H308" s="113">
        <v>7672.5</v>
      </c>
      <c r="I308" s="114">
        <f t="shared" si="51"/>
        <v>0.25024437927663734</v>
      </c>
      <c r="J308" s="83"/>
      <c r="L308" s="83">
        <v>8.0500000000000007</v>
      </c>
      <c r="M308" s="114">
        <f t="shared" si="52"/>
        <v>0.24968944099378887</v>
      </c>
    </row>
    <row r="309" spans="1:13" s="73" customFormat="1" ht="24" x14ac:dyDescent="0.2">
      <c r="A309" s="84" t="s">
        <v>1131</v>
      </c>
      <c r="B309" s="84" t="s">
        <v>1132</v>
      </c>
      <c r="C309" s="85" t="s">
        <v>108</v>
      </c>
      <c r="D309" s="86">
        <v>362</v>
      </c>
      <c r="E309" s="87">
        <f>IF(C309="","",VLOOKUP(A309,CPUs!A:K,11,FALSE))</f>
        <v>11.57</v>
      </c>
      <c r="F309" s="87">
        <f t="shared" si="56"/>
        <v>14.69</v>
      </c>
      <c r="G309" s="87">
        <f t="shared" si="54"/>
        <v>5317.78</v>
      </c>
      <c r="H309" s="113">
        <v>7091.58</v>
      </c>
      <c r="I309" s="114">
        <f t="shared" si="51"/>
        <v>0.25012761613067891</v>
      </c>
      <c r="J309" s="83"/>
      <c r="L309" s="83">
        <v>15.42</v>
      </c>
      <c r="M309" s="114">
        <f t="shared" si="52"/>
        <v>0.2496757457846952</v>
      </c>
    </row>
    <row r="310" spans="1:13" s="73" customFormat="1" ht="24" x14ac:dyDescent="0.2">
      <c r="A310" s="84" t="s">
        <v>1134</v>
      </c>
      <c r="B310" s="84" t="s">
        <v>1135</v>
      </c>
      <c r="C310" s="85" t="s">
        <v>108</v>
      </c>
      <c r="D310" s="86">
        <v>1030</v>
      </c>
      <c r="E310" s="87">
        <f>IF(C310="","",VLOOKUP(A310,CPUs!A:K,11,FALSE))</f>
        <v>6.54</v>
      </c>
      <c r="F310" s="87">
        <f t="shared" si="56"/>
        <v>8.3000000000000007</v>
      </c>
      <c r="G310" s="87">
        <f t="shared" si="54"/>
        <v>8549</v>
      </c>
      <c r="H310" s="113">
        <v>11391.8</v>
      </c>
      <c r="I310" s="114">
        <f t="shared" si="51"/>
        <v>0.24954792043399632</v>
      </c>
      <c r="J310" s="83"/>
      <c r="L310" s="83">
        <v>8.7100000000000009</v>
      </c>
      <c r="M310" s="114">
        <f t="shared" si="52"/>
        <v>0.24913892078071187</v>
      </c>
    </row>
    <row r="311" spans="1:13" s="73" customFormat="1" ht="24" x14ac:dyDescent="0.2">
      <c r="A311" s="84" t="s">
        <v>1137</v>
      </c>
      <c r="B311" s="84" t="s">
        <v>1138</v>
      </c>
      <c r="C311" s="85" t="s">
        <v>108</v>
      </c>
      <c r="D311" s="86">
        <v>510</v>
      </c>
      <c r="E311" s="87">
        <f>IF(C311="","",VLOOKUP(A311,CPUs!A:K,11,FALSE))</f>
        <v>10.45</v>
      </c>
      <c r="F311" s="87">
        <f t="shared" si="56"/>
        <v>13.27</v>
      </c>
      <c r="G311" s="87">
        <f t="shared" si="54"/>
        <v>6767.7</v>
      </c>
      <c r="H311" s="113">
        <v>9027</v>
      </c>
      <c r="I311" s="114">
        <f t="shared" si="51"/>
        <v>0.25028248587570623</v>
      </c>
      <c r="J311" s="83"/>
      <c r="L311" s="83">
        <v>13.93</v>
      </c>
      <c r="M311" s="114">
        <f t="shared" si="52"/>
        <v>0.24982053122756642</v>
      </c>
    </row>
    <row r="312" spans="1:13" s="73" customFormat="1" ht="36" x14ac:dyDescent="0.2">
      <c r="A312" s="84" t="s">
        <v>1140</v>
      </c>
      <c r="B312" s="84" t="s">
        <v>1141</v>
      </c>
      <c r="C312" s="85" t="s">
        <v>108</v>
      </c>
      <c r="D312" s="86">
        <v>490</v>
      </c>
      <c r="E312" s="87">
        <f>IF(C312="","",VLOOKUP(A312,CPUs!A:K,11,FALSE))</f>
        <v>17.55</v>
      </c>
      <c r="F312" s="87">
        <f t="shared" si="56"/>
        <v>22.29</v>
      </c>
      <c r="G312" s="87">
        <f t="shared" si="54"/>
        <v>10922.1</v>
      </c>
      <c r="H312" s="113">
        <v>14557.9</v>
      </c>
      <c r="I312" s="114">
        <f t="shared" si="51"/>
        <v>0.24974755974419383</v>
      </c>
      <c r="J312" s="83"/>
      <c r="L312" s="83">
        <v>23.39</v>
      </c>
      <c r="M312" s="114">
        <f t="shared" si="52"/>
        <v>0.2496793501496366</v>
      </c>
    </row>
    <row r="313" spans="1:13" s="73" customFormat="1" ht="36" x14ac:dyDescent="0.2">
      <c r="A313" s="84" t="s">
        <v>1143</v>
      </c>
      <c r="B313" s="84" t="s">
        <v>1144</v>
      </c>
      <c r="C313" s="85" t="s">
        <v>108</v>
      </c>
      <c r="D313" s="86">
        <v>539</v>
      </c>
      <c r="E313" s="87">
        <f>IF(C313="","",VLOOKUP(A313,CPUs!A:K,11,FALSE))</f>
        <v>24.78</v>
      </c>
      <c r="F313" s="87">
        <f t="shared" si="56"/>
        <v>31.47</v>
      </c>
      <c r="G313" s="87">
        <f t="shared" si="54"/>
        <v>16962.330000000002</v>
      </c>
      <c r="H313" s="113">
        <v>22621.83</v>
      </c>
      <c r="I313" s="114">
        <f t="shared" si="51"/>
        <v>0.25017869907076484</v>
      </c>
      <c r="J313" s="83"/>
      <c r="L313" s="83">
        <v>33.04</v>
      </c>
      <c r="M313" s="114">
        <f t="shared" si="52"/>
        <v>0.25</v>
      </c>
    </row>
    <row r="314" spans="1:13" s="73" customFormat="1" ht="36" x14ac:dyDescent="0.2">
      <c r="A314" s="84" t="s">
        <v>1146</v>
      </c>
      <c r="B314" s="84" t="s">
        <v>1147</v>
      </c>
      <c r="C314" s="85" t="s">
        <v>108</v>
      </c>
      <c r="D314" s="86">
        <v>264</v>
      </c>
      <c r="E314" s="87">
        <f>IF(C314="","",VLOOKUP(A314,CPUs!A:K,11,FALSE))</f>
        <v>36.629999999999995</v>
      </c>
      <c r="F314" s="87">
        <f t="shared" si="56"/>
        <v>46.53</v>
      </c>
      <c r="G314" s="87">
        <f t="shared" si="54"/>
        <v>12283.92</v>
      </c>
      <c r="H314" s="113">
        <v>16378.56</v>
      </c>
      <c r="I314" s="114">
        <f t="shared" si="51"/>
        <v>0.25</v>
      </c>
      <c r="J314" s="83"/>
      <c r="L314" s="83">
        <v>48.84</v>
      </c>
      <c r="M314" s="114">
        <f t="shared" si="52"/>
        <v>0.25000000000000011</v>
      </c>
    </row>
    <row r="315" spans="1:13" s="73" customFormat="1" ht="36" x14ac:dyDescent="0.2">
      <c r="A315" s="84" t="s">
        <v>1149</v>
      </c>
      <c r="B315" s="84" t="s">
        <v>1150</v>
      </c>
      <c r="C315" s="85" t="s">
        <v>108</v>
      </c>
      <c r="D315" s="86">
        <v>1250</v>
      </c>
      <c r="E315" s="87">
        <f>IF(C315="","",VLOOKUP(A315,CPUs!A:K,11,FALSE))</f>
        <v>51.23</v>
      </c>
      <c r="F315" s="87">
        <f t="shared" si="56"/>
        <v>65.069999999999993</v>
      </c>
      <c r="G315" s="87">
        <f t="shared" si="54"/>
        <v>81337.5</v>
      </c>
      <c r="H315" s="113">
        <v>108450</v>
      </c>
      <c r="I315" s="114">
        <f t="shared" si="51"/>
        <v>0.25</v>
      </c>
      <c r="J315" s="83"/>
      <c r="L315" s="83">
        <v>68.3</v>
      </c>
      <c r="M315" s="114">
        <f t="shared" si="52"/>
        <v>0.24992679355783309</v>
      </c>
    </row>
    <row r="316" spans="1:13" s="73" customFormat="1" ht="12" x14ac:dyDescent="0.2">
      <c r="A316" s="84" t="s">
        <v>1152</v>
      </c>
      <c r="B316" s="84" t="s">
        <v>1153</v>
      </c>
      <c r="C316" s="85" t="s">
        <v>545</v>
      </c>
      <c r="D316" s="86">
        <v>10</v>
      </c>
      <c r="E316" s="87">
        <f>IF(C316="","",VLOOKUP(A316,CPUs!A:K,11,FALSE))</f>
        <v>1.91</v>
      </c>
      <c r="F316" s="87">
        <f t="shared" ref="F316:F336" si="57">IF(C316="","",ROUNDDOWN(E316+$E$2*E316,2))</f>
        <v>2.42</v>
      </c>
      <c r="G316" s="87">
        <f t="shared" si="54"/>
        <v>24.2</v>
      </c>
      <c r="H316" s="73">
        <v>32.299999999999997</v>
      </c>
      <c r="I316" s="114">
        <f t="shared" si="51"/>
        <v>0.25077399380804954</v>
      </c>
      <c r="J316" s="83"/>
      <c r="L316" s="83">
        <v>2.54</v>
      </c>
      <c r="M316" s="114">
        <f t="shared" si="52"/>
        <v>0.24803149606299213</v>
      </c>
    </row>
    <row r="317" spans="1:13" s="73" customFormat="1" ht="12" x14ac:dyDescent="0.2">
      <c r="A317" s="84" t="s">
        <v>1156</v>
      </c>
      <c r="B317" s="84" t="s">
        <v>1157</v>
      </c>
      <c r="C317" s="85" t="s">
        <v>545</v>
      </c>
      <c r="D317" s="86">
        <v>10</v>
      </c>
      <c r="E317" s="87">
        <f>IF(C317="","",VLOOKUP(A317,CPUs!A:K,11,FALSE))</f>
        <v>2.0099999999999998</v>
      </c>
      <c r="F317" s="87">
        <f t="shared" si="57"/>
        <v>2.5499999999999998</v>
      </c>
      <c r="G317" s="87">
        <f t="shared" si="54"/>
        <v>25.5</v>
      </c>
      <c r="H317" s="73">
        <v>33.9</v>
      </c>
      <c r="I317" s="114">
        <f t="shared" si="51"/>
        <v>0.24778761061946897</v>
      </c>
      <c r="J317" s="83"/>
      <c r="L317" s="83">
        <v>2.67</v>
      </c>
      <c r="M317" s="114">
        <f t="shared" si="52"/>
        <v>0.2471910112359551</v>
      </c>
    </row>
    <row r="318" spans="1:13" s="73" customFormat="1" ht="12" x14ac:dyDescent="0.2">
      <c r="A318" s="84" t="s">
        <v>1158</v>
      </c>
      <c r="B318" s="84" t="s">
        <v>1159</v>
      </c>
      <c r="C318" s="85" t="s">
        <v>545</v>
      </c>
      <c r="D318" s="86">
        <v>2</v>
      </c>
      <c r="E318" s="87">
        <f>IF(C318="","",VLOOKUP(A318,CPUs!A:K,11,FALSE))</f>
        <v>2.2599999999999998</v>
      </c>
      <c r="F318" s="87">
        <f t="shared" si="57"/>
        <v>2.87</v>
      </c>
      <c r="G318" s="87">
        <f t="shared" si="54"/>
        <v>5.74</v>
      </c>
      <c r="H318" s="73">
        <v>7.64</v>
      </c>
      <c r="I318" s="114">
        <f t="shared" si="51"/>
        <v>0.24869109947643975</v>
      </c>
      <c r="J318" s="83"/>
      <c r="L318" s="83">
        <v>3.01</v>
      </c>
      <c r="M318" s="114">
        <f t="shared" si="52"/>
        <v>0.24916943521594681</v>
      </c>
    </row>
    <row r="319" spans="1:13" s="73" customFormat="1" ht="12" x14ac:dyDescent="0.2">
      <c r="A319" s="84" t="s">
        <v>1160</v>
      </c>
      <c r="B319" s="84" t="s">
        <v>1161</v>
      </c>
      <c r="C319" s="85" t="s">
        <v>545</v>
      </c>
      <c r="D319" s="86">
        <v>10</v>
      </c>
      <c r="E319" s="87">
        <f>IF(C319="","",VLOOKUP(A319,CPUs!A:K,11,FALSE))</f>
        <v>3.01</v>
      </c>
      <c r="F319" s="87">
        <f t="shared" si="57"/>
        <v>3.82</v>
      </c>
      <c r="G319" s="87">
        <f t="shared" si="54"/>
        <v>38.200000000000003</v>
      </c>
      <c r="H319" s="73">
        <v>50.9</v>
      </c>
      <c r="I319" s="114">
        <f t="shared" si="51"/>
        <v>0.24950884086444003</v>
      </c>
      <c r="J319" s="83"/>
      <c r="L319" s="83">
        <v>4.01</v>
      </c>
      <c r="M319" s="114">
        <f t="shared" si="52"/>
        <v>0.24937655860349128</v>
      </c>
    </row>
    <row r="320" spans="1:13" s="73" customFormat="1" ht="12" x14ac:dyDescent="0.2">
      <c r="A320" s="84" t="s">
        <v>1162</v>
      </c>
      <c r="B320" s="84" t="s">
        <v>1163</v>
      </c>
      <c r="C320" s="85" t="s">
        <v>545</v>
      </c>
      <c r="D320" s="86">
        <v>10</v>
      </c>
      <c r="E320" s="87">
        <f>IF(C320="","",VLOOKUP(A320,CPUs!A:K,11,FALSE))</f>
        <v>3.4</v>
      </c>
      <c r="F320" s="87">
        <f t="shared" si="57"/>
        <v>4.3099999999999996</v>
      </c>
      <c r="G320" s="87">
        <f t="shared" si="54"/>
        <v>43.1</v>
      </c>
      <c r="H320" s="73">
        <v>57.5</v>
      </c>
      <c r="I320" s="114">
        <f t="shared" si="51"/>
        <v>0.25043478260869567</v>
      </c>
      <c r="J320" s="83"/>
      <c r="L320" s="83">
        <v>4.53</v>
      </c>
      <c r="M320" s="114">
        <f t="shared" si="52"/>
        <v>0.2494481236203091</v>
      </c>
    </row>
    <row r="321" spans="1:13" s="73" customFormat="1" ht="12" x14ac:dyDescent="0.2">
      <c r="A321" s="84" t="s">
        <v>1165</v>
      </c>
      <c r="B321" s="84" t="s">
        <v>1166</v>
      </c>
      <c r="C321" s="85" t="s">
        <v>545</v>
      </c>
      <c r="D321" s="86">
        <v>8</v>
      </c>
      <c r="E321" s="87">
        <f>IF(C321="","",VLOOKUP(A321,CPUs!A:K,11,FALSE))</f>
        <v>5.0399999999999991</v>
      </c>
      <c r="F321" s="87">
        <f t="shared" si="57"/>
        <v>6.4</v>
      </c>
      <c r="G321" s="87">
        <f t="shared" si="54"/>
        <v>51.2</v>
      </c>
      <c r="H321" s="73">
        <v>68.319999999999993</v>
      </c>
      <c r="I321" s="114">
        <f t="shared" si="51"/>
        <v>0.25058548009367665</v>
      </c>
      <c r="J321" s="83"/>
      <c r="L321" s="83">
        <v>6.72</v>
      </c>
      <c r="M321" s="114">
        <f t="shared" si="52"/>
        <v>0.25000000000000011</v>
      </c>
    </row>
    <row r="322" spans="1:13" s="73" customFormat="1" ht="12" x14ac:dyDescent="0.2">
      <c r="A322" s="84" t="s">
        <v>1167</v>
      </c>
      <c r="B322" s="84" t="s">
        <v>1168</v>
      </c>
      <c r="C322" s="85" t="s">
        <v>545</v>
      </c>
      <c r="D322" s="86">
        <v>10</v>
      </c>
      <c r="E322" s="87">
        <f>IF(C322="","",VLOOKUP(A322,CPUs!A:K,11,FALSE))</f>
        <v>6.25</v>
      </c>
      <c r="F322" s="87">
        <f t="shared" si="57"/>
        <v>7.93</v>
      </c>
      <c r="G322" s="87">
        <f t="shared" si="54"/>
        <v>79.3</v>
      </c>
      <c r="H322" s="73">
        <v>105.8</v>
      </c>
      <c r="I322" s="114">
        <f t="shared" si="51"/>
        <v>0.25047258979206055</v>
      </c>
      <c r="J322" s="83"/>
      <c r="L322" s="83">
        <v>8.33</v>
      </c>
      <c r="M322" s="114">
        <f t="shared" si="52"/>
        <v>0.24969987995198084</v>
      </c>
    </row>
    <row r="323" spans="1:13" s="73" customFormat="1" ht="12" x14ac:dyDescent="0.2">
      <c r="A323" s="80" t="s">
        <v>1875</v>
      </c>
      <c r="B323" s="80" t="s">
        <v>1876</v>
      </c>
      <c r="C323" s="80"/>
      <c r="D323" s="81"/>
      <c r="E323" s="80" t="str">
        <f>IF(C323="","",VLOOKUP(A323,CPUs!A:K,11,FALSE))</f>
        <v/>
      </c>
      <c r="F323" s="80" t="str">
        <f t="shared" si="50"/>
        <v/>
      </c>
      <c r="G323" s="82">
        <f>SUM(G324:G336)</f>
        <v>91228.81</v>
      </c>
      <c r="I323" s="114" t="e">
        <f t="shared" si="51"/>
        <v>#DIV/0!</v>
      </c>
      <c r="J323" s="83"/>
      <c r="L323" s="83"/>
      <c r="M323" s="114" t="e">
        <f t="shared" si="52"/>
        <v>#VALUE!</v>
      </c>
    </row>
    <row r="324" spans="1:13" s="73" customFormat="1" ht="36" x14ac:dyDescent="0.2">
      <c r="A324" s="84" t="s">
        <v>1170</v>
      </c>
      <c r="B324" s="84" t="s">
        <v>190</v>
      </c>
      <c r="C324" s="85" t="s">
        <v>108</v>
      </c>
      <c r="D324" s="86">
        <v>32</v>
      </c>
      <c r="E324" s="87">
        <f>IF(C324="","",VLOOKUP(A324,CPUs!A:K,11,FALSE))</f>
        <v>6.83</v>
      </c>
      <c r="F324" s="87">
        <f t="shared" si="57"/>
        <v>8.67</v>
      </c>
      <c r="G324" s="87">
        <f t="shared" si="54"/>
        <v>277.44</v>
      </c>
      <c r="H324" s="73">
        <v>369.92</v>
      </c>
      <c r="I324" s="114">
        <f t="shared" si="51"/>
        <v>0.25</v>
      </c>
      <c r="J324" s="83"/>
      <c r="L324" s="83">
        <v>9.1</v>
      </c>
      <c r="M324" s="114">
        <f t="shared" si="52"/>
        <v>0.24945054945054945</v>
      </c>
    </row>
    <row r="325" spans="1:13" s="73" customFormat="1" ht="36" x14ac:dyDescent="0.2">
      <c r="A325" s="84" t="s">
        <v>1172</v>
      </c>
      <c r="B325" s="84" t="s">
        <v>191</v>
      </c>
      <c r="C325" s="85" t="s">
        <v>108</v>
      </c>
      <c r="D325" s="86">
        <v>2600</v>
      </c>
      <c r="E325" s="87">
        <f>IF(C325="","",VLOOKUP(A325,CPUs!A:K,11,FALSE))</f>
        <v>8.07</v>
      </c>
      <c r="F325" s="87">
        <f t="shared" si="57"/>
        <v>10.25</v>
      </c>
      <c r="G325" s="87">
        <f t="shared" si="54"/>
        <v>26650</v>
      </c>
      <c r="H325" s="113">
        <v>35516</v>
      </c>
      <c r="I325" s="114">
        <f t="shared" si="51"/>
        <v>0.24963396778916547</v>
      </c>
      <c r="J325" s="83"/>
      <c r="L325" s="83">
        <v>10.75</v>
      </c>
      <c r="M325" s="114">
        <f t="shared" si="52"/>
        <v>0.24930232558139531</v>
      </c>
    </row>
    <row r="326" spans="1:13" s="73" customFormat="1" ht="36" x14ac:dyDescent="0.2">
      <c r="A326" s="84" t="s">
        <v>1174</v>
      </c>
      <c r="B326" s="84" t="s">
        <v>1175</v>
      </c>
      <c r="C326" s="85" t="s">
        <v>108</v>
      </c>
      <c r="D326" s="86">
        <v>150</v>
      </c>
      <c r="E326" s="87">
        <f>IF(C326="","",VLOOKUP(A326,CPUs!A:K,11,FALSE))</f>
        <v>10.83</v>
      </c>
      <c r="F326" s="87">
        <f t="shared" si="57"/>
        <v>13.75</v>
      </c>
      <c r="G326" s="87">
        <f t="shared" si="54"/>
        <v>2062.5</v>
      </c>
      <c r="H326" s="113">
        <v>2751</v>
      </c>
      <c r="I326" s="114">
        <f t="shared" si="51"/>
        <v>0.25027262813522355</v>
      </c>
      <c r="J326" s="83"/>
      <c r="L326" s="83">
        <v>14.44</v>
      </c>
      <c r="M326" s="114">
        <f t="shared" si="52"/>
        <v>0.25</v>
      </c>
    </row>
    <row r="327" spans="1:13" s="73" customFormat="1" ht="36" x14ac:dyDescent="0.2">
      <c r="A327" s="84" t="s">
        <v>13594</v>
      </c>
      <c r="B327" s="84" t="s">
        <v>1177</v>
      </c>
      <c r="C327" s="85" t="s">
        <v>108</v>
      </c>
      <c r="D327" s="86">
        <v>55</v>
      </c>
      <c r="E327" s="87">
        <f>IF(C327="","",VLOOKUP(A327,CPUs!A:K,11,FALSE))</f>
        <v>13.56</v>
      </c>
      <c r="F327" s="87">
        <f t="shared" si="57"/>
        <v>17.22</v>
      </c>
      <c r="G327" s="87">
        <f t="shared" si="54"/>
        <v>947.1</v>
      </c>
      <c r="H327" s="113">
        <v>1263.3499999999999</v>
      </c>
      <c r="I327" s="114">
        <f t="shared" si="51"/>
        <v>0.25032651284283847</v>
      </c>
      <c r="J327" s="83"/>
      <c r="L327" s="83">
        <v>18.079999999999998</v>
      </c>
      <c r="M327" s="114">
        <f t="shared" si="52"/>
        <v>0.24999999999999989</v>
      </c>
    </row>
    <row r="328" spans="1:13" s="73" customFormat="1" ht="36" x14ac:dyDescent="0.2">
      <c r="A328" s="84" t="s">
        <v>13595</v>
      </c>
      <c r="B328" s="84" t="s">
        <v>1179</v>
      </c>
      <c r="C328" s="85" t="s">
        <v>108</v>
      </c>
      <c r="D328" s="86">
        <v>90</v>
      </c>
      <c r="E328" s="87">
        <f>IF(C328="","",VLOOKUP(A328,CPUs!A:K,11,FALSE))</f>
        <v>18.61</v>
      </c>
      <c r="F328" s="87">
        <f t="shared" si="57"/>
        <v>23.64</v>
      </c>
      <c r="G328" s="87">
        <f t="shared" si="54"/>
        <v>2127.6</v>
      </c>
      <c r="H328" s="113">
        <v>2836.8</v>
      </c>
      <c r="I328" s="114">
        <f t="shared" ref="I328:I391" si="58">1-(G328/H328)</f>
        <v>0.25000000000000011</v>
      </c>
      <c r="J328" s="83"/>
      <c r="L328" s="83">
        <v>24.81</v>
      </c>
      <c r="M328" s="114">
        <f t="shared" ref="M328:M391" si="59">1-(E328/L328)</f>
        <v>0.24989923417976623</v>
      </c>
    </row>
    <row r="329" spans="1:13" s="73" customFormat="1" ht="36" x14ac:dyDescent="0.2">
      <c r="A329" s="84" t="s">
        <v>13596</v>
      </c>
      <c r="B329" s="84" t="s">
        <v>1181</v>
      </c>
      <c r="C329" s="85" t="s">
        <v>108</v>
      </c>
      <c r="D329" s="86">
        <v>606</v>
      </c>
      <c r="E329" s="87">
        <f>IF(C329="","",VLOOKUP(A329,CPUs!A:K,11,FALSE))</f>
        <v>48.900000000000006</v>
      </c>
      <c r="F329" s="87">
        <f t="shared" si="57"/>
        <v>62.11</v>
      </c>
      <c r="G329" s="87">
        <f t="shared" si="54"/>
        <v>37638.660000000003</v>
      </c>
      <c r="H329" s="113">
        <v>50188.92</v>
      </c>
      <c r="I329" s="114">
        <f t="shared" si="58"/>
        <v>0.25006037189084751</v>
      </c>
      <c r="J329" s="83"/>
      <c r="L329" s="83">
        <v>65.2</v>
      </c>
      <c r="M329" s="114">
        <f t="shared" si="59"/>
        <v>0.25</v>
      </c>
    </row>
    <row r="330" spans="1:13" s="73" customFormat="1" ht="24" x14ac:dyDescent="0.2">
      <c r="A330" s="84" t="s">
        <v>13597</v>
      </c>
      <c r="B330" s="84" t="s">
        <v>1183</v>
      </c>
      <c r="C330" s="85" t="s">
        <v>545</v>
      </c>
      <c r="D330" s="86">
        <v>50</v>
      </c>
      <c r="E330" s="87">
        <f>IF(C330="","",VLOOKUP(A330,CPUs!A:K,11,FALSE))</f>
        <v>246.88</v>
      </c>
      <c r="F330" s="87">
        <f t="shared" si="57"/>
        <v>313.61</v>
      </c>
      <c r="G330" s="87">
        <f t="shared" si="54"/>
        <v>15680.5</v>
      </c>
      <c r="H330" s="113">
        <v>20907</v>
      </c>
      <c r="I330" s="114">
        <f t="shared" si="58"/>
        <v>0.24998804228248916</v>
      </c>
      <c r="J330" s="83"/>
      <c r="L330" s="83">
        <v>329.17</v>
      </c>
      <c r="M330" s="114">
        <f t="shared" si="59"/>
        <v>0.24999240514020116</v>
      </c>
    </row>
    <row r="331" spans="1:13" s="73" customFormat="1" ht="36" x14ac:dyDescent="0.2">
      <c r="A331" s="84" t="s">
        <v>13598</v>
      </c>
      <c r="B331" s="84" t="s">
        <v>194</v>
      </c>
      <c r="C331" s="85" t="s">
        <v>130</v>
      </c>
      <c r="D331" s="86">
        <v>278</v>
      </c>
      <c r="E331" s="87">
        <f>IF(C331="","",VLOOKUP(A331,CPUs!A:K,11,FALSE))</f>
        <v>4.04</v>
      </c>
      <c r="F331" s="87">
        <f t="shared" si="57"/>
        <v>5.13</v>
      </c>
      <c r="G331" s="87">
        <f t="shared" si="54"/>
        <v>1426.14</v>
      </c>
      <c r="H331" s="113">
        <v>1898.74</v>
      </c>
      <c r="I331" s="114">
        <f t="shared" si="58"/>
        <v>0.24890190336749629</v>
      </c>
      <c r="J331" s="83"/>
      <c r="L331" s="83">
        <v>5.38</v>
      </c>
      <c r="M331" s="114">
        <f t="shared" si="59"/>
        <v>0.24907063197026025</v>
      </c>
    </row>
    <row r="332" spans="1:13" s="73" customFormat="1" ht="36" x14ac:dyDescent="0.2">
      <c r="A332" s="84" t="s">
        <v>13599</v>
      </c>
      <c r="B332" s="84" t="s">
        <v>1187</v>
      </c>
      <c r="C332" s="85" t="s">
        <v>130</v>
      </c>
      <c r="D332" s="86">
        <v>19</v>
      </c>
      <c r="E332" s="87">
        <f>IF(C332="","",VLOOKUP(A332,CPUs!A:K,11,FALSE))</f>
        <v>5.33</v>
      </c>
      <c r="F332" s="87">
        <f t="shared" si="57"/>
        <v>6.77</v>
      </c>
      <c r="G332" s="87">
        <f t="shared" si="54"/>
        <v>128.63</v>
      </c>
      <c r="H332" s="73">
        <v>171.38</v>
      </c>
      <c r="I332" s="114">
        <f t="shared" si="58"/>
        <v>0.24944567627494463</v>
      </c>
      <c r="J332" s="83"/>
      <c r="L332" s="83">
        <v>7.1</v>
      </c>
      <c r="M332" s="114">
        <f t="shared" si="59"/>
        <v>0.24929577464788732</v>
      </c>
    </row>
    <row r="333" spans="1:13" s="73" customFormat="1" ht="36" x14ac:dyDescent="0.2">
      <c r="A333" s="84" t="s">
        <v>13600</v>
      </c>
      <c r="B333" s="84" t="s">
        <v>1189</v>
      </c>
      <c r="C333" s="85" t="s">
        <v>130</v>
      </c>
      <c r="D333" s="86">
        <v>5</v>
      </c>
      <c r="E333" s="87">
        <f>IF(C333="","",VLOOKUP(A333,CPUs!A:K,11,FALSE))</f>
        <v>7.08</v>
      </c>
      <c r="F333" s="87">
        <f t="shared" si="57"/>
        <v>8.99</v>
      </c>
      <c r="G333" s="87">
        <f t="shared" si="54"/>
        <v>44.95</v>
      </c>
      <c r="H333" s="73">
        <v>59.9</v>
      </c>
      <c r="I333" s="114">
        <f t="shared" si="58"/>
        <v>0.24958263772954914</v>
      </c>
      <c r="J333" s="83"/>
      <c r="L333" s="83">
        <v>9.43</v>
      </c>
      <c r="M333" s="114">
        <f t="shared" si="59"/>
        <v>0.24920466595970303</v>
      </c>
    </row>
    <row r="334" spans="1:13" s="73" customFormat="1" ht="36" x14ac:dyDescent="0.2">
      <c r="A334" s="84" t="s">
        <v>13601</v>
      </c>
      <c r="B334" s="84" t="s">
        <v>1191</v>
      </c>
      <c r="C334" s="85" t="s">
        <v>130</v>
      </c>
      <c r="D334" s="86">
        <v>3</v>
      </c>
      <c r="E334" s="87">
        <f>IF(C334="","",VLOOKUP(A334,CPUs!A:K,11,FALSE))</f>
        <v>9.1999999999999993</v>
      </c>
      <c r="F334" s="87">
        <f t="shared" si="57"/>
        <v>11.68</v>
      </c>
      <c r="G334" s="87">
        <f t="shared" si="54"/>
        <v>35.04</v>
      </c>
      <c r="H334" s="73">
        <v>46.71</v>
      </c>
      <c r="I334" s="114">
        <f t="shared" si="58"/>
        <v>0.24983943481053306</v>
      </c>
      <c r="J334" s="83"/>
      <c r="L334" s="83">
        <v>12.26</v>
      </c>
      <c r="M334" s="114">
        <f t="shared" si="59"/>
        <v>0.24959216965742259</v>
      </c>
    </row>
    <row r="335" spans="1:13" s="73" customFormat="1" ht="36" x14ac:dyDescent="0.2">
      <c r="A335" s="84" t="s">
        <v>13602</v>
      </c>
      <c r="B335" s="84" t="s">
        <v>1193</v>
      </c>
      <c r="C335" s="85" t="s">
        <v>130</v>
      </c>
      <c r="D335" s="86">
        <v>15</v>
      </c>
      <c r="E335" s="87">
        <f>IF(C335="","",VLOOKUP(A335,CPUs!A:K,11,FALSE))</f>
        <v>11.3</v>
      </c>
      <c r="F335" s="87">
        <f t="shared" si="57"/>
        <v>14.35</v>
      </c>
      <c r="G335" s="87">
        <f t="shared" si="54"/>
        <v>215.25</v>
      </c>
      <c r="H335" s="73">
        <v>286.95</v>
      </c>
      <c r="I335" s="114">
        <f t="shared" si="58"/>
        <v>0.2498693152117093</v>
      </c>
      <c r="J335" s="83"/>
      <c r="L335" s="83">
        <v>15.06</v>
      </c>
      <c r="M335" s="114">
        <f t="shared" si="59"/>
        <v>0.24966799468791501</v>
      </c>
    </row>
    <row r="336" spans="1:13" s="73" customFormat="1" ht="36" x14ac:dyDescent="0.2">
      <c r="A336" s="84" t="s">
        <v>13603</v>
      </c>
      <c r="B336" s="84" t="s">
        <v>1195</v>
      </c>
      <c r="C336" s="85" t="s">
        <v>130</v>
      </c>
      <c r="D336" s="86">
        <v>100</v>
      </c>
      <c r="E336" s="87">
        <f>IF(C336="","",VLOOKUP(A336,CPUs!A:K,11,FALSE))</f>
        <v>31.45</v>
      </c>
      <c r="F336" s="87">
        <f t="shared" si="57"/>
        <v>39.950000000000003</v>
      </c>
      <c r="G336" s="87">
        <f t="shared" si="54"/>
        <v>3995</v>
      </c>
      <c r="H336" s="113">
        <v>5326</v>
      </c>
      <c r="I336" s="114">
        <f t="shared" si="58"/>
        <v>0.24990612091625986</v>
      </c>
      <c r="J336" s="83"/>
      <c r="L336" s="83">
        <v>41.93</v>
      </c>
      <c r="M336" s="114">
        <f t="shared" si="59"/>
        <v>0.249940376818507</v>
      </c>
    </row>
    <row r="337" spans="1:13" s="73" customFormat="1" ht="12" x14ac:dyDescent="0.2">
      <c r="A337" s="80" t="s">
        <v>1877</v>
      </c>
      <c r="B337" s="80" t="s">
        <v>1878</v>
      </c>
      <c r="C337" s="80"/>
      <c r="D337" s="81"/>
      <c r="E337" s="80" t="str">
        <f>IF(C337="","",VLOOKUP(A337,CPUs!A:K,11,FALSE))</f>
        <v/>
      </c>
      <c r="F337" s="80" t="str">
        <f t="shared" ref="F337:F359" si="60">IF(C337="","",ROUND(E337+$E$2*E337,2))</f>
        <v/>
      </c>
      <c r="G337" s="82">
        <f>SUM(G338:G346)</f>
        <v>14912.140000000001</v>
      </c>
      <c r="I337" s="114" t="e">
        <f t="shared" si="58"/>
        <v>#DIV/0!</v>
      </c>
      <c r="J337" s="83"/>
      <c r="L337" s="83"/>
      <c r="M337" s="114" t="e">
        <f t="shared" si="59"/>
        <v>#VALUE!</v>
      </c>
    </row>
    <row r="338" spans="1:13" s="73" customFormat="1" ht="24" x14ac:dyDescent="0.2">
      <c r="A338" s="84" t="s">
        <v>1197</v>
      </c>
      <c r="B338" s="84" t="s">
        <v>1198</v>
      </c>
      <c r="C338" s="85" t="s">
        <v>130</v>
      </c>
      <c r="D338" s="86">
        <v>2</v>
      </c>
      <c r="E338" s="87">
        <f>IF(C338="","",VLOOKUP(A338,CPUs!A:K,11,FALSE))</f>
        <v>22.59</v>
      </c>
      <c r="F338" s="87">
        <f t="shared" ref="F338:F346" si="61">IF(C338="","",ROUNDDOWN(E338+$E$2*E338,2))</f>
        <v>28.69</v>
      </c>
      <c r="G338" s="87">
        <f t="shared" si="54"/>
        <v>57.38</v>
      </c>
      <c r="H338" s="73">
        <v>76.52</v>
      </c>
      <c r="I338" s="114">
        <f t="shared" si="58"/>
        <v>0.25013068478829059</v>
      </c>
      <c r="J338" s="83"/>
      <c r="L338" s="83">
        <v>30.12</v>
      </c>
      <c r="M338" s="114">
        <f t="shared" si="59"/>
        <v>0.25</v>
      </c>
    </row>
    <row r="339" spans="1:13" s="73" customFormat="1" ht="24" x14ac:dyDescent="0.2">
      <c r="A339" s="84" t="s">
        <v>1201</v>
      </c>
      <c r="B339" s="84" t="s">
        <v>1202</v>
      </c>
      <c r="C339" s="85" t="s">
        <v>130</v>
      </c>
      <c r="D339" s="86">
        <v>35</v>
      </c>
      <c r="E339" s="87">
        <f>IF(C339="","",VLOOKUP(A339,CPUs!A:K,11,FALSE))</f>
        <v>18.34</v>
      </c>
      <c r="F339" s="87">
        <f t="shared" si="61"/>
        <v>23.29</v>
      </c>
      <c r="G339" s="87">
        <f t="shared" si="54"/>
        <v>815.15</v>
      </c>
      <c r="H339" s="113">
        <v>1087.0999999999999</v>
      </c>
      <c r="I339" s="114">
        <f t="shared" si="58"/>
        <v>0.2501609787508049</v>
      </c>
      <c r="J339" s="83"/>
      <c r="L339" s="83">
        <v>24.45</v>
      </c>
      <c r="M339" s="114">
        <f t="shared" si="59"/>
        <v>0.24989775051124741</v>
      </c>
    </row>
    <row r="340" spans="1:13" s="73" customFormat="1" ht="24" x14ac:dyDescent="0.2">
      <c r="A340" s="84" t="s">
        <v>1204</v>
      </c>
      <c r="B340" s="84" t="s">
        <v>202</v>
      </c>
      <c r="C340" s="85" t="s">
        <v>130</v>
      </c>
      <c r="D340" s="86">
        <v>5</v>
      </c>
      <c r="E340" s="87">
        <f>IF(C340="","",VLOOKUP(A340,CPUs!A:K,11,FALSE))</f>
        <v>29.12</v>
      </c>
      <c r="F340" s="87">
        <f t="shared" si="61"/>
        <v>36.99</v>
      </c>
      <c r="G340" s="87">
        <f t="shared" si="54"/>
        <v>184.95</v>
      </c>
      <c r="H340" s="73">
        <v>246.55</v>
      </c>
      <c r="I340" s="114">
        <f t="shared" si="58"/>
        <v>0.24984790103427301</v>
      </c>
      <c r="J340" s="83"/>
      <c r="L340" s="83">
        <v>38.82</v>
      </c>
      <c r="M340" s="114">
        <f t="shared" si="59"/>
        <v>0.24987120041215871</v>
      </c>
    </row>
    <row r="341" spans="1:13" s="73" customFormat="1" ht="24" x14ac:dyDescent="0.2">
      <c r="A341" s="84" t="s">
        <v>1206</v>
      </c>
      <c r="B341" s="84" t="s">
        <v>203</v>
      </c>
      <c r="C341" s="85" t="s">
        <v>130</v>
      </c>
      <c r="D341" s="86">
        <v>2</v>
      </c>
      <c r="E341" s="87">
        <f>IF(C341="","",VLOOKUP(A341,CPUs!A:K,11,FALSE))</f>
        <v>39.880000000000003</v>
      </c>
      <c r="F341" s="87">
        <f t="shared" si="61"/>
        <v>50.65</v>
      </c>
      <c r="G341" s="87">
        <f t="shared" si="54"/>
        <v>101.3</v>
      </c>
      <c r="H341" s="73">
        <v>135.08000000000001</v>
      </c>
      <c r="I341" s="114">
        <f t="shared" si="58"/>
        <v>0.25007403020432351</v>
      </c>
      <c r="J341" s="83"/>
      <c r="L341" s="83">
        <v>53.17</v>
      </c>
      <c r="M341" s="114">
        <f t="shared" si="59"/>
        <v>0.24995298100432572</v>
      </c>
    </row>
    <row r="342" spans="1:13" s="73" customFormat="1" ht="12" x14ac:dyDescent="0.2">
      <c r="A342" s="84" t="s">
        <v>1208</v>
      </c>
      <c r="B342" s="84" t="s">
        <v>1209</v>
      </c>
      <c r="C342" s="85" t="s">
        <v>545</v>
      </c>
      <c r="D342" s="86">
        <v>6</v>
      </c>
      <c r="E342" s="87">
        <f>IF(C342="","",VLOOKUP(A342,CPUs!A:K,11,FALSE))</f>
        <v>35.21</v>
      </c>
      <c r="F342" s="87">
        <f t="shared" si="61"/>
        <v>44.72</v>
      </c>
      <c r="G342" s="87">
        <f t="shared" si="54"/>
        <v>268.32</v>
      </c>
      <c r="H342" s="73">
        <v>357.78</v>
      </c>
      <c r="I342" s="114">
        <f t="shared" si="58"/>
        <v>0.25004192520543345</v>
      </c>
      <c r="J342" s="83"/>
      <c r="L342" s="83">
        <v>46.94</v>
      </c>
      <c r="M342" s="114">
        <f t="shared" si="59"/>
        <v>0.24989348103962505</v>
      </c>
    </row>
    <row r="343" spans="1:13" s="73" customFormat="1" ht="24" x14ac:dyDescent="0.2">
      <c r="A343" s="84" t="s">
        <v>1211</v>
      </c>
      <c r="B343" s="84" t="s">
        <v>13658</v>
      </c>
      <c r="C343" s="85" t="s">
        <v>130</v>
      </c>
      <c r="D343" s="86">
        <v>274</v>
      </c>
      <c r="E343" s="87">
        <f>IF(C343="","",VLOOKUP(A343,CPUs!A:K,11,FALSE))</f>
        <v>31.28</v>
      </c>
      <c r="F343" s="87">
        <f t="shared" si="61"/>
        <v>39.729999999999997</v>
      </c>
      <c r="G343" s="87">
        <f t="shared" si="54"/>
        <v>10886.02</v>
      </c>
      <c r="H343" s="113">
        <v>14516.52</v>
      </c>
      <c r="I343" s="114">
        <f t="shared" si="58"/>
        <v>0.25009437523593814</v>
      </c>
      <c r="J343" s="83"/>
      <c r="L343" s="83">
        <v>41.71</v>
      </c>
      <c r="M343" s="114">
        <f t="shared" si="59"/>
        <v>0.25005993766482859</v>
      </c>
    </row>
    <row r="344" spans="1:13" s="73" customFormat="1" ht="24" x14ac:dyDescent="0.2">
      <c r="A344" s="84" t="s">
        <v>1213</v>
      </c>
      <c r="B344" s="84" t="s">
        <v>1214</v>
      </c>
      <c r="C344" s="85" t="s">
        <v>130</v>
      </c>
      <c r="D344" s="86">
        <v>2</v>
      </c>
      <c r="E344" s="87">
        <f>IF(C344="","",VLOOKUP(A344,CPUs!A:K,11,FALSE))</f>
        <v>27.3</v>
      </c>
      <c r="F344" s="87">
        <f t="shared" si="61"/>
        <v>34.67</v>
      </c>
      <c r="G344" s="87">
        <f t="shared" si="54"/>
        <v>69.34</v>
      </c>
      <c r="H344" s="73">
        <v>92.48</v>
      </c>
      <c r="I344" s="114">
        <f t="shared" si="58"/>
        <v>0.25021626297577859</v>
      </c>
      <c r="J344" s="83"/>
      <c r="L344" s="83">
        <v>36.4</v>
      </c>
      <c r="M344" s="114">
        <f t="shared" si="59"/>
        <v>0.25</v>
      </c>
    </row>
    <row r="345" spans="1:13" s="73" customFormat="1" ht="24" x14ac:dyDescent="0.2">
      <c r="A345" s="84" t="s">
        <v>1216</v>
      </c>
      <c r="B345" s="84" t="s">
        <v>13657</v>
      </c>
      <c r="C345" s="85" t="s">
        <v>545</v>
      </c>
      <c r="D345" s="86">
        <v>15</v>
      </c>
      <c r="E345" s="87">
        <f>IF(C345="","",VLOOKUP(A345,CPUs!A:K,11,FALSE))</f>
        <v>105.68</v>
      </c>
      <c r="F345" s="87">
        <f t="shared" si="61"/>
        <v>134.24</v>
      </c>
      <c r="G345" s="87">
        <f t="shared" si="54"/>
        <v>2013.6</v>
      </c>
      <c r="H345" s="113">
        <v>2685</v>
      </c>
      <c r="I345" s="114">
        <f t="shared" si="58"/>
        <v>0.25005586592178775</v>
      </c>
      <c r="J345" s="83"/>
      <c r="L345" s="83">
        <v>140.91</v>
      </c>
      <c r="M345" s="114">
        <f t="shared" si="59"/>
        <v>0.25001774182102043</v>
      </c>
    </row>
    <row r="346" spans="1:13" s="73" customFormat="1" ht="24" x14ac:dyDescent="0.2">
      <c r="A346" s="84" t="s">
        <v>1220</v>
      </c>
      <c r="B346" s="84" t="s">
        <v>1221</v>
      </c>
      <c r="C346" s="85" t="s">
        <v>130</v>
      </c>
      <c r="D346" s="86">
        <v>8</v>
      </c>
      <c r="E346" s="87">
        <f>IF(C346="","",VLOOKUP(A346,CPUs!A:K,11,FALSE))</f>
        <v>50.79</v>
      </c>
      <c r="F346" s="87">
        <f t="shared" si="61"/>
        <v>64.510000000000005</v>
      </c>
      <c r="G346" s="87">
        <f t="shared" si="54"/>
        <v>516.08000000000004</v>
      </c>
      <c r="H346" s="73">
        <v>688.16</v>
      </c>
      <c r="I346" s="114">
        <f t="shared" si="58"/>
        <v>0.25005812601720523</v>
      </c>
      <c r="J346" s="83"/>
      <c r="L346" s="83">
        <v>67.72</v>
      </c>
      <c r="M346" s="114">
        <f t="shared" si="59"/>
        <v>0.25</v>
      </c>
    </row>
    <row r="347" spans="1:13" s="73" customFormat="1" ht="12" x14ac:dyDescent="0.2">
      <c r="A347" s="80" t="s">
        <v>1879</v>
      </c>
      <c r="B347" s="80" t="s">
        <v>1880</v>
      </c>
      <c r="C347" s="80"/>
      <c r="D347" s="81"/>
      <c r="E347" s="80" t="str">
        <f>IF(C347="","",VLOOKUP(A347,CPUs!A:K,11,FALSE))</f>
        <v/>
      </c>
      <c r="F347" s="80" t="str">
        <f t="shared" si="60"/>
        <v/>
      </c>
      <c r="G347" s="82">
        <f>SUM(G348:G353)</f>
        <v>77216.61</v>
      </c>
      <c r="I347" s="114" t="e">
        <f t="shared" si="58"/>
        <v>#DIV/0!</v>
      </c>
      <c r="J347" s="83"/>
      <c r="L347" s="83"/>
      <c r="M347" s="114" t="e">
        <f t="shared" si="59"/>
        <v>#VALUE!</v>
      </c>
    </row>
    <row r="348" spans="1:13" s="73" customFormat="1" ht="24" x14ac:dyDescent="0.2">
      <c r="A348" s="84" t="s">
        <v>1223</v>
      </c>
      <c r="B348" s="84" t="s">
        <v>1225</v>
      </c>
      <c r="C348" s="85" t="s">
        <v>97</v>
      </c>
      <c r="D348" s="86">
        <v>156</v>
      </c>
      <c r="E348" s="87">
        <f>IF(C348="","",VLOOKUP(A348,CPUs!A:K,11,FALSE))</f>
        <v>178.33999999999997</v>
      </c>
      <c r="F348" s="87">
        <f t="shared" ref="F348:F353" si="62">IF(C348="","",ROUNDDOWN(E348+$E$2*E348,2))</f>
        <v>226.54</v>
      </c>
      <c r="G348" s="87">
        <f t="shared" si="54"/>
        <v>35340.239999999998</v>
      </c>
      <c r="H348" s="113">
        <v>47121.36</v>
      </c>
      <c r="I348" s="114">
        <f t="shared" si="58"/>
        <v>0.25001655300271475</v>
      </c>
      <c r="J348" s="83"/>
      <c r="L348" s="83">
        <v>237.79</v>
      </c>
      <c r="M348" s="114">
        <f t="shared" si="59"/>
        <v>0.25001051347827918</v>
      </c>
    </row>
    <row r="349" spans="1:13" s="73" customFormat="1" ht="24" x14ac:dyDescent="0.2">
      <c r="A349" s="84" t="s">
        <v>1228</v>
      </c>
      <c r="B349" s="84" t="s">
        <v>1230</v>
      </c>
      <c r="C349" s="85" t="s">
        <v>97</v>
      </c>
      <c r="D349" s="86">
        <v>15</v>
      </c>
      <c r="E349" s="87">
        <f>IF(C349="","",VLOOKUP(A349,CPUs!A:K,11,FALSE))</f>
        <v>57.959999999999994</v>
      </c>
      <c r="F349" s="87">
        <f t="shared" si="62"/>
        <v>73.62</v>
      </c>
      <c r="G349" s="87">
        <f t="shared" si="54"/>
        <v>1104.3</v>
      </c>
      <c r="H349" s="113">
        <v>1472.55</v>
      </c>
      <c r="I349" s="114">
        <f t="shared" si="58"/>
        <v>0.25007639808495463</v>
      </c>
      <c r="J349" s="83"/>
      <c r="L349" s="83">
        <v>77.28</v>
      </c>
      <c r="M349" s="114">
        <f t="shared" si="59"/>
        <v>0.25000000000000011</v>
      </c>
    </row>
    <row r="350" spans="1:13" s="73" customFormat="1" ht="24" x14ac:dyDescent="0.2">
      <c r="A350" s="84" t="s">
        <v>1232</v>
      </c>
      <c r="B350" s="84" t="s">
        <v>1234</v>
      </c>
      <c r="C350" s="85" t="s">
        <v>97</v>
      </c>
      <c r="D350" s="86">
        <v>30</v>
      </c>
      <c r="E350" s="87">
        <f>IF(C350="","",VLOOKUP(A350,CPUs!A:K,11,FALSE))</f>
        <v>91.279999999999987</v>
      </c>
      <c r="F350" s="87">
        <f t="shared" si="62"/>
        <v>115.95</v>
      </c>
      <c r="G350" s="87">
        <f t="shared" si="54"/>
        <v>3478.5</v>
      </c>
      <c r="H350" s="113">
        <v>4638.3</v>
      </c>
      <c r="I350" s="114">
        <f t="shared" si="58"/>
        <v>0.25004850915206001</v>
      </c>
      <c r="J350" s="83"/>
      <c r="L350" s="83">
        <v>121.71</v>
      </c>
      <c r="M350" s="114">
        <f t="shared" si="59"/>
        <v>0.25002054062936496</v>
      </c>
    </row>
    <row r="351" spans="1:13" s="73" customFormat="1" ht="24" x14ac:dyDescent="0.2">
      <c r="A351" s="84" t="s">
        <v>1237</v>
      </c>
      <c r="B351" s="84" t="s">
        <v>1238</v>
      </c>
      <c r="C351" s="85" t="s">
        <v>545</v>
      </c>
      <c r="D351" s="86">
        <v>3</v>
      </c>
      <c r="E351" s="87">
        <f>IF(C351="","",VLOOKUP(A351,CPUs!A:K,11,FALSE))</f>
        <v>71.680000000000007</v>
      </c>
      <c r="F351" s="87">
        <f t="shared" si="62"/>
        <v>91.05</v>
      </c>
      <c r="G351" s="87">
        <f t="shared" ref="G351:G353" si="63">ROUND(D351*F351,2)</f>
        <v>273.14999999999998</v>
      </c>
      <c r="H351" s="73">
        <v>364.2</v>
      </c>
      <c r="I351" s="114">
        <f t="shared" si="58"/>
        <v>0.25</v>
      </c>
      <c r="J351" s="83"/>
      <c r="L351" s="83">
        <v>95.57</v>
      </c>
      <c r="M351" s="114">
        <f t="shared" si="59"/>
        <v>0.24997384116354493</v>
      </c>
    </row>
    <row r="352" spans="1:13" s="73" customFormat="1" ht="24" x14ac:dyDescent="0.2">
      <c r="A352" s="84" t="s">
        <v>1242</v>
      </c>
      <c r="B352" s="84" t="s">
        <v>1243</v>
      </c>
      <c r="C352" s="85" t="s">
        <v>545</v>
      </c>
      <c r="D352" s="86">
        <v>14</v>
      </c>
      <c r="E352" s="87">
        <f>IF(C352="","",VLOOKUP(A352,CPUs!A:K,11,FALSE))</f>
        <v>166.34</v>
      </c>
      <c r="F352" s="87">
        <f t="shared" si="62"/>
        <v>211.3</v>
      </c>
      <c r="G352" s="87">
        <f t="shared" si="63"/>
        <v>2958.2</v>
      </c>
      <c r="H352" s="113">
        <v>3944.22</v>
      </c>
      <c r="I352" s="114">
        <f t="shared" si="58"/>
        <v>0.2499911262556348</v>
      </c>
      <c r="J352" s="83"/>
      <c r="L352" s="83">
        <v>221.78</v>
      </c>
      <c r="M352" s="114">
        <f t="shared" si="59"/>
        <v>0.24997745513572012</v>
      </c>
    </row>
    <row r="353" spans="1:13" s="73" customFormat="1" ht="36" x14ac:dyDescent="0.2">
      <c r="A353" s="84" t="s">
        <v>1247</v>
      </c>
      <c r="B353" s="84" t="s">
        <v>13656</v>
      </c>
      <c r="C353" s="85" t="s">
        <v>545</v>
      </c>
      <c r="D353" s="86">
        <v>17</v>
      </c>
      <c r="E353" s="87">
        <f>IF(C353="","",VLOOKUP(A353,CPUs!A:K,11,FALSE))</f>
        <v>1577.32</v>
      </c>
      <c r="F353" s="87">
        <f t="shared" si="62"/>
        <v>2003.66</v>
      </c>
      <c r="G353" s="87">
        <f t="shared" si="63"/>
        <v>34062.22</v>
      </c>
      <c r="H353" s="113">
        <v>45416.52</v>
      </c>
      <c r="I353" s="114">
        <f t="shared" si="58"/>
        <v>0.25000374313135387</v>
      </c>
      <c r="J353" s="83"/>
      <c r="L353" s="83">
        <v>2103.09</v>
      </c>
      <c r="M353" s="114">
        <f t="shared" si="59"/>
        <v>0.24999881127293655</v>
      </c>
    </row>
    <row r="354" spans="1:13" s="73" customFormat="1" ht="12" x14ac:dyDescent="0.2">
      <c r="A354" s="80" t="s">
        <v>1881</v>
      </c>
      <c r="B354" s="80" t="s">
        <v>1882</v>
      </c>
      <c r="C354" s="80"/>
      <c r="D354" s="81"/>
      <c r="E354" s="80" t="str">
        <f>IF(C354="","",VLOOKUP(A354,CPUs!A:K,11,FALSE))</f>
        <v/>
      </c>
      <c r="F354" s="80" t="str">
        <f t="shared" si="60"/>
        <v/>
      </c>
      <c r="G354" s="82">
        <f>SUM(G355:G358)</f>
        <v>13989.77</v>
      </c>
      <c r="I354" s="114" t="e">
        <f t="shared" si="58"/>
        <v>#DIV/0!</v>
      </c>
      <c r="J354" s="83"/>
      <c r="L354" s="83"/>
      <c r="M354" s="114" t="e">
        <f t="shared" si="59"/>
        <v>#VALUE!</v>
      </c>
    </row>
    <row r="355" spans="1:13" s="73" customFormat="1" ht="24" x14ac:dyDescent="0.2">
      <c r="A355" s="84" t="s">
        <v>1251</v>
      </c>
      <c r="B355" s="84" t="s">
        <v>1252</v>
      </c>
      <c r="C355" s="85" t="s">
        <v>130</v>
      </c>
      <c r="D355" s="86">
        <v>330</v>
      </c>
      <c r="E355" s="87">
        <f>IF(C355="","",VLOOKUP(A355,CPUs!A:K,11,FALSE))</f>
        <v>6.47</v>
      </c>
      <c r="F355" s="87">
        <f t="shared" ref="F355:F358" si="64">IF(C355="","",ROUNDDOWN(E355+$E$2*E355,2))</f>
        <v>8.2100000000000009</v>
      </c>
      <c r="G355" s="87">
        <f t="shared" ref="G355:G358" si="65">ROUND(D355*F355,2)</f>
        <v>2709.3</v>
      </c>
      <c r="H355" s="113">
        <v>3613.5</v>
      </c>
      <c r="I355" s="114">
        <f t="shared" si="58"/>
        <v>0.250228310502283</v>
      </c>
      <c r="J355" s="83"/>
      <c r="L355" s="83">
        <v>8.6199999999999992</v>
      </c>
      <c r="M355" s="114">
        <f t="shared" si="59"/>
        <v>0.24941995359628766</v>
      </c>
    </row>
    <row r="356" spans="1:13" s="73" customFormat="1" ht="24" x14ac:dyDescent="0.2">
      <c r="A356" s="84" t="s">
        <v>1254</v>
      </c>
      <c r="B356" s="84" t="s">
        <v>1255</v>
      </c>
      <c r="C356" s="85" t="s">
        <v>130</v>
      </c>
      <c r="D356" s="86">
        <v>366</v>
      </c>
      <c r="E356" s="87">
        <f>IF(C356="","",VLOOKUP(A356,CPUs!A:K,11,FALSE))</f>
        <v>8.5399999999999991</v>
      </c>
      <c r="F356" s="87">
        <f t="shared" si="64"/>
        <v>10.84</v>
      </c>
      <c r="G356" s="87">
        <f t="shared" si="65"/>
        <v>3967.44</v>
      </c>
      <c r="H356" s="113">
        <v>5292.36</v>
      </c>
      <c r="I356" s="114">
        <f t="shared" si="58"/>
        <v>0.25034578146611342</v>
      </c>
      <c r="J356" s="83"/>
      <c r="L356" s="83">
        <v>11.38</v>
      </c>
      <c r="M356" s="114">
        <f t="shared" si="59"/>
        <v>0.24956063268892803</v>
      </c>
    </row>
    <row r="357" spans="1:13" s="73" customFormat="1" ht="36" x14ac:dyDescent="0.2">
      <c r="A357" s="84" t="s">
        <v>1257</v>
      </c>
      <c r="B357" s="84" t="s">
        <v>1258</v>
      </c>
      <c r="C357" s="85" t="s">
        <v>130</v>
      </c>
      <c r="D357" s="86">
        <v>10</v>
      </c>
      <c r="E357" s="87">
        <f>IF(C357="","",VLOOKUP(A357,CPUs!A:K,11,FALSE))</f>
        <v>185.48000000000002</v>
      </c>
      <c r="F357" s="87">
        <f t="shared" si="64"/>
        <v>235.61</v>
      </c>
      <c r="G357" s="87">
        <f t="shared" si="65"/>
        <v>2356.1</v>
      </c>
      <c r="H357" s="113">
        <v>3141.5</v>
      </c>
      <c r="I357" s="114">
        <f t="shared" si="58"/>
        <v>0.25000795798185582</v>
      </c>
      <c r="J357" s="83"/>
      <c r="L357" s="83">
        <v>247.3</v>
      </c>
      <c r="M357" s="114">
        <f t="shared" si="59"/>
        <v>0.24997978164173063</v>
      </c>
    </row>
    <row r="358" spans="1:13" s="73" customFormat="1" ht="36" x14ac:dyDescent="0.2">
      <c r="A358" s="84" t="s">
        <v>1261</v>
      </c>
      <c r="B358" s="84" t="s">
        <v>219</v>
      </c>
      <c r="C358" s="85" t="s">
        <v>130</v>
      </c>
      <c r="D358" s="86">
        <v>33</v>
      </c>
      <c r="E358" s="87">
        <f>IF(C358="","",VLOOKUP(A358,CPUs!A:K,11,FALSE))</f>
        <v>118.25</v>
      </c>
      <c r="F358" s="87">
        <f t="shared" si="64"/>
        <v>150.21</v>
      </c>
      <c r="G358" s="87">
        <f t="shared" si="65"/>
        <v>4956.93</v>
      </c>
      <c r="H358" s="113">
        <v>6609.24</v>
      </c>
      <c r="I358" s="114">
        <f t="shared" si="58"/>
        <v>0.24999999999999989</v>
      </c>
      <c r="J358" s="83"/>
      <c r="L358" s="83">
        <v>157.66</v>
      </c>
      <c r="M358" s="114">
        <f t="shared" si="59"/>
        <v>0.24996828618546241</v>
      </c>
    </row>
    <row r="359" spans="1:13" s="73" customFormat="1" ht="12" x14ac:dyDescent="0.2">
      <c r="A359" s="80" t="s">
        <v>1883</v>
      </c>
      <c r="B359" s="80" t="s">
        <v>1884</v>
      </c>
      <c r="C359" s="80"/>
      <c r="D359" s="81"/>
      <c r="E359" s="80" t="str">
        <f>IF(C359="","",VLOOKUP(A359,CPUs!A:K,11,FALSE))</f>
        <v/>
      </c>
      <c r="F359" s="80" t="str">
        <f t="shared" si="60"/>
        <v/>
      </c>
      <c r="G359" s="82">
        <f>SUM(G360:G405)</f>
        <v>53333.719999999994</v>
      </c>
      <c r="I359" s="114" t="e">
        <f t="shared" si="58"/>
        <v>#DIV/0!</v>
      </c>
      <c r="J359" s="83"/>
      <c r="L359" s="83"/>
      <c r="M359" s="114" t="e">
        <f t="shared" si="59"/>
        <v>#VALUE!</v>
      </c>
    </row>
    <row r="360" spans="1:13" s="73" customFormat="1" ht="24" x14ac:dyDescent="0.2">
      <c r="A360" s="84" t="s">
        <v>1262</v>
      </c>
      <c r="B360" s="84" t="s">
        <v>1263</v>
      </c>
      <c r="C360" s="85" t="s">
        <v>130</v>
      </c>
      <c r="D360" s="86">
        <v>2</v>
      </c>
      <c r="E360" s="87">
        <f>IF(C360="","",VLOOKUP(A360,CPUs!A:K,11,FALSE))</f>
        <v>10.6</v>
      </c>
      <c r="F360" s="87">
        <f t="shared" ref="F360:F404" si="66">IF(C360="","",ROUNDDOWN(E360+$E$2*E360,2))</f>
        <v>13.46</v>
      </c>
      <c r="G360" s="87">
        <f t="shared" ref="G360:G408" si="67">ROUND(D360*F360,2)</f>
        <v>26.92</v>
      </c>
      <c r="H360" s="73">
        <v>35.9</v>
      </c>
      <c r="I360" s="114">
        <f t="shared" si="58"/>
        <v>0.25013927576601669</v>
      </c>
      <c r="J360" s="83"/>
      <c r="L360" s="83">
        <v>14.13</v>
      </c>
      <c r="M360" s="114">
        <f t="shared" si="59"/>
        <v>0.24982307147912253</v>
      </c>
    </row>
    <row r="361" spans="1:13" s="73" customFormat="1" ht="24" x14ac:dyDescent="0.2">
      <c r="A361" s="84" t="s">
        <v>1265</v>
      </c>
      <c r="B361" s="84" t="s">
        <v>1266</v>
      </c>
      <c r="C361" s="85" t="s">
        <v>396</v>
      </c>
      <c r="D361" s="86">
        <v>2</v>
      </c>
      <c r="E361" s="87">
        <f>IF(C361="","",VLOOKUP(A361,CPUs!A:K,11,FALSE))</f>
        <v>16</v>
      </c>
      <c r="F361" s="87">
        <f t="shared" si="66"/>
        <v>20.32</v>
      </c>
      <c r="G361" s="87">
        <f t="shared" si="67"/>
        <v>40.64</v>
      </c>
      <c r="H361" s="73">
        <v>54.2</v>
      </c>
      <c r="I361" s="114">
        <f t="shared" si="58"/>
        <v>0.2501845018450185</v>
      </c>
      <c r="J361" s="83"/>
      <c r="L361" s="83">
        <v>21.33</v>
      </c>
      <c r="M361" s="114">
        <f t="shared" si="59"/>
        <v>0.24988279418659165</v>
      </c>
    </row>
    <row r="362" spans="1:13" s="73" customFormat="1" ht="24" x14ac:dyDescent="0.2">
      <c r="A362" s="84" t="s">
        <v>1267</v>
      </c>
      <c r="B362" s="84" t="s">
        <v>1269</v>
      </c>
      <c r="C362" s="85" t="s">
        <v>545</v>
      </c>
      <c r="D362" s="86">
        <v>20</v>
      </c>
      <c r="E362" s="87">
        <f>IF(C362="","",VLOOKUP(A362,CPUs!A:K,11,FALSE))</f>
        <v>1.18</v>
      </c>
      <c r="F362" s="87">
        <f t="shared" si="66"/>
        <v>1.49</v>
      </c>
      <c r="G362" s="87">
        <f t="shared" si="67"/>
        <v>29.8</v>
      </c>
      <c r="H362" s="73">
        <v>39.799999999999997</v>
      </c>
      <c r="I362" s="114">
        <f t="shared" si="58"/>
        <v>0.25125628140703515</v>
      </c>
      <c r="J362" s="83"/>
      <c r="L362" s="83">
        <v>1.57</v>
      </c>
      <c r="M362" s="114">
        <f t="shared" si="59"/>
        <v>0.24840764331210197</v>
      </c>
    </row>
    <row r="363" spans="1:13" s="73" customFormat="1" ht="12" x14ac:dyDescent="0.2">
      <c r="A363" s="84" t="s">
        <v>1270</v>
      </c>
      <c r="B363" s="84" t="s">
        <v>13655</v>
      </c>
      <c r="C363" s="85" t="s">
        <v>545</v>
      </c>
      <c r="D363" s="86">
        <v>1</v>
      </c>
      <c r="E363" s="87">
        <f>IF(C363="","",VLOOKUP(A363,CPUs!A:K,11,FALSE))</f>
        <v>184.61</v>
      </c>
      <c r="F363" s="87">
        <f t="shared" si="66"/>
        <v>234.51</v>
      </c>
      <c r="G363" s="87">
        <f t="shared" si="67"/>
        <v>234.51</v>
      </c>
      <c r="H363" s="73">
        <v>312.67</v>
      </c>
      <c r="I363" s="114">
        <f t="shared" si="58"/>
        <v>0.24997601304890149</v>
      </c>
      <c r="J363" s="83"/>
      <c r="L363" s="83">
        <v>246.14</v>
      </c>
      <c r="M363" s="114">
        <f t="shared" si="59"/>
        <v>0.24997968635735746</v>
      </c>
    </row>
    <row r="364" spans="1:13" s="73" customFormat="1" ht="24" x14ac:dyDescent="0.2">
      <c r="A364" s="84" t="s">
        <v>1273</v>
      </c>
      <c r="B364" s="84" t="s">
        <v>1274</v>
      </c>
      <c r="C364" s="85" t="s">
        <v>108</v>
      </c>
      <c r="D364" s="86">
        <v>6</v>
      </c>
      <c r="E364" s="87">
        <f>IF(C364="","",VLOOKUP(A364,CPUs!A:K,11,FALSE))</f>
        <v>41.69</v>
      </c>
      <c r="F364" s="87">
        <f t="shared" si="66"/>
        <v>52.95</v>
      </c>
      <c r="G364" s="87">
        <f t="shared" si="67"/>
        <v>317.7</v>
      </c>
      <c r="H364" s="73">
        <v>423.72</v>
      </c>
      <c r="I364" s="114">
        <f t="shared" si="58"/>
        <v>0.25021240441801196</v>
      </c>
      <c r="J364" s="83"/>
      <c r="L364" s="83">
        <v>55.59</v>
      </c>
      <c r="M364" s="114">
        <f t="shared" si="59"/>
        <v>0.25004497211728738</v>
      </c>
    </row>
    <row r="365" spans="1:13" s="73" customFormat="1" ht="36" x14ac:dyDescent="0.2">
      <c r="A365" s="84" t="s">
        <v>1276</v>
      </c>
      <c r="B365" s="84" t="s">
        <v>1277</v>
      </c>
      <c r="C365" s="85" t="s">
        <v>108</v>
      </c>
      <c r="D365" s="86">
        <v>36</v>
      </c>
      <c r="E365" s="87">
        <f>IF(C365="","",VLOOKUP(A365,CPUs!A:K,11,FALSE))</f>
        <v>53</v>
      </c>
      <c r="F365" s="87">
        <f t="shared" si="66"/>
        <v>67.319999999999993</v>
      </c>
      <c r="G365" s="87">
        <f t="shared" si="67"/>
        <v>2423.52</v>
      </c>
      <c r="H365" s="113">
        <v>3231.36</v>
      </c>
      <c r="I365" s="114">
        <f t="shared" si="58"/>
        <v>0.25</v>
      </c>
      <c r="J365" s="83"/>
      <c r="L365" s="83">
        <v>70.66</v>
      </c>
      <c r="M365" s="114">
        <f t="shared" si="59"/>
        <v>0.24992923860741578</v>
      </c>
    </row>
    <row r="366" spans="1:13" s="73" customFormat="1" ht="36" x14ac:dyDescent="0.2">
      <c r="A366" s="84" t="s">
        <v>1278</v>
      </c>
      <c r="B366" s="84" t="s">
        <v>1144</v>
      </c>
      <c r="C366" s="85" t="s">
        <v>108</v>
      </c>
      <c r="D366" s="86">
        <v>12</v>
      </c>
      <c r="E366" s="87">
        <f>IF(C366="","",VLOOKUP(A366,CPUs!A:K,11,FALSE))</f>
        <v>24.78</v>
      </c>
      <c r="F366" s="87">
        <f t="shared" si="66"/>
        <v>31.47</v>
      </c>
      <c r="G366" s="87">
        <f t="shared" si="67"/>
        <v>377.64</v>
      </c>
      <c r="H366" s="73">
        <v>503.64</v>
      </c>
      <c r="I366" s="114">
        <f t="shared" si="58"/>
        <v>0.25017869907076484</v>
      </c>
      <c r="J366" s="83"/>
      <c r="L366" s="83">
        <v>33.04</v>
      </c>
      <c r="M366" s="114">
        <f t="shared" si="59"/>
        <v>0.25</v>
      </c>
    </row>
    <row r="367" spans="1:13" s="73" customFormat="1" ht="24" x14ac:dyDescent="0.2">
      <c r="A367" s="84" t="s">
        <v>1279</v>
      </c>
      <c r="B367" s="84" t="s">
        <v>1132</v>
      </c>
      <c r="C367" s="85" t="s">
        <v>108</v>
      </c>
      <c r="D367" s="86">
        <v>6</v>
      </c>
      <c r="E367" s="87">
        <f>IF(C367="","",VLOOKUP(A367,CPUs!A:K,11,FALSE))</f>
        <v>11.57</v>
      </c>
      <c r="F367" s="87">
        <f t="shared" si="66"/>
        <v>14.69</v>
      </c>
      <c r="G367" s="87">
        <f t="shared" si="67"/>
        <v>88.14</v>
      </c>
      <c r="H367" s="73">
        <v>117.54</v>
      </c>
      <c r="I367" s="114">
        <f t="shared" si="58"/>
        <v>0.25012761613067891</v>
      </c>
      <c r="J367" s="83"/>
      <c r="L367" s="83">
        <v>15.42</v>
      </c>
      <c r="M367" s="114">
        <f t="shared" si="59"/>
        <v>0.2496757457846952</v>
      </c>
    </row>
    <row r="368" spans="1:13" s="73" customFormat="1" ht="12" x14ac:dyDescent="0.2">
      <c r="A368" s="84" t="s">
        <v>1280</v>
      </c>
      <c r="B368" s="84" t="s">
        <v>13654</v>
      </c>
      <c r="C368" s="85" t="s">
        <v>390</v>
      </c>
      <c r="D368" s="86">
        <v>150</v>
      </c>
      <c r="E368" s="87">
        <f>IF(C368="","",VLOOKUP(A368,CPUs!A:K,11,FALSE))</f>
        <v>45.769999999999996</v>
      </c>
      <c r="F368" s="87">
        <f t="shared" si="66"/>
        <v>58.14</v>
      </c>
      <c r="G368" s="87">
        <f t="shared" si="67"/>
        <v>8721</v>
      </c>
      <c r="H368" s="113">
        <v>11629.5</v>
      </c>
      <c r="I368" s="114">
        <f t="shared" si="58"/>
        <v>0.25009673674706567</v>
      </c>
      <c r="J368" s="83"/>
      <c r="L368" s="83">
        <v>61.03</v>
      </c>
      <c r="M368" s="114">
        <f t="shared" si="59"/>
        <v>0.25004096346059324</v>
      </c>
    </row>
    <row r="369" spans="1:13" s="73" customFormat="1" ht="12" x14ac:dyDescent="0.2">
      <c r="A369" s="84" t="s">
        <v>1282</v>
      </c>
      <c r="B369" s="84" t="s">
        <v>1283</v>
      </c>
      <c r="C369" s="85" t="s">
        <v>390</v>
      </c>
      <c r="D369" s="86">
        <v>45</v>
      </c>
      <c r="E369" s="87">
        <f>IF(C369="","",VLOOKUP(A369,CPUs!A:K,11,FALSE))</f>
        <v>30.169999999999998</v>
      </c>
      <c r="F369" s="87">
        <f t="shared" si="66"/>
        <v>38.32</v>
      </c>
      <c r="G369" s="87">
        <f t="shared" si="67"/>
        <v>1724.4</v>
      </c>
      <c r="H369" s="113">
        <v>2299.5</v>
      </c>
      <c r="I369" s="114">
        <f t="shared" si="58"/>
        <v>0.25009784735812124</v>
      </c>
      <c r="J369" s="83"/>
      <c r="L369" s="83">
        <v>40.229999999999997</v>
      </c>
      <c r="M369" s="114">
        <f t="shared" si="59"/>
        <v>0.25006214267959237</v>
      </c>
    </row>
    <row r="370" spans="1:13" s="73" customFormat="1" ht="24" x14ac:dyDescent="0.2">
      <c r="A370" s="84" t="s">
        <v>1286</v>
      </c>
      <c r="B370" s="84" t="s">
        <v>1287</v>
      </c>
      <c r="C370" s="85" t="s">
        <v>130</v>
      </c>
      <c r="D370" s="86">
        <v>5</v>
      </c>
      <c r="E370" s="87">
        <f>IF(C370="","",VLOOKUP(A370,CPUs!A:K,11,FALSE))</f>
        <v>28.23</v>
      </c>
      <c r="F370" s="87">
        <f t="shared" si="66"/>
        <v>35.86</v>
      </c>
      <c r="G370" s="87">
        <f t="shared" si="67"/>
        <v>179.3</v>
      </c>
      <c r="H370" s="73">
        <v>239.05</v>
      </c>
      <c r="I370" s="114">
        <f t="shared" si="58"/>
        <v>0.24994770968416646</v>
      </c>
      <c r="J370" s="83"/>
      <c r="L370" s="83">
        <v>37.64</v>
      </c>
      <c r="M370" s="114">
        <f t="shared" si="59"/>
        <v>0.25</v>
      </c>
    </row>
    <row r="371" spans="1:13" s="73" customFormat="1" ht="12" x14ac:dyDescent="0.2">
      <c r="A371" s="84" t="s">
        <v>1290</v>
      </c>
      <c r="B371" s="84" t="s">
        <v>13653</v>
      </c>
      <c r="C371" s="85" t="s">
        <v>545</v>
      </c>
      <c r="D371" s="86">
        <v>1</v>
      </c>
      <c r="E371" s="87">
        <f>IF(C371="","",VLOOKUP(A371,CPUs!A:K,11,FALSE))</f>
        <v>1751.24</v>
      </c>
      <c r="F371" s="87">
        <f t="shared" si="66"/>
        <v>2224.6</v>
      </c>
      <c r="G371" s="87">
        <f t="shared" si="67"/>
        <v>2224.6</v>
      </c>
      <c r="H371" s="113">
        <v>2966.14</v>
      </c>
      <c r="I371" s="114">
        <f t="shared" si="58"/>
        <v>0.25000168569251624</v>
      </c>
      <c r="J371" s="83"/>
      <c r="L371" s="83">
        <v>2334.9899999999998</v>
      </c>
      <c r="M371" s="114">
        <f t="shared" si="59"/>
        <v>0.25000107066839683</v>
      </c>
    </row>
    <row r="372" spans="1:13" s="73" customFormat="1" ht="12" x14ac:dyDescent="0.2">
      <c r="A372" s="84" t="s">
        <v>1292</v>
      </c>
      <c r="B372" s="84" t="s">
        <v>1293</v>
      </c>
      <c r="C372" s="85" t="s">
        <v>545</v>
      </c>
      <c r="D372" s="86">
        <v>4</v>
      </c>
      <c r="E372" s="87">
        <f>IF(C372="","",VLOOKUP(A372,CPUs!A:K,11,FALSE))</f>
        <v>26.63</v>
      </c>
      <c r="F372" s="87">
        <f t="shared" si="66"/>
        <v>33.82</v>
      </c>
      <c r="G372" s="87">
        <f t="shared" si="67"/>
        <v>135.28</v>
      </c>
      <c r="H372" s="73">
        <v>180.4</v>
      </c>
      <c r="I372" s="114">
        <f t="shared" si="58"/>
        <v>0.2501108647450111</v>
      </c>
      <c r="J372" s="83"/>
      <c r="L372" s="83">
        <v>35.5</v>
      </c>
      <c r="M372" s="114">
        <f t="shared" si="59"/>
        <v>0.24985915492957744</v>
      </c>
    </row>
    <row r="373" spans="1:13" s="73" customFormat="1" ht="24" x14ac:dyDescent="0.2">
      <c r="A373" s="84" t="s">
        <v>1297</v>
      </c>
      <c r="B373" s="84" t="s">
        <v>216</v>
      </c>
      <c r="C373" s="85" t="s">
        <v>130</v>
      </c>
      <c r="D373" s="86">
        <v>6</v>
      </c>
      <c r="E373" s="87">
        <f>IF(C373="","",VLOOKUP(A373,CPUs!A:K,11,FALSE))</f>
        <v>60.56</v>
      </c>
      <c r="F373" s="87">
        <f t="shared" si="66"/>
        <v>76.92</v>
      </c>
      <c r="G373" s="87">
        <f t="shared" si="67"/>
        <v>461.52</v>
      </c>
      <c r="H373" s="73">
        <v>615.36</v>
      </c>
      <c r="I373" s="114">
        <f t="shared" si="58"/>
        <v>0.25</v>
      </c>
      <c r="J373" s="83"/>
      <c r="L373" s="83">
        <v>80.739999999999995</v>
      </c>
      <c r="M373" s="114">
        <f t="shared" si="59"/>
        <v>0.24993807282635616</v>
      </c>
    </row>
    <row r="374" spans="1:13" s="73" customFormat="1" ht="24" x14ac:dyDescent="0.2">
      <c r="A374" s="84" t="s">
        <v>1299</v>
      </c>
      <c r="B374" s="84" t="s">
        <v>1300</v>
      </c>
      <c r="C374" s="85" t="s">
        <v>545</v>
      </c>
      <c r="D374" s="86">
        <v>6</v>
      </c>
      <c r="E374" s="87">
        <f>IF(C374="","",VLOOKUP(A374,CPUs!A:K,11,FALSE))</f>
        <v>4.58</v>
      </c>
      <c r="F374" s="87">
        <f t="shared" si="66"/>
        <v>5.81</v>
      </c>
      <c r="G374" s="87">
        <f t="shared" si="67"/>
        <v>34.86</v>
      </c>
      <c r="H374" s="73">
        <v>46.5</v>
      </c>
      <c r="I374" s="114">
        <f t="shared" si="58"/>
        <v>0.25032258064516133</v>
      </c>
      <c r="J374" s="83"/>
      <c r="L374" s="83">
        <v>6.1</v>
      </c>
      <c r="M374" s="114">
        <f t="shared" si="59"/>
        <v>0.24918032786885236</v>
      </c>
    </row>
    <row r="375" spans="1:13" s="73" customFormat="1" ht="12" x14ac:dyDescent="0.2">
      <c r="A375" s="84" t="s">
        <v>1303</v>
      </c>
      <c r="B375" s="84" t="s">
        <v>1305</v>
      </c>
      <c r="C375" s="85" t="s">
        <v>390</v>
      </c>
      <c r="D375" s="86">
        <v>0.9</v>
      </c>
      <c r="E375" s="87">
        <f>IF(C375="","",VLOOKUP(A375,CPUs!A:K,11,FALSE))</f>
        <v>65.180000000000007</v>
      </c>
      <c r="F375" s="87">
        <f t="shared" si="66"/>
        <v>82.79</v>
      </c>
      <c r="G375" s="87">
        <f>ROUND(D375*F375,2)</f>
        <v>74.510000000000005</v>
      </c>
      <c r="H375" s="73">
        <v>99.36</v>
      </c>
      <c r="I375" s="114">
        <f t="shared" si="58"/>
        <v>0.2501006441223832</v>
      </c>
      <c r="J375" s="83"/>
      <c r="L375" s="83">
        <v>86.91</v>
      </c>
      <c r="M375" s="114">
        <f t="shared" si="59"/>
        <v>0.25002876538948327</v>
      </c>
    </row>
    <row r="376" spans="1:13" s="73" customFormat="1" ht="12" x14ac:dyDescent="0.2">
      <c r="A376" s="84" t="s">
        <v>1307</v>
      </c>
      <c r="B376" s="84" t="s">
        <v>13652</v>
      </c>
      <c r="C376" s="85" t="s">
        <v>545</v>
      </c>
      <c r="D376" s="86">
        <v>6</v>
      </c>
      <c r="E376" s="87">
        <f>IF(C376="","",VLOOKUP(A376,CPUs!A:K,11,FALSE))</f>
        <v>63.13</v>
      </c>
      <c r="F376" s="87">
        <f t="shared" si="66"/>
        <v>80.19</v>
      </c>
      <c r="G376" s="87">
        <f t="shared" si="67"/>
        <v>481.14</v>
      </c>
      <c r="H376" s="73">
        <v>641.52</v>
      </c>
      <c r="I376" s="114">
        <f t="shared" si="58"/>
        <v>0.25</v>
      </c>
      <c r="J376" s="83"/>
      <c r="L376" s="83">
        <v>84.17</v>
      </c>
      <c r="M376" s="114">
        <f t="shared" si="59"/>
        <v>0.24997029820601158</v>
      </c>
    </row>
    <row r="377" spans="1:13" s="73" customFormat="1" ht="36" x14ac:dyDescent="0.2">
      <c r="A377" s="84" t="s">
        <v>1309</v>
      </c>
      <c r="B377" s="84" t="s">
        <v>1181</v>
      </c>
      <c r="C377" s="85" t="s">
        <v>108</v>
      </c>
      <c r="D377" s="86">
        <v>6</v>
      </c>
      <c r="E377" s="87">
        <f>IF(C377="","",VLOOKUP(A377,CPUs!A:K,11,FALSE))</f>
        <v>48.900000000000006</v>
      </c>
      <c r="F377" s="87">
        <f t="shared" si="66"/>
        <v>62.11</v>
      </c>
      <c r="G377" s="87">
        <f t="shared" si="67"/>
        <v>372.66</v>
      </c>
      <c r="H377" s="73">
        <v>496.92</v>
      </c>
      <c r="I377" s="114">
        <f t="shared" si="58"/>
        <v>0.25006037189084762</v>
      </c>
      <c r="J377" s="83"/>
      <c r="L377" s="83">
        <v>65.2</v>
      </c>
      <c r="M377" s="114">
        <f t="shared" si="59"/>
        <v>0.25</v>
      </c>
    </row>
    <row r="378" spans="1:13" s="73" customFormat="1" ht="24" x14ac:dyDescent="0.2">
      <c r="A378" s="84" t="s">
        <v>1310</v>
      </c>
      <c r="B378" s="84" t="s">
        <v>1312</v>
      </c>
      <c r="C378" s="85" t="s">
        <v>390</v>
      </c>
      <c r="D378" s="86">
        <v>6</v>
      </c>
      <c r="E378" s="87">
        <f>IF(C378="","",VLOOKUP(A378,CPUs!A:K,11,FALSE))</f>
        <v>89.11999999999999</v>
      </c>
      <c r="F378" s="87">
        <f t="shared" si="66"/>
        <v>113.2</v>
      </c>
      <c r="G378" s="87">
        <f t="shared" si="67"/>
        <v>679.2</v>
      </c>
      <c r="H378" s="73">
        <v>905.7</v>
      </c>
      <c r="I378" s="114">
        <f t="shared" si="58"/>
        <v>0.25008280887711165</v>
      </c>
      <c r="J378" s="83"/>
      <c r="L378" s="83">
        <v>118.83</v>
      </c>
      <c r="M378" s="114">
        <f t="shared" si="59"/>
        <v>0.25002103845830181</v>
      </c>
    </row>
    <row r="379" spans="1:13" s="73" customFormat="1" ht="24" x14ac:dyDescent="0.2">
      <c r="A379" s="84" t="s">
        <v>1314</v>
      </c>
      <c r="B379" s="84" t="s">
        <v>13651</v>
      </c>
      <c r="C379" s="85" t="s">
        <v>108</v>
      </c>
      <c r="D379" s="86">
        <v>6</v>
      </c>
      <c r="E379" s="87">
        <f>IF(C379="","",VLOOKUP(A379,CPUs!A:K,11,FALSE))</f>
        <v>29.200000000000003</v>
      </c>
      <c r="F379" s="87">
        <f t="shared" si="66"/>
        <v>37.090000000000003</v>
      </c>
      <c r="G379" s="87">
        <f t="shared" si="67"/>
        <v>222.54</v>
      </c>
      <c r="H379" s="73">
        <v>296.7</v>
      </c>
      <c r="I379" s="114">
        <f t="shared" si="58"/>
        <v>0.24994944388270979</v>
      </c>
      <c r="J379" s="83"/>
      <c r="L379" s="83">
        <v>38.93</v>
      </c>
      <c r="M379" s="114">
        <f t="shared" si="59"/>
        <v>0.24993578217313117</v>
      </c>
    </row>
    <row r="380" spans="1:13" s="73" customFormat="1" ht="24" x14ac:dyDescent="0.2">
      <c r="A380" s="84" t="s">
        <v>1317</v>
      </c>
      <c r="B380" s="84" t="s">
        <v>13650</v>
      </c>
      <c r="C380" s="85" t="s">
        <v>545</v>
      </c>
      <c r="D380" s="86">
        <v>1</v>
      </c>
      <c r="E380" s="87">
        <f>IF(C380="","",VLOOKUP(A380,CPUs!A:K,11,FALSE))</f>
        <v>726.8</v>
      </c>
      <c r="F380" s="87">
        <f t="shared" si="66"/>
        <v>923.25</v>
      </c>
      <c r="G380" s="87">
        <f t="shared" si="67"/>
        <v>923.25</v>
      </c>
      <c r="H380" s="113">
        <v>1231.01</v>
      </c>
      <c r="I380" s="114">
        <f t="shared" si="58"/>
        <v>0.25000609255814332</v>
      </c>
      <c r="J380" s="83"/>
      <c r="L380" s="83">
        <v>969.07</v>
      </c>
      <c r="M380" s="114">
        <f t="shared" si="59"/>
        <v>0.25000257979299745</v>
      </c>
    </row>
    <row r="381" spans="1:13" s="73" customFormat="1" ht="24" x14ac:dyDescent="0.2">
      <c r="A381" s="84" t="s">
        <v>1319</v>
      </c>
      <c r="B381" s="84" t="s">
        <v>1320</v>
      </c>
      <c r="C381" s="85" t="s">
        <v>130</v>
      </c>
      <c r="D381" s="86">
        <v>1</v>
      </c>
      <c r="E381" s="87">
        <f>IF(C381="","",VLOOKUP(A381,CPUs!A:K,11,FALSE))</f>
        <v>464.12</v>
      </c>
      <c r="F381" s="87">
        <f t="shared" si="66"/>
        <v>589.57000000000005</v>
      </c>
      <c r="G381" s="87">
        <f t="shared" si="67"/>
        <v>589.57000000000005</v>
      </c>
      <c r="H381" s="73">
        <v>786.1</v>
      </c>
      <c r="I381" s="114">
        <f t="shared" si="58"/>
        <v>0.25000636051392944</v>
      </c>
      <c r="J381" s="83"/>
      <c r="L381" s="83">
        <v>618.83000000000004</v>
      </c>
      <c r="M381" s="114">
        <f t="shared" si="59"/>
        <v>0.25000403988171227</v>
      </c>
    </row>
    <row r="382" spans="1:13" s="73" customFormat="1" ht="36" x14ac:dyDescent="0.2">
      <c r="A382" s="84" t="s">
        <v>1323</v>
      </c>
      <c r="B382" s="84" t="s">
        <v>1324</v>
      </c>
      <c r="C382" s="85" t="s">
        <v>130</v>
      </c>
      <c r="D382" s="86">
        <v>6</v>
      </c>
      <c r="E382" s="87">
        <f>IF(C382="","",VLOOKUP(A382,CPUs!A:K,11,FALSE))</f>
        <v>13.91</v>
      </c>
      <c r="F382" s="87">
        <f t="shared" si="66"/>
        <v>17.66</v>
      </c>
      <c r="G382" s="87">
        <f t="shared" si="67"/>
        <v>105.96</v>
      </c>
      <c r="H382" s="73">
        <v>141.30000000000001</v>
      </c>
      <c r="I382" s="114">
        <f t="shared" si="58"/>
        <v>0.25010615711252659</v>
      </c>
      <c r="J382" s="83"/>
      <c r="L382" s="83">
        <v>18.54</v>
      </c>
      <c r="M382" s="114">
        <f t="shared" si="59"/>
        <v>0.24973031283710889</v>
      </c>
    </row>
    <row r="383" spans="1:13" s="73" customFormat="1" ht="24" x14ac:dyDescent="0.2">
      <c r="A383" s="84" t="s">
        <v>1326</v>
      </c>
      <c r="B383" s="84" t="s">
        <v>1327</v>
      </c>
      <c r="C383" s="85" t="s">
        <v>130</v>
      </c>
      <c r="D383" s="86">
        <v>6</v>
      </c>
      <c r="E383" s="87">
        <f>IF(C383="","",VLOOKUP(A383,CPUs!A:K,11,FALSE))</f>
        <v>30.509999999999998</v>
      </c>
      <c r="F383" s="87">
        <f t="shared" si="66"/>
        <v>38.75</v>
      </c>
      <c r="G383" s="87">
        <f t="shared" si="67"/>
        <v>232.5</v>
      </c>
      <c r="H383" s="73">
        <v>310.08</v>
      </c>
      <c r="I383" s="114">
        <f t="shared" si="58"/>
        <v>0.25019349845201233</v>
      </c>
      <c r="J383" s="83"/>
      <c r="L383" s="83">
        <v>40.68</v>
      </c>
      <c r="M383" s="114">
        <f t="shared" si="59"/>
        <v>0.25</v>
      </c>
    </row>
    <row r="384" spans="1:13" s="73" customFormat="1" ht="12" x14ac:dyDescent="0.2">
      <c r="A384" s="84" t="s">
        <v>1329</v>
      </c>
      <c r="B384" s="84" t="s">
        <v>1331</v>
      </c>
      <c r="C384" s="85" t="s">
        <v>97</v>
      </c>
      <c r="D384" s="86">
        <v>3</v>
      </c>
      <c r="E384" s="87">
        <f>IF(C384="","",VLOOKUP(A384,CPUs!A:K,11,FALSE))</f>
        <v>9.84</v>
      </c>
      <c r="F384" s="87">
        <f t="shared" si="66"/>
        <v>12.49</v>
      </c>
      <c r="G384" s="87">
        <f t="shared" si="67"/>
        <v>37.47</v>
      </c>
      <c r="H384" s="73">
        <v>50.01</v>
      </c>
      <c r="I384" s="114">
        <f t="shared" si="58"/>
        <v>0.25074985002999395</v>
      </c>
      <c r="J384" s="83"/>
      <c r="L384" s="83">
        <v>13.12</v>
      </c>
      <c r="M384" s="114">
        <f t="shared" si="59"/>
        <v>0.25</v>
      </c>
    </row>
    <row r="385" spans="1:13" s="73" customFormat="1" ht="12" x14ac:dyDescent="0.2">
      <c r="A385" s="84" t="s">
        <v>1332</v>
      </c>
      <c r="B385" s="84" t="s">
        <v>1333</v>
      </c>
      <c r="C385" s="85" t="s">
        <v>545</v>
      </c>
      <c r="D385" s="86">
        <v>6</v>
      </c>
      <c r="E385" s="87">
        <f>IF(C385="","",VLOOKUP(A385,CPUs!A:K,11,FALSE))</f>
        <v>16.38</v>
      </c>
      <c r="F385" s="87">
        <f t="shared" si="66"/>
        <v>20.8</v>
      </c>
      <c r="G385" s="87">
        <f t="shared" si="67"/>
        <v>124.8</v>
      </c>
      <c r="H385" s="73">
        <v>166.38</v>
      </c>
      <c r="I385" s="114">
        <f t="shared" si="58"/>
        <v>0.24990984493328527</v>
      </c>
      <c r="J385" s="83"/>
      <c r="L385" s="83">
        <v>21.83</v>
      </c>
      <c r="M385" s="114">
        <f t="shared" si="59"/>
        <v>0.24965643609711408</v>
      </c>
    </row>
    <row r="386" spans="1:13" s="73" customFormat="1" ht="12" x14ac:dyDescent="0.2">
      <c r="A386" s="84" t="s">
        <v>1335</v>
      </c>
      <c r="B386" s="84" t="s">
        <v>1336</v>
      </c>
      <c r="C386" s="85" t="s">
        <v>545</v>
      </c>
      <c r="D386" s="86">
        <v>3</v>
      </c>
      <c r="E386" s="87">
        <f>IF(C386="","",VLOOKUP(A386,CPUs!A:K,11,FALSE))</f>
        <v>135.75</v>
      </c>
      <c r="F386" s="87">
        <f t="shared" si="66"/>
        <v>172.44</v>
      </c>
      <c r="G386" s="87">
        <f t="shared" si="67"/>
        <v>517.32000000000005</v>
      </c>
      <c r="H386" s="73">
        <v>689.76</v>
      </c>
      <c r="I386" s="114">
        <f t="shared" si="58"/>
        <v>0.24999999999999989</v>
      </c>
      <c r="J386" s="83"/>
      <c r="L386" s="83">
        <v>181</v>
      </c>
      <c r="M386" s="114">
        <f t="shared" si="59"/>
        <v>0.25</v>
      </c>
    </row>
    <row r="387" spans="1:13" s="73" customFormat="1" ht="24" x14ac:dyDescent="0.2">
      <c r="A387" s="84" t="s">
        <v>1339</v>
      </c>
      <c r="B387" s="84" t="s">
        <v>1341</v>
      </c>
      <c r="C387" s="85" t="s">
        <v>545</v>
      </c>
      <c r="D387" s="86">
        <v>2</v>
      </c>
      <c r="E387" s="87">
        <f>IF(C387="","",VLOOKUP(A387,CPUs!A:K,11,FALSE))</f>
        <v>2.79</v>
      </c>
      <c r="F387" s="87">
        <f t="shared" si="66"/>
        <v>3.54</v>
      </c>
      <c r="G387" s="87">
        <f t="shared" si="67"/>
        <v>7.08</v>
      </c>
      <c r="H387" s="73">
        <v>9.4600000000000009</v>
      </c>
      <c r="I387" s="114">
        <f t="shared" si="58"/>
        <v>0.25158562367864701</v>
      </c>
      <c r="J387" s="83"/>
      <c r="L387" s="83">
        <v>3.72</v>
      </c>
      <c r="M387" s="114">
        <f t="shared" si="59"/>
        <v>0.25</v>
      </c>
    </row>
    <row r="388" spans="1:13" s="73" customFormat="1" ht="24" x14ac:dyDescent="0.2">
      <c r="A388" s="84" t="s">
        <v>1343</v>
      </c>
      <c r="B388" s="84" t="s">
        <v>1345</v>
      </c>
      <c r="C388" s="85" t="s">
        <v>97</v>
      </c>
      <c r="D388" s="86">
        <v>1</v>
      </c>
      <c r="E388" s="87">
        <f>IF(C388="","",VLOOKUP(A388,CPUs!A:K,11,FALSE))</f>
        <v>1501.32</v>
      </c>
      <c r="F388" s="87">
        <f t="shared" si="66"/>
        <v>1907.12</v>
      </c>
      <c r="G388" s="87">
        <f t="shared" si="67"/>
        <v>1907.12</v>
      </c>
      <c r="H388" s="113">
        <v>2542.84</v>
      </c>
      <c r="I388" s="114">
        <f t="shared" si="58"/>
        <v>0.25000393261078169</v>
      </c>
      <c r="J388" s="83"/>
      <c r="L388" s="83">
        <v>2001.76</v>
      </c>
      <c r="M388" s="114">
        <f t="shared" si="59"/>
        <v>0.25</v>
      </c>
    </row>
    <row r="389" spans="1:13" s="73" customFormat="1" ht="36" x14ac:dyDescent="0.2">
      <c r="A389" s="84" t="s">
        <v>1346</v>
      </c>
      <c r="B389" s="84" t="s">
        <v>1347</v>
      </c>
      <c r="C389" s="85" t="s">
        <v>130</v>
      </c>
      <c r="D389" s="86">
        <v>1</v>
      </c>
      <c r="E389" s="87">
        <f>IF(C389="","",VLOOKUP(A389,CPUs!A:K,11,FALSE))</f>
        <v>397.19</v>
      </c>
      <c r="F389" s="87">
        <f t="shared" si="66"/>
        <v>504.55</v>
      </c>
      <c r="G389" s="87">
        <f t="shared" si="67"/>
        <v>504.55</v>
      </c>
      <c r="H389" s="73">
        <v>672.73</v>
      </c>
      <c r="I389" s="114">
        <f t="shared" si="58"/>
        <v>0.24999628379884942</v>
      </c>
      <c r="J389" s="83"/>
      <c r="L389" s="83">
        <v>529.58000000000004</v>
      </c>
      <c r="M389" s="114">
        <f t="shared" si="59"/>
        <v>0.24999055855583674</v>
      </c>
    </row>
    <row r="390" spans="1:13" s="73" customFormat="1" ht="24" x14ac:dyDescent="0.2">
      <c r="A390" s="84" t="s">
        <v>1350</v>
      </c>
      <c r="B390" s="84" t="s">
        <v>13649</v>
      </c>
      <c r="C390" s="85" t="s">
        <v>545</v>
      </c>
      <c r="D390" s="86">
        <v>6</v>
      </c>
      <c r="E390" s="87">
        <f>IF(C390="","",VLOOKUP(A390,CPUs!A:K,11,FALSE))</f>
        <v>226.49</v>
      </c>
      <c r="F390" s="87">
        <f t="shared" si="66"/>
        <v>287.70999999999998</v>
      </c>
      <c r="G390" s="87">
        <f t="shared" si="67"/>
        <v>1726.26</v>
      </c>
      <c r="H390" s="113">
        <v>2301.66</v>
      </c>
      <c r="I390" s="114">
        <f t="shared" si="58"/>
        <v>0.2499934829644691</v>
      </c>
      <c r="J390" s="83"/>
      <c r="L390" s="83">
        <v>301.98</v>
      </c>
      <c r="M390" s="114">
        <f t="shared" si="59"/>
        <v>0.24998344261209349</v>
      </c>
    </row>
    <row r="391" spans="1:13" s="73" customFormat="1" ht="12" x14ac:dyDescent="0.2">
      <c r="A391" s="84" t="s">
        <v>1352</v>
      </c>
      <c r="B391" s="84" t="s">
        <v>1353</v>
      </c>
      <c r="C391" s="85" t="s">
        <v>545</v>
      </c>
      <c r="D391" s="86">
        <v>6</v>
      </c>
      <c r="E391" s="87">
        <f>IF(C391="","",VLOOKUP(A391,CPUs!A:K,11,FALSE))</f>
        <v>15.75</v>
      </c>
      <c r="F391" s="87">
        <f t="shared" si="66"/>
        <v>20</v>
      </c>
      <c r="G391" s="87">
        <f t="shared" si="67"/>
        <v>120</v>
      </c>
      <c r="H391" s="73">
        <v>160.08000000000001</v>
      </c>
      <c r="I391" s="114">
        <f t="shared" si="58"/>
        <v>0.2503748125937032</v>
      </c>
      <c r="J391" s="83"/>
      <c r="L391" s="83">
        <v>21</v>
      </c>
      <c r="M391" s="114">
        <f t="shared" si="59"/>
        <v>0.25</v>
      </c>
    </row>
    <row r="392" spans="1:13" s="73" customFormat="1" ht="24" x14ac:dyDescent="0.2">
      <c r="A392" s="84" t="s">
        <v>1355</v>
      </c>
      <c r="B392" s="84" t="s">
        <v>1356</v>
      </c>
      <c r="C392" s="85" t="s">
        <v>130</v>
      </c>
      <c r="D392" s="86">
        <v>2</v>
      </c>
      <c r="E392" s="87">
        <f>IF(C392="","",VLOOKUP(A392,CPUs!A:K,11,FALSE))</f>
        <v>128.15</v>
      </c>
      <c r="F392" s="87">
        <f t="shared" si="66"/>
        <v>162.78</v>
      </c>
      <c r="G392" s="87">
        <f t="shared" si="67"/>
        <v>325.56</v>
      </c>
      <c r="H392" s="73">
        <v>434.12</v>
      </c>
      <c r="I392" s="114">
        <f t="shared" ref="I392:I455" si="68">1-(G392/H392)</f>
        <v>0.25006910531650239</v>
      </c>
      <c r="J392" s="83"/>
      <c r="L392" s="83">
        <v>170.87</v>
      </c>
      <c r="M392" s="114">
        <f t="shared" ref="M392:M455" si="69">1-(E392/L392)</f>
        <v>0.25001463100602794</v>
      </c>
    </row>
    <row r="393" spans="1:13" s="73" customFormat="1" ht="36" x14ac:dyDescent="0.2">
      <c r="A393" s="84" t="s">
        <v>1358</v>
      </c>
      <c r="B393" s="84" t="s">
        <v>1359</v>
      </c>
      <c r="C393" s="85" t="s">
        <v>130</v>
      </c>
      <c r="D393" s="86">
        <v>1</v>
      </c>
      <c r="E393" s="87">
        <f>IF(C393="","",VLOOKUP(A393,CPUs!A:K,11,FALSE))</f>
        <v>18973.47</v>
      </c>
      <c r="F393" s="87">
        <f t="shared" si="66"/>
        <v>24101.99</v>
      </c>
      <c r="G393" s="87">
        <f t="shared" si="67"/>
        <v>24101.99</v>
      </c>
      <c r="H393" s="113">
        <v>32136</v>
      </c>
      <c r="I393" s="114">
        <f t="shared" si="68"/>
        <v>0.25000031117749555</v>
      </c>
      <c r="J393" s="83"/>
      <c r="L393" s="83">
        <v>25297.96</v>
      </c>
      <c r="M393" s="114">
        <f t="shared" si="69"/>
        <v>0.24999999999999989</v>
      </c>
    </row>
    <row r="394" spans="1:13" s="73" customFormat="1" ht="24" x14ac:dyDescent="0.2">
      <c r="A394" s="84" t="s">
        <v>1361</v>
      </c>
      <c r="B394" s="84" t="s">
        <v>1363</v>
      </c>
      <c r="C394" s="85" t="s">
        <v>545</v>
      </c>
      <c r="D394" s="86">
        <v>3</v>
      </c>
      <c r="E394" s="87">
        <f>IF(C394="","",VLOOKUP(A394,CPUs!A:K,11,FALSE))</f>
        <v>9.89</v>
      </c>
      <c r="F394" s="87">
        <f t="shared" si="66"/>
        <v>12.56</v>
      </c>
      <c r="G394" s="87">
        <f t="shared" si="67"/>
        <v>37.68</v>
      </c>
      <c r="H394" s="73">
        <v>50.22</v>
      </c>
      <c r="I394" s="114">
        <f t="shared" si="68"/>
        <v>0.24970131421744324</v>
      </c>
      <c r="J394" s="83"/>
      <c r="L394" s="83">
        <v>13.18</v>
      </c>
      <c r="M394" s="114">
        <f t="shared" si="69"/>
        <v>0.24962063732928674</v>
      </c>
    </row>
    <row r="395" spans="1:13" s="73" customFormat="1" ht="12" x14ac:dyDescent="0.2">
      <c r="A395" s="84" t="s">
        <v>1364</v>
      </c>
      <c r="B395" s="84" t="s">
        <v>1366</v>
      </c>
      <c r="C395" s="85" t="s">
        <v>97</v>
      </c>
      <c r="D395" s="86">
        <v>2</v>
      </c>
      <c r="E395" s="87">
        <f>IF(C395="","",VLOOKUP(A395,CPUs!A:K,11,FALSE))</f>
        <v>14.98</v>
      </c>
      <c r="F395" s="87">
        <f t="shared" si="66"/>
        <v>19.02</v>
      </c>
      <c r="G395" s="87">
        <f t="shared" si="67"/>
        <v>38.04</v>
      </c>
      <c r="H395" s="73">
        <v>50.74</v>
      </c>
      <c r="I395" s="114">
        <f t="shared" si="68"/>
        <v>0.25029562475364608</v>
      </c>
      <c r="J395" s="83"/>
      <c r="L395" s="83">
        <v>19.97</v>
      </c>
      <c r="M395" s="114">
        <f t="shared" si="69"/>
        <v>0.24987481221832741</v>
      </c>
    </row>
    <row r="396" spans="1:13" s="73" customFormat="1" ht="12" x14ac:dyDescent="0.2">
      <c r="A396" s="84" t="s">
        <v>1368</v>
      </c>
      <c r="B396" s="84" t="s">
        <v>1370</v>
      </c>
      <c r="C396" s="85" t="s">
        <v>97</v>
      </c>
      <c r="D396" s="86">
        <v>2</v>
      </c>
      <c r="E396" s="87">
        <f>IF(C396="","",VLOOKUP(A396,CPUs!A:K,11,FALSE))</f>
        <v>23.23</v>
      </c>
      <c r="F396" s="87">
        <f t="shared" si="66"/>
        <v>29.5</v>
      </c>
      <c r="G396" s="87">
        <f t="shared" si="67"/>
        <v>59</v>
      </c>
      <c r="H396" s="73">
        <v>78.680000000000007</v>
      </c>
      <c r="I396" s="114">
        <f t="shared" si="68"/>
        <v>0.25012709710218617</v>
      </c>
      <c r="J396" s="83"/>
      <c r="L396" s="83">
        <v>30.97</v>
      </c>
      <c r="M396" s="114">
        <f t="shared" si="69"/>
        <v>0.24991927671940584</v>
      </c>
    </row>
    <row r="397" spans="1:13" s="73" customFormat="1" ht="12" x14ac:dyDescent="0.2">
      <c r="A397" s="84" t="s">
        <v>1372</v>
      </c>
      <c r="B397" s="84" t="s">
        <v>1373</v>
      </c>
      <c r="C397" s="85" t="s">
        <v>545</v>
      </c>
      <c r="D397" s="86">
        <v>6</v>
      </c>
      <c r="E397" s="87">
        <f>IF(C397="","",VLOOKUP(A397,CPUs!A:K,11,FALSE))</f>
        <v>308.99</v>
      </c>
      <c r="F397" s="87">
        <f t="shared" si="66"/>
        <v>392.5</v>
      </c>
      <c r="G397" s="87">
        <f t="shared" si="67"/>
        <v>2355</v>
      </c>
      <c r="H397" s="113">
        <v>3140.04</v>
      </c>
      <c r="I397" s="114">
        <f t="shared" si="68"/>
        <v>0.25000955401842018</v>
      </c>
      <c r="J397" s="83"/>
      <c r="L397" s="83">
        <v>411.98</v>
      </c>
      <c r="M397" s="114">
        <f t="shared" si="69"/>
        <v>0.24998786348851887</v>
      </c>
    </row>
    <row r="398" spans="1:13" s="73" customFormat="1" ht="12" x14ac:dyDescent="0.2">
      <c r="A398" s="84" t="s">
        <v>1375</v>
      </c>
      <c r="B398" s="84" t="s">
        <v>1376</v>
      </c>
      <c r="C398" s="85" t="s">
        <v>545</v>
      </c>
      <c r="D398" s="86">
        <v>6</v>
      </c>
      <c r="E398" s="87">
        <f>IF(C398="","",VLOOKUP(A398,CPUs!A:K,11,FALSE))</f>
        <v>14.18</v>
      </c>
      <c r="F398" s="87">
        <f t="shared" si="66"/>
        <v>18.010000000000002</v>
      </c>
      <c r="G398" s="87">
        <f t="shared" si="67"/>
        <v>108.06</v>
      </c>
      <c r="H398" s="73">
        <v>144.06</v>
      </c>
      <c r="I398" s="114">
        <f t="shared" si="68"/>
        <v>0.24989587671803415</v>
      </c>
      <c r="J398" s="83"/>
      <c r="L398" s="83">
        <v>18.899999999999999</v>
      </c>
      <c r="M398" s="114">
        <f t="shared" si="69"/>
        <v>0.2497354497354497</v>
      </c>
    </row>
    <row r="399" spans="1:13" s="73" customFormat="1" ht="12" x14ac:dyDescent="0.2">
      <c r="A399" s="84" t="s">
        <v>1378</v>
      </c>
      <c r="B399" s="84" t="s">
        <v>1380</v>
      </c>
      <c r="C399" s="85" t="s">
        <v>545</v>
      </c>
      <c r="D399" s="86">
        <v>2</v>
      </c>
      <c r="E399" s="87">
        <f>IF(C399="","",VLOOKUP(A399,CPUs!A:K,11,FALSE))</f>
        <v>10.17</v>
      </c>
      <c r="F399" s="87">
        <f t="shared" si="66"/>
        <v>12.91</v>
      </c>
      <c r="G399" s="87">
        <f t="shared" si="67"/>
        <v>25.82</v>
      </c>
      <c r="H399" s="73">
        <v>34.42</v>
      </c>
      <c r="I399" s="114">
        <f t="shared" si="68"/>
        <v>0.24985473561882632</v>
      </c>
      <c r="J399" s="83"/>
      <c r="L399" s="83">
        <v>13.55</v>
      </c>
      <c r="M399" s="114">
        <f t="shared" si="69"/>
        <v>0.24944649446494471</v>
      </c>
    </row>
    <row r="400" spans="1:13" s="73" customFormat="1" ht="12" x14ac:dyDescent="0.2">
      <c r="A400" s="84" t="s">
        <v>1381</v>
      </c>
      <c r="B400" s="84" t="s">
        <v>1383</v>
      </c>
      <c r="C400" s="85" t="s">
        <v>390</v>
      </c>
      <c r="D400" s="86">
        <v>20</v>
      </c>
      <c r="E400" s="87">
        <f>IF(C400="","",VLOOKUP(A400,CPUs!A:K,11,FALSE))</f>
        <v>1.38</v>
      </c>
      <c r="F400" s="87">
        <f t="shared" si="66"/>
        <v>1.75</v>
      </c>
      <c r="G400" s="87">
        <f t="shared" si="67"/>
        <v>35</v>
      </c>
      <c r="H400" s="73">
        <v>46.8</v>
      </c>
      <c r="I400" s="114">
        <f t="shared" si="68"/>
        <v>0.25213675213675213</v>
      </c>
      <c r="J400" s="83"/>
      <c r="L400" s="83">
        <v>1.84</v>
      </c>
      <c r="M400" s="114">
        <f t="shared" si="69"/>
        <v>0.25000000000000011</v>
      </c>
    </row>
    <row r="401" spans="1:13" s="73" customFormat="1" ht="12" x14ac:dyDescent="0.2">
      <c r="A401" s="84" t="s">
        <v>1384</v>
      </c>
      <c r="B401" s="84" t="s">
        <v>1385</v>
      </c>
      <c r="C401" s="85" t="s">
        <v>545</v>
      </c>
      <c r="D401" s="86">
        <v>1</v>
      </c>
      <c r="E401" s="87">
        <f>IF(C401="","",VLOOKUP(A401,CPUs!A:K,11,FALSE))</f>
        <v>9.75</v>
      </c>
      <c r="F401" s="87">
        <f t="shared" si="66"/>
        <v>12.38</v>
      </c>
      <c r="G401" s="87">
        <f t="shared" si="67"/>
        <v>12.38</v>
      </c>
      <c r="H401" s="73">
        <v>16.510000000000002</v>
      </c>
      <c r="I401" s="114">
        <f t="shared" si="68"/>
        <v>0.25015142337976981</v>
      </c>
      <c r="J401" s="83"/>
      <c r="L401" s="83">
        <v>13</v>
      </c>
      <c r="M401" s="114">
        <f t="shared" si="69"/>
        <v>0.25</v>
      </c>
    </row>
    <row r="402" spans="1:13" s="73" customFormat="1" ht="24" x14ac:dyDescent="0.2">
      <c r="A402" s="84" t="s">
        <v>1387</v>
      </c>
      <c r="B402" s="84" t="s">
        <v>1389</v>
      </c>
      <c r="C402" s="85" t="s">
        <v>130</v>
      </c>
      <c r="D402" s="86">
        <v>3</v>
      </c>
      <c r="E402" s="87">
        <f>IF(C402="","",VLOOKUP(A402,CPUs!A:K,11,FALSE))</f>
        <v>53.98</v>
      </c>
      <c r="F402" s="87">
        <f t="shared" si="66"/>
        <v>68.569999999999993</v>
      </c>
      <c r="G402" s="87">
        <f t="shared" si="67"/>
        <v>205.71</v>
      </c>
      <c r="H402" s="73">
        <v>274.26</v>
      </c>
      <c r="I402" s="114">
        <f t="shared" si="68"/>
        <v>0.24994530737256615</v>
      </c>
      <c r="J402" s="83"/>
      <c r="L402" s="83">
        <v>71.97</v>
      </c>
      <c r="M402" s="114">
        <f t="shared" si="69"/>
        <v>0.24996526330415458</v>
      </c>
    </row>
    <row r="403" spans="1:13" s="73" customFormat="1" ht="12" x14ac:dyDescent="0.2">
      <c r="A403" s="84" t="s">
        <v>1390</v>
      </c>
      <c r="B403" s="84" t="s">
        <v>1392</v>
      </c>
      <c r="C403" s="85" t="s">
        <v>1393</v>
      </c>
      <c r="D403" s="86">
        <v>4</v>
      </c>
      <c r="E403" s="87">
        <f>IF(C403="","",VLOOKUP(A403,CPUs!A:K,11,FALSE))</f>
        <v>13.04</v>
      </c>
      <c r="F403" s="87">
        <f t="shared" si="66"/>
        <v>16.559999999999999</v>
      </c>
      <c r="G403" s="87">
        <f t="shared" si="67"/>
        <v>66.239999999999995</v>
      </c>
      <c r="H403" s="73">
        <v>88.32</v>
      </c>
      <c r="I403" s="114">
        <f t="shared" si="68"/>
        <v>0.25</v>
      </c>
      <c r="J403" s="83"/>
      <c r="L403" s="83">
        <v>17.38</v>
      </c>
      <c r="M403" s="114">
        <f t="shared" si="69"/>
        <v>0.2497123130034522</v>
      </c>
    </row>
    <row r="404" spans="1:13" s="73" customFormat="1" ht="12" x14ac:dyDescent="0.2">
      <c r="A404" s="84" t="s">
        <v>1395</v>
      </c>
      <c r="B404" s="84" t="s">
        <v>1397</v>
      </c>
      <c r="C404" s="85" t="s">
        <v>1393</v>
      </c>
      <c r="D404" s="86">
        <v>8</v>
      </c>
      <c r="E404" s="87">
        <f>IF(C404="","",VLOOKUP(A404,CPUs!A:K,11,FALSE))</f>
        <v>26.35</v>
      </c>
      <c r="F404" s="87">
        <f t="shared" si="66"/>
        <v>33.47</v>
      </c>
      <c r="G404" s="87">
        <f t="shared" si="67"/>
        <v>267.76</v>
      </c>
      <c r="H404" s="73">
        <v>357.04</v>
      </c>
      <c r="I404" s="114">
        <f t="shared" si="68"/>
        <v>0.25005601613264627</v>
      </c>
      <c r="J404" s="83"/>
      <c r="L404" s="83">
        <v>35.130000000000003</v>
      </c>
      <c r="M404" s="114">
        <f t="shared" si="69"/>
        <v>0.2499288357529178</v>
      </c>
    </row>
    <row r="405" spans="1:13" s="73" customFormat="1" ht="12" x14ac:dyDescent="0.2">
      <c r="A405" s="84" t="s">
        <v>1399</v>
      </c>
      <c r="B405" s="84" t="s">
        <v>1401</v>
      </c>
      <c r="C405" s="85" t="s">
        <v>1393</v>
      </c>
      <c r="D405" s="86">
        <v>4</v>
      </c>
      <c r="E405" s="87">
        <f>IF(C405="","",VLOOKUP(A405,CPUs!A:K,11,FALSE))</f>
        <v>9.7899999999999991</v>
      </c>
      <c r="F405" s="87">
        <f>IF(C405="","",ROUNDDOWN(E405+$E$2*E405,2))</f>
        <v>12.43</v>
      </c>
      <c r="G405" s="87">
        <f t="shared" si="67"/>
        <v>49.72</v>
      </c>
      <c r="H405" s="73">
        <v>66.319999999999993</v>
      </c>
      <c r="I405" s="114">
        <f t="shared" si="68"/>
        <v>0.25030156815440285</v>
      </c>
      <c r="J405" s="83"/>
      <c r="L405" s="83">
        <v>13.05</v>
      </c>
      <c r="M405" s="114">
        <f t="shared" si="69"/>
        <v>0.2498084291187741</v>
      </c>
    </row>
    <row r="406" spans="1:13" s="73" customFormat="1" ht="12" x14ac:dyDescent="0.2">
      <c r="A406" s="80" t="s">
        <v>1885</v>
      </c>
      <c r="B406" s="80" t="s">
        <v>1886</v>
      </c>
      <c r="C406" s="80"/>
      <c r="D406" s="81"/>
      <c r="E406" s="80" t="str">
        <f>IF(C406="","",VLOOKUP(A406,CPUs!A:K,11,FALSE))</f>
        <v/>
      </c>
      <c r="F406" s="80" t="str">
        <f t="shared" ref="F406" si="70">IF(C406="","",ROUND(E406+$E$2*E406,2))</f>
        <v/>
      </c>
      <c r="G406" s="82">
        <f>SUM(G407:G408)</f>
        <v>135176.43</v>
      </c>
      <c r="I406" s="114" t="e">
        <f t="shared" si="68"/>
        <v>#DIV/0!</v>
      </c>
      <c r="J406" s="83"/>
      <c r="L406" s="83"/>
      <c r="M406" s="114" t="e">
        <f t="shared" si="69"/>
        <v>#VALUE!</v>
      </c>
    </row>
    <row r="407" spans="1:13" s="73" customFormat="1" ht="24" x14ac:dyDescent="0.2">
      <c r="A407" s="84" t="s">
        <v>1403</v>
      </c>
      <c r="B407" s="84" t="s">
        <v>1405</v>
      </c>
      <c r="C407" s="85" t="s">
        <v>1393</v>
      </c>
      <c r="D407" s="86">
        <v>1</v>
      </c>
      <c r="E407" s="87">
        <f>IF(C407="","",VLOOKUP(A407,CPUs!A:K,11,FALSE))</f>
        <v>113977.76</v>
      </c>
      <c r="F407" s="87">
        <f>IF(C407="","",ROUNDDOWN(E407+$F$2*E407,2))</f>
        <v>132578.93</v>
      </c>
      <c r="G407" s="87">
        <f t="shared" si="67"/>
        <v>132578.93</v>
      </c>
      <c r="H407" s="113">
        <v>176771.91</v>
      </c>
      <c r="I407" s="114">
        <f t="shared" si="68"/>
        <v>0.25000001414251849</v>
      </c>
      <c r="J407" s="83"/>
      <c r="L407" s="83">
        <v>151970.35</v>
      </c>
      <c r="M407" s="114">
        <f t="shared" si="69"/>
        <v>0.25000001645057746</v>
      </c>
    </row>
    <row r="408" spans="1:13" s="73" customFormat="1" ht="24" x14ac:dyDescent="0.2">
      <c r="A408" s="84" t="s">
        <v>1407</v>
      </c>
      <c r="B408" s="84" t="s">
        <v>13625</v>
      </c>
      <c r="C408" s="85" t="s">
        <v>130</v>
      </c>
      <c r="D408" s="86">
        <v>1</v>
      </c>
      <c r="E408" s="87">
        <f>IF(C408="","",VLOOKUP(A408,CPUs!A:K,11,FALSE))</f>
        <v>2044.8</v>
      </c>
      <c r="F408" s="87">
        <f>IF(C408="","",ROUNDDOWN(E408+$E$2*E408,2))</f>
        <v>2597.5</v>
      </c>
      <c r="G408" s="87">
        <f t="shared" si="67"/>
        <v>2597.5</v>
      </c>
      <c r="H408" s="113">
        <v>3463.35</v>
      </c>
      <c r="I408" s="114">
        <f t="shared" si="68"/>
        <v>0.25000360922228482</v>
      </c>
      <c r="J408" s="83"/>
      <c r="L408" s="83">
        <v>2726.4</v>
      </c>
      <c r="M408" s="114">
        <f t="shared" si="69"/>
        <v>0.25</v>
      </c>
    </row>
    <row r="409" spans="1:13" s="73" customFormat="1" ht="12" x14ac:dyDescent="0.2">
      <c r="A409" s="80">
        <v>12</v>
      </c>
      <c r="B409" s="80" t="s">
        <v>22</v>
      </c>
      <c r="C409" s="80"/>
      <c r="D409" s="81"/>
      <c r="E409" s="80" t="str">
        <f>IF(C409="","",VLOOKUP(A409,CPUs!A:K,11,FALSE))</f>
        <v/>
      </c>
      <c r="F409" s="80" t="str">
        <f t="shared" ref="F409:F443" si="71">IF(C409="","",(E409+$E$2*E409))</f>
        <v/>
      </c>
      <c r="G409" s="82">
        <f>SUM(G410:G415)</f>
        <v>4163.26</v>
      </c>
      <c r="I409" s="114" t="e">
        <f t="shared" si="68"/>
        <v>#DIV/0!</v>
      </c>
      <c r="J409" s="83"/>
      <c r="L409" s="83"/>
      <c r="M409" s="114" t="e">
        <f t="shared" si="69"/>
        <v>#VALUE!</v>
      </c>
    </row>
    <row r="410" spans="1:13" s="73" customFormat="1" ht="24" x14ac:dyDescent="0.2">
      <c r="A410" s="84" t="s">
        <v>1411</v>
      </c>
      <c r="B410" s="84" t="s">
        <v>1412</v>
      </c>
      <c r="C410" s="85" t="s">
        <v>130</v>
      </c>
      <c r="D410" s="86">
        <v>8</v>
      </c>
      <c r="E410" s="87">
        <f>IF(C410="","",VLOOKUP(A410,CPUs!A:K,11,FALSE))</f>
        <v>20.93</v>
      </c>
      <c r="F410" s="87">
        <f t="shared" ref="F410:F415" si="72">IF(C410="","",ROUNDDOWN(E410+$E$2*E410,2))</f>
        <v>26.58</v>
      </c>
      <c r="G410" s="87">
        <f t="shared" ref="G410" si="73">ROUND(D410*F410,2)</f>
        <v>212.64</v>
      </c>
      <c r="H410" s="73">
        <v>283.52</v>
      </c>
      <c r="I410" s="114">
        <f t="shared" si="68"/>
        <v>0.25</v>
      </c>
      <c r="J410" s="83"/>
      <c r="L410" s="83">
        <v>27.9</v>
      </c>
      <c r="M410" s="114">
        <f t="shared" si="69"/>
        <v>0.24982078853046596</v>
      </c>
    </row>
    <row r="411" spans="1:13" s="73" customFormat="1" ht="24" x14ac:dyDescent="0.2">
      <c r="A411" s="84" t="s">
        <v>1414</v>
      </c>
      <c r="B411" s="84" t="s">
        <v>1415</v>
      </c>
      <c r="C411" s="85" t="s">
        <v>130</v>
      </c>
      <c r="D411" s="86">
        <v>7</v>
      </c>
      <c r="E411" s="87">
        <f>IF(C411="","",VLOOKUP(A411,CPUs!A:K,11,FALSE))</f>
        <v>141.05000000000001</v>
      </c>
      <c r="F411" s="87">
        <f t="shared" si="72"/>
        <v>179.17</v>
      </c>
      <c r="G411" s="87">
        <f t="shared" ref="G411:G415" si="74">ROUND(D411*F411,2)</f>
        <v>1254.19</v>
      </c>
      <c r="H411" s="113">
        <v>1672.23</v>
      </c>
      <c r="I411" s="114">
        <f t="shared" si="68"/>
        <v>0.24998953493239562</v>
      </c>
      <c r="J411" s="83"/>
      <c r="L411" s="83">
        <v>188.06</v>
      </c>
      <c r="M411" s="114">
        <f t="shared" si="69"/>
        <v>0.24997341274061469</v>
      </c>
    </row>
    <row r="412" spans="1:13" s="73" customFormat="1" ht="24" x14ac:dyDescent="0.2">
      <c r="A412" s="84" t="s">
        <v>1416</v>
      </c>
      <c r="B412" s="84" t="s">
        <v>13647</v>
      </c>
      <c r="C412" s="85" t="s">
        <v>545</v>
      </c>
      <c r="D412" s="86">
        <v>7</v>
      </c>
      <c r="E412" s="87">
        <f>IF(C412="","",VLOOKUP(A412,CPUs!A:K,11,FALSE))</f>
        <v>12.36</v>
      </c>
      <c r="F412" s="87">
        <f t="shared" si="72"/>
        <v>15.7</v>
      </c>
      <c r="G412" s="87">
        <f t="shared" si="74"/>
        <v>109.9</v>
      </c>
      <c r="H412" s="73">
        <v>146.44</v>
      </c>
      <c r="I412" s="114">
        <f t="shared" si="68"/>
        <v>0.24952198852772467</v>
      </c>
      <c r="J412" s="83"/>
      <c r="L412" s="83">
        <v>16.47</v>
      </c>
      <c r="M412" s="114">
        <f t="shared" si="69"/>
        <v>0.24954462659380694</v>
      </c>
    </row>
    <row r="413" spans="1:13" s="73" customFormat="1" ht="36" x14ac:dyDescent="0.2">
      <c r="A413" s="84" t="s">
        <v>1419</v>
      </c>
      <c r="B413" s="84" t="s">
        <v>1420</v>
      </c>
      <c r="C413" s="85" t="s">
        <v>1296</v>
      </c>
      <c r="D413" s="86">
        <v>7</v>
      </c>
      <c r="E413" s="87">
        <f>IF(C413="","",VLOOKUP(A413,CPUs!A:K,11,FALSE))</f>
        <v>30.54</v>
      </c>
      <c r="F413" s="87">
        <f t="shared" si="72"/>
        <v>38.79</v>
      </c>
      <c r="G413" s="87">
        <f t="shared" si="74"/>
        <v>271.52999999999997</v>
      </c>
      <c r="H413" s="73">
        <v>361.97</v>
      </c>
      <c r="I413" s="114">
        <f t="shared" si="68"/>
        <v>0.24985496035583077</v>
      </c>
      <c r="J413" s="83"/>
      <c r="L413" s="83">
        <v>40.71</v>
      </c>
      <c r="M413" s="114">
        <f t="shared" si="69"/>
        <v>0.24981577008106115</v>
      </c>
    </row>
    <row r="414" spans="1:13" s="73" customFormat="1" ht="24" x14ac:dyDescent="0.2">
      <c r="A414" s="84" t="s">
        <v>1422</v>
      </c>
      <c r="B414" s="84" t="s">
        <v>1423</v>
      </c>
      <c r="C414" s="85" t="s">
        <v>545</v>
      </c>
      <c r="D414" s="86">
        <v>10</v>
      </c>
      <c r="E414" s="87">
        <f>IF(C414="","",VLOOKUP(A414,CPUs!A:K,11,FALSE))</f>
        <v>17.71</v>
      </c>
      <c r="F414" s="87">
        <f t="shared" si="72"/>
        <v>22.49</v>
      </c>
      <c r="G414" s="87">
        <f t="shared" si="74"/>
        <v>224.9</v>
      </c>
      <c r="H414" s="73">
        <v>299.89999999999998</v>
      </c>
      <c r="I414" s="114">
        <f t="shared" si="68"/>
        <v>0.25008336112037344</v>
      </c>
      <c r="J414" s="83"/>
      <c r="L414" s="83">
        <v>23.61</v>
      </c>
      <c r="M414" s="114">
        <f t="shared" si="69"/>
        <v>0.24989411266412531</v>
      </c>
    </row>
    <row r="415" spans="1:13" s="73" customFormat="1" ht="12" x14ac:dyDescent="0.2">
      <c r="A415" s="84" t="s">
        <v>1425</v>
      </c>
      <c r="B415" s="84" t="s">
        <v>1427</v>
      </c>
      <c r="C415" s="85" t="s">
        <v>97</v>
      </c>
      <c r="D415" s="86">
        <v>6</v>
      </c>
      <c r="E415" s="87">
        <f>IF(C415="","",VLOOKUP(A415,CPUs!A:K,11,FALSE))</f>
        <v>274.23</v>
      </c>
      <c r="F415" s="87">
        <f t="shared" si="72"/>
        <v>348.35</v>
      </c>
      <c r="G415" s="87">
        <f t="shared" si="74"/>
        <v>2090.1</v>
      </c>
      <c r="H415" s="113">
        <v>2786.82</v>
      </c>
      <c r="I415" s="114">
        <f t="shared" si="68"/>
        <v>0.25000538247895454</v>
      </c>
      <c r="J415" s="83"/>
      <c r="L415" s="83">
        <v>365.64</v>
      </c>
      <c r="M415" s="114">
        <f t="shared" si="69"/>
        <v>0.24999999999999989</v>
      </c>
    </row>
    <row r="416" spans="1:13" s="73" customFormat="1" ht="12" x14ac:dyDescent="0.2">
      <c r="A416" s="80">
        <v>13</v>
      </c>
      <c r="B416" s="80" t="s">
        <v>23</v>
      </c>
      <c r="C416" s="80"/>
      <c r="D416" s="81"/>
      <c r="E416" s="80" t="str">
        <f>IF(C416="","",VLOOKUP(A416,CPUs!A:K,11,FALSE))</f>
        <v/>
      </c>
      <c r="F416" s="80" t="str">
        <f t="shared" si="71"/>
        <v/>
      </c>
      <c r="G416" s="82">
        <f>SUM(G417,G420)</f>
        <v>51048.430000000008</v>
      </c>
      <c r="I416" s="114" t="e">
        <f t="shared" si="68"/>
        <v>#DIV/0!</v>
      </c>
      <c r="J416" s="83"/>
      <c r="L416" s="83"/>
      <c r="M416" s="114" t="e">
        <f t="shared" si="69"/>
        <v>#VALUE!</v>
      </c>
    </row>
    <row r="417" spans="1:13" s="73" customFormat="1" ht="12" x14ac:dyDescent="0.2">
      <c r="A417" s="80" t="s">
        <v>1887</v>
      </c>
      <c r="B417" s="80" t="s">
        <v>1850</v>
      </c>
      <c r="C417" s="80"/>
      <c r="D417" s="81"/>
      <c r="E417" s="80" t="str">
        <f>IF(C417="","",VLOOKUP(A417,CPUs!A:K,11,FALSE))</f>
        <v/>
      </c>
      <c r="F417" s="80" t="str">
        <f t="shared" si="71"/>
        <v/>
      </c>
      <c r="G417" s="82">
        <f>SUM(G418:G419)</f>
        <v>19114.32</v>
      </c>
      <c r="I417" s="114" t="e">
        <f t="shared" si="68"/>
        <v>#DIV/0!</v>
      </c>
      <c r="J417" s="83"/>
      <c r="L417" s="83"/>
      <c r="M417" s="114" t="e">
        <f t="shared" si="69"/>
        <v>#VALUE!</v>
      </c>
    </row>
    <row r="418" spans="1:13" s="73" customFormat="1" ht="24" x14ac:dyDescent="0.2">
      <c r="A418" s="84" t="s">
        <v>1429</v>
      </c>
      <c r="B418" s="84" t="s">
        <v>1430</v>
      </c>
      <c r="C418" s="85" t="s">
        <v>108</v>
      </c>
      <c r="D418" s="86">
        <v>612</v>
      </c>
      <c r="E418" s="87">
        <f>IF(C418="","",VLOOKUP(A418,CPUs!A:K,11,FALSE))</f>
        <v>21.229999999999997</v>
      </c>
      <c r="F418" s="87">
        <f t="shared" ref="F418:F419" si="75">IF(C418="","",ROUNDDOWN(E418+$E$2*E418,2))</f>
        <v>26.96</v>
      </c>
      <c r="G418" s="87">
        <f t="shared" ref="G418:G419" si="76">ROUND(D418*F418,2)</f>
        <v>16499.52</v>
      </c>
      <c r="H418" s="113">
        <v>22001.4</v>
      </c>
      <c r="I418" s="114">
        <f t="shared" si="68"/>
        <v>0.25006954102920731</v>
      </c>
      <c r="J418" s="83"/>
      <c r="L418" s="83">
        <v>28.3</v>
      </c>
      <c r="M418" s="114">
        <f t="shared" si="69"/>
        <v>0.24982332155477049</v>
      </c>
    </row>
    <row r="419" spans="1:13" s="73" customFormat="1" ht="24" x14ac:dyDescent="0.2">
      <c r="A419" s="84" t="s">
        <v>1432</v>
      </c>
      <c r="B419" s="84" t="s">
        <v>1433</v>
      </c>
      <c r="C419" s="85" t="s">
        <v>108</v>
      </c>
      <c r="D419" s="86">
        <v>120</v>
      </c>
      <c r="E419" s="87">
        <f>IF(C419="","",VLOOKUP(A419,CPUs!A:K,11,FALSE))</f>
        <v>17.16</v>
      </c>
      <c r="F419" s="87">
        <f t="shared" si="75"/>
        <v>21.79</v>
      </c>
      <c r="G419" s="87">
        <f t="shared" si="76"/>
        <v>2614.8000000000002</v>
      </c>
      <c r="H419" s="113">
        <v>3486</v>
      </c>
      <c r="I419" s="114">
        <f t="shared" si="68"/>
        <v>0.24991394148020651</v>
      </c>
      <c r="J419" s="83"/>
      <c r="L419" s="83">
        <v>22.87</v>
      </c>
      <c r="M419" s="114">
        <f t="shared" si="69"/>
        <v>0.24967205946655013</v>
      </c>
    </row>
    <row r="420" spans="1:13" s="73" customFormat="1" ht="12" x14ac:dyDescent="0.2">
      <c r="A420" s="80" t="s">
        <v>1888</v>
      </c>
      <c r="B420" s="80" t="s">
        <v>1852</v>
      </c>
      <c r="C420" s="80"/>
      <c r="D420" s="81"/>
      <c r="E420" s="80" t="str">
        <f>IF(C420="","",VLOOKUP(A420,CPUs!A:K,11,FALSE))</f>
        <v/>
      </c>
      <c r="F420" s="80" t="str">
        <f t="shared" si="71"/>
        <v/>
      </c>
      <c r="G420" s="82">
        <f>SUM(G421:G434)</f>
        <v>31934.110000000004</v>
      </c>
      <c r="I420" s="114" t="e">
        <f t="shared" si="68"/>
        <v>#DIV/0!</v>
      </c>
      <c r="J420" s="83"/>
      <c r="L420" s="83"/>
      <c r="M420" s="114" t="e">
        <f t="shared" si="69"/>
        <v>#VALUE!</v>
      </c>
    </row>
    <row r="421" spans="1:13" s="73" customFormat="1" ht="36" x14ac:dyDescent="0.2">
      <c r="A421" s="84" t="s">
        <v>1435</v>
      </c>
      <c r="B421" s="84" t="s">
        <v>1436</v>
      </c>
      <c r="C421" s="85" t="s">
        <v>130</v>
      </c>
      <c r="D421" s="86">
        <v>50</v>
      </c>
      <c r="E421" s="87">
        <f>IF(C421="","",VLOOKUP(A421,CPUs!A:K,11,FALSE))</f>
        <v>21.419999999999998</v>
      </c>
      <c r="F421" s="87">
        <f t="shared" ref="F421:F434" si="77">IF(C421="","",ROUNDDOWN(E421+$E$2*E421,2))</f>
        <v>27.2</v>
      </c>
      <c r="G421" s="87">
        <f t="shared" ref="G421:G422" si="78">ROUND(D421*F421,2)</f>
        <v>1360</v>
      </c>
      <c r="H421" s="113">
        <v>1814</v>
      </c>
      <c r="I421" s="114">
        <f t="shared" si="68"/>
        <v>0.25027563395810359</v>
      </c>
      <c r="J421" s="83"/>
      <c r="L421" s="83">
        <v>28.56</v>
      </c>
      <c r="M421" s="114">
        <f t="shared" si="69"/>
        <v>0.25</v>
      </c>
    </row>
    <row r="422" spans="1:13" s="73" customFormat="1" ht="36" x14ac:dyDescent="0.2">
      <c r="A422" s="84" t="s">
        <v>1439</v>
      </c>
      <c r="B422" s="84" t="s">
        <v>1440</v>
      </c>
      <c r="C422" s="85" t="s">
        <v>130</v>
      </c>
      <c r="D422" s="86">
        <v>20</v>
      </c>
      <c r="E422" s="87">
        <f>IF(C422="","",VLOOKUP(A422,CPUs!A:K,11,FALSE))</f>
        <v>29.49</v>
      </c>
      <c r="F422" s="87">
        <f t="shared" si="77"/>
        <v>37.46</v>
      </c>
      <c r="G422" s="87">
        <f t="shared" si="78"/>
        <v>749.2</v>
      </c>
      <c r="H422" s="73">
        <v>999</v>
      </c>
      <c r="I422" s="114">
        <f t="shared" si="68"/>
        <v>0.25005005005004999</v>
      </c>
      <c r="J422" s="83"/>
      <c r="L422" s="83">
        <v>39.32</v>
      </c>
      <c r="M422" s="114">
        <f t="shared" si="69"/>
        <v>0.25</v>
      </c>
    </row>
    <row r="423" spans="1:13" s="73" customFormat="1" ht="24" x14ac:dyDescent="0.2">
      <c r="A423" s="84" t="s">
        <v>1442</v>
      </c>
      <c r="B423" s="84" t="s">
        <v>1443</v>
      </c>
      <c r="C423" s="85" t="s">
        <v>130</v>
      </c>
      <c r="D423" s="86">
        <v>10</v>
      </c>
      <c r="E423" s="87">
        <f>IF(C423="","",VLOOKUP(A423,CPUs!A:K,11,FALSE))</f>
        <v>24.63</v>
      </c>
      <c r="F423" s="87">
        <f t="shared" si="77"/>
        <v>31.28</v>
      </c>
      <c r="G423" s="87">
        <f t="shared" ref="G423:G434" si="79">ROUND(D423*F423,2)</f>
        <v>312.8</v>
      </c>
      <c r="H423" s="73">
        <v>417.2</v>
      </c>
      <c r="I423" s="114">
        <f t="shared" si="68"/>
        <v>0.25023969319271333</v>
      </c>
      <c r="J423" s="83"/>
      <c r="L423" s="83">
        <v>32.840000000000003</v>
      </c>
      <c r="M423" s="114">
        <f t="shared" si="69"/>
        <v>0.25000000000000011</v>
      </c>
    </row>
    <row r="424" spans="1:13" s="73" customFormat="1" ht="36" x14ac:dyDescent="0.2">
      <c r="A424" s="84" t="s">
        <v>1445</v>
      </c>
      <c r="B424" s="84" t="s">
        <v>1446</v>
      </c>
      <c r="C424" s="85" t="s">
        <v>130</v>
      </c>
      <c r="D424" s="86">
        <v>50</v>
      </c>
      <c r="E424" s="87">
        <f>IF(C424="","",VLOOKUP(A424,CPUs!A:K,11,FALSE))</f>
        <v>28.759999999999998</v>
      </c>
      <c r="F424" s="87">
        <f>IF(C424="","",ROUNDDOWN(E424+$E$2*E424,2))</f>
        <v>36.53</v>
      </c>
      <c r="G424" s="87">
        <f t="shared" si="79"/>
        <v>1826.5</v>
      </c>
      <c r="H424" s="113">
        <v>2436</v>
      </c>
      <c r="I424" s="114">
        <f t="shared" si="68"/>
        <v>0.25020525451559938</v>
      </c>
      <c r="J424" s="83"/>
      <c r="L424" s="83">
        <v>38.35</v>
      </c>
      <c r="M424" s="114">
        <f t="shared" si="69"/>
        <v>0.25006518904823993</v>
      </c>
    </row>
    <row r="425" spans="1:13" s="73" customFormat="1" ht="24" x14ac:dyDescent="0.2">
      <c r="A425" s="84" t="s">
        <v>1447</v>
      </c>
      <c r="B425" s="84" t="s">
        <v>1448</v>
      </c>
      <c r="C425" s="85" t="s">
        <v>130</v>
      </c>
      <c r="D425" s="86">
        <v>10</v>
      </c>
      <c r="E425" s="87">
        <f>IF(C425="","",VLOOKUP(A425,CPUs!A:K,11,FALSE))</f>
        <v>25.309999999999995</v>
      </c>
      <c r="F425" s="87">
        <f t="shared" si="77"/>
        <v>32.15</v>
      </c>
      <c r="G425" s="87">
        <f t="shared" si="79"/>
        <v>321.5</v>
      </c>
      <c r="H425" s="73">
        <v>428.6</v>
      </c>
      <c r="I425" s="114">
        <f t="shared" si="68"/>
        <v>0.24988334111059263</v>
      </c>
      <c r="J425" s="83"/>
      <c r="L425" s="83">
        <v>33.74</v>
      </c>
      <c r="M425" s="114">
        <f t="shared" si="69"/>
        <v>0.24985180794309447</v>
      </c>
    </row>
    <row r="426" spans="1:13" s="73" customFormat="1" ht="24" x14ac:dyDescent="0.2">
      <c r="A426" s="84" t="s">
        <v>1450</v>
      </c>
      <c r="B426" s="84" t="s">
        <v>183</v>
      </c>
      <c r="C426" s="85" t="s">
        <v>108</v>
      </c>
      <c r="D426" s="86">
        <v>45</v>
      </c>
      <c r="E426" s="87">
        <f>IF(C426="","",VLOOKUP(A426,CPUs!A:K,11,FALSE))</f>
        <v>7.97</v>
      </c>
      <c r="F426" s="87">
        <f t="shared" si="77"/>
        <v>10.119999999999999</v>
      </c>
      <c r="G426" s="87">
        <f t="shared" si="79"/>
        <v>455.4</v>
      </c>
      <c r="H426" s="73">
        <v>607.04999999999995</v>
      </c>
      <c r="I426" s="114">
        <f t="shared" si="68"/>
        <v>0.24981467753891773</v>
      </c>
      <c r="J426" s="83"/>
      <c r="L426" s="83">
        <v>10.62</v>
      </c>
      <c r="M426" s="114">
        <f t="shared" si="69"/>
        <v>0.24952919020715625</v>
      </c>
    </row>
    <row r="427" spans="1:13" s="73" customFormat="1" ht="12" x14ac:dyDescent="0.2">
      <c r="A427" s="84" t="s">
        <v>1451</v>
      </c>
      <c r="B427" s="84" t="s">
        <v>13646</v>
      </c>
      <c r="C427" s="85" t="s">
        <v>545</v>
      </c>
      <c r="D427" s="86">
        <v>15</v>
      </c>
      <c r="E427" s="87">
        <f>IF(C427="","",VLOOKUP(A427,CPUs!A:K,11,FALSE))</f>
        <v>32.630000000000003</v>
      </c>
      <c r="F427" s="87">
        <f t="shared" si="77"/>
        <v>41.44</v>
      </c>
      <c r="G427" s="87">
        <f t="shared" si="79"/>
        <v>621.6</v>
      </c>
      <c r="H427" s="73">
        <v>829.05</v>
      </c>
      <c r="I427" s="114">
        <f t="shared" si="68"/>
        <v>0.25022616247512208</v>
      </c>
      <c r="J427" s="83"/>
      <c r="L427" s="83">
        <v>43.51</v>
      </c>
      <c r="M427" s="114">
        <f t="shared" si="69"/>
        <v>0.2500574580556193</v>
      </c>
    </row>
    <row r="428" spans="1:13" s="73" customFormat="1" ht="24" x14ac:dyDescent="0.2">
      <c r="A428" s="84" t="s">
        <v>1454</v>
      </c>
      <c r="B428" s="84" t="s">
        <v>1455</v>
      </c>
      <c r="C428" s="85" t="s">
        <v>130</v>
      </c>
      <c r="D428" s="86">
        <v>23</v>
      </c>
      <c r="E428" s="87">
        <f>IF(C428="","",VLOOKUP(A428,CPUs!A:K,11,FALSE))</f>
        <v>587.54</v>
      </c>
      <c r="F428" s="87">
        <f t="shared" si="77"/>
        <v>746.35</v>
      </c>
      <c r="G428" s="87">
        <f t="shared" si="79"/>
        <v>17166.05</v>
      </c>
      <c r="H428" s="113">
        <v>22888.22</v>
      </c>
      <c r="I428" s="114">
        <f t="shared" si="68"/>
        <v>0.25000502441867478</v>
      </c>
      <c r="J428" s="83"/>
      <c r="L428" s="83">
        <v>783.39</v>
      </c>
      <c r="M428" s="114">
        <f t="shared" si="69"/>
        <v>0.25000319125850479</v>
      </c>
    </row>
    <row r="429" spans="1:13" s="73" customFormat="1" ht="24" x14ac:dyDescent="0.2">
      <c r="A429" s="84" t="s">
        <v>1457</v>
      </c>
      <c r="B429" s="84" t="s">
        <v>208</v>
      </c>
      <c r="C429" s="85" t="s">
        <v>104</v>
      </c>
      <c r="D429" s="86">
        <v>15</v>
      </c>
      <c r="E429" s="87">
        <f>IF(C429="","",VLOOKUP(A429,CPUs!A:K,11,FALSE))</f>
        <v>50.79</v>
      </c>
      <c r="F429" s="87">
        <f t="shared" si="77"/>
        <v>64.510000000000005</v>
      </c>
      <c r="G429" s="87">
        <f t="shared" si="79"/>
        <v>967.65</v>
      </c>
      <c r="H429" s="113">
        <v>1290.3</v>
      </c>
      <c r="I429" s="114">
        <f t="shared" si="68"/>
        <v>0.25005812601720534</v>
      </c>
      <c r="J429" s="83"/>
      <c r="L429" s="83">
        <v>67.72</v>
      </c>
      <c r="M429" s="114">
        <f t="shared" si="69"/>
        <v>0.25</v>
      </c>
    </row>
    <row r="430" spans="1:13" s="73" customFormat="1" ht="24" x14ac:dyDescent="0.2">
      <c r="A430" s="84" t="s">
        <v>1458</v>
      </c>
      <c r="B430" s="84" t="s">
        <v>1459</v>
      </c>
      <c r="C430" s="85" t="s">
        <v>101</v>
      </c>
      <c r="D430" s="86">
        <v>14.72</v>
      </c>
      <c r="E430" s="87">
        <f>IF(C430="","",VLOOKUP(A430,CPUs!A:K,11,FALSE))</f>
        <v>310.76</v>
      </c>
      <c r="F430" s="87">
        <f t="shared" si="77"/>
        <v>394.75</v>
      </c>
      <c r="G430" s="87">
        <f>ROUND(D430*F430,2)</f>
        <v>5810.72</v>
      </c>
      <c r="H430" s="113">
        <v>7747.72</v>
      </c>
      <c r="I430" s="114">
        <f t="shared" si="68"/>
        <v>0.25000903491607851</v>
      </c>
      <c r="J430" s="83"/>
      <c r="L430" s="83">
        <v>414.34</v>
      </c>
      <c r="M430" s="114">
        <f t="shared" si="69"/>
        <v>0.24998793261572616</v>
      </c>
    </row>
    <row r="431" spans="1:13" s="73" customFormat="1" ht="36" x14ac:dyDescent="0.2">
      <c r="A431" s="84" t="s">
        <v>1465</v>
      </c>
      <c r="B431" s="84" t="s">
        <v>1466</v>
      </c>
      <c r="C431" s="85" t="s">
        <v>130</v>
      </c>
      <c r="D431" s="86">
        <v>10</v>
      </c>
      <c r="E431" s="87">
        <f>IF(C431="","",VLOOKUP(A431,CPUs!A:K,11,FALSE))</f>
        <v>22.09</v>
      </c>
      <c r="F431" s="87">
        <f t="shared" si="77"/>
        <v>28.06</v>
      </c>
      <c r="G431" s="87">
        <f t="shared" si="79"/>
        <v>280.60000000000002</v>
      </c>
      <c r="H431" s="73">
        <v>374.1</v>
      </c>
      <c r="I431" s="114">
        <f t="shared" si="68"/>
        <v>0.24993317294840955</v>
      </c>
      <c r="J431" s="83"/>
      <c r="L431" s="83">
        <v>29.45</v>
      </c>
      <c r="M431" s="114">
        <f t="shared" si="69"/>
        <v>0.24991511035653646</v>
      </c>
    </row>
    <row r="432" spans="1:13" s="73" customFormat="1" ht="36" x14ac:dyDescent="0.2">
      <c r="A432" s="84" t="s">
        <v>1469</v>
      </c>
      <c r="B432" s="84" t="s">
        <v>1470</v>
      </c>
      <c r="C432" s="85" t="s">
        <v>130</v>
      </c>
      <c r="D432" s="86">
        <v>10</v>
      </c>
      <c r="E432" s="87">
        <f>IF(C432="","",VLOOKUP(A432,CPUs!A:K,11,FALSE))</f>
        <v>22.39</v>
      </c>
      <c r="F432" s="87">
        <f t="shared" si="77"/>
        <v>28.44</v>
      </c>
      <c r="G432" s="87">
        <f t="shared" si="79"/>
        <v>284.39999999999998</v>
      </c>
      <c r="H432" s="73">
        <v>379.2</v>
      </c>
      <c r="I432" s="114">
        <f t="shared" si="68"/>
        <v>0.25</v>
      </c>
      <c r="J432" s="83"/>
      <c r="L432" s="83">
        <v>29.85</v>
      </c>
      <c r="M432" s="114">
        <f t="shared" si="69"/>
        <v>0.24991624790619771</v>
      </c>
    </row>
    <row r="433" spans="1:13" s="73" customFormat="1" ht="12" x14ac:dyDescent="0.2">
      <c r="A433" s="84" t="s">
        <v>1472</v>
      </c>
      <c r="B433" s="84" t="s">
        <v>13645</v>
      </c>
      <c r="C433" s="85" t="s">
        <v>545</v>
      </c>
      <c r="D433" s="86">
        <v>9</v>
      </c>
      <c r="E433" s="87">
        <f>IF(C433="","",VLOOKUP(A433,CPUs!A:K,11,FALSE))</f>
        <v>28.04</v>
      </c>
      <c r="F433" s="87">
        <f t="shared" si="77"/>
        <v>35.61</v>
      </c>
      <c r="G433" s="87">
        <f t="shared" si="79"/>
        <v>320.49</v>
      </c>
      <c r="H433" s="73">
        <v>427.5</v>
      </c>
      <c r="I433" s="114">
        <f t="shared" si="68"/>
        <v>0.25031578947368416</v>
      </c>
      <c r="J433" s="83"/>
      <c r="L433" s="83">
        <v>37.39</v>
      </c>
      <c r="M433" s="114">
        <f t="shared" si="69"/>
        <v>0.25006686279753954</v>
      </c>
    </row>
    <row r="434" spans="1:13" s="73" customFormat="1" ht="24" x14ac:dyDescent="0.2">
      <c r="A434" s="84" t="s">
        <v>1474</v>
      </c>
      <c r="B434" s="84" t="s">
        <v>13644</v>
      </c>
      <c r="C434" s="85" t="s">
        <v>390</v>
      </c>
      <c r="D434" s="86">
        <v>5.32</v>
      </c>
      <c r="E434" s="87">
        <f>IF(C434="","",VLOOKUP(A434,CPUs!A:K,11,FALSE))</f>
        <v>215.62999999999997</v>
      </c>
      <c r="F434" s="87">
        <f t="shared" si="77"/>
        <v>273.91000000000003</v>
      </c>
      <c r="G434" s="87">
        <f t="shared" si="79"/>
        <v>1457.2</v>
      </c>
      <c r="H434" s="113">
        <v>1942.92</v>
      </c>
      <c r="I434" s="114">
        <f t="shared" si="68"/>
        <v>0.24999485310769354</v>
      </c>
      <c r="J434" s="83"/>
      <c r="L434" s="83">
        <v>287.5</v>
      </c>
      <c r="M434" s="114">
        <f t="shared" si="69"/>
        <v>0.24998260869565225</v>
      </c>
    </row>
    <row r="435" spans="1:13" s="73" customFormat="1" ht="12" x14ac:dyDescent="0.2">
      <c r="A435" s="80">
        <v>14</v>
      </c>
      <c r="B435" s="80" t="s">
        <v>24</v>
      </c>
      <c r="C435" s="80"/>
      <c r="D435" s="81"/>
      <c r="E435" s="80" t="str">
        <f>IF(C435="","",VLOOKUP(A435,CPUs!A:K,11,FALSE))</f>
        <v/>
      </c>
      <c r="F435" s="80" t="str">
        <f t="shared" si="71"/>
        <v/>
      </c>
      <c r="G435" s="82">
        <f>SUM(G436,G443,G448)</f>
        <v>242956.37</v>
      </c>
      <c r="I435" s="114" t="e">
        <f t="shared" si="68"/>
        <v>#DIV/0!</v>
      </c>
      <c r="J435" s="83"/>
      <c r="L435" s="83"/>
      <c r="M435" s="114" t="e">
        <f t="shared" si="69"/>
        <v>#VALUE!</v>
      </c>
    </row>
    <row r="436" spans="1:13" s="73" customFormat="1" ht="12" x14ac:dyDescent="0.2">
      <c r="A436" s="80" t="s">
        <v>1889</v>
      </c>
      <c r="B436" s="80" t="s">
        <v>1850</v>
      </c>
      <c r="C436" s="80"/>
      <c r="D436" s="81"/>
      <c r="E436" s="80" t="str">
        <f>IF(C436="","",VLOOKUP(A436,CPUs!A:K,11,FALSE))</f>
        <v/>
      </c>
      <c r="F436" s="80" t="str">
        <f t="shared" si="71"/>
        <v/>
      </c>
      <c r="G436" s="82">
        <f>SUM(G437:G442)</f>
        <v>47633.400000000009</v>
      </c>
      <c r="I436" s="114" t="e">
        <f t="shared" si="68"/>
        <v>#DIV/0!</v>
      </c>
      <c r="J436" s="83"/>
      <c r="L436" s="83"/>
      <c r="M436" s="114" t="e">
        <f t="shared" si="69"/>
        <v>#VALUE!</v>
      </c>
    </row>
    <row r="437" spans="1:13" s="73" customFormat="1" ht="24" x14ac:dyDescent="0.2">
      <c r="A437" s="84" t="s">
        <v>1476</v>
      </c>
      <c r="B437" s="84" t="s">
        <v>1477</v>
      </c>
      <c r="C437" s="85" t="s">
        <v>108</v>
      </c>
      <c r="D437" s="86">
        <v>270</v>
      </c>
      <c r="E437" s="87">
        <f>IF(C437="","",VLOOKUP(A437,CPUs!A:K,11,FALSE))</f>
        <v>20.190000000000001</v>
      </c>
      <c r="F437" s="87">
        <f t="shared" ref="F437:F442" si="80">IF(C437="","",ROUNDDOWN(E437+$E$2*E437,2))</f>
        <v>25.64</v>
      </c>
      <c r="G437" s="87">
        <f t="shared" ref="G437:G439" si="81">ROUND(D437*F437,2)</f>
        <v>6922.8</v>
      </c>
      <c r="H437" s="113">
        <v>9234</v>
      </c>
      <c r="I437" s="114">
        <f t="shared" si="68"/>
        <v>0.25029239766081868</v>
      </c>
      <c r="J437" s="83"/>
      <c r="L437" s="83">
        <v>26.92</v>
      </c>
      <c r="M437" s="114">
        <f t="shared" si="69"/>
        <v>0.25</v>
      </c>
    </row>
    <row r="438" spans="1:13" s="73" customFormat="1" ht="36" x14ac:dyDescent="0.2">
      <c r="A438" s="84" t="s">
        <v>1478</v>
      </c>
      <c r="B438" s="84" t="s">
        <v>1479</v>
      </c>
      <c r="C438" s="85" t="s">
        <v>108</v>
      </c>
      <c r="D438" s="86">
        <v>210</v>
      </c>
      <c r="E438" s="87">
        <f>IF(C438="","",VLOOKUP(A438,CPUs!A:K,11,FALSE))</f>
        <v>24.13</v>
      </c>
      <c r="F438" s="87">
        <f t="shared" si="80"/>
        <v>30.65</v>
      </c>
      <c r="G438" s="87">
        <f t="shared" si="81"/>
        <v>6436.5</v>
      </c>
      <c r="H438" s="113">
        <v>8582.7000000000007</v>
      </c>
      <c r="I438" s="114">
        <f t="shared" si="68"/>
        <v>0.25006116956202595</v>
      </c>
      <c r="J438" s="83"/>
      <c r="L438" s="83">
        <v>32.17</v>
      </c>
      <c r="M438" s="114">
        <f t="shared" si="69"/>
        <v>0.24992228784581916</v>
      </c>
    </row>
    <row r="439" spans="1:13" s="73" customFormat="1" ht="36" x14ac:dyDescent="0.2">
      <c r="A439" s="84" t="s">
        <v>1482</v>
      </c>
      <c r="B439" s="84" t="s">
        <v>1483</v>
      </c>
      <c r="C439" s="85" t="s">
        <v>108</v>
      </c>
      <c r="D439" s="86">
        <v>260</v>
      </c>
      <c r="E439" s="87">
        <f>IF(C439="","",VLOOKUP(A439,CPUs!A:K,11,FALSE))</f>
        <v>40.119999999999997</v>
      </c>
      <c r="F439" s="87">
        <f t="shared" si="80"/>
        <v>50.96</v>
      </c>
      <c r="G439" s="87">
        <f t="shared" si="81"/>
        <v>13249.6</v>
      </c>
      <c r="H439" s="113">
        <v>17667</v>
      </c>
      <c r="I439" s="114">
        <f t="shared" si="68"/>
        <v>0.25003679175864602</v>
      </c>
      <c r="J439" s="83"/>
      <c r="L439" s="83">
        <v>53.49</v>
      </c>
      <c r="M439" s="114">
        <f t="shared" si="69"/>
        <v>0.24995326229201731</v>
      </c>
    </row>
    <row r="440" spans="1:13" s="73" customFormat="1" ht="36" x14ac:dyDescent="0.2">
      <c r="A440" s="84" t="s">
        <v>1485</v>
      </c>
      <c r="B440" s="84" t="s">
        <v>1486</v>
      </c>
      <c r="C440" s="85" t="s">
        <v>108</v>
      </c>
      <c r="D440" s="86">
        <v>120</v>
      </c>
      <c r="E440" s="87">
        <f>IF(C440="","",VLOOKUP(A440,CPUs!A:K,11,FALSE))</f>
        <v>49.51</v>
      </c>
      <c r="F440" s="87">
        <f>IF(C440="","",ROUNDDOWN(E440+$E$2*E440,2))</f>
        <v>62.89</v>
      </c>
      <c r="G440" s="87">
        <f t="shared" ref="G440:G442" si="82">ROUND(D440*F440,2)</f>
        <v>7546.8</v>
      </c>
      <c r="H440" s="113">
        <v>10062</v>
      </c>
      <c r="I440" s="114">
        <f t="shared" si="68"/>
        <v>0.24997018485390576</v>
      </c>
      <c r="J440" s="83"/>
      <c r="L440" s="83">
        <v>66.010000000000005</v>
      </c>
      <c r="M440" s="114">
        <f t="shared" si="69"/>
        <v>0.24996212695046216</v>
      </c>
    </row>
    <row r="441" spans="1:13" s="73" customFormat="1" ht="36" x14ac:dyDescent="0.2">
      <c r="A441" s="84" t="s">
        <v>1488</v>
      </c>
      <c r="B441" s="84" t="s">
        <v>1489</v>
      </c>
      <c r="C441" s="85" t="s">
        <v>108</v>
      </c>
      <c r="D441" s="86">
        <v>50</v>
      </c>
      <c r="E441" s="87">
        <f>IF(C441="","",VLOOKUP(A441,CPUs!A:K,11,FALSE))</f>
        <v>59.81</v>
      </c>
      <c r="F441" s="87">
        <f t="shared" si="80"/>
        <v>75.97</v>
      </c>
      <c r="G441" s="87">
        <f t="shared" si="82"/>
        <v>3798.5</v>
      </c>
      <c r="H441" s="113">
        <v>5065.5</v>
      </c>
      <c r="I441" s="114">
        <f t="shared" si="68"/>
        <v>0.25012338367387232</v>
      </c>
      <c r="J441" s="83"/>
      <c r="L441" s="83">
        <v>79.75</v>
      </c>
      <c r="M441" s="114">
        <f t="shared" si="69"/>
        <v>0.25003134796238247</v>
      </c>
    </row>
    <row r="442" spans="1:13" s="73" customFormat="1" ht="24" x14ac:dyDescent="0.2">
      <c r="A442" s="84" t="s">
        <v>1491</v>
      </c>
      <c r="B442" s="84" t="s">
        <v>1493</v>
      </c>
      <c r="C442" s="85" t="s">
        <v>108</v>
      </c>
      <c r="D442" s="86">
        <v>120</v>
      </c>
      <c r="E442" s="87">
        <f>IF(C442="","",VLOOKUP(A442,CPUs!A:K,11,FALSE))</f>
        <v>63.5</v>
      </c>
      <c r="F442" s="87">
        <f t="shared" si="80"/>
        <v>80.66</v>
      </c>
      <c r="G442" s="87">
        <f t="shared" si="82"/>
        <v>9679.2000000000007</v>
      </c>
      <c r="H442" s="113">
        <v>12904.8</v>
      </c>
      <c r="I442" s="114">
        <f t="shared" si="68"/>
        <v>0.2499535056723079</v>
      </c>
      <c r="J442" s="83"/>
      <c r="L442" s="83">
        <v>84.66</v>
      </c>
      <c r="M442" s="114">
        <f t="shared" si="69"/>
        <v>0.24994094023151425</v>
      </c>
    </row>
    <row r="443" spans="1:13" s="73" customFormat="1" ht="12" x14ac:dyDescent="0.2">
      <c r="A443" s="80" t="s">
        <v>1890</v>
      </c>
      <c r="B443" s="80" t="s">
        <v>1852</v>
      </c>
      <c r="C443" s="80"/>
      <c r="D443" s="81"/>
      <c r="E443" s="80" t="str">
        <f>IF(C443="","",VLOOKUP(A443,CPUs!A:K,11,FALSE))</f>
        <v/>
      </c>
      <c r="F443" s="80" t="str">
        <f t="shared" si="71"/>
        <v/>
      </c>
      <c r="G443" s="82">
        <f>SUM(G444:G447)</f>
        <v>7850.7800000000007</v>
      </c>
      <c r="I443" s="114" t="e">
        <f t="shared" si="68"/>
        <v>#DIV/0!</v>
      </c>
      <c r="J443" s="83"/>
      <c r="L443" s="83"/>
      <c r="M443" s="114" t="e">
        <f t="shared" si="69"/>
        <v>#VALUE!</v>
      </c>
    </row>
    <row r="444" spans="1:13" s="73" customFormat="1" ht="24" x14ac:dyDescent="0.2">
      <c r="A444" s="84" t="s">
        <v>1502</v>
      </c>
      <c r="B444" s="84" t="s">
        <v>1503</v>
      </c>
      <c r="C444" s="85" t="s">
        <v>130</v>
      </c>
      <c r="D444" s="86">
        <v>31</v>
      </c>
      <c r="E444" s="87">
        <f>IF(C444="","",VLOOKUP(A444,CPUs!A:K,11,FALSE))</f>
        <v>5.9999999999999991</v>
      </c>
      <c r="F444" s="87">
        <f t="shared" ref="F444:F446" si="83">IF(C444="","",ROUNDDOWN(E444+$E$2*E444,2))</f>
        <v>7.62</v>
      </c>
      <c r="G444" s="87">
        <f t="shared" ref="G444:G449" si="84">ROUND(D444*F444,2)</f>
        <v>236.22</v>
      </c>
      <c r="H444" s="73">
        <v>314.64999999999998</v>
      </c>
      <c r="I444" s="114">
        <f t="shared" si="68"/>
        <v>0.24926108374384226</v>
      </c>
      <c r="J444" s="83"/>
      <c r="L444" s="83">
        <v>7.99</v>
      </c>
      <c r="M444" s="114">
        <f t="shared" si="69"/>
        <v>0.24906132665832303</v>
      </c>
    </row>
    <row r="445" spans="1:13" s="73" customFormat="1" ht="24" x14ac:dyDescent="0.2">
      <c r="A445" s="84" t="s">
        <v>1505</v>
      </c>
      <c r="B445" s="84" t="s">
        <v>1506</v>
      </c>
      <c r="C445" s="85" t="s">
        <v>130</v>
      </c>
      <c r="D445" s="86">
        <v>56</v>
      </c>
      <c r="E445" s="87">
        <f>IF(C445="","",VLOOKUP(A445,CPUs!A:K,11,FALSE))</f>
        <v>11.07</v>
      </c>
      <c r="F445" s="87">
        <f t="shared" si="83"/>
        <v>14.06</v>
      </c>
      <c r="G445" s="87">
        <f t="shared" si="84"/>
        <v>787.36</v>
      </c>
      <c r="H445" s="113">
        <v>1049.44</v>
      </c>
      <c r="I445" s="114">
        <f t="shared" si="68"/>
        <v>0.24973319103521885</v>
      </c>
      <c r="J445" s="83"/>
      <c r="L445" s="83">
        <v>14.75</v>
      </c>
      <c r="M445" s="114">
        <f t="shared" si="69"/>
        <v>0.24949152542372877</v>
      </c>
    </row>
    <row r="446" spans="1:13" s="73" customFormat="1" ht="24" x14ac:dyDescent="0.2">
      <c r="A446" s="84" t="s">
        <v>1508</v>
      </c>
      <c r="B446" s="84" t="s">
        <v>1509</v>
      </c>
      <c r="C446" s="85" t="s">
        <v>130</v>
      </c>
      <c r="D446" s="86">
        <v>48</v>
      </c>
      <c r="E446" s="87">
        <f>IF(C446="","",VLOOKUP(A446,CPUs!A:K,11,FALSE))</f>
        <v>9.57</v>
      </c>
      <c r="F446" s="87">
        <f t="shared" si="83"/>
        <v>12.15</v>
      </c>
      <c r="G446" s="87">
        <f t="shared" si="84"/>
        <v>583.20000000000005</v>
      </c>
      <c r="H446" s="73">
        <v>778.08</v>
      </c>
      <c r="I446" s="114">
        <f t="shared" si="68"/>
        <v>0.25046267735965455</v>
      </c>
      <c r="J446" s="83"/>
      <c r="L446" s="83">
        <v>12.76</v>
      </c>
      <c r="M446" s="114">
        <f t="shared" si="69"/>
        <v>0.25</v>
      </c>
    </row>
    <row r="447" spans="1:13" s="73" customFormat="1" ht="24" x14ac:dyDescent="0.2">
      <c r="A447" s="84" t="s">
        <v>1511</v>
      </c>
      <c r="B447" s="84" t="s">
        <v>13643</v>
      </c>
      <c r="C447" s="85" t="s">
        <v>108</v>
      </c>
      <c r="D447" s="86">
        <v>400</v>
      </c>
      <c r="E447" s="87">
        <f>IF(C447="","",VLOOKUP(A447,CPUs!A:K,11,FALSE))</f>
        <v>12.29</v>
      </c>
      <c r="F447" s="87">
        <f>IF(C447="","",ROUNDDOWN(E447+$E$2*E447,2))</f>
        <v>15.61</v>
      </c>
      <c r="G447" s="87">
        <f t="shared" si="84"/>
        <v>6244</v>
      </c>
      <c r="H447" s="113">
        <v>8324</v>
      </c>
      <c r="I447" s="114">
        <f t="shared" si="68"/>
        <v>0.24987986544930318</v>
      </c>
      <c r="J447" s="83"/>
      <c r="L447" s="83">
        <v>16.38</v>
      </c>
      <c r="M447" s="114">
        <f t="shared" si="69"/>
        <v>0.2496947496947497</v>
      </c>
    </row>
    <row r="448" spans="1:13" s="73" customFormat="1" ht="12" x14ac:dyDescent="0.2">
      <c r="A448" s="80" t="s">
        <v>1891</v>
      </c>
      <c r="B448" s="80" t="s">
        <v>1409</v>
      </c>
      <c r="C448" s="80"/>
      <c r="D448" s="81"/>
      <c r="E448" s="80" t="str">
        <f>IF(C448="","",VLOOKUP(A448,CPUs!A:K,11,FALSE))</f>
        <v/>
      </c>
      <c r="F448" s="80"/>
      <c r="G448" s="82">
        <f>SUM(G449:G455)</f>
        <v>187472.19</v>
      </c>
      <c r="I448" s="114" t="e">
        <f t="shared" si="68"/>
        <v>#DIV/0!</v>
      </c>
      <c r="J448" s="83"/>
      <c r="L448" s="83"/>
      <c r="M448" s="114" t="e">
        <f t="shared" si="69"/>
        <v>#VALUE!</v>
      </c>
    </row>
    <row r="449" spans="1:13" s="73" customFormat="1" ht="24" x14ac:dyDescent="0.2">
      <c r="A449" s="84" t="s">
        <v>1514</v>
      </c>
      <c r="B449" s="84" t="s">
        <v>1515</v>
      </c>
      <c r="C449" s="85" t="s">
        <v>130</v>
      </c>
      <c r="D449" s="86">
        <v>6</v>
      </c>
      <c r="E449" s="87">
        <f>IF(C449="","",VLOOKUP(A449,CPUs!A:K,11,FALSE))</f>
        <v>1708.13</v>
      </c>
      <c r="F449" s="87">
        <f>IF(C449="","",ROUNDDOWN(E449+$F$2*E449,2))</f>
        <v>1986.89</v>
      </c>
      <c r="G449" s="87">
        <f t="shared" si="84"/>
        <v>11921.34</v>
      </c>
      <c r="H449" s="113">
        <v>15895.14</v>
      </c>
      <c r="I449" s="114">
        <f t="shared" si="68"/>
        <v>0.2500009436846734</v>
      </c>
      <c r="J449" s="83"/>
      <c r="L449" s="83">
        <v>2277.5</v>
      </c>
      <c r="M449" s="114">
        <f t="shared" si="69"/>
        <v>0.24999780461031829</v>
      </c>
    </row>
    <row r="450" spans="1:13" s="73" customFormat="1" ht="24" x14ac:dyDescent="0.2">
      <c r="A450" s="84" t="s">
        <v>1522</v>
      </c>
      <c r="B450" s="84" t="s">
        <v>1523</v>
      </c>
      <c r="C450" s="85" t="s">
        <v>130</v>
      </c>
      <c r="D450" s="86">
        <v>12</v>
      </c>
      <c r="E450" s="87">
        <f>IF(C450="","",VLOOKUP(A450,CPUs!A:K,11,FALSE))</f>
        <v>1897.16</v>
      </c>
      <c r="F450" s="87">
        <f t="shared" ref="F450:F455" si="85">IF(C450="","",ROUNDDOWN(E450+$F$2*E450,2))</f>
        <v>2206.77</v>
      </c>
      <c r="G450" s="87">
        <f t="shared" ref="G450:G455" si="86">ROUND(D450*F450,2)</f>
        <v>26481.24</v>
      </c>
      <c r="H450" s="113">
        <v>35308.44</v>
      </c>
      <c r="I450" s="114">
        <f t="shared" si="68"/>
        <v>0.25000254896562979</v>
      </c>
      <c r="J450" s="83"/>
      <c r="L450" s="83">
        <v>2529.5500000000002</v>
      </c>
      <c r="M450" s="114">
        <f t="shared" si="69"/>
        <v>0.25000098831808026</v>
      </c>
    </row>
    <row r="451" spans="1:13" s="73" customFormat="1" ht="24" x14ac:dyDescent="0.2">
      <c r="A451" s="84" t="s">
        <v>1525</v>
      </c>
      <c r="B451" s="84" t="s">
        <v>1526</v>
      </c>
      <c r="C451" s="85" t="s">
        <v>130</v>
      </c>
      <c r="D451" s="86">
        <v>2</v>
      </c>
      <c r="E451" s="87">
        <f>IF(C451="","",VLOOKUP(A451,CPUs!A:K,11,FALSE))</f>
        <v>2759.54</v>
      </c>
      <c r="F451" s="87">
        <f t="shared" si="85"/>
        <v>3209.89</v>
      </c>
      <c r="G451" s="87">
        <f t="shared" si="86"/>
        <v>6419.78</v>
      </c>
      <c r="H451" s="113">
        <v>8559.7000000000007</v>
      </c>
      <c r="I451" s="114">
        <f t="shared" si="68"/>
        <v>0.24999941586737862</v>
      </c>
      <c r="J451" s="83"/>
      <c r="L451" s="83">
        <v>3679.38</v>
      </c>
      <c r="M451" s="114">
        <f t="shared" si="69"/>
        <v>0.2499986410753986</v>
      </c>
    </row>
    <row r="452" spans="1:13" s="73" customFormat="1" ht="24" x14ac:dyDescent="0.2">
      <c r="A452" s="84" t="s">
        <v>1528</v>
      </c>
      <c r="B452" s="84" t="s">
        <v>1529</v>
      </c>
      <c r="C452" s="85" t="s">
        <v>130</v>
      </c>
      <c r="D452" s="86">
        <v>4</v>
      </c>
      <c r="E452" s="87">
        <f>IF(C452="","",VLOOKUP(A452,CPUs!A:K,11,FALSE))</f>
        <v>3765.79</v>
      </c>
      <c r="F452" s="87">
        <f t="shared" si="85"/>
        <v>4380.3599999999997</v>
      </c>
      <c r="G452" s="87">
        <f t="shared" si="86"/>
        <v>17521.439999999999</v>
      </c>
      <c r="H452" s="113">
        <v>23361.96</v>
      </c>
      <c r="I452" s="114">
        <f t="shared" si="68"/>
        <v>0.25000128413883083</v>
      </c>
      <c r="J452" s="83"/>
      <c r="L452" s="83">
        <v>5021.05</v>
      </c>
      <c r="M452" s="114">
        <f t="shared" si="69"/>
        <v>0.24999950209617516</v>
      </c>
    </row>
    <row r="453" spans="1:13" s="73" customFormat="1" ht="24" x14ac:dyDescent="0.2">
      <c r="A453" s="84" t="s">
        <v>1531</v>
      </c>
      <c r="B453" s="84" t="s">
        <v>1532</v>
      </c>
      <c r="C453" s="85" t="s">
        <v>130</v>
      </c>
      <c r="D453" s="86">
        <v>4</v>
      </c>
      <c r="E453" s="87">
        <f>IF(C453="","",VLOOKUP(A453,CPUs!A:K,11,FALSE))</f>
        <v>8825.380000000001</v>
      </c>
      <c r="F453" s="87">
        <f t="shared" si="85"/>
        <v>10265.68</v>
      </c>
      <c r="G453" s="87">
        <f t="shared" si="86"/>
        <v>41062.720000000001</v>
      </c>
      <c r="H453" s="113">
        <v>54750.28</v>
      </c>
      <c r="I453" s="114">
        <f t="shared" si="68"/>
        <v>0.24999981735253218</v>
      </c>
      <c r="J453" s="83"/>
      <c r="L453" s="83">
        <v>11767.17</v>
      </c>
      <c r="M453" s="114">
        <f t="shared" si="69"/>
        <v>0.2499997875444987</v>
      </c>
    </row>
    <row r="454" spans="1:13" s="73" customFormat="1" ht="24" x14ac:dyDescent="0.2">
      <c r="A454" s="84" t="s">
        <v>1537</v>
      </c>
      <c r="B454" s="84" t="s">
        <v>1538</v>
      </c>
      <c r="C454" s="85" t="s">
        <v>130</v>
      </c>
      <c r="D454" s="86">
        <v>1</v>
      </c>
      <c r="E454" s="87">
        <f>IF(C454="","",VLOOKUP(A454,CPUs!A:K,11,FALSE))</f>
        <v>12232.25</v>
      </c>
      <c r="F454" s="87">
        <f t="shared" si="85"/>
        <v>14228.55</v>
      </c>
      <c r="G454" s="87">
        <f t="shared" si="86"/>
        <v>14228.55</v>
      </c>
      <c r="H454" s="113">
        <v>18971.41</v>
      </c>
      <c r="I454" s="114">
        <f t="shared" si="68"/>
        <v>0.25000039533171237</v>
      </c>
      <c r="J454" s="83"/>
      <c r="L454" s="83">
        <v>16309.67</v>
      </c>
      <c r="M454" s="114">
        <f t="shared" si="69"/>
        <v>0.25000015328329761</v>
      </c>
    </row>
    <row r="455" spans="1:13" s="73" customFormat="1" ht="24" x14ac:dyDescent="0.2">
      <c r="A455" s="121" t="s">
        <v>1542</v>
      </c>
      <c r="B455" s="121" t="s">
        <v>13675</v>
      </c>
      <c r="C455" s="85" t="s">
        <v>130</v>
      </c>
      <c r="D455" s="86">
        <v>6</v>
      </c>
      <c r="E455" s="87">
        <f>IF(C455="","",VLOOKUP(A455,CPUs!A:K,11,FALSE))</f>
        <v>10006.470000000001</v>
      </c>
      <c r="F455" s="87">
        <f t="shared" si="85"/>
        <v>11639.52</v>
      </c>
      <c r="G455" s="87">
        <f t="shared" si="86"/>
        <v>69837.119999999995</v>
      </c>
      <c r="H455" s="113">
        <v>93116.22</v>
      </c>
      <c r="I455" s="114">
        <f t="shared" si="68"/>
        <v>0.25000048326703994</v>
      </c>
      <c r="J455" s="83"/>
      <c r="L455" s="83">
        <v>13341.96</v>
      </c>
      <c r="M455" s="114">
        <f t="shared" si="69"/>
        <v>0.24999999999999989</v>
      </c>
    </row>
    <row r="456" spans="1:13" s="73" customFormat="1" ht="12" x14ac:dyDescent="0.2">
      <c r="A456" s="80">
        <v>15</v>
      </c>
      <c r="B456" s="80" t="s">
        <v>25</v>
      </c>
      <c r="C456" s="80"/>
      <c r="D456" s="81"/>
      <c r="E456" s="80" t="str">
        <f>IF(C456="","",VLOOKUP(A456,CPUs!A:K,11,FALSE))</f>
        <v/>
      </c>
      <c r="F456" s="80"/>
      <c r="G456" s="82">
        <f>SUM(G457:G487)</f>
        <v>240387.42</v>
      </c>
      <c r="I456" s="114" t="e">
        <f t="shared" ref="I456:I519" si="87">1-(G456/H456)</f>
        <v>#DIV/0!</v>
      </c>
      <c r="J456" s="83"/>
      <c r="L456" s="83"/>
      <c r="M456" s="114" t="e">
        <f t="shared" ref="M456:M519" si="88">1-(E456/L456)</f>
        <v>#VALUE!</v>
      </c>
    </row>
    <row r="457" spans="1:13" s="73" customFormat="1" ht="24" x14ac:dyDescent="0.2">
      <c r="A457" s="84" t="s">
        <v>1545</v>
      </c>
      <c r="B457" s="84" t="s">
        <v>1546</v>
      </c>
      <c r="C457" s="85" t="s">
        <v>108</v>
      </c>
      <c r="D457" s="86">
        <v>10500</v>
      </c>
      <c r="E457" s="87">
        <f>IF(C457="","",VLOOKUP(A457,CPUs!A:K,11,FALSE))</f>
        <v>8.4400000000000013</v>
      </c>
      <c r="F457" s="87">
        <f t="shared" ref="F457:F486" si="89">IF(C457="","",ROUNDDOWN(E457+$E$2*E457,2))</f>
        <v>10.72</v>
      </c>
      <c r="G457" s="87">
        <f t="shared" ref="G457" si="90">ROUND(D457*F457,2)</f>
        <v>112560</v>
      </c>
      <c r="H457" s="113">
        <v>150045</v>
      </c>
      <c r="I457" s="114">
        <f t="shared" si="87"/>
        <v>0.24982505248425468</v>
      </c>
      <c r="J457" s="83"/>
      <c r="L457" s="83">
        <v>11.25</v>
      </c>
      <c r="M457" s="114">
        <f t="shared" si="88"/>
        <v>0.24977777777777765</v>
      </c>
    </row>
    <row r="458" spans="1:13" s="73" customFormat="1" ht="24" x14ac:dyDescent="0.2">
      <c r="A458" s="84" t="s">
        <v>1548</v>
      </c>
      <c r="B458" s="84" t="s">
        <v>1252</v>
      </c>
      <c r="C458" s="85" t="s">
        <v>130</v>
      </c>
      <c r="D458" s="86">
        <v>71</v>
      </c>
      <c r="E458" s="87">
        <f>IF(C458="","",VLOOKUP(A458,CPUs!A:K,11,FALSE))</f>
        <v>6.47</v>
      </c>
      <c r="F458" s="87">
        <f t="shared" si="89"/>
        <v>8.2100000000000009</v>
      </c>
      <c r="G458" s="87">
        <f t="shared" ref="G458:G487" si="91">ROUND(D458*F458,2)</f>
        <v>582.91</v>
      </c>
      <c r="H458" s="73">
        <v>777.45</v>
      </c>
      <c r="I458" s="114">
        <f t="shared" si="87"/>
        <v>0.25022831050228322</v>
      </c>
      <c r="J458" s="83"/>
      <c r="L458" s="83">
        <v>8.6199999999999992</v>
      </c>
      <c r="M458" s="114">
        <f t="shared" si="88"/>
        <v>0.24941995359628766</v>
      </c>
    </row>
    <row r="459" spans="1:13" s="73" customFormat="1" ht="24" x14ac:dyDescent="0.2">
      <c r="A459" s="84" t="s">
        <v>1549</v>
      </c>
      <c r="B459" s="84" t="s">
        <v>1550</v>
      </c>
      <c r="C459" s="85" t="s">
        <v>130</v>
      </c>
      <c r="D459" s="86">
        <v>3</v>
      </c>
      <c r="E459" s="87">
        <f>IF(C459="","",VLOOKUP(A459,CPUs!A:K,11,FALSE))</f>
        <v>8.879999999999999</v>
      </c>
      <c r="F459" s="87">
        <f t="shared" si="89"/>
        <v>11.28</v>
      </c>
      <c r="G459" s="87">
        <f t="shared" si="91"/>
        <v>33.840000000000003</v>
      </c>
      <c r="H459" s="73">
        <v>45.09</v>
      </c>
      <c r="I459" s="114">
        <f t="shared" si="87"/>
        <v>0.24950099800399195</v>
      </c>
      <c r="J459" s="83"/>
      <c r="L459" s="83">
        <v>11.83</v>
      </c>
      <c r="M459" s="114">
        <f t="shared" si="88"/>
        <v>0.24936601859678786</v>
      </c>
    </row>
    <row r="460" spans="1:13" s="73" customFormat="1" ht="36" x14ac:dyDescent="0.2">
      <c r="A460" s="84" t="s">
        <v>1551</v>
      </c>
      <c r="B460" s="84" t="s">
        <v>1175</v>
      </c>
      <c r="C460" s="85" t="s">
        <v>108</v>
      </c>
      <c r="D460" s="86">
        <v>190</v>
      </c>
      <c r="E460" s="87">
        <f>IF(C460="","",VLOOKUP(A460,CPUs!A:K,11,FALSE))</f>
        <v>10.83</v>
      </c>
      <c r="F460" s="87">
        <f t="shared" si="89"/>
        <v>13.75</v>
      </c>
      <c r="G460" s="87">
        <f t="shared" si="91"/>
        <v>2612.5</v>
      </c>
      <c r="H460" s="113">
        <v>3484.6</v>
      </c>
      <c r="I460" s="114">
        <f t="shared" si="87"/>
        <v>0.25027262813522355</v>
      </c>
      <c r="J460" s="83"/>
      <c r="L460" s="83">
        <v>14.44</v>
      </c>
      <c r="M460" s="114">
        <f t="shared" si="88"/>
        <v>0.25</v>
      </c>
    </row>
    <row r="461" spans="1:13" s="73" customFormat="1" ht="36" x14ac:dyDescent="0.2">
      <c r="A461" s="84" t="s">
        <v>1552</v>
      </c>
      <c r="B461" s="84" t="s">
        <v>1177</v>
      </c>
      <c r="C461" s="85" t="s">
        <v>108</v>
      </c>
      <c r="D461" s="86">
        <v>120</v>
      </c>
      <c r="E461" s="87">
        <f>IF(C461="","",VLOOKUP(A461,CPUs!A:K,11,FALSE))</f>
        <v>13.56</v>
      </c>
      <c r="F461" s="87">
        <f t="shared" si="89"/>
        <v>17.22</v>
      </c>
      <c r="G461" s="87">
        <f t="shared" si="91"/>
        <v>2066.4</v>
      </c>
      <c r="H461" s="113">
        <v>2756.4</v>
      </c>
      <c r="I461" s="114">
        <f t="shared" si="87"/>
        <v>0.25032651284283847</v>
      </c>
      <c r="J461" s="83"/>
      <c r="L461" s="83">
        <v>18.079999999999998</v>
      </c>
      <c r="M461" s="114">
        <f t="shared" si="88"/>
        <v>0.24999999999999989</v>
      </c>
    </row>
    <row r="462" spans="1:13" s="73" customFormat="1" ht="36" x14ac:dyDescent="0.2">
      <c r="A462" s="84" t="s">
        <v>1553</v>
      </c>
      <c r="B462" s="84" t="s">
        <v>191</v>
      </c>
      <c r="C462" s="85" t="s">
        <v>108</v>
      </c>
      <c r="D462" s="86">
        <v>800</v>
      </c>
      <c r="E462" s="87">
        <f>IF(C462="","",VLOOKUP(A462,CPUs!A:K,11,FALSE))</f>
        <v>8.07</v>
      </c>
      <c r="F462" s="87">
        <f t="shared" si="89"/>
        <v>10.25</v>
      </c>
      <c r="G462" s="87">
        <f t="shared" si="91"/>
        <v>8200</v>
      </c>
      <c r="H462" s="113">
        <v>10928</v>
      </c>
      <c r="I462" s="114">
        <f t="shared" si="87"/>
        <v>0.24963396778916547</v>
      </c>
      <c r="J462" s="83"/>
      <c r="L462" s="83">
        <v>10.75</v>
      </c>
      <c r="M462" s="114">
        <f t="shared" si="88"/>
        <v>0.24930232558139531</v>
      </c>
    </row>
    <row r="463" spans="1:13" s="73" customFormat="1" ht="36" x14ac:dyDescent="0.2">
      <c r="A463" s="84" t="s">
        <v>1554</v>
      </c>
      <c r="B463" s="84" t="s">
        <v>1189</v>
      </c>
      <c r="C463" s="85" t="s">
        <v>130</v>
      </c>
      <c r="D463" s="86">
        <v>24</v>
      </c>
      <c r="E463" s="87">
        <f>IF(C463="","",VLOOKUP(A463,CPUs!A:K,11,FALSE))</f>
        <v>7.08</v>
      </c>
      <c r="F463" s="87">
        <f t="shared" si="89"/>
        <v>8.99</v>
      </c>
      <c r="G463" s="87">
        <f t="shared" si="91"/>
        <v>215.76</v>
      </c>
      <c r="H463" s="73">
        <v>287.52</v>
      </c>
      <c r="I463" s="114">
        <f t="shared" si="87"/>
        <v>0.24958263772954925</v>
      </c>
      <c r="J463" s="83"/>
      <c r="L463" s="83">
        <v>9.43</v>
      </c>
      <c r="M463" s="114">
        <f t="shared" si="88"/>
        <v>0.24920466595970303</v>
      </c>
    </row>
    <row r="464" spans="1:13" s="73" customFormat="1" ht="36" x14ac:dyDescent="0.2">
      <c r="A464" s="84" t="s">
        <v>1555</v>
      </c>
      <c r="B464" s="84" t="s">
        <v>194</v>
      </c>
      <c r="C464" s="85" t="s">
        <v>130</v>
      </c>
      <c r="D464" s="86">
        <v>114</v>
      </c>
      <c r="E464" s="87">
        <f>IF(C464="","",VLOOKUP(A464,CPUs!A:K,11,FALSE))</f>
        <v>4.04</v>
      </c>
      <c r="F464" s="87">
        <f t="shared" si="89"/>
        <v>5.13</v>
      </c>
      <c r="G464" s="87">
        <f t="shared" si="91"/>
        <v>584.82000000000005</v>
      </c>
      <c r="H464" s="73">
        <v>778.62</v>
      </c>
      <c r="I464" s="114">
        <f t="shared" si="87"/>
        <v>0.24890190336749629</v>
      </c>
      <c r="J464" s="83"/>
      <c r="L464" s="83">
        <v>5.38</v>
      </c>
      <c r="M464" s="114">
        <f t="shared" si="88"/>
        <v>0.24907063197026025</v>
      </c>
    </row>
    <row r="465" spans="1:13" s="73" customFormat="1" ht="36" x14ac:dyDescent="0.2">
      <c r="A465" s="84" t="s">
        <v>1556</v>
      </c>
      <c r="B465" s="84" t="s">
        <v>1187</v>
      </c>
      <c r="C465" s="85" t="s">
        <v>130</v>
      </c>
      <c r="D465" s="86">
        <v>32</v>
      </c>
      <c r="E465" s="87">
        <f>IF(C465="","",VLOOKUP(A465,CPUs!A:K,11,FALSE))</f>
        <v>5.33</v>
      </c>
      <c r="F465" s="87">
        <f t="shared" si="89"/>
        <v>6.77</v>
      </c>
      <c r="G465" s="87">
        <f t="shared" si="91"/>
        <v>216.64</v>
      </c>
      <c r="H465" s="73">
        <v>288.64</v>
      </c>
      <c r="I465" s="114">
        <f t="shared" si="87"/>
        <v>0.24944567627494463</v>
      </c>
      <c r="J465" s="83"/>
      <c r="L465" s="83">
        <v>7.1</v>
      </c>
      <c r="M465" s="114">
        <f t="shared" si="88"/>
        <v>0.24929577464788732</v>
      </c>
    </row>
    <row r="466" spans="1:13" s="73" customFormat="1" ht="24" x14ac:dyDescent="0.2">
      <c r="A466" s="84" t="s">
        <v>1557</v>
      </c>
      <c r="B466" s="84" t="s">
        <v>13642</v>
      </c>
      <c r="C466" s="85" t="s">
        <v>545</v>
      </c>
      <c r="D466" s="86">
        <v>74</v>
      </c>
      <c r="E466" s="87">
        <f>IF(C466="","",VLOOKUP(A466,CPUs!A:K,11,FALSE))</f>
        <v>81.720000000000013</v>
      </c>
      <c r="F466" s="87">
        <f t="shared" si="89"/>
        <v>103.8</v>
      </c>
      <c r="G466" s="87">
        <f>ROUND(D466*F466,2)</f>
        <v>7681.2</v>
      </c>
      <c r="H466" s="113">
        <v>10242.34</v>
      </c>
      <c r="I466" s="114">
        <f t="shared" si="87"/>
        <v>0.25005418683621128</v>
      </c>
      <c r="J466" s="83"/>
      <c r="L466" s="83">
        <v>108.96</v>
      </c>
      <c r="M466" s="114">
        <f t="shared" si="88"/>
        <v>0.24999999999999989</v>
      </c>
    </row>
    <row r="467" spans="1:13" s="73" customFormat="1" ht="12" x14ac:dyDescent="0.2">
      <c r="A467" s="84" t="s">
        <v>1561</v>
      </c>
      <c r="B467" s="84" t="s">
        <v>13641</v>
      </c>
      <c r="C467" s="85" t="s">
        <v>545</v>
      </c>
      <c r="D467" s="86">
        <v>5</v>
      </c>
      <c r="E467" s="87">
        <f>IF(C467="","",VLOOKUP(A467,CPUs!A:K,11,FALSE))</f>
        <v>47.4</v>
      </c>
      <c r="F467" s="87">
        <f t="shared" si="89"/>
        <v>60.21</v>
      </c>
      <c r="G467" s="87">
        <f t="shared" si="91"/>
        <v>301.05</v>
      </c>
      <c r="H467" s="73">
        <v>401.4</v>
      </c>
      <c r="I467" s="114">
        <f t="shared" si="87"/>
        <v>0.24999999999999989</v>
      </c>
      <c r="J467" s="83"/>
      <c r="L467" s="83">
        <v>63.2</v>
      </c>
      <c r="M467" s="114">
        <f t="shared" si="88"/>
        <v>0.25000000000000011</v>
      </c>
    </row>
    <row r="468" spans="1:13" s="73" customFormat="1" ht="24" x14ac:dyDescent="0.2">
      <c r="A468" s="84" t="s">
        <v>1563</v>
      </c>
      <c r="B468" s="84" t="s">
        <v>1564</v>
      </c>
      <c r="C468" s="85" t="s">
        <v>130</v>
      </c>
      <c r="D468" s="86">
        <v>6</v>
      </c>
      <c r="E468" s="87">
        <f>IF(C468="","",VLOOKUP(A468,CPUs!A:K,11,FALSE))</f>
        <v>2648.7300000000005</v>
      </c>
      <c r="F468" s="87">
        <f t="shared" si="89"/>
        <v>3364.68</v>
      </c>
      <c r="G468" s="87">
        <f t="shared" si="91"/>
        <v>20188.080000000002</v>
      </c>
      <c r="H468" s="113">
        <v>26917.439999999999</v>
      </c>
      <c r="I468" s="114">
        <f t="shared" si="87"/>
        <v>0.24999999999999989</v>
      </c>
      <c r="J468" s="83"/>
      <c r="L468" s="83">
        <v>3531.64</v>
      </c>
      <c r="M468" s="114">
        <f t="shared" si="88"/>
        <v>0.24999999999999989</v>
      </c>
    </row>
    <row r="469" spans="1:13" s="73" customFormat="1" ht="12" x14ac:dyDescent="0.2">
      <c r="A469" s="84" t="s">
        <v>1566</v>
      </c>
      <c r="B469" s="84" t="s">
        <v>13640</v>
      </c>
      <c r="C469" s="85" t="s">
        <v>545</v>
      </c>
      <c r="D469" s="86">
        <v>1</v>
      </c>
      <c r="E469" s="87">
        <f>IF(C469="","",VLOOKUP(A469,CPUs!A:K,11,FALSE))</f>
        <v>1511.3300000000002</v>
      </c>
      <c r="F469" s="87">
        <f t="shared" si="89"/>
        <v>1919.84</v>
      </c>
      <c r="G469" s="87">
        <f t="shared" si="91"/>
        <v>1919.84</v>
      </c>
      <c r="H469" s="113">
        <v>2559.7800000000002</v>
      </c>
      <c r="I469" s="114">
        <f t="shared" si="87"/>
        <v>0.24999804670713899</v>
      </c>
      <c r="J469" s="83"/>
      <c r="L469" s="83">
        <v>2015.1</v>
      </c>
      <c r="M469" s="114">
        <f t="shared" si="88"/>
        <v>0.24999751873356146</v>
      </c>
    </row>
    <row r="470" spans="1:13" s="73" customFormat="1" ht="24" x14ac:dyDescent="0.2">
      <c r="A470" s="84" t="s">
        <v>1568</v>
      </c>
      <c r="B470" s="84" t="s">
        <v>1570</v>
      </c>
      <c r="C470" s="85" t="s">
        <v>545</v>
      </c>
      <c r="D470" s="86">
        <v>6</v>
      </c>
      <c r="E470" s="87">
        <f>IF(C470="","",VLOOKUP(A470,CPUs!A:K,11,FALSE))</f>
        <v>4744.49</v>
      </c>
      <c r="F470" s="87">
        <f t="shared" si="89"/>
        <v>6026.92</v>
      </c>
      <c r="G470" s="87">
        <f t="shared" si="91"/>
        <v>36161.519999999997</v>
      </c>
      <c r="H470" s="113">
        <v>48215.34</v>
      </c>
      <c r="I470" s="114">
        <f t="shared" si="87"/>
        <v>0.24999968889569169</v>
      </c>
      <c r="J470" s="83"/>
      <c r="L470" s="83">
        <v>6325.98</v>
      </c>
      <c r="M470" s="114">
        <f t="shared" si="88"/>
        <v>0.24999920960862976</v>
      </c>
    </row>
    <row r="471" spans="1:13" s="73" customFormat="1" ht="24" x14ac:dyDescent="0.2">
      <c r="A471" s="84" t="s">
        <v>1573</v>
      </c>
      <c r="B471" s="84" t="s">
        <v>13639</v>
      </c>
      <c r="C471" s="85" t="s">
        <v>545</v>
      </c>
      <c r="D471" s="86">
        <v>71</v>
      </c>
      <c r="E471" s="87">
        <f>IF(C471="","",VLOOKUP(A471,CPUs!A:K,11,FALSE))</f>
        <v>39.89</v>
      </c>
      <c r="F471" s="87">
        <f t="shared" si="89"/>
        <v>50.67</v>
      </c>
      <c r="G471" s="87">
        <f t="shared" si="91"/>
        <v>3597.57</v>
      </c>
      <c r="H471" s="113">
        <v>4797.47</v>
      </c>
      <c r="I471" s="114">
        <f t="shared" si="87"/>
        <v>0.25011099600414388</v>
      </c>
      <c r="J471" s="83"/>
      <c r="L471" s="83">
        <v>53.19</v>
      </c>
      <c r="M471" s="114">
        <f t="shared" si="88"/>
        <v>0.25004700131603685</v>
      </c>
    </row>
    <row r="472" spans="1:13" s="73" customFormat="1" ht="24" x14ac:dyDescent="0.2">
      <c r="A472" s="84" t="s">
        <v>1577</v>
      </c>
      <c r="B472" s="84" t="s">
        <v>1574</v>
      </c>
      <c r="C472" s="85" t="s">
        <v>545</v>
      </c>
      <c r="D472" s="86">
        <v>71</v>
      </c>
      <c r="E472" s="87">
        <f>IF(C472="","",VLOOKUP(A472,CPUs!A:K,11,FALSE))</f>
        <v>31.06</v>
      </c>
      <c r="F472" s="87">
        <f t="shared" si="89"/>
        <v>39.450000000000003</v>
      </c>
      <c r="G472" s="87">
        <f t="shared" si="91"/>
        <v>2800.95</v>
      </c>
      <c r="H472" s="113">
        <v>3734.6</v>
      </c>
      <c r="I472" s="114">
        <f t="shared" si="87"/>
        <v>0.25</v>
      </c>
      <c r="J472" s="83"/>
      <c r="L472" s="83">
        <v>41.41</v>
      </c>
      <c r="M472" s="114">
        <f t="shared" si="88"/>
        <v>0.24993962810915238</v>
      </c>
    </row>
    <row r="473" spans="1:13" s="73" customFormat="1" ht="12" x14ac:dyDescent="0.2">
      <c r="A473" s="84" t="s">
        <v>1579</v>
      </c>
      <c r="B473" s="84" t="s">
        <v>1580</v>
      </c>
      <c r="C473" s="85" t="s">
        <v>130</v>
      </c>
      <c r="D473" s="86">
        <v>3</v>
      </c>
      <c r="E473" s="87">
        <f>IF(C473="","",VLOOKUP(A473,CPUs!A:K,11,FALSE))</f>
        <v>15.87</v>
      </c>
      <c r="F473" s="87">
        <f t="shared" si="89"/>
        <v>20.149999999999999</v>
      </c>
      <c r="G473" s="87">
        <f t="shared" si="91"/>
        <v>60.45</v>
      </c>
      <c r="H473" s="73">
        <v>80.61</v>
      </c>
      <c r="I473" s="114">
        <f t="shared" si="87"/>
        <v>0.2500930405656866</v>
      </c>
      <c r="J473" s="83"/>
      <c r="L473" s="83">
        <v>21.15</v>
      </c>
      <c r="M473" s="114">
        <f t="shared" si="88"/>
        <v>0.24964539007092201</v>
      </c>
    </row>
    <row r="474" spans="1:13" s="73" customFormat="1" ht="24" x14ac:dyDescent="0.2">
      <c r="A474" s="84" t="s">
        <v>1582</v>
      </c>
      <c r="B474" s="84" t="s">
        <v>1583</v>
      </c>
      <c r="C474" s="85" t="s">
        <v>390</v>
      </c>
      <c r="D474" s="86">
        <v>130</v>
      </c>
      <c r="E474" s="87">
        <f>IF(C474="","",VLOOKUP(A474,CPUs!A:K,11,FALSE))</f>
        <v>80.09</v>
      </c>
      <c r="F474" s="87">
        <f t="shared" si="89"/>
        <v>101.73</v>
      </c>
      <c r="G474" s="87">
        <f t="shared" si="91"/>
        <v>13224.9</v>
      </c>
      <c r="H474" s="113">
        <v>17635.8</v>
      </c>
      <c r="I474" s="114">
        <f t="shared" si="87"/>
        <v>0.25011057054400709</v>
      </c>
      <c r="J474" s="83"/>
      <c r="L474" s="83">
        <v>106.79</v>
      </c>
      <c r="M474" s="114">
        <f t="shared" si="88"/>
        <v>0.25002341043168841</v>
      </c>
    </row>
    <row r="475" spans="1:13" s="73" customFormat="1" ht="24" x14ac:dyDescent="0.2">
      <c r="A475" s="84" t="s">
        <v>1585</v>
      </c>
      <c r="B475" s="84" t="s">
        <v>13638</v>
      </c>
      <c r="C475" s="85" t="s">
        <v>545</v>
      </c>
      <c r="D475" s="86">
        <v>2</v>
      </c>
      <c r="E475" s="87">
        <f>IF(C475="","",VLOOKUP(A475,CPUs!A:K,11,FALSE))</f>
        <v>612.41</v>
      </c>
      <c r="F475" s="87">
        <f t="shared" si="89"/>
        <v>777.94</v>
      </c>
      <c r="G475" s="87">
        <f t="shared" si="91"/>
        <v>1555.88</v>
      </c>
      <c r="H475" s="113">
        <v>2074.5</v>
      </c>
      <c r="I475" s="114">
        <f t="shared" si="87"/>
        <v>0.24999758978066999</v>
      </c>
      <c r="J475" s="83"/>
      <c r="L475" s="83">
        <v>816.54</v>
      </c>
      <c r="M475" s="114">
        <f t="shared" si="88"/>
        <v>0.24999387660126882</v>
      </c>
    </row>
    <row r="476" spans="1:13" s="73" customFormat="1" ht="24" x14ac:dyDescent="0.2">
      <c r="A476" s="84" t="s">
        <v>1587</v>
      </c>
      <c r="B476" s="84" t="s">
        <v>1589</v>
      </c>
      <c r="C476" s="85" t="s">
        <v>545</v>
      </c>
      <c r="D476" s="86">
        <v>30</v>
      </c>
      <c r="E476" s="87">
        <f>IF(C476="","",VLOOKUP(A476,CPUs!A:K,11,FALSE))</f>
        <v>317.90000000000003</v>
      </c>
      <c r="F476" s="87">
        <f t="shared" si="89"/>
        <v>403.82</v>
      </c>
      <c r="G476" s="87">
        <f t="shared" si="91"/>
        <v>12114.6</v>
      </c>
      <c r="H476" s="113">
        <v>16153.2</v>
      </c>
      <c r="I476" s="114">
        <f t="shared" si="87"/>
        <v>0.25001857217145829</v>
      </c>
      <c r="J476" s="83"/>
      <c r="L476" s="83">
        <v>423.87</v>
      </c>
      <c r="M476" s="114">
        <f t="shared" si="88"/>
        <v>0.25000589803477469</v>
      </c>
    </row>
    <row r="477" spans="1:13" s="73" customFormat="1" ht="12" x14ac:dyDescent="0.2">
      <c r="A477" s="84" t="s">
        <v>1592</v>
      </c>
      <c r="B477" s="84" t="s">
        <v>1594</v>
      </c>
      <c r="C477" s="85" t="s">
        <v>130</v>
      </c>
      <c r="D477" s="86">
        <v>30</v>
      </c>
      <c r="E477" s="87">
        <f>IF(C477="","",VLOOKUP(A477,CPUs!A:K,11,FALSE))</f>
        <v>6.45</v>
      </c>
      <c r="F477" s="87">
        <f t="shared" si="89"/>
        <v>8.19</v>
      </c>
      <c r="G477" s="87">
        <f t="shared" si="91"/>
        <v>245.7</v>
      </c>
      <c r="H477" s="73">
        <v>327.60000000000002</v>
      </c>
      <c r="I477" s="114">
        <f t="shared" si="87"/>
        <v>0.25000000000000011</v>
      </c>
      <c r="J477" s="83"/>
      <c r="L477" s="83">
        <v>8.6</v>
      </c>
      <c r="M477" s="114">
        <f t="shared" si="88"/>
        <v>0.25</v>
      </c>
    </row>
    <row r="478" spans="1:13" s="73" customFormat="1" ht="36" x14ac:dyDescent="0.2">
      <c r="A478" s="84" t="s">
        <v>1595</v>
      </c>
      <c r="B478" s="84" t="s">
        <v>1258</v>
      </c>
      <c r="C478" s="85" t="s">
        <v>130</v>
      </c>
      <c r="D478" s="86">
        <v>6</v>
      </c>
      <c r="E478" s="87">
        <f>IF(C478="","",VLOOKUP(A478,CPUs!A:K,11,FALSE))</f>
        <v>185.48000000000002</v>
      </c>
      <c r="F478" s="87">
        <f t="shared" si="89"/>
        <v>235.61</v>
      </c>
      <c r="G478" s="87">
        <f t="shared" si="91"/>
        <v>1413.66</v>
      </c>
      <c r="H478" s="113">
        <v>1884.9</v>
      </c>
      <c r="I478" s="114">
        <f t="shared" si="87"/>
        <v>0.25000795798185582</v>
      </c>
      <c r="J478" s="83"/>
      <c r="L478" s="83">
        <v>247.3</v>
      </c>
      <c r="M478" s="114">
        <f t="shared" si="88"/>
        <v>0.24997978164173063</v>
      </c>
    </row>
    <row r="479" spans="1:13" s="73" customFormat="1" ht="24" x14ac:dyDescent="0.2">
      <c r="A479" s="84" t="s">
        <v>1596</v>
      </c>
      <c r="B479" s="84" t="s">
        <v>1598</v>
      </c>
      <c r="C479" s="85" t="s">
        <v>545</v>
      </c>
      <c r="D479" s="86">
        <v>2</v>
      </c>
      <c r="E479" s="87">
        <f>IF(C479="","",VLOOKUP(A479,CPUs!A:K,11,FALSE))</f>
        <v>3002.0899999999997</v>
      </c>
      <c r="F479" s="87">
        <f t="shared" si="89"/>
        <v>3813.55</v>
      </c>
      <c r="G479" s="87">
        <f t="shared" si="91"/>
        <v>7627.1</v>
      </c>
      <c r="H479" s="113">
        <v>10169.459999999999</v>
      </c>
      <c r="I479" s="114">
        <f t="shared" si="87"/>
        <v>0.24999950833180906</v>
      </c>
      <c r="J479" s="83"/>
      <c r="L479" s="83">
        <v>4002.78</v>
      </c>
      <c r="M479" s="114">
        <f t="shared" si="88"/>
        <v>0.24999875086814671</v>
      </c>
    </row>
    <row r="480" spans="1:13" s="73" customFormat="1" ht="36" x14ac:dyDescent="0.2">
      <c r="A480" s="84" t="s">
        <v>1603</v>
      </c>
      <c r="B480" s="84" t="s">
        <v>1604</v>
      </c>
      <c r="C480" s="85" t="s">
        <v>130</v>
      </c>
      <c r="D480" s="86">
        <v>1</v>
      </c>
      <c r="E480" s="87">
        <f>IF(C480="","",VLOOKUP(A480,CPUs!A:K,11,FALSE))</f>
        <v>375.55</v>
      </c>
      <c r="F480" s="87">
        <f t="shared" si="89"/>
        <v>477.06</v>
      </c>
      <c r="G480" s="87">
        <f t="shared" si="91"/>
        <v>477.06</v>
      </c>
      <c r="H480" s="73">
        <v>636.08000000000004</v>
      </c>
      <c r="I480" s="114">
        <f t="shared" si="87"/>
        <v>0.25</v>
      </c>
      <c r="J480" s="83"/>
      <c r="L480" s="83">
        <v>500.73</v>
      </c>
      <c r="M480" s="114">
        <f t="shared" si="88"/>
        <v>0.24999500728935753</v>
      </c>
    </row>
    <row r="481" spans="1:13" s="73" customFormat="1" ht="12" x14ac:dyDescent="0.2">
      <c r="A481" s="84" t="s">
        <v>1606</v>
      </c>
      <c r="B481" s="84" t="s">
        <v>13637</v>
      </c>
      <c r="C481" s="85" t="s">
        <v>130</v>
      </c>
      <c r="D481" s="86">
        <v>10</v>
      </c>
      <c r="E481" s="87">
        <f>IF(C481="","",VLOOKUP(A481,CPUs!A:K,11,FALSE))</f>
        <v>12.62</v>
      </c>
      <c r="F481" s="87">
        <f t="shared" si="89"/>
        <v>16.03</v>
      </c>
      <c r="G481" s="87">
        <f t="shared" si="91"/>
        <v>160.30000000000001</v>
      </c>
      <c r="H481" s="73">
        <v>213.7</v>
      </c>
      <c r="I481" s="114">
        <f t="shared" si="87"/>
        <v>0.24988301357042575</v>
      </c>
      <c r="J481" s="83"/>
      <c r="L481" s="83">
        <v>16.82</v>
      </c>
      <c r="M481" s="114">
        <f t="shared" si="88"/>
        <v>0.24970273483947691</v>
      </c>
    </row>
    <row r="482" spans="1:13" s="73" customFormat="1" ht="24" x14ac:dyDescent="0.2">
      <c r="A482" s="84" t="s">
        <v>1608</v>
      </c>
      <c r="B482" s="84" t="s">
        <v>13636</v>
      </c>
      <c r="C482" s="85" t="s">
        <v>545</v>
      </c>
      <c r="D482" s="86">
        <v>6</v>
      </c>
      <c r="E482" s="87">
        <f>IF(C482="","",VLOOKUP(A482,CPUs!A:K,11,FALSE))</f>
        <v>17.25</v>
      </c>
      <c r="F482" s="87">
        <f t="shared" si="89"/>
        <v>21.91</v>
      </c>
      <c r="G482" s="87">
        <f t="shared" si="91"/>
        <v>131.46</v>
      </c>
      <c r="H482" s="73">
        <v>175.32</v>
      </c>
      <c r="I482" s="114">
        <f t="shared" si="87"/>
        <v>0.2501711156741957</v>
      </c>
      <c r="J482" s="83"/>
      <c r="L482" s="83">
        <v>23</v>
      </c>
      <c r="M482" s="114">
        <f t="shared" si="88"/>
        <v>0.25</v>
      </c>
    </row>
    <row r="483" spans="1:13" s="73" customFormat="1" ht="12" x14ac:dyDescent="0.2">
      <c r="A483" s="84" t="s">
        <v>1610</v>
      </c>
      <c r="B483" s="84" t="s">
        <v>1611</v>
      </c>
      <c r="C483" s="85" t="s">
        <v>130</v>
      </c>
      <c r="D483" s="86">
        <v>2</v>
      </c>
      <c r="E483" s="87">
        <f>IF(C483="","",VLOOKUP(A483,CPUs!A:K,11,FALSE))</f>
        <v>121.65</v>
      </c>
      <c r="F483" s="87">
        <f t="shared" si="89"/>
        <v>154.53</v>
      </c>
      <c r="G483" s="87">
        <f t="shared" si="91"/>
        <v>309.06</v>
      </c>
      <c r="H483" s="73">
        <v>412.08</v>
      </c>
      <c r="I483" s="114">
        <f t="shared" si="87"/>
        <v>0.25</v>
      </c>
      <c r="J483" s="83"/>
      <c r="L483" s="83">
        <v>162.19999999999999</v>
      </c>
      <c r="M483" s="114">
        <f t="shared" si="88"/>
        <v>0.24999999999999989</v>
      </c>
    </row>
    <row r="484" spans="1:13" s="73" customFormat="1" ht="12" x14ac:dyDescent="0.2">
      <c r="A484" s="84" t="s">
        <v>1613</v>
      </c>
      <c r="B484" s="84" t="s">
        <v>1614</v>
      </c>
      <c r="C484" s="85" t="s">
        <v>545</v>
      </c>
      <c r="D484" s="86">
        <v>2</v>
      </c>
      <c r="E484" s="87">
        <f>IF(C484="","",VLOOKUP(A484,CPUs!A:K,11,FALSE))</f>
        <v>202.85000000000002</v>
      </c>
      <c r="F484" s="87">
        <f t="shared" si="89"/>
        <v>257.68</v>
      </c>
      <c r="G484" s="87">
        <f t="shared" si="91"/>
        <v>515.36</v>
      </c>
      <c r="H484" s="73">
        <v>687.14</v>
      </c>
      <c r="I484" s="114">
        <f t="shared" si="87"/>
        <v>0.24999272346246759</v>
      </c>
      <c r="J484" s="83"/>
      <c r="L484" s="83">
        <v>270.45999999999998</v>
      </c>
      <c r="M484" s="114">
        <f t="shared" si="88"/>
        <v>0.2499815129778894</v>
      </c>
    </row>
    <row r="485" spans="1:13" s="73" customFormat="1" ht="36" x14ac:dyDescent="0.2">
      <c r="A485" s="84" t="s">
        <v>1616</v>
      </c>
      <c r="B485" s="84" t="s">
        <v>1617</v>
      </c>
      <c r="C485" s="85" t="s">
        <v>130</v>
      </c>
      <c r="D485" s="86">
        <v>1</v>
      </c>
      <c r="E485" s="87">
        <f>IF(C485="","",VLOOKUP(A485,CPUs!A:K,11,FALSE))</f>
        <v>401.50999999999988</v>
      </c>
      <c r="F485" s="87">
        <f t="shared" si="89"/>
        <v>510.03</v>
      </c>
      <c r="G485" s="87">
        <f t="shared" si="91"/>
        <v>510.03</v>
      </c>
      <c r="H485" s="73">
        <v>680.04</v>
      </c>
      <c r="I485" s="114">
        <f t="shared" si="87"/>
        <v>0.25</v>
      </c>
      <c r="J485" s="83"/>
      <c r="L485" s="83">
        <v>535.34</v>
      </c>
      <c r="M485" s="114">
        <f t="shared" si="88"/>
        <v>0.24999066014121896</v>
      </c>
    </row>
    <row r="486" spans="1:13" s="73" customFormat="1" ht="24" x14ac:dyDescent="0.2">
      <c r="A486" s="84" t="s">
        <v>1620</v>
      </c>
      <c r="B486" s="84" t="s">
        <v>1621</v>
      </c>
      <c r="C486" s="85" t="s">
        <v>130</v>
      </c>
      <c r="D486" s="86">
        <v>1</v>
      </c>
      <c r="E486" s="87">
        <f>IF(C486="","",VLOOKUP(A486,CPUs!A:K,11,FALSE))</f>
        <v>271.42</v>
      </c>
      <c r="F486" s="87">
        <f t="shared" si="89"/>
        <v>344.78</v>
      </c>
      <c r="G486" s="87">
        <f t="shared" si="91"/>
        <v>344.78</v>
      </c>
      <c r="H486" s="73">
        <v>459.71</v>
      </c>
      <c r="I486" s="114">
        <f t="shared" si="87"/>
        <v>0.25000543821104615</v>
      </c>
      <c r="J486" s="83"/>
      <c r="L486" s="83">
        <v>361.89</v>
      </c>
      <c r="M486" s="114">
        <f t="shared" si="88"/>
        <v>0.24999309182348217</v>
      </c>
    </row>
    <row r="487" spans="1:13" s="73" customFormat="1" ht="24" x14ac:dyDescent="0.2">
      <c r="A487" s="84" t="s">
        <v>1623</v>
      </c>
      <c r="B487" s="84" t="s">
        <v>1624</v>
      </c>
      <c r="C487" s="85" t="s">
        <v>108</v>
      </c>
      <c r="D487" s="86">
        <v>100</v>
      </c>
      <c r="E487" s="87">
        <f>IF(C487="","",VLOOKUP(A487,CPUs!A:K,11,FALSE))</f>
        <v>15.54</v>
      </c>
      <c r="F487" s="87">
        <f t="shared" ref="F487:F502" si="92">IF(C487="","",ROUNDDOWN(E487+$E$2*E487,2))</f>
        <v>19.739999999999998</v>
      </c>
      <c r="G487" s="87">
        <f t="shared" si="91"/>
        <v>1974</v>
      </c>
      <c r="H487" s="113">
        <v>2632</v>
      </c>
      <c r="I487" s="114">
        <f t="shared" si="87"/>
        <v>0.25</v>
      </c>
      <c r="J487" s="83"/>
      <c r="L487" s="83">
        <v>20.72</v>
      </c>
      <c r="M487" s="114">
        <f t="shared" si="88"/>
        <v>0.25</v>
      </c>
    </row>
    <row r="488" spans="1:13" s="73" customFormat="1" ht="12" x14ac:dyDescent="0.2">
      <c r="A488" s="80">
        <v>16</v>
      </c>
      <c r="B488" s="80" t="s">
        <v>26</v>
      </c>
      <c r="C488" s="80"/>
      <c r="D488" s="81"/>
      <c r="E488" s="80" t="str">
        <f>IF(C488="","",VLOOKUP(A488,CPUs!A:K,11,FALSE))</f>
        <v/>
      </c>
      <c r="F488" s="80" t="str">
        <f t="shared" ref="F488:F516" si="93">IF(C488="","",(E488+$E$2*E488))</f>
        <v/>
      </c>
      <c r="G488" s="82">
        <f>SUM(G489:G503)</f>
        <v>36819.829999999994</v>
      </c>
      <c r="I488" s="114" t="e">
        <f t="shared" si="87"/>
        <v>#DIV/0!</v>
      </c>
      <c r="J488" s="83"/>
      <c r="L488" s="83"/>
      <c r="M488" s="114" t="e">
        <f t="shared" si="88"/>
        <v>#VALUE!</v>
      </c>
    </row>
    <row r="489" spans="1:13" s="73" customFormat="1" ht="12" x14ac:dyDescent="0.2">
      <c r="A489" s="84" t="s">
        <v>1626</v>
      </c>
      <c r="B489" s="84" t="s">
        <v>1627</v>
      </c>
      <c r="C489" s="85" t="s">
        <v>390</v>
      </c>
      <c r="D489" s="86">
        <v>360</v>
      </c>
      <c r="E489" s="87">
        <f>IF(C489="","",VLOOKUP(A489,CPUs!A:K,11,FALSE))</f>
        <v>7.52</v>
      </c>
      <c r="F489" s="87">
        <f t="shared" si="92"/>
        <v>9.5500000000000007</v>
      </c>
      <c r="G489" s="87">
        <f t="shared" ref="G489:G490" si="94">ROUND(D489*F489,2)</f>
        <v>3438</v>
      </c>
      <c r="H489" s="113">
        <v>4582.8</v>
      </c>
      <c r="I489" s="114">
        <f t="shared" si="87"/>
        <v>0.24980361351139047</v>
      </c>
      <c r="J489" s="83"/>
      <c r="L489" s="83">
        <v>10.02</v>
      </c>
      <c r="M489" s="114">
        <f t="shared" si="88"/>
        <v>0.24950099800399206</v>
      </c>
    </row>
    <row r="490" spans="1:13" s="73" customFormat="1" ht="36" x14ac:dyDescent="0.2">
      <c r="A490" s="84" t="s">
        <v>1629</v>
      </c>
      <c r="B490" s="84" t="s">
        <v>1175</v>
      </c>
      <c r="C490" s="85" t="s">
        <v>108</v>
      </c>
      <c r="D490" s="86">
        <v>42</v>
      </c>
      <c r="E490" s="87">
        <f>IF(C490="","",VLOOKUP(A490,CPUs!A:K,11,FALSE))</f>
        <v>10.83</v>
      </c>
      <c r="F490" s="87">
        <f t="shared" si="92"/>
        <v>13.75</v>
      </c>
      <c r="G490" s="87">
        <f t="shared" si="94"/>
        <v>577.5</v>
      </c>
      <c r="H490" s="73">
        <v>770.28</v>
      </c>
      <c r="I490" s="114">
        <f t="shared" si="87"/>
        <v>0.25027262813522355</v>
      </c>
      <c r="J490" s="83"/>
      <c r="L490" s="83">
        <v>14.44</v>
      </c>
      <c r="M490" s="114">
        <f t="shared" si="88"/>
        <v>0.25</v>
      </c>
    </row>
    <row r="491" spans="1:13" s="73" customFormat="1" ht="36" x14ac:dyDescent="0.2">
      <c r="A491" s="84" t="s">
        <v>1630</v>
      </c>
      <c r="B491" s="84" t="s">
        <v>190</v>
      </c>
      <c r="C491" s="85" t="s">
        <v>108</v>
      </c>
      <c r="D491" s="86">
        <v>90</v>
      </c>
      <c r="E491" s="87">
        <f>IF(C491="","",VLOOKUP(A491,CPUs!A:K,11,FALSE))</f>
        <v>6.83</v>
      </c>
      <c r="F491" s="87">
        <f t="shared" si="92"/>
        <v>8.67</v>
      </c>
      <c r="G491" s="87">
        <f t="shared" ref="G491:G503" si="95">ROUND(D491*F491,2)</f>
        <v>780.3</v>
      </c>
      <c r="H491" s="113">
        <v>1040.4000000000001</v>
      </c>
      <c r="I491" s="114">
        <f t="shared" si="87"/>
        <v>0.25000000000000011</v>
      </c>
      <c r="J491" s="83"/>
      <c r="L491" s="83">
        <v>9.1</v>
      </c>
      <c r="M491" s="114">
        <f t="shared" si="88"/>
        <v>0.24945054945054945</v>
      </c>
    </row>
    <row r="492" spans="1:13" s="73" customFormat="1" ht="12" x14ac:dyDescent="0.2">
      <c r="A492" s="84" t="s">
        <v>1631</v>
      </c>
      <c r="B492" s="84" t="s">
        <v>1633</v>
      </c>
      <c r="C492" s="85" t="s">
        <v>545</v>
      </c>
      <c r="D492" s="86">
        <v>6</v>
      </c>
      <c r="E492" s="87">
        <f>IF(C492="","",VLOOKUP(A492,CPUs!A:K,11,FALSE))</f>
        <v>35.46</v>
      </c>
      <c r="F492" s="87">
        <f t="shared" si="92"/>
        <v>45.04</v>
      </c>
      <c r="G492" s="87">
        <f t="shared" si="95"/>
        <v>270.24</v>
      </c>
      <c r="H492" s="73">
        <v>360.36</v>
      </c>
      <c r="I492" s="114">
        <f t="shared" si="87"/>
        <v>0.25008325008325005</v>
      </c>
      <c r="J492" s="83"/>
      <c r="L492" s="83">
        <v>47.28</v>
      </c>
      <c r="M492" s="114">
        <f t="shared" si="88"/>
        <v>0.25</v>
      </c>
    </row>
    <row r="493" spans="1:13" s="73" customFormat="1" ht="12" x14ac:dyDescent="0.2">
      <c r="A493" s="84" t="s">
        <v>1636</v>
      </c>
      <c r="B493" s="84" t="s">
        <v>1637</v>
      </c>
      <c r="C493" s="85" t="s">
        <v>1393</v>
      </c>
      <c r="D493" s="86">
        <v>6</v>
      </c>
      <c r="E493" s="87">
        <f>IF(C493="","",VLOOKUP(A493,CPUs!A:K,11,FALSE))</f>
        <v>11.25</v>
      </c>
      <c r="F493" s="87">
        <f t="shared" si="92"/>
        <v>14.29</v>
      </c>
      <c r="G493" s="87">
        <f t="shared" si="95"/>
        <v>85.74</v>
      </c>
      <c r="H493" s="73">
        <v>114.3</v>
      </c>
      <c r="I493" s="114">
        <f t="shared" si="87"/>
        <v>0.24986876640419953</v>
      </c>
      <c r="J493" s="83"/>
      <c r="L493" s="83">
        <v>15</v>
      </c>
      <c r="M493" s="114">
        <f t="shared" si="88"/>
        <v>0.25</v>
      </c>
    </row>
    <row r="494" spans="1:13" s="73" customFormat="1" ht="12" x14ac:dyDescent="0.2">
      <c r="A494" s="84" t="s">
        <v>1638</v>
      </c>
      <c r="B494" s="84" t="s">
        <v>1639</v>
      </c>
      <c r="C494" s="85" t="s">
        <v>390</v>
      </c>
      <c r="D494" s="86">
        <v>90</v>
      </c>
      <c r="E494" s="87">
        <f>IF(C494="","",VLOOKUP(A494,CPUs!A:K,11,FALSE))</f>
        <v>8.6199999999999992</v>
      </c>
      <c r="F494" s="87">
        <f t="shared" si="92"/>
        <v>10.94</v>
      </c>
      <c r="G494" s="87">
        <f t="shared" si="95"/>
        <v>984.6</v>
      </c>
      <c r="H494" s="113">
        <v>1314</v>
      </c>
      <c r="I494" s="114">
        <f t="shared" si="87"/>
        <v>0.25068493150684934</v>
      </c>
      <c r="J494" s="83"/>
      <c r="L494" s="83">
        <v>11.49</v>
      </c>
      <c r="M494" s="114">
        <f t="shared" si="88"/>
        <v>0.24978241949521329</v>
      </c>
    </row>
    <row r="495" spans="1:13" s="73" customFormat="1" ht="24" x14ac:dyDescent="0.2">
      <c r="A495" s="84" t="s">
        <v>1641</v>
      </c>
      <c r="B495" s="84" t="s">
        <v>1642</v>
      </c>
      <c r="C495" s="85" t="s">
        <v>545</v>
      </c>
      <c r="D495" s="86">
        <v>2</v>
      </c>
      <c r="E495" s="87">
        <f>IF(C495="","",VLOOKUP(A495,CPUs!A:K,11,FALSE))</f>
        <v>376.3</v>
      </c>
      <c r="F495" s="87">
        <f t="shared" si="92"/>
        <v>478.01</v>
      </c>
      <c r="G495" s="87">
        <f t="shared" si="95"/>
        <v>956.02</v>
      </c>
      <c r="H495" s="113">
        <v>1274.7</v>
      </c>
      <c r="I495" s="114">
        <f t="shared" si="87"/>
        <v>0.25000392249156667</v>
      </c>
      <c r="J495" s="83"/>
      <c r="L495" s="83">
        <v>501.73</v>
      </c>
      <c r="M495" s="114">
        <f t="shared" si="88"/>
        <v>0.24999501724034845</v>
      </c>
    </row>
    <row r="496" spans="1:13" s="73" customFormat="1" ht="12" x14ac:dyDescent="0.2">
      <c r="A496" s="84" t="s">
        <v>1644</v>
      </c>
      <c r="B496" s="84" t="s">
        <v>1645</v>
      </c>
      <c r="C496" s="85" t="s">
        <v>545</v>
      </c>
      <c r="D496" s="86">
        <v>10</v>
      </c>
      <c r="E496" s="87">
        <f>IF(C496="","",VLOOKUP(A496,CPUs!A:K,11,FALSE))</f>
        <v>1020.87</v>
      </c>
      <c r="F496" s="87">
        <f t="shared" si="92"/>
        <v>1296.81</v>
      </c>
      <c r="G496" s="87">
        <f t="shared" si="95"/>
        <v>12968.1</v>
      </c>
      <c r="H496" s="113">
        <v>17290.8</v>
      </c>
      <c r="I496" s="114">
        <f t="shared" si="87"/>
        <v>0.25</v>
      </c>
      <c r="J496" s="83"/>
      <c r="L496" s="83">
        <v>1361.16</v>
      </c>
      <c r="M496" s="114">
        <f t="shared" si="88"/>
        <v>0.25</v>
      </c>
    </row>
    <row r="497" spans="1:13" s="73" customFormat="1" ht="12" x14ac:dyDescent="0.2">
      <c r="A497" s="84" t="s">
        <v>1648</v>
      </c>
      <c r="B497" s="84" t="s">
        <v>1649</v>
      </c>
      <c r="C497" s="85" t="s">
        <v>545</v>
      </c>
      <c r="D497" s="86">
        <v>1</v>
      </c>
      <c r="E497" s="87">
        <f>IF(C497="","",VLOOKUP(A497,CPUs!A:K,11,FALSE))</f>
        <v>343.68</v>
      </c>
      <c r="F497" s="87">
        <f t="shared" si="92"/>
        <v>436.57</v>
      </c>
      <c r="G497" s="87">
        <f t="shared" si="95"/>
        <v>436.57</v>
      </c>
      <c r="H497" s="73">
        <v>582.1</v>
      </c>
      <c r="I497" s="114">
        <f t="shared" si="87"/>
        <v>0.25000858958941763</v>
      </c>
      <c r="J497" s="83"/>
      <c r="L497" s="83">
        <v>458.24</v>
      </c>
      <c r="M497" s="114">
        <f t="shared" si="88"/>
        <v>0.25</v>
      </c>
    </row>
    <row r="498" spans="1:13" s="73" customFormat="1" ht="12" x14ac:dyDescent="0.2">
      <c r="A498" s="84" t="s">
        <v>1651</v>
      </c>
      <c r="B498" s="84" t="s">
        <v>1652</v>
      </c>
      <c r="C498" s="85" t="s">
        <v>1296</v>
      </c>
      <c r="D498" s="86">
        <v>4</v>
      </c>
      <c r="E498" s="87">
        <f>IF(C498="","",VLOOKUP(A498,CPUs!A:K,11,FALSE))</f>
        <v>210</v>
      </c>
      <c r="F498" s="87">
        <f t="shared" si="92"/>
        <v>266.76</v>
      </c>
      <c r="G498" s="87">
        <f t="shared" si="95"/>
        <v>1067.04</v>
      </c>
      <c r="H498" s="113">
        <v>1422.72</v>
      </c>
      <c r="I498" s="114">
        <f t="shared" si="87"/>
        <v>0.25</v>
      </c>
      <c r="J498" s="83"/>
      <c r="L498" s="83">
        <v>280</v>
      </c>
      <c r="M498" s="114">
        <f t="shared" si="88"/>
        <v>0.25</v>
      </c>
    </row>
    <row r="499" spans="1:13" s="73" customFormat="1" ht="12" x14ac:dyDescent="0.2">
      <c r="A499" s="84" t="s">
        <v>1654</v>
      </c>
      <c r="B499" s="84" t="s">
        <v>1655</v>
      </c>
      <c r="C499" s="85" t="s">
        <v>101</v>
      </c>
      <c r="D499" s="86">
        <v>4</v>
      </c>
      <c r="E499" s="87">
        <f>IF(C499="","",VLOOKUP(A499,CPUs!A:K,11,FALSE))</f>
        <v>669.32</v>
      </c>
      <c r="F499" s="87">
        <f t="shared" si="92"/>
        <v>850.23</v>
      </c>
      <c r="G499" s="87">
        <f t="shared" si="95"/>
        <v>3400.92</v>
      </c>
      <c r="H499" s="113">
        <v>4534.6000000000004</v>
      </c>
      <c r="I499" s="114">
        <f t="shared" si="87"/>
        <v>0.2500066157985269</v>
      </c>
      <c r="J499" s="83"/>
      <c r="L499" s="83">
        <v>892.43</v>
      </c>
      <c r="M499" s="114">
        <f t="shared" si="88"/>
        <v>0.25000280134016106</v>
      </c>
    </row>
    <row r="500" spans="1:13" s="73" customFormat="1" ht="12" x14ac:dyDescent="0.2">
      <c r="A500" s="84" t="s">
        <v>1657</v>
      </c>
      <c r="B500" s="84" t="s">
        <v>1658</v>
      </c>
      <c r="C500" s="85" t="s">
        <v>545</v>
      </c>
      <c r="D500" s="86">
        <v>3</v>
      </c>
      <c r="E500" s="87">
        <f>IF(C500="","",VLOOKUP(A500,CPUs!A:K,11,FALSE))</f>
        <v>358.3</v>
      </c>
      <c r="F500" s="87">
        <f t="shared" si="92"/>
        <v>455.14</v>
      </c>
      <c r="G500" s="87">
        <f t="shared" si="95"/>
        <v>1365.42</v>
      </c>
      <c r="H500" s="113">
        <v>1820.58</v>
      </c>
      <c r="I500" s="114">
        <f t="shared" si="87"/>
        <v>0.25000823913258408</v>
      </c>
      <c r="J500" s="83"/>
      <c r="L500" s="83">
        <v>477.73</v>
      </c>
      <c r="M500" s="114">
        <f t="shared" si="88"/>
        <v>0.24999476691855238</v>
      </c>
    </row>
    <row r="501" spans="1:13" s="73" customFormat="1" ht="12" x14ac:dyDescent="0.2">
      <c r="A501" s="84" t="s">
        <v>1661</v>
      </c>
      <c r="B501" s="84" t="s">
        <v>1662</v>
      </c>
      <c r="C501" s="85" t="s">
        <v>545</v>
      </c>
      <c r="D501" s="86">
        <v>1</v>
      </c>
      <c r="E501" s="87">
        <f>IF(C501="","",VLOOKUP(A501,CPUs!A:K,11,FALSE))</f>
        <v>4432.67</v>
      </c>
      <c r="F501" s="87">
        <f t="shared" si="92"/>
        <v>5630.82</v>
      </c>
      <c r="G501" s="87">
        <f t="shared" si="95"/>
        <v>5630.82</v>
      </c>
      <c r="H501" s="113">
        <v>7507.75</v>
      </c>
      <c r="I501" s="114">
        <f t="shared" si="87"/>
        <v>0.24999900103226669</v>
      </c>
      <c r="J501" s="83"/>
      <c r="L501" s="83">
        <v>5910.22</v>
      </c>
      <c r="M501" s="114">
        <f t="shared" si="88"/>
        <v>0.24999915400780348</v>
      </c>
    </row>
    <row r="502" spans="1:13" s="73" customFormat="1" ht="12" x14ac:dyDescent="0.2">
      <c r="A502" s="84" t="s">
        <v>1664</v>
      </c>
      <c r="B502" s="84" t="s">
        <v>1666</v>
      </c>
      <c r="C502" s="85" t="s">
        <v>545</v>
      </c>
      <c r="D502" s="86">
        <v>8</v>
      </c>
      <c r="E502" s="87">
        <f>IF(C502="","",VLOOKUP(A502,CPUs!A:K,11,FALSE))</f>
        <v>255.74</v>
      </c>
      <c r="F502" s="87">
        <f t="shared" si="92"/>
        <v>324.86</v>
      </c>
      <c r="G502" s="87">
        <f t="shared" si="95"/>
        <v>2598.88</v>
      </c>
      <c r="H502" s="113">
        <v>3465.2</v>
      </c>
      <c r="I502" s="114">
        <f t="shared" si="87"/>
        <v>0.25000577167263061</v>
      </c>
      <c r="J502" s="83"/>
      <c r="L502" s="83">
        <v>340.98</v>
      </c>
      <c r="M502" s="114">
        <f t="shared" si="88"/>
        <v>0.24998533638336562</v>
      </c>
    </row>
    <row r="503" spans="1:13" s="73" customFormat="1" ht="12" x14ac:dyDescent="0.2">
      <c r="A503" s="84" t="s">
        <v>1669</v>
      </c>
      <c r="B503" s="84" t="s">
        <v>1671</v>
      </c>
      <c r="C503" s="85" t="s">
        <v>1672</v>
      </c>
      <c r="D503" s="86">
        <v>4</v>
      </c>
      <c r="E503" s="87">
        <f>IF(C503="","",VLOOKUP(A503,CPUs!A:K,11,FALSE))</f>
        <v>444.72</v>
      </c>
      <c r="F503" s="87">
        <f t="shared" ref="F503:F514" si="96">IF(C503="","",ROUNDDOWN(E503+$E$2*E503,2))</f>
        <v>564.91999999999996</v>
      </c>
      <c r="G503" s="87">
        <f t="shared" si="95"/>
        <v>2259.6799999999998</v>
      </c>
      <c r="H503" s="113">
        <v>3012.96</v>
      </c>
      <c r="I503" s="114">
        <f t="shared" si="87"/>
        <v>0.25001327598109502</v>
      </c>
      <c r="J503" s="83"/>
      <c r="L503" s="83">
        <v>592.96</v>
      </c>
      <c r="M503" s="114">
        <f t="shared" si="88"/>
        <v>0.25</v>
      </c>
    </row>
    <row r="504" spans="1:13" s="73" customFormat="1" ht="12" x14ac:dyDescent="0.2">
      <c r="A504" s="80">
        <v>17</v>
      </c>
      <c r="B504" s="80" t="s">
        <v>27</v>
      </c>
      <c r="C504" s="80"/>
      <c r="D504" s="81"/>
      <c r="E504" s="80" t="str">
        <f>IF(C504="","",VLOOKUP(A504,CPUs!A:K,11,FALSE))</f>
        <v/>
      </c>
      <c r="F504" s="80" t="str">
        <f t="shared" si="93"/>
        <v/>
      </c>
      <c r="G504" s="82">
        <f>SUM(G505:G515)</f>
        <v>30080.240000000005</v>
      </c>
      <c r="I504" s="114" t="e">
        <f t="shared" si="87"/>
        <v>#DIV/0!</v>
      </c>
      <c r="J504" s="83"/>
      <c r="L504" s="83"/>
      <c r="M504" s="114" t="e">
        <f t="shared" si="88"/>
        <v>#VALUE!</v>
      </c>
    </row>
    <row r="505" spans="1:13" s="73" customFormat="1" ht="36" x14ac:dyDescent="0.2">
      <c r="A505" s="84" t="s">
        <v>1675</v>
      </c>
      <c r="B505" s="84" t="s">
        <v>1676</v>
      </c>
      <c r="C505" s="85" t="s">
        <v>108</v>
      </c>
      <c r="D505" s="86">
        <v>5</v>
      </c>
      <c r="E505" s="87">
        <f>IF(C505="","",VLOOKUP(A505,CPUs!A:K,11,FALSE))</f>
        <v>11.52</v>
      </c>
      <c r="F505" s="87">
        <f t="shared" si="96"/>
        <v>14.63</v>
      </c>
      <c r="G505" s="87">
        <f t="shared" ref="G505" si="97">ROUND(D505*F505,2)</f>
        <v>73.150000000000006</v>
      </c>
      <c r="H505" s="73">
        <v>97.55</v>
      </c>
      <c r="I505" s="114">
        <f t="shared" si="87"/>
        <v>0.25012813941568424</v>
      </c>
      <c r="J505" s="83"/>
      <c r="L505" s="83">
        <v>15.36</v>
      </c>
      <c r="M505" s="114">
        <f t="shared" si="88"/>
        <v>0.25</v>
      </c>
    </row>
    <row r="506" spans="1:13" s="73" customFormat="1" ht="24" x14ac:dyDescent="0.2">
      <c r="A506" s="84" t="s">
        <v>1677</v>
      </c>
      <c r="B506" s="84" t="s">
        <v>1678</v>
      </c>
      <c r="C506" s="85" t="s">
        <v>108</v>
      </c>
      <c r="D506" s="86">
        <v>317.7</v>
      </c>
      <c r="E506" s="87">
        <f>IF(C506="","",VLOOKUP(A506,CPUs!A:K,11,FALSE))</f>
        <v>42.739999999999995</v>
      </c>
      <c r="F506" s="87">
        <f t="shared" si="96"/>
        <v>54.29</v>
      </c>
      <c r="G506" s="87">
        <f>ROUND(D506*F506,2)</f>
        <v>17247.93</v>
      </c>
      <c r="H506" s="113">
        <v>22998.3</v>
      </c>
      <c r="I506" s="114">
        <f t="shared" si="87"/>
        <v>0.25003456777240052</v>
      </c>
      <c r="J506" s="83"/>
      <c r="L506" s="83">
        <v>56.99</v>
      </c>
      <c r="M506" s="114">
        <f t="shared" si="88"/>
        <v>0.25004386734514839</v>
      </c>
    </row>
    <row r="507" spans="1:13" s="73" customFormat="1" ht="24" x14ac:dyDescent="0.2">
      <c r="A507" s="84" t="s">
        <v>1680</v>
      </c>
      <c r="B507" s="84" t="s">
        <v>1274</v>
      </c>
      <c r="C507" s="85" t="s">
        <v>108</v>
      </c>
      <c r="D507" s="86">
        <v>189.92</v>
      </c>
      <c r="E507" s="87">
        <f>IF(C507="","",VLOOKUP(A507,CPUs!A:K,11,FALSE))</f>
        <v>41.69</v>
      </c>
      <c r="F507" s="87">
        <f t="shared" si="96"/>
        <v>52.95</v>
      </c>
      <c r="G507" s="87">
        <f>ROUND(D507*F507,2)</f>
        <v>10056.26</v>
      </c>
      <c r="H507" s="113">
        <v>13412.15</v>
      </c>
      <c r="I507" s="114">
        <f t="shared" si="87"/>
        <v>0.25021268029361432</v>
      </c>
      <c r="J507" s="83"/>
      <c r="L507" s="83">
        <v>55.59</v>
      </c>
      <c r="M507" s="114">
        <f t="shared" si="88"/>
        <v>0.25004497211728738</v>
      </c>
    </row>
    <row r="508" spans="1:13" s="73" customFormat="1" ht="24" x14ac:dyDescent="0.2">
      <c r="A508" s="84" t="s">
        <v>1681</v>
      </c>
      <c r="B508" s="84" t="s">
        <v>216</v>
      </c>
      <c r="C508" s="85" t="s">
        <v>130</v>
      </c>
      <c r="D508" s="86">
        <v>13</v>
      </c>
      <c r="E508" s="87">
        <f>IF(C508="","",VLOOKUP(A508,CPUs!A:K,11,FALSE))</f>
        <v>60.56</v>
      </c>
      <c r="F508" s="87">
        <f t="shared" si="96"/>
        <v>76.92</v>
      </c>
      <c r="G508" s="87">
        <f t="shared" ref="G508:G515" si="98">ROUND(D508*F508,2)</f>
        <v>999.96</v>
      </c>
      <c r="H508" s="113">
        <v>1333.28</v>
      </c>
      <c r="I508" s="114">
        <f t="shared" si="87"/>
        <v>0.25</v>
      </c>
      <c r="J508" s="83"/>
      <c r="L508" s="83">
        <v>80.739999999999995</v>
      </c>
      <c r="M508" s="114">
        <f t="shared" si="88"/>
        <v>0.24993807282635616</v>
      </c>
    </row>
    <row r="509" spans="1:13" s="73" customFormat="1" ht="12" x14ac:dyDescent="0.2">
      <c r="A509" s="84" t="s">
        <v>1682</v>
      </c>
      <c r="B509" s="84" t="s">
        <v>1683</v>
      </c>
      <c r="C509" s="85" t="s">
        <v>545</v>
      </c>
      <c r="D509" s="86">
        <v>18</v>
      </c>
      <c r="E509" s="87">
        <f>IF(C509="","",VLOOKUP(A509,CPUs!A:K,11,FALSE))</f>
        <v>20.67</v>
      </c>
      <c r="F509" s="87">
        <f t="shared" si="96"/>
        <v>26.25</v>
      </c>
      <c r="G509" s="87">
        <f t="shared" si="98"/>
        <v>472.5</v>
      </c>
      <c r="H509" s="73">
        <v>630</v>
      </c>
      <c r="I509" s="114">
        <f t="shared" si="87"/>
        <v>0.25</v>
      </c>
      <c r="J509" s="83"/>
      <c r="L509" s="83">
        <v>27.55</v>
      </c>
      <c r="M509" s="114">
        <f t="shared" si="88"/>
        <v>0.24972776769509974</v>
      </c>
    </row>
    <row r="510" spans="1:13" s="73" customFormat="1" ht="24" x14ac:dyDescent="0.2">
      <c r="A510" s="84" t="s">
        <v>1686</v>
      </c>
      <c r="B510" s="84" t="s">
        <v>1687</v>
      </c>
      <c r="C510" s="85" t="s">
        <v>130</v>
      </c>
      <c r="D510" s="86">
        <v>1</v>
      </c>
      <c r="E510" s="87">
        <f>IF(C510="","",VLOOKUP(A510,CPUs!A:K,11,FALSE))</f>
        <v>74.39</v>
      </c>
      <c r="F510" s="87">
        <f t="shared" si="96"/>
        <v>94.49</v>
      </c>
      <c r="G510" s="87">
        <f t="shared" si="98"/>
        <v>94.49</v>
      </c>
      <c r="H510" s="73">
        <v>126</v>
      </c>
      <c r="I510" s="114">
        <f t="shared" si="87"/>
        <v>0.25007936507936512</v>
      </c>
      <c r="J510" s="83"/>
      <c r="L510" s="83">
        <v>99.19</v>
      </c>
      <c r="M510" s="114">
        <f t="shared" si="88"/>
        <v>0.25002520415364449</v>
      </c>
    </row>
    <row r="511" spans="1:13" s="73" customFormat="1" ht="12" x14ac:dyDescent="0.2">
      <c r="A511" s="84" t="s">
        <v>1689</v>
      </c>
      <c r="B511" s="84" t="s">
        <v>1690</v>
      </c>
      <c r="C511" s="85" t="s">
        <v>130</v>
      </c>
      <c r="D511" s="86">
        <v>1</v>
      </c>
      <c r="E511" s="87">
        <f>IF(C511="","",VLOOKUP(A511,CPUs!A:K,11,FALSE))</f>
        <v>123.91</v>
      </c>
      <c r="F511" s="87">
        <f t="shared" si="96"/>
        <v>157.4</v>
      </c>
      <c r="G511" s="87">
        <f t="shared" si="98"/>
        <v>157.4</v>
      </c>
      <c r="H511" s="73">
        <v>209.87</v>
      </c>
      <c r="I511" s="114">
        <f t="shared" si="87"/>
        <v>0.2500119121360842</v>
      </c>
      <c r="J511" s="83"/>
      <c r="L511" s="83">
        <v>165.21</v>
      </c>
      <c r="M511" s="114">
        <f t="shared" si="88"/>
        <v>0.24998486774408335</v>
      </c>
    </row>
    <row r="512" spans="1:13" s="73" customFormat="1" ht="24" x14ac:dyDescent="0.2">
      <c r="A512" s="84" t="s">
        <v>1692</v>
      </c>
      <c r="B512" s="84" t="s">
        <v>1693</v>
      </c>
      <c r="C512" s="85" t="s">
        <v>130</v>
      </c>
      <c r="D512" s="86">
        <v>1</v>
      </c>
      <c r="E512" s="87">
        <f>IF(C512="","",VLOOKUP(A512,CPUs!A:K,11,FALSE))</f>
        <v>103.73</v>
      </c>
      <c r="F512" s="87">
        <f t="shared" si="96"/>
        <v>131.76</v>
      </c>
      <c r="G512" s="87">
        <f t="shared" si="98"/>
        <v>131.76</v>
      </c>
      <c r="H512" s="73">
        <v>175.7</v>
      </c>
      <c r="I512" s="114">
        <f t="shared" si="87"/>
        <v>0.25008537279453613</v>
      </c>
      <c r="J512" s="83"/>
      <c r="L512" s="83">
        <v>138.31</v>
      </c>
      <c r="M512" s="114">
        <f t="shared" si="88"/>
        <v>0.25001807533800879</v>
      </c>
    </row>
    <row r="513" spans="1:13" s="73" customFormat="1" ht="24" x14ac:dyDescent="0.2">
      <c r="A513" s="84" t="s">
        <v>1695</v>
      </c>
      <c r="B513" s="84" t="s">
        <v>1696</v>
      </c>
      <c r="C513" s="85" t="s">
        <v>545</v>
      </c>
      <c r="D513" s="86">
        <v>1</v>
      </c>
      <c r="E513" s="87">
        <f>IF(C513="","",VLOOKUP(A513,CPUs!A:K,11,FALSE))</f>
        <v>240.17000000000002</v>
      </c>
      <c r="F513" s="87">
        <f t="shared" si="96"/>
        <v>305.08</v>
      </c>
      <c r="G513" s="87">
        <f t="shared" si="98"/>
        <v>305.08</v>
      </c>
      <c r="H513" s="73">
        <v>406.78</v>
      </c>
      <c r="I513" s="114">
        <f t="shared" si="87"/>
        <v>0.25001229165642358</v>
      </c>
      <c r="J513" s="83"/>
      <c r="L513" s="83">
        <v>320.22000000000003</v>
      </c>
      <c r="M513" s="114">
        <f t="shared" si="88"/>
        <v>0.2499843857348073</v>
      </c>
    </row>
    <row r="514" spans="1:13" s="73" customFormat="1" ht="24" x14ac:dyDescent="0.2">
      <c r="A514" s="84" t="s">
        <v>1698</v>
      </c>
      <c r="B514" s="84" t="s">
        <v>1300</v>
      </c>
      <c r="C514" s="85" t="s">
        <v>545</v>
      </c>
      <c r="D514" s="86">
        <v>13</v>
      </c>
      <c r="E514" s="87">
        <f>IF(C514="","",VLOOKUP(A514,CPUs!A:K,11,FALSE))</f>
        <v>4.58</v>
      </c>
      <c r="F514" s="87">
        <f t="shared" si="96"/>
        <v>5.81</v>
      </c>
      <c r="G514" s="87">
        <f t="shared" si="98"/>
        <v>75.53</v>
      </c>
      <c r="H514" s="73">
        <v>100.75</v>
      </c>
      <c r="I514" s="114">
        <f t="shared" si="87"/>
        <v>0.25032258064516133</v>
      </c>
      <c r="J514" s="83"/>
      <c r="L514" s="83">
        <v>6.1</v>
      </c>
      <c r="M514" s="114">
        <f t="shared" si="88"/>
        <v>0.24918032786885236</v>
      </c>
    </row>
    <row r="515" spans="1:13" s="73" customFormat="1" ht="24" x14ac:dyDescent="0.2">
      <c r="A515" s="84" t="s">
        <v>1699</v>
      </c>
      <c r="B515" s="84" t="s">
        <v>1287</v>
      </c>
      <c r="C515" s="85" t="s">
        <v>130</v>
      </c>
      <c r="D515" s="86">
        <v>13</v>
      </c>
      <c r="E515" s="87">
        <f>IF(C515="","",VLOOKUP(A515,CPUs!A:K,11,FALSE))</f>
        <v>28.23</v>
      </c>
      <c r="F515" s="87">
        <f t="shared" ref="F515:F534" si="99">IF(C515="","",ROUNDDOWN(E515+$E$2*E515,2))</f>
        <v>35.86</v>
      </c>
      <c r="G515" s="87">
        <f t="shared" si="98"/>
        <v>466.18</v>
      </c>
      <c r="H515" s="73">
        <v>621.53</v>
      </c>
      <c r="I515" s="114">
        <f t="shared" si="87"/>
        <v>0.24994770968416646</v>
      </c>
      <c r="J515" s="83"/>
      <c r="L515" s="83">
        <v>37.64</v>
      </c>
      <c r="M515" s="114">
        <f t="shared" si="88"/>
        <v>0.25</v>
      </c>
    </row>
    <row r="516" spans="1:13" s="73" customFormat="1" ht="12" x14ac:dyDescent="0.2">
      <c r="A516" s="80">
        <v>18</v>
      </c>
      <c r="B516" s="80" t="s">
        <v>28</v>
      </c>
      <c r="C516" s="80"/>
      <c r="D516" s="81"/>
      <c r="E516" s="80" t="str">
        <f>IF(C516="","",VLOOKUP(A516,CPUs!A:K,11,FALSE))</f>
        <v/>
      </c>
      <c r="F516" s="80" t="str">
        <f t="shared" si="93"/>
        <v/>
      </c>
      <c r="G516" s="82">
        <f>SUM(G517:G535)</f>
        <v>9348.14</v>
      </c>
      <c r="I516" s="114" t="e">
        <f t="shared" si="87"/>
        <v>#DIV/0!</v>
      </c>
      <c r="J516" s="83"/>
      <c r="L516" s="83"/>
      <c r="M516" s="114" t="e">
        <f t="shared" si="88"/>
        <v>#VALUE!</v>
      </c>
    </row>
    <row r="517" spans="1:13" s="73" customFormat="1" ht="24" x14ac:dyDescent="0.2">
      <c r="A517" s="84" t="s">
        <v>1700</v>
      </c>
      <c r="B517" s="84" t="s">
        <v>1701</v>
      </c>
      <c r="C517" s="85" t="s">
        <v>108</v>
      </c>
      <c r="D517" s="86">
        <v>25</v>
      </c>
      <c r="E517" s="87">
        <f>IF(C517="","",VLOOKUP(A517,CPUs!A:K,11,FALSE))</f>
        <v>4.0200000000000005</v>
      </c>
      <c r="F517" s="87">
        <f t="shared" si="99"/>
        <v>5.0999999999999996</v>
      </c>
      <c r="G517" s="87">
        <f t="shared" ref="G517:G527" si="100">ROUND(D517*F517,2)</f>
        <v>127.5</v>
      </c>
      <c r="H517" s="73">
        <v>170</v>
      </c>
      <c r="I517" s="114">
        <f t="shared" si="87"/>
        <v>0.25</v>
      </c>
      <c r="J517" s="83"/>
      <c r="L517" s="83">
        <v>5.35</v>
      </c>
      <c r="M517" s="114">
        <f t="shared" si="88"/>
        <v>0.24859813084112137</v>
      </c>
    </row>
    <row r="518" spans="1:13" s="73" customFormat="1" ht="36" x14ac:dyDescent="0.2">
      <c r="A518" s="84" t="s">
        <v>1702</v>
      </c>
      <c r="B518" s="84" t="s">
        <v>190</v>
      </c>
      <c r="C518" s="85" t="s">
        <v>108</v>
      </c>
      <c r="D518" s="86">
        <v>60</v>
      </c>
      <c r="E518" s="87">
        <f>IF(C518="","",VLOOKUP(A518,CPUs!A:K,11,FALSE))</f>
        <v>6.83</v>
      </c>
      <c r="F518" s="87">
        <f t="shared" si="99"/>
        <v>8.67</v>
      </c>
      <c r="G518" s="87">
        <f t="shared" si="100"/>
        <v>520.20000000000005</v>
      </c>
      <c r="H518" s="73">
        <v>693.6</v>
      </c>
      <c r="I518" s="114">
        <f t="shared" si="87"/>
        <v>0.25</v>
      </c>
      <c r="J518" s="83"/>
      <c r="L518" s="83">
        <v>9.1</v>
      </c>
      <c r="M518" s="114">
        <f t="shared" si="88"/>
        <v>0.24945054945054945</v>
      </c>
    </row>
    <row r="519" spans="1:13" s="73" customFormat="1" ht="36" x14ac:dyDescent="0.2">
      <c r="A519" s="84" t="s">
        <v>1703</v>
      </c>
      <c r="B519" s="84" t="s">
        <v>1175</v>
      </c>
      <c r="C519" s="85" t="s">
        <v>108</v>
      </c>
      <c r="D519" s="86">
        <v>18</v>
      </c>
      <c r="E519" s="87">
        <f>IF(C519="","",VLOOKUP(A519,CPUs!A:K,11,FALSE))</f>
        <v>10.83</v>
      </c>
      <c r="F519" s="87">
        <f t="shared" si="99"/>
        <v>13.75</v>
      </c>
      <c r="G519" s="87">
        <f t="shared" si="100"/>
        <v>247.5</v>
      </c>
      <c r="H519" s="73">
        <v>330.12</v>
      </c>
      <c r="I519" s="114">
        <f t="shared" si="87"/>
        <v>0.25027262813522355</v>
      </c>
      <c r="J519" s="83"/>
      <c r="L519" s="83">
        <v>14.44</v>
      </c>
      <c r="M519" s="114">
        <f t="shared" si="88"/>
        <v>0.25</v>
      </c>
    </row>
    <row r="520" spans="1:13" s="73" customFormat="1" ht="36" x14ac:dyDescent="0.2">
      <c r="A520" s="84" t="s">
        <v>13578</v>
      </c>
      <c r="B520" s="84" t="s">
        <v>191</v>
      </c>
      <c r="C520" s="85" t="s">
        <v>108</v>
      </c>
      <c r="D520" s="86">
        <v>40</v>
      </c>
      <c r="E520" s="87">
        <f>IF(C520="","",VLOOKUP(A520,CPUs!A:K,11,FALSE))</f>
        <v>8.07</v>
      </c>
      <c r="F520" s="87">
        <f t="shared" si="99"/>
        <v>10.25</v>
      </c>
      <c r="G520" s="87">
        <f t="shared" si="100"/>
        <v>410</v>
      </c>
      <c r="H520" s="73">
        <v>546.4</v>
      </c>
      <c r="I520" s="114">
        <f t="shared" ref="I520:I563" si="101">1-(G520/H520)</f>
        <v>0.24963396778916547</v>
      </c>
      <c r="J520" s="83"/>
      <c r="L520" s="83">
        <v>10.75</v>
      </c>
      <c r="M520" s="114">
        <f t="shared" ref="M520:M560" si="102">1-(E520/L520)</f>
        <v>0.24930232558139531</v>
      </c>
    </row>
    <row r="521" spans="1:13" s="73" customFormat="1" ht="36" x14ac:dyDescent="0.2">
      <c r="A521" s="84" t="s">
        <v>13579</v>
      </c>
      <c r="B521" s="84" t="s">
        <v>1704</v>
      </c>
      <c r="C521" s="85" t="s">
        <v>130</v>
      </c>
      <c r="D521" s="86">
        <v>11</v>
      </c>
      <c r="E521" s="87">
        <f>IF(C521="","",VLOOKUP(A521,CPUs!A:K,11,FALSE))</f>
        <v>3.05</v>
      </c>
      <c r="F521" s="87">
        <f t="shared" si="99"/>
        <v>3.87</v>
      </c>
      <c r="G521" s="87">
        <f t="shared" si="100"/>
        <v>42.57</v>
      </c>
      <c r="H521" s="73">
        <v>56.76</v>
      </c>
      <c r="I521" s="114">
        <f t="shared" si="101"/>
        <v>0.25</v>
      </c>
      <c r="J521" s="83"/>
      <c r="L521" s="83">
        <v>4.0599999999999996</v>
      </c>
      <c r="M521" s="114">
        <f t="shared" si="102"/>
        <v>0.24876847290640391</v>
      </c>
    </row>
    <row r="522" spans="1:13" s="73" customFormat="1" ht="36" x14ac:dyDescent="0.2">
      <c r="A522" s="84" t="s">
        <v>13580</v>
      </c>
      <c r="B522" s="84" t="s">
        <v>1187</v>
      </c>
      <c r="C522" s="85" t="s">
        <v>130</v>
      </c>
      <c r="D522" s="86">
        <v>5</v>
      </c>
      <c r="E522" s="87">
        <f>IF(C522="","",VLOOKUP(A522,CPUs!A:K,11,FALSE))</f>
        <v>5.33</v>
      </c>
      <c r="F522" s="87">
        <f t="shared" si="99"/>
        <v>6.77</v>
      </c>
      <c r="G522" s="87">
        <f t="shared" si="100"/>
        <v>33.85</v>
      </c>
      <c r="H522" s="73">
        <v>45.1</v>
      </c>
      <c r="I522" s="114">
        <f t="shared" si="101"/>
        <v>0.24944567627494452</v>
      </c>
      <c r="J522" s="83"/>
      <c r="L522" s="83">
        <v>7.1</v>
      </c>
      <c r="M522" s="114">
        <f t="shared" si="102"/>
        <v>0.24929577464788732</v>
      </c>
    </row>
    <row r="523" spans="1:13" s="73" customFormat="1" ht="36" x14ac:dyDescent="0.2">
      <c r="A523" s="84" t="s">
        <v>13581</v>
      </c>
      <c r="B523" s="84" t="s">
        <v>194</v>
      </c>
      <c r="C523" s="85" t="s">
        <v>130</v>
      </c>
      <c r="D523" s="86">
        <v>13</v>
      </c>
      <c r="E523" s="87">
        <f>IF(C523="","",VLOOKUP(A523,CPUs!A:K,11,FALSE))</f>
        <v>4.04</v>
      </c>
      <c r="F523" s="87">
        <f t="shared" si="99"/>
        <v>5.13</v>
      </c>
      <c r="G523" s="87">
        <f t="shared" si="100"/>
        <v>66.69</v>
      </c>
      <c r="H523" s="73">
        <v>88.79</v>
      </c>
      <c r="I523" s="114">
        <f t="shared" si="101"/>
        <v>0.2489019033674964</v>
      </c>
      <c r="J523" s="83"/>
      <c r="L523" s="83">
        <v>5.38</v>
      </c>
      <c r="M523" s="114">
        <f t="shared" si="102"/>
        <v>0.24907063197026025</v>
      </c>
    </row>
    <row r="524" spans="1:13" s="73" customFormat="1" ht="36" x14ac:dyDescent="0.2">
      <c r="A524" s="84" t="s">
        <v>13582</v>
      </c>
      <c r="B524" s="84" t="s">
        <v>1706</v>
      </c>
      <c r="C524" s="85" t="s">
        <v>130</v>
      </c>
      <c r="D524" s="86">
        <v>4</v>
      </c>
      <c r="E524" s="87">
        <f>IF(C524="","",VLOOKUP(A524,CPUs!A:K,11,FALSE))</f>
        <v>5.63</v>
      </c>
      <c r="F524" s="87">
        <f t="shared" si="99"/>
        <v>7.15</v>
      </c>
      <c r="G524" s="87">
        <f t="shared" si="100"/>
        <v>28.6</v>
      </c>
      <c r="H524" s="73">
        <v>38.119999999999997</v>
      </c>
      <c r="I524" s="114">
        <f t="shared" si="101"/>
        <v>0.24973767051416573</v>
      </c>
      <c r="J524" s="83"/>
      <c r="L524" s="83">
        <v>7.5</v>
      </c>
      <c r="M524" s="114">
        <f t="shared" si="102"/>
        <v>0.2493333333333333</v>
      </c>
    </row>
    <row r="525" spans="1:13" s="73" customFormat="1" ht="36" x14ac:dyDescent="0.2">
      <c r="A525" s="84" t="s">
        <v>13583</v>
      </c>
      <c r="B525" s="84" t="s">
        <v>1708</v>
      </c>
      <c r="C525" s="85" t="s">
        <v>130</v>
      </c>
      <c r="D525" s="86">
        <v>3</v>
      </c>
      <c r="E525" s="87">
        <f>IF(C525="","",VLOOKUP(A525,CPUs!A:K,11,FALSE))</f>
        <v>9.16</v>
      </c>
      <c r="F525" s="87">
        <f t="shared" si="99"/>
        <v>11.63</v>
      </c>
      <c r="G525" s="87">
        <f t="shared" si="100"/>
        <v>34.89</v>
      </c>
      <c r="H525" s="73">
        <v>46.53</v>
      </c>
      <c r="I525" s="114">
        <f t="shared" si="101"/>
        <v>0.25016118633139905</v>
      </c>
      <c r="J525" s="83"/>
      <c r="L525" s="83">
        <v>12.21</v>
      </c>
      <c r="M525" s="114">
        <f t="shared" si="102"/>
        <v>0.24979524979524981</v>
      </c>
    </row>
    <row r="526" spans="1:13" s="73" customFormat="1" ht="24" x14ac:dyDescent="0.2">
      <c r="A526" s="84" t="s">
        <v>13584</v>
      </c>
      <c r="B526" s="84" t="s">
        <v>200</v>
      </c>
      <c r="C526" s="85" t="s">
        <v>108</v>
      </c>
      <c r="D526" s="86">
        <v>18</v>
      </c>
      <c r="E526" s="87">
        <f>IF(C526="","",VLOOKUP(A526,CPUs!A:K,11,FALSE))</f>
        <v>4.32</v>
      </c>
      <c r="F526" s="87">
        <f t="shared" si="99"/>
        <v>5.48</v>
      </c>
      <c r="G526" s="87">
        <f t="shared" si="100"/>
        <v>98.64</v>
      </c>
      <c r="H526" s="73">
        <v>131.4</v>
      </c>
      <c r="I526" s="114">
        <f t="shared" si="101"/>
        <v>0.24931506849315066</v>
      </c>
      <c r="J526" s="83"/>
      <c r="L526" s="83">
        <v>5.75</v>
      </c>
      <c r="M526" s="114">
        <f t="shared" si="102"/>
        <v>0.24869565217391298</v>
      </c>
    </row>
    <row r="527" spans="1:13" s="73" customFormat="1" ht="24" x14ac:dyDescent="0.2">
      <c r="A527" s="84" t="s">
        <v>13585</v>
      </c>
      <c r="B527" s="84" t="s">
        <v>216</v>
      </c>
      <c r="C527" s="85" t="s">
        <v>130</v>
      </c>
      <c r="D527" s="86">
        <v>1</v>
      </c>
      <c r="E527" s="87">
        <f>IF(C527="","",VLOOKUP(A527,CPUs!A:K,11,FALSE))</f>
        <v>60.56</v>
      </c>
      <c r="F527" s="87">
        <f t="shared" si="99"/>
        <v>76.92</v>
      </c>
      <c r="G527" s="87">
        <f t="shared" si="100"/>
        <v>76.92</v>
      </c>
      <c r="H527" s="73">
        <v>102.56</v>
      </c>
      <c r="I527" s="114">
        <f t="shared" si="101"/>
        <v>0.25</v>
      </c>
      <c r="J527" s="83"/>
      <c r="L527" s="83">
        <v>80.739999999999995</v>
      </c>
      <c r="M527" s="114">
        <f t="shared" si="102"/>
        <v>0.24993807282635616</v>
      </c>
    </row>
    <row r="528" spans="1:13" s="73" customFormat="1" ht="24" x14ac:dyDescent="0.2">
      <c r="A528" s="84" t="s">
        <v>13586</v>
      </c>
      <c r="B528" s="84" t="s">
        <v>1710</v>
      </c>
      <c r="C528" s="85" t="s">
        <v>130</v>
      </c>
      <c r="D528" s="86">
        <v>6</v>
      </c>
      <c r="E528" s="87">
        <f>IF(C528="","",VLOOKUP(A528,CPUs!A:K,11,FALSE))</f>
        <v>9.5399999999999991</v>
      </c>
      <c r="F528" s="87">
        <f t="shared" si="99"/>
        <v>12.11</v>
      </c>
      <c r="G528" s="87">
        <f t="shared" ref="G528:G535" si="103">ROUND(D528*F528,2)</f>
        <v>72.66</v>
      </c>
      <c r="H528" s="73">
        <v>96.9</v>
      </c>
      <c r="I528" s="114">
        <f t="shared" si="101"/>
        <v>0.25015479876160995</v>
      </c>
      <c r="J528" s="83"/>
      <c r="L528" s="83">
        <v>12.71</v>
      </c>
      <c r="M528" s="114">
        <f t="shared" si="102"/>
        <v>0.24940991345397334</v>
      </c>
    </row>
    <row r="529" spans="1:13" s="73" customFormat="1" ht="36" x14ac:dyDescent="0.2">
      <c r="A529" s="84" t="s">
        <v>13587</v>
      </c>
      <c r="B529" s="84" t="s">
        <v>219</v>
      </c>
      <c r="C529" s="85" t="s">
        <v>130</v>
      </c>
      <c r="D529" s="86">
        <v>1</v>
      </c>
      <c r="E529" s="87">
        <f>IF(C529="","",VLOOKUP(A529,CPUs!A:K,11,FALSE))</f>
        <v>118.25</v>
      </c>
      <c r="F529" s="87">
        <f t="shared" si="99"/>
        <v>150.21</v>
      </c>
      <c r="G529" s="87">
        <f t="shared" si="103"/>
        <v>150.21</v>
      </c>
      <c r="H529" s="73">
        <v>200.28</v>
      </c>
      <c r="I529" s="114">
        <f t="shared" si="101"/>
        <v>0.25</v>
      </c>
      <c r="J529" s="83"/>
      <c r="L529" s="83">
        <v>157.66</v>
      </c>
      <c r="M529" s="114">
        <f t="shared" si="102"/>
        <v>0.24996828618546241</v>
      </c>
    </row>
    <row r="530" spans="1:13" s="73" customFormat="1" ht="12" x14ac:dyDescent="0.2">
      <c r="A530" s="84" t="s">
        <v>13588</v>
      </c>
      <c r="B530" s="84" t="s">
        <v>13635</v>
      </c>
      <c r="C530" s="85" t="s">
        <v>545</v>
      </c>
      <c r="D530" s="86">
        <v>6</v>
      </c>
      <c r="E530" s="87">
        <f>IF(C530="","",VLOOKUP(A530,CPUs!A:K,11,FALSE))</f>
        <v>20.100000000000001</v>
      </c>
      <c r="F530" s="87">
        <f t="shared" si="99"/>
        <v>25.53</v>
      </c>
      <c r="G530" s="87">
        <f t="shared" si="103"/>
        <v>153.18</v>
      </c>
      <c r="H530" s="73">
        <v>204.18</v>
      </c>
      <c r="I530" s="114">
        <f t="shared" si="101"/>
        <v>0.24977960622979722</v>
      </c>
      <c r="J530" s="83"/>
      <c r="L530" s="83">
        <v>26.79</v>
      </c>
      <c r="M530" s="114">
        <f t="shared" si="102"/>
        <v>0.24972004479283305</v>
      </c>
    </row>
    <row r="531" spans="1:13" s="73" customFormat="1" ht="12" x14ac:dyDescent="0.2">
      <c r="A531" s="84" t="s">
        <v>13589</v>
      </c>
      <c r="B531" s="84" t="s">
        <v>1713</v>
      </c>
      <c r="C531" s="85" t="s">
        <v>108</v>
      </c>
      <c r="D531" s="86">
        <v>210</v>
      </c>
      <c r="E531" s="87">
        <f>IF(C531="","",VLOOKUP(A531,CPUs!A:K,11,FALSE))</f>
        <v>4.2300000000000004</v>
      </c>
      <c r="F531" s="87">
        <f t="shared" si="99"/>
        <v>5.37</v>
      </c>
      <c r="G531" s="87">
        <f t="shared" si="103"/>
        <v>1127.7</v>
      </c>
      <c r="H531" s="113">
        <v>1503.6</v>
      </c>
      <c r="I531" s="114">
        <f t="shared" si="101"/>
        <v>0.24999999999999989</v>
      </c>
      <c r="J531" s="83"/>
      <c r="L531" s="83">
        <v>5.64</v>
      </c>
      <c r="M531" s="114">
        <f t="shared" si="102"/>
        <v>0.24999999999999989</v>
      </c>
    </row>
    <row r="532" spans="1:13" s="73" customFormat="1" ht="24" x14ac:dyDescent="0.2">
      <c r="A532" s="84" t="s">
        <v>13590</v>
      </c>
      <c r="B532" s="84" t="s">
        <v>13634</v>
      </c>
      <c r="C532" s="85" t="s">
        <v>130</v>
      </c>
      <c r="D532" s="86">
        <v>1</v>
      </c>
      <c r="E532" s="87">
        <f>IF(C532="","",VLOOKUP(A532,CPUs!A:K,11,FALSE))</f>
        <v>164.05</v>
      </c>
      <c r="F532" s="87">
        <f t="shared" si="99"/>
        <v>208.39</v>
      </c>
      <c r="G532" s="87">
        <f t="shared" si="103"/>
        <v>208.39</v>
      </c>
      <c r="H532" s="73">
        <v>277.85000000000002</v>
      </c>
      <c r="I532" s="114">
        <f t="shared" si="101"/>
        <v>0.24999100233939187</v>
      </c>
      <c r="J532" s="83"/>
      <c r="L532" s="83">
        <v>218.73</v>
      </c>
      <c r="M532" s="114">
        <f t="shared" si="102"/>
        <v>0.2499885703835778</v>
      </c>
    </row>
    <row r="533" spans="1:13" s="73" customFormat="1" ht="24" x14ac:dyDescent="0.2">
      <c r="A533" s="84" t="s">
        <v>13591</v>
      </c>
      <c r="B533" s="84" t="s">
        <v>1718</v>
      </c>
      <c r="C533" s="85" t="s">
        <v>97</v>
      </c>
      <c r="D533" s="86">
        <v>1</v>
      </c>
      <c r="E533" s="87">
        <f>IF(C533="","",VLOOKUP(A533,CPUs!A:K,11,FALSE))</f>
        <v>742.49</v>
      </c>
      <c r="F533" s="87">
        <f t="shared" si="99"/>
        <v>943.18</v>
      </c>
      <c r="G533" s="87">
        <f t="shared" si="103"/>
        <v>943.18</v>
      </c>
      <c r="H533" s="113">
        <v>1257.58</v>
      </c>
      <c r="I533" s="114">
        <f t="shared" si="101"/>
        <v>0.25000397589020185</v>
      </c>
      <c r="J533" s="83"/>
      <c r="L533" s="83">
        <v>989.99</v>
      </c>
      <c r="M533" s="114">
        <f t="shared" si="102"/>
        <v>0.25000252527803313</v>
      </c>
    </row>
    <row r="534" spans="1:13" s="73" customFormat="1" ht="12" x14ac:dyDescent="0.2">
      <c r="A534" s="84" t="s">
        <v>13592</v>
      </c>
      <c r="B534" s="84" t="s">
        <v>1722</v>
      </c>
      <c r="C534" s="85" t="s">
        <v>545</v>
      </c>
      <c r="D534" s="86">
        <v>2</v>
      </c>
      <c r="E534" s="87">
        <f>IF(C534="","",VLOOKUP(A534,CPUs!A:K,11,FALSE))</f>
        <v>55.79</v>
      </c>
      <c r="F534" s="87">
        <f t="shared" si="99"/>
        <v>70.87</v>
      </c>
      <c r="G534" s="87">
        <f t="shared" si="103"/>
        <v>141.74</v>
      </c>
      <c r="H534" s="73">
        <v>189</v>
      </c>
      <c r="I534" s="114">
        <f t="shared" si="101"/>
        <v>0.25005291005290997</v>
      </c>
      <c r="J534" s="83"/>
      <c r="L534" s="83">
        <v>74.39</v>
      </c>
      <c r="M534" s="114">
        <f t="shared" si="102"/>
        <v>0.25003360666756291</v>
      </c>
    </row>
    <row r="535" spans="1:13" s="73" customFormat="1" ht="12" x14ac:dyDescent="0.2">
      <c r="A535" s="84" t="s">
        <v>13593</v>
      </c>
      <c r="B535" s="84" t="s">
        <v>1724</v>
      </c>
      <c r="C535" s="85" t="s">
        <v>101</v>
      </c>
      <c r="D535" s="86">
        <v>2</v>
      </c>
      <c r="E535" s="87">
        <f>IF(C535="","",VLOOKUP(A535,CPUs!A:K,11,FALSE))</f>
        <v>1914.4</v>
      </c>
      <c r="F535" s="87">
        <f t="shared" ref="F535:F549" si="104">IF(C535="","",ROUNDDOWN(E535+$E$2*E535,2))</f>
        <v>2431.86</v>
      </c>
      <c r="G535" s="87">
        <f t="shared" si="103"/>
        <v>4863.72</v>
      </c>
      <c r="H535" s="113">
        <v>6484.96</v>
      </c>
      <c r="I535" s="114">
        <f t="shared" si="101"/>
        <v>0.25</v>
      </c>
      <c r="J535" s="83"/>
      <c r="L535" s="83">
        <v>2552.5300000000002</v>
      </c>
      <c r="M535" s="114">
        <f t="shared" si="102"/>
        <v>0.2499990205795819</v>
      </c>
    </row>
    <row r="536" spans="1:13" s="73" customFormat="1" ht="12" x14ac:dyDescent="0.2">
      <c r="A536" s="80">
        <v>19</v>
      </c>
      <c r="B536" s="80" t="s">
        <v>29</v>
      </c>
      <c r="C536" s="80"/>
      <c r="D536" s="81"/>
      <c r="E536" s="80" t="str">
        <f>IF(C536="","",VLOOKUP(A536,CPUs!A:K,11,FALSE))</f>
        <v/>
      </c>
      <c r="F536" s="80" t="str">
        <f t="shared" ref="F536:F538" si="105">IF(C536="","",(E536+$E$2*E536))</f>
        <v/>
      </c>
      <c r="G536" s="82">
        <f>SUM(G537)</f>
        <v>214204.47</v>
      </c>
      <c r="I536" s="114" t="e">
        <f t="shared" si="101"/>
        <v>#DIV/0!</v>
      </c>
      <c r="J536" s="83"/>
      <c r="L536" s="83"/>
      <c r="M536" s="114" t="e">
        <f t="shared" si="102"/>
        <v>#VALUE!</v>
      </c>
    </row>
    <row r="537" spans="1:13" s="73" customFormat="1" ht="24" x14ac:dyDescent="0.2">
      <c r="A537" s="84" t="s">
        <v>1727</v>
      </c>
      <c r="B537" s="84" t="s">
        <v>1729</v>
      </c>
      <c r="C537" s="85" t="s">
        <v>545</v>
      </c>
      <c r="D537" s="86">
        <v>1</v>
      </c>
      <c r="E537" s="87">
        <f>IF(C537="","",VLOOKUP(A537,CPUs!A:K,11,FALSE))</f>
        <v>168625.11</v>
      </c>
      <c r="F537" s="87">
        <f>IF(C537="","",ROUNDDOWN(E537+$E$2*E537,2))</f>
        <v>214204.47</v>
      </c>
      <c r="G537" s="87">
        <f t="shared" ref="G537" si="106">ROUND(D537*F537,2)</f>
        <v>214204.47</v>
      </c>
      <c r="H537" s="113">
        <v>285605.96999999997</v>
      </c>
      <c r="I537" s="114">
        <f t="shared" si="101"/>
        <v>0.25000002625995521</v>
      </c>
      <c r="J537" s="83"/>
      <c r="L537" s="83">
        <v>224833.48</v>
      </c>
      <c r="M537" s="114">
        <f t="shared" si="102"/>
        <v>0.25000000000000011</v>
      </c>
    </row>
    <row r="538" spans="1:13" s="73" customFormat="1" ht="12" x14ac:dyDescent="0.2">
      <c r="A538" s="80">
        <v>20</v>
      </c>
      <c r="B538" s="80" t="s">
        <v>30</v>
      </c>
      <c r="C538" s="80"/>
      <c r="D538" s="81"/>
      <c r="E538" s="80" t="str">
        <f>IF(C538="","",VLOOKUP(A538,CPUs!A:K,11,FALSE))</f>
        <v/>
      </c>
      <c r="F538" s="80" t="str">
        <f t="shared" si="105"/>
        <v/>
      </c>
      <c r="G538" s="82">
        <f>SUM(G539:G560)</f>
        <v>233888.22999999998</v>
      </c>
      <c r="I538" s="114" t="e">
        <f t="shared" si="101"/>
        <v>#DIV/0!</v>
      </c>
      <c r="J538" s="83"/>
      <c r="L538" s="83"/>
      <c r="M538" s="114" t="e">
        <f t="shared" si="102"/>
        <v>#VALUE!</v>
      </c>
    </row>
    <row r="539" spans="1:13" s="73" customFormat="1" ht="12" x14ac:dyDescent="0.2">
      <c r="A539" s="84" t="s">
        <v>1731</v>
      </c>
      <c r="B539" s="84" t="s">
        <v>13630</v>
      </c>
      <c r="C539" s="85" t="s">
        <v>101</v>
      </c>
      <c r="D539" s="86">
        <v>984.28</v>
      </c>
      <c r="E539" s="87">
        <f>IF(C539="","",VLOOKUP(A539,CPUs!A:K,11,FALSE))</f>
        <v>15.41</v>
      </c>
      <c r="F539" s="87">
        <f t="shared" si="104"/>
        <v>19.57</v>
      </c>
      <c r="G539" s="87">
        <f t="shared" ref="G539:G550" si="107">ROUND(D539*F539,2)</f>
        <v>19262.36</v>
      </c>
      <c r="H539" s="113">
        <v>25679.87</v>
      </c>
      <c r="I539" s="114">
        <f t="shared" si="101"/>
        <v>0.24990430247505147</v>
      </c>
      <c r="J539" s="83"/>
      <c r="L539" s="83">
        <v>20.54</v>
      </c>
      <c r="M539" s="114">
        <f t="shared" si="102"/>
        <v>0.24975657254138262</v>
      </c>
    </row>
    <row r="540" spans="1:13" s="73" customFormat="1" ht="12" x14ac:dyDescent="0.2">
      <c r="A540" s="84" t="s">
        <v>1734</v>
      </c>
      <c r="B540" s="84" t="s">
        <v>13633</v>
      </c>
      <c r="C540" s="85" t="s">
        <v>390</v>
      </c>
      <c r="D540" s="86">
        <v>75.400000000000006</v>
      </c>
      <c r="E540" s="87">
        <f>IF(C540="","",VLOOKUP(A540,CPUs!A:K,11,FALSE))</f>
        <v>119.48</v>
      </c>
      <c r="F540" s="87">
        <f t="shared" si="104"/>
        <v>151.77000000000001</v>
      </c>
      <c r="G540" s="87">
        <f t="shared" si="107"/>
        <v>11443.46</v>
      </c>
      <c r="H540" s="113">
        <v>15257.94</v>
      </c>
      <c r="I540" s="114">
        <f t="shared" si="101"/>
        <v>0.24999967230176556</v>
      </c>
      <c r="J540" s="83"/>
      <c r="L540" s="83">
        <v>159.30000000000001</v>
      </c>
      <c r="M540" s="114">
        <f t="shared" si="102"/>
        <v>0.2499686126804771</v>
      </c>
    </row>
    <row r="541" spans="1:13" s="73" customFormat="1" ht="24" x14ac:dyDescent="0.2">
      <c r="A541" s="84" t="s">
        <v>1736</v>
      </c>
      <c r="B541" s="84" t="s">
        <v>1737</v>
      </c>
      <c r="C541" s="85" t="s">
        <v>545</v>
      </c>
      <c r="D541" s="86">
        <v>42</v>
      </c>
      <c r="E541" s="87">
        <f>IF(C541="","",VLOOKUP(A541,CPUs!A:K,11,FALSE))</f>
        <v>69.239999999999995</v>
      </c>
      <c r="F541" s="87">
        <f t="shared" si="104"/>
        <v>87.95</v>
      </c>
      <c r="G541" s="87">
        <f t="shared" si="107"/>
        <v>3693.9</v>
      </c>
      <c r="H541" s="113">
        <v>4925.34</v>
      </c>
      <c r="I541" s="114">
        <f t="shared" si="101"/>
        <v>0.25002131832523233</v>
      </c>
      <c r="J541" s="83"/>
      <c r="L541" s="83">
        <v>92.32</v>
      </c>
      <c r="M541" s="114">
        <f t="shared" si="102"/>
        <v>0.25</v>
      </c>
    </row>
    <row r="542" spans="1:13" s="73" customFormat="1" ht="48" x14ac:dyDescent="0.2">
      <c r="A542" s="84" t="s">
        <v>1739</v>
      </c>
      <c r="B542" s="84" t="s">
        <v>1740</v>
      </c>
      <c r="C542" s="85" t="s">
        <v>545</v>
      </c>
      <c r="D542" s="86">
        <v>1</v>
      </c>
      <c r="E542" s="87">
        <f>IF(C542="","",VLOOKUP(A542,CPUs!A:K,11,FALSE))</f>
        <v>8891.8599999999988</v>
      </c>
      <c r="F542" s="87">
        <f t="shared" si="104"/>
        <v>11295.32</v>
      </c>
      <c r="G542" s="87">
        <f t="shared" si="107"/>
        <v>11295.32</v>
      </c>
      <c r="H542" s="113">
        <v>15060.44</v>
      </c>
      <c r="I542" s="114">
        <f t="shared" si="101"/>
        <v>0.25000066399122478</v>
      </c>
      <c r="J542" s="83"/>
      <c r="L542" s="83">
        <v>11855.81</v>
      </c>
      <c r="M542" s="114">
        <f t="shared" si="102"/>
        <v>0.24999978913292309</v>
      </c>
    </row>
    <row r="543" spans="1:13" s="73" customFormat="1" ht="12" x14ac:dyDescent="0.2">
      <c r="A543" s="84" t="s">
        <v>1743</v>
      </c>
      <c r="B543" s="84" t="s">
        <v>1744</v>
      </c>
      <c r="C543" s="85" t="s">
        <v>545</v>
      </c>
      <c r="D543" s="86">
        <v>3</v>
      </c>
      <c r="E543" s="87">
        <f>IF(C543="","",VLOOKUP(A543,CPUs!A:K,11,FALSE))</f>
        <v>482.90000000000003</v>
      </c>
      <c r="F543" s="87">
        <f t="shared" si="104"/>
        <v>613.41999999999996</v>
      </c>
      <c r="G543" s="87">
        <f t="shared" si="107"/>
        <v>1840.26</v>
      </c>
      <c r="H543" s="113">
        <v>2453.6999999999998</v>
      </c>
      <c r="I543" s="114">
        <f t="shared" si="101"/>
        <v>0.25000611321677457</v>
      </c>
      <c r="J543" s="83"/>
      <c r="L543" s="83">
        <v>643.86</v>
      </c>
      <c r="M543" s="114">
        <f t="shared" si="102"/>
        <v>0.24999223433665696</v>
      </c>
    </row>
    <row r="544" spans="1:13" s="73" customFormat="1" ht="12" x14ac:dyDescent="0.2">
      <c r="A544" s="84" t="s">
        <v>1751</v>
      </c>
      <c r="B544" s="84" t="s">
        <v>1752</v>
      </c>
      <c r="C544" s="85" t="s">
        <v>545</v>
      </c>
      <c r="D544" s="86">
        <v>1</v>
      </c>
      <c r="E544" s="87">
        <f>IF(C544="","",VLOOKUP(A544,CPUs!A:K,11,FALSE))</f>
        <v>1360.5500000000002</v>
      </c>
      <c r="F544" s="87">
        <f t="shared" si="104"/>
        <v>1728.3</v>
      </c>
      <c r="G544" s="87">
        <f t="shared" si="107"/>
        <v>1728.3</v>
      </c>
      <c r="H544" s="113">
        <v>2304.41</v>
      </c>
      <c r="I544" s="114">
        <f t="shared" si="101"/>
        <v>0.2500032546291675</v>
      </c>
      <c r="J544" s="83"/>
      <c r="L544" s="83">
        <v>1814.07</v>
      </c>
      <c r="M544" s="114">
        <f t="shared" si="102"/>
        <v>0.25000137811661061</v>
      </c>
    </row>
    <row r="545" spans="1:13" s="73" customFormat="1" ht="12" x14ac:dyDescent="0.2">
      <c r="A545" s="84" t="s">
        <v>1754</v>
      </c>
      <c r="B545" s="84" t="s">
        <v>1756</v>
      </c>
      <c r="C545" s="85" t="s">
        <v>390</v>
      </c>
      <c r="D545" s="86">
        <v>7.97</v>
      </c>
      <c r="E545" s="87">
        <f>IF(C545="","",VLOOKUP(A545,CPUs!A:K,11,FALSE))</f>
        <v>277.43</v>
      </c>
      <c r="F545" s="87">
        <f t="shared" si="104"/>
        <v>352.41</v>
      </c>
      <c r="G545" s="87">
        <f t="shared" si="107"/>
        <v>2808.71</v>
      </c>
      <c r="H545" s="113">
        <v>3744.94</v>
      </c>
      <c r="I545" s="114">
        <f t="shared" si="101"/>
        <v>0.24999866486512468</v>
      </c>
      <c r="J545" s="83"/>
      <c r="L545" s="83">
        <v>369.9</v>
      </c>
      <c r="M545" s="114">
        <f t="shared" si="102"/>
        <v>0.24998648283319813</v>
      </c>
    </row>
    <row r="546" spans="1:13" s="73" customFormat="1" ht="24" x14ac:dyDescent="0.2">
      <c r="A546" s="84" t="s">
        <v>1759</v>
      </c>
      <c r="B546" s="84" t="s">
        <v>1760</v>
      </c>
      <c r="C546" s="85" t="s">
        <v>101</v>
      </c>
      <c r="D546" s="86">
        <v>784.54</v>
      </c>
      <c r="E546" s="87">
        <f>IF(C546="","",VLOOKUP(A546,CPUs!A:K,11,FALSE))</f>
        <v>53.180000000000007</v>
      </c>
      <c r="F546" s="87">
        <f t="shared" si="104"/>
        <v>67.55</v>
      </c>
      <c r="G546" s="87">
        <f t="shared" si="107"/>
        <v>52995.68</v>
      </c>
      <c r="H546" s="113">
        <v>70671.360000000001</v>
      </c>
      <c r="I546" s="114">
        <f t="shared" si="101"/>
        <v>0.25011093602839962</v>
      </c>
      <c r="J546" s="83"/>
      <c r="L546" s="83">
        <v>70.91</v>
      </c>
      <c r="M546" s="114">
        <f t="shared" si="102"/>
        <v>0.25003525595825682</v>
      </c>
    </row>
    <row r="547" spans="1:13" s="73" customFormat="1" ht="12" x14ac:dyDescent="0.2">
      <c r="A547" s="84" t="s">
        <v>1765</v>
      </c>
      <c r="B547" s="84" t="s">
        <v>1767</v>
      </c>
      <c r="C547" s="85" t="s">
        <v>390</v>
      </c>
      <c r="D547" s="86">
        <v>4.6399999999999997</v>
      </c>
      <c r="E547" s="87">
        <f>IF(C547="","",VLOOKUP(A547,CPUs!A:K,11,FALSE))</f>
        <v>179.75</v>
      </c>
      <c r="F547" s="87">
        <f t="shared" si="104"/>
        <v>228.33</v>
      </c>
      <c r="G547" s="87">
        <f t="shared" si="107"/>
        <v>1059.45</v>
      </c>
      <c r="H547" s="113">
        <v>1412.6</v>
      </c>
      <c r="I547" s="114">
        <f t="shared" si="101"/>
        <v>0.24999999999999989</v>
      </c>
      <c r="J547" s="83"/>
      <c r="L547" s="83">
        <v>239.66</v>
      </c>
      <c r="M547" s="114">
        <f t="shared" si="102"/>
        <v>0.24997913711090713</v>
      </c>
    </row>
    <row r="548" spans="1:13" s="73" customFormat="1" ht="12" x14ac:dyDescent="0.2">
      <c r="A548" s="84" t="s">
        <v>1769</v>
      </c>
      <c r="B548" s="84" t="s">
        <v>1770</v>
      </c>
      <c r="C548" s="85" t="s">
        <v>101</v>
      </c>
      <c r="D548" s="86">
        <v>5.0599999999999996</v>
      </c>
      <c r="E548" s="87">
        <f>IF(C548="","",VLOOKUP(A548,CPUs!A:K,11,FALSE))</f>
        <v>416.81</v>
      </c>
      <c r="F548" s="87">
        <f t="shared" si="104"/>
        <v>529.47</v>
      </c>
      <c r="G548" s="87">
        <f t="shared" si="107"/>
        <v>2679.12</v>
      </c>
      <c r="H548" s="113">
        <v>3572.16</v>
      </c>
      <c r="I548" s="114">
        <f t="shared" si="101"/>
        <v>0.25</v>
      </c>
      <c r="J548" s="83"/>
      <c r="L548" s="83">
        <v>555.74</v>
      </c>
      <c r="M548" s="114">
        <f t="shared" si="102"/>
        <v>0.24999100298700827</v>
      </c>
    </row>
    <row r="549" spans="1:13" s="73" customFormat="1" ht="24" x14ac:dyDescent="0.2">
      <c r="A549" s="84" t="s">
        <v>1772</v>
      </c>
      <c r="B549" s="84" t="s">
        <v>1773</v>
      </c>
      <c r="C549" s="85" t="s">
        <v>130</v>
      </c>
      <c r="D549" s="86">
        <v>14</v>
      </c>
      <c r="E549" s="87">
        <f>IF(C549="","",VLOOKUP(A549,CPUs!A:K,11,FALSE))</f>
        <v>91.49</v>
      </c>
      <c r="F549" s="87">
        <f t="shared" si="104"/>
        <v>116.21</v>
      </c>
      <c r="G549" s="87">
        <f t="shared" si="107"/>
        <v>1626.94</v>
      </c>
      <c r="H549" s="113">
        <v>2169.3000000000002</v>
      </c>
      <c r="I549" s="114">
        <f t="shared" si="101"/>
        <v>0.25001613423685065</v>
      </c>
      <c r="J549" s="83"/>
      <c r="L549" s="83">
        <v>121.98</v>
      </c>
      <c r="M549" s="114">
        <f t="shared" si="102"/>
        <v>0.24995900967371709</v>
      </c>
    </row>
    <row r="550" spans="1:13" s="73" customFormat="1" ht="12" x14ac:dyDescent="0.2">
      <c r="A550" s="84" t="s">
        <v>1775</v>
      </c>
      <c r="B550" s="84" t="s">
        <v>1776</v>
      </c>
      <c r="C550" s="85" t="s">
        <v>545</v>
      </c>
      <c r="D550" s="86">
        <v>195</v>
      </c>
      <c r="E550" s="87">
        <f>IF(C550="","",VLOOKUP(A550,CPUs!A:K,11,FALSE))</f>
        <v>16.740000000000002</v>
      </c>
      <c r="F550" s="87">
        <f t="shared" ref="F550:F560" si="108">IF(C550="","",ROUNDDOWN(E550+$E$2*E550,2))</f>
        <v>21.26</v>
      </c>
      <c r="G550" s="87">
        <f t="shared" si="107"/>
        <v>4145.7</v>
      </c>
      <c r="H550" s="113">
        <v>5526.3</v>
      </c>
      <c r="I550" s="114">
        <f t="shared" si="101"/>
        <v>0.24982357092448837</v>
      </c>
      <c r="J550" s="83"/>
      <c r="L550" s="83">
        <v>22.31</v>
      </c>
      <c r="M550" s="114">
        <f t="shared" si="102"/>
        <v>0.2496638278798744</v>
      </c>
    </row>
    <row r="551" spans="1:13" s="73" customFormat="1" ht="24" x14ac:dyDescent="0.2">
      <c r="A551" s="84" t="s">
        <v>1779</v>
      </c>
      <c r="B551" s="84" t="s">
        <v>1780</v>
      </c>
      <c r="C551" s="85" t="s">
        <v>390</v>
      </c>
      <c r="D551" s="86">
        <v>48.4</v>
      </c>
      <c r="E551" s="87">
        <f>IF(C551="","",VLOOKUP(A551,CPUs!A:K,11,FALSE))</f>
        <v>554.15</v>
      </c>
      <c r="F551" s="87">
        <f t="shared" si="108"/>
        <v>703.93</v>
      </c>
      <c r="G551" s="87">
        <f t="shared" ref="G551:G556" si="109">ROUND(D551*F551,2)</f>
        <v>34070.21</v>
      </c>
      <c r="H551" s="113">
        <v>45426.79</v>
      </c>
      <c r="I551" s="114">
        <f t="shared" si="101"/>
        <v>0.2499974134205829</v>
      </c>
      <c r="J551" s="83"/>
      <c r="L551" s="83">
        <v>738.86</v>
      </c>
      <c r="M551" s="114">
        <f t="shared" si="102"/>
        <v>0.24999323281812524</v>
      </c>
    </row>
    <row r="552" spans="1:13" s="73" customFormat="1" ht="36" x14ac:dyDescent="0.2">
      <c r="A552" s="84" t="s">
        <v>1784</v>
      </c>
      <c r="B552" s="84" t="s">
        <v>1786</v>
      </c>
      <c r="C552" s="85" t="s">
        <v>545</v>
      </c>
      <c r="D552" s="86">
        <v>2</v>
      </c>
      <c r="E552" s="87">
        <f>IF(C552="","",VLOOKUP(A552,CPUs!A:K,11,FALSE))</f>
        <v>18209.77</v>
      </c>
      <c r="F552" s="87">
        <f t="shared" si="108"/>
        <v>23131.87</v>
      </c>
      <c r="G552" s="87">
        <f t="shared" si="109"/>
        <v>46263.74</v>
      </c>
      <c r="H552" s="113">
        <v>61684.98</v>
      </c>
      <c r="I552" s="114">
        <f t="shared" si="101"/>
        <v>0.24999991894299078</v>
      </c>
      <c r="J552" s="83"/>
      <c r="L552" s="83">
        <v>24279.69</v>
      </c>
      <c r="M552" s="114">
        <f t="shared" si="102"/>
        <v>0.24999989703328163</v>
      </c>
    </row>
    <row r="553" spans="1:13" s="73" customFormat="1" ht="12" x14ac:dyDescent="0.2">
      <c r="A553" s="84" t="s">
        <v>1788</v>
      </c>
      <c r="B553" s="84" t="s">
        <v>1790</v>
      </c>
      <c r="C553" s="85" t="s">
        <v>545</v>
      </c>
      <c r="D553" s="86">
        <v>2</v>
      </c>
      <c r="E553" s="87">
        <f>IF(C553="","",VLOOKUP(A553,CPUs!A:K,11,FALSE))</f>
        <v>9307.25</v>
      </c>
      <c r="F553" s="87">
        <f t="shared" si="108"/>
        <v>11822.99</v>
      </c>
      <c r="G553" s="87">
        <f t="shared" si="109"/>
        <v>23645.98</v>
      </c>
      <c r="H553" s="113">
        <v>31528</v>
      </c>
      <c r="I553" s="114">
        <f t="shared" si="101"/>
        <v>0.25000063435676223</v>
      </c>
      <c r="J553" s="83"/>
      <c r="L553" s="83">
        <v>12409.67</v>
      </c>
      <c r="M553" s="114">
        <f t="shared" si="102"/>
        <v>0.25000020145580015</v>
      </c>
    </row>
    <row r="554" spans="1:13" s="73" customFormat="1" ht="24" x14ac:dyDescent="0.2">
      <c r="A554" s="84" t="s">
        <v>1793</v>
      </c>
      <c r="B554" s="84" t="s">
        <v>1795</v>
      </c>
      <c r="C554" s="85" t="s">
        <v>130</v>
      </c>
      <c r="D554" s="86">
        <v>2.64</v>
      </c>
      <c r="E554" s="87">
        <f>IF(C554="","",VLOOKUP(A554,CPUs!A:K,11,FALSE))</f>
        <v>680.68999999999994</v>
      </c>
      <c r="F554" s="87">
        <f t="shared" si="108"/>
        <v>864.68</v>
      </c>
      <c r="G554" s="87">
        <f t="shared" si="109"/>
        <v>2282.7600000000002</v>
      </c>
      <c r="H554" s="113">
        <v>3043.66</v>
      </c>
      <c r="I554" s="114">
        <f t="shared" si="101"/>
        <v>0.24999507172285984</v>
      </c>
      <c r="J554" s="83"/>
      <c r="L554" s="83">
        <v>907.58</v>
      </c>
      <c r="M554" s="114">
        <f t="shared" si="102"/>
        <v>0.24999449084378245</v>
      </c>
    </row>
    <row r="555" spans="1:13" s="73" customFormat="1" ht="24" x14ac:dyDescent="0.2">
      <c r="A555" s="84" t="s">
        <v>1798</v>
      </c>
      <c r="B555" s="84" t="s">
        <v>1800</v>
      </c>
      <c r="C555" s="85" t="s">
        <v>104</v>
      </c>
      <c r="D555" s="86">
        <v>0.57999999999999996</v>
      </c>
      <c r="E555" s="87">
        <f>IF(C555="","",VLOOKUP(A555,CPUs!A:K,11,FALSE))</f>
        <v>858.37999999999988</v>
      </c>
      <c r="F555" s="87">
        <f t="shared" si="108"/>
        <v>1090.4000000000001</v>
      </c>
      <c r="G555" s="87">
        <f t="shared" si="109"/>
        <v>632.42999999999995</v>
      </c>
      <c r="H555" s="73">
        <v>843.24</v>
      </c>
      <c r="I555" s="114">
        <f t="shared" si="101"/>
        <v>0.25000000000000011</v>
      </c>
      <c r="J555" s="83"/>
      <c r="L555" s="83">
        <v>1144.51</v>
      </c>
      <c r="M555" s="114">
        <f t="shared" si="102"/>
        <v>0.25000218434089705</v>
      </c>
    </row>
    <row r="556" spans="1:13" s="73" customFormat="1" ht="12" x14ac:dyDescent="0.2">
      <c r="A556" s="84" t="s">
        <v>1801</v>
      </c>
      <c r="B556" s="84" t="s">
        <v>13626</v>
      </c>
      <c r="C556" s="85" t="s">
        <v>545</v>
      </c>
      <c r="D556" s="86">
        <v>27</v>
      </c>
      <c r="E556" s="87">
        <f>IF(C556="","",VLOOKUP(A556,CPUs!A:K,11,FALSE))</f>
        <v>71.16</v>
      </c>
      <c r="F556" s="87">
        <f t="shared" si="108"/>
        <v>90.39</v>
      </c>
      <c r="G556" s="87">
        <f t="shared" si="109"/>
        <v>2440.5300000000002</v>
      </c>
      <c r="H556" s="113">
        <v>3254.31</v>
      </c>
      <c r="I556" s="114">
        <f t="shared" si="101"/>
        <v>0.25006222517215626</v>
      </c>
      <c r="J556" s="83"/>
      <c r="L556" s="83">
        <v>94.88</v>
      </c>
      <c r="M556" s="114">
        <f t="shared" si="102"/>
        <v>0.25</v>
      </c>
    </row>
    <row r="557" spans="1:13" s="73" customFormat="1" ht="12" x14ac:dyDescent="0.2">
      <c r="A557" s="84" t="s">
        <v>1803</v>
      </c>
      <c r="B557" s="84" t="s">
        <v>13631</v>
      </c>
      <c r="C557" s="85" t="s">
        <v>545</v>
      </c>
      <c r="D557" s="86">
        <v>50</v>
      </c>
      <c r="E557" s="87">
        <f>IF(C557="","",VLOOKUP(A557,CPUs!A:K,11,FALSE))</f>
        <v>54.99</v>
      </c>
      <c r="F557" s="87">
        <f t="shared" si="108"/>
        <v>69.849999999999994</v>
      </c>
      <c r="G557" s="87">
        <f t="shared" ref="G557" si="110">ROUNDDOWN(D557*F557,2)</f>
        <v>3492.5</v>
      </c>
      <c r="H557" s="113">
        <v>4657</v>
      </c>
      <c r="I557" s="114">
        <f t="shared" si="101"/>
        <v>0.25005368262830152</v>
      </c>
      <c r="J557" s="83"/>
      <c r="L557" s="83">
        <v>73.319999999999993</v>
      </c>
      <c r="M557" s="114">
        <f t="shared" si="102"/>
        <v>0.24999999999999989</v>
      </c>
    </row>
    <row r="558" spans="1:13" s="73" customFormat="1" ht="12" x14ac:dyDescent="0.2">
      <c r="A558" s="84" t="s">
        <v>1804</v>
      </c>
      <c r="B558" s="84" t="s">
        <v>1805</v>
      </c>
      <c r="C558" s="85" t="s">
        <v>130</v>
      </c>
      <c r="D558" s="86">
        <v>18</v>
      </c>
      <c r="E558" s="87">
        <f>IF(C558="","",VLOOKUP(A558,CPUs!A:K,11,FALSE))</f>
        <v>84.889999999999986</v>
      </c>
      <c r="F558" s="87">
        <f t="shared" si="108"/>
        <v>107.83</v>
      </c>
      <c r="G558" s="87">
        <f>ROUND(D558*F558,2)</f>
        <v>1940.94</v>
      </c>
      <c r="H558" s="113">
        <v>2587.86</v>
      </c>
      <c r="I558" s="114">
        <f t="shared" si="101"/>
        <v>0.24998261111497533</v>
      </c>
      <c r="J558" s="83"/>
      <c r="K558" s="120"/>
      <c r="L558" s="83">
        <v>113.18</v>
      </c>
      <c r="M558" s="114">
        <f t="shared" si="102"/>
        <v>0.24995582258349547</v>
      </c>
    </row>
    <row r="559" spans="1:13" s="73" customFormat="1" ht="12" x14ac:dyDescent="0.2">
      <c r="A559" s="84" t="s">
        <v>1808</v>
      </c>
      <c r="B559" s="84" t="s">
        <v>1810</v>
      </c>
      <c r="C559" s="85" t="s">
        <v>104</v>
      </c>
      <c r="D559" s="86">
        <v>897.22</v>
      </c>
      <c r="E559" s="87">
        <f>IF(C559="","",VLOOKUP(A559,CPUs!A:K,11,FALSE))</f>
        <v>2.46</v>
      </c>
      <c r="F559" s="87">
        <f t="shared" si="108"/>
        <v>3.12</v>
      </c>
      <c r="G559" s="87">
        <f>ROUND(D559*F559,2)</f>
        <v>2799.33</v>
      </c>
      <c r="H559" s="113">
        <v>3723.46</v>
      </c>
      <c r="I559" s="114">
        <f t="shared" si="101"/>
        <v>0.2481911985089138</v>
      </c>
      <c r="J559" s="83"/>
      <c r="L559" s="83">
        <v>3.27</v>
      </c>
      <c r="M559" s="114">
        <f t="shared" si="102"/>
        <v>0.24770642201834869</v>
      </c>
    </row>
    <row r="560" spans="1:13" s="73" customFormat="1" ht="12" x14ac:dyDescent="0.2">
      <c r="A560" s="84" t="s">
        <v>1812</v>
      </c>
      <c r="B560" s="84" t="s">
        <v>1814</v>
      </c>
      <c r="C560" s="85" t="s">
        <v>101</v>
      </c>
      <c r="D560" s="86">
        <v>897.22</v>
      </c>
      <c r="E560" s="87">
        <f>IF(C560="","",VLOOKUP(A560,CPUs!A:K,11,FALSE))</f>
        <v>1.53</v>
      </c>
      <c r="F560" s="87">
        <f t="shared" si="108"/>
        <v>1.94</v>
      </c>
      <c r="G560" s="87">
        <f>ROUND(D560*F560,2)</f>
        <v>1740.61</v>
      </c>
      <c r="H560" s="113">
        <v>2323.8000000000002</v>
      </c>
      <c r="I560" s="114">
        <f t="shared" si="101"/>
        <v>0.25096393837679676</v>
      </c>
      <c r="J560" s="83"/>
      <c r="L560" s="83">
        <v>2.04</v>
      </c>
      <c r="M560" s="114">
        <f t="shared" si="102"/>
        <v>0.25</v>
      </c>
    </row>
    <row r="561" spans="1:9" x14ac:dyDescent="0.2">
      <c r="A561" s="26"/>
      <c r="B561" s="26"/>
      <c r="C561" s="26"/>
      <c r="D561" s="26"/>
      <c r="E561" s="26"/>
      <c r="F561" s="26"/>
      <c r="G561" s="26"/>
      <c r="I561" s="114" t="e">
        <f t="shared" si="101"/>
        <v>#DIV/0!</v>
      </c>
    </row>
    <row r="562" spans="1:9" x14ac:dyDescent="0.2">
      <c r="A562" s="24"/>
      <c r="B562" s="25"/>
      <c r="C562" s="123" t="s">
        <v>31</v>
      </c>
      <c r="D562" s="124"/>
      <c r="E562" s="125">
        <f>SUM(G5,G24,G60,G82,G86,G113,G124,G139,G157,G172,G285,G409,G416,G435,G456,G488,G504,G516,G536,G538)</f>
        <v>5591317.1999999993</v>
      </c>
      <c r="F562" s="124"/>
      <c r="G562" s="124"/>
      <c r="H562" s="59">
        <f>SUM(H7:H561)</f>
        <v>7455089.6000000024</v>
      </c>
      <c r="I562" s="114">
        <f t="shared" si="101"/>
        <v>1</v>
      </c>
    </row>
    <row r="563" spans="1:9" x14ac:dyDescent="0.2">
      <c r="A563" s="24"/>
      <c r="B563" s="25"/>
      <c r="C563" s="123"/>
      <c r="D563" s="124"/>
      <c r="E563" s="125"/>
      <c r="F563" s="124"/>
      <c r="G563" s="124"/>
      <c r="H563" s="68">
        <f>E562-H562</f>
        <v>-1863772.4000000032</v>
      </c>
      <c r="I563" s="114">
        <f t="shared" si="101"/>
        <v>1</v>
      </c>
    </row>
    <row r="564" spans="1:9" x14ac:dyDescent="0.2">
      <c r="A564" s="24"/>
      <c r="B564" s="25"/>
      <c r="H564" s="59"/>
    </row>
    <row r="565" spans="1:9" ht="60" customHeight="1" x14ac:dyDescent="0.2">
      <c r="A565" s="23"/>
      <c r="B565" s="23"/>
      <c r="C565" s="23"/>
      <c r="D565" s="23"/>
      <c r="E565" s="23"/>
      <c r="F565" s="23"/>
      <c r="G565" s="23"/>
      <c r="H565" s="68">
        <v>5591317.2000000002</v>
      </c>
    </row>
    <row r="566" spans="1:9" ht="69.95" customHeight="1" x14ac:dyDescent="0.2">
      <c r="A566" s="64"/>
      <c r="H566" s="68">
        <f>E562-H565</f>
        <v>0</v>
      </c>
    </row>
  </sheetData>
  <mergeCells count="10">
    <mergeCell ref="C1:D1"/>
    <mergeCell ref="E1:F1"/>
    <mergeCell ref="G1"/>
    <mergeCell ref="C2:D2"/>
    <mergeCell ref="G2"/>
    <mergeCell ref="C562:D562"/>
    <mergeCell ref="E562:G562"/>
    <mergeCell ref="A3:G3"/>
    <mergeCell ref="C563:D563"/>
    <mergeCell ref="E563:G563"/>
  </mergeCells>
  <phoneticPr fontId="21" type="noConversion"/>
  <pageMargins left="0.23622047244094491" right="0.23622047244094491" top="0.74803149606299213" bottom="0.74803149606299213" header="0.31496062992125984" footer="0.31496062992125984"/>
  <pageSetup paperSize="9" fitToHeight="0" orientation="landscape" r:id="rId1"/>
  <headerFooter>
    <oddFooter>&amp;C
 &amp;RPagina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809"/>
  <sheetViews>
    <sheetView showOutlineSymbols="0" view="pageBreakPreview" topLeftCell="A813" zoomScale="70" zoomScaleNormal="100" zoomScaleSheetLayoutView="70" workbookViewId="0">
      <selection activeCell="D821" sqref="D821"/>
    </sheetView>
  </sheetViews>
  <sheetFormatPr defaultColWidth="9.25" defaultRowHeight="14.25" x14ac:dyDescent="0.2"/>
  <cols>
    <col min="1" max="1" width="10.875" customWidth="1"/>
    <col min="2" max="2" width="12" bestFit="1" customWidth="1"/>
    <col min="3" max="3" width="10" bestFit="1" customWidth="1"/>
    <col min="4" max="4" width="60" bestFit="1" customWidth="1"/>
    <col min="5" max="5" width="15" bestFit="1" customWidth="1"/>
    <col min="6" max="9" width="12" bestFit="1" customWidth="1"/>
    <col min="10" max="11" width="14" bestFit="1" customWidth="1"/>
    <col min="14" max="14" width="12.625" bestFit="1" customWidth="1"/>
    <col min="15" max="15" width="11" customWidth="1"/>
    <col min="16" max="16" width="11.25" bestFit="1" customWidth="1"/>
  </cols>
  <sheetData>
    <row r="1" spans="1:17" ht="18" customHeight="1" x14ac:dyDescent="0.2"/>
    <row r="2" spans="1:17" ht="15" x14ac:dyDescent="0.2">
      <c r="A2" s="1"/>
      <c r="B2" s="1"/>
      <c r="E2" s="148" t="s">
        <v>1</v>
      </c>
      <c r="F2" s="148"/>
      <c r="G2" s="148" t="s">
        <v>2</v>
      </c>
      <c r="H2" s="148"/>
      <c r="I2" s="148" t="s">
        <v>3</v>
      </c>
      <c r="J2" s="148"/>
    </row>
    <row r="3" spans="1:17" ht="48.75" customHeight="1" x14ac:dyDescent="0.2">
      <c r="A3" s="22"/>
      <c r="B3" s="22"/>
      <c r="E3" s="123" t="s">
        <v>5</v>
      </c>
      <c r="F3" s="123"/>
      <c r="G3" s="123" t="s">
        <v>6</v>
      </c>
      <c r="H3" s="123"/>
      <c r="I3" s="123" t="s">
        <v>1994</v>
      </c>
      <c r="J3" s="123"/>
    </row>
    <row r="4" spans="1:17" ht="15" customHeight="1" x14ac:dyDescent="0.25">
      <c r="C4" s="148" t="s">
        <v>33</v>
      </c>
      <c r="D4" s="148"/>
      <c r="E4" s="132" t="s">
        <v>33</v>
      </c>
      <c r="F4" s="132"/>
      <c r="G4" s="132"/>
      <c r="H4" s="132"/>
      <c r="I4" s="132"/>
      <c r="J4" s="132"/>
      <c r="O4" s="67">
        <v>0.25</v>
      </c>
    </row>
    <row r="5" spans="1:17" ht="30" customHeight="1" x14ac:dyDescent="0.25">
      <c r="C5" s="123" t="s">
        <v>4</v>
      </c>
      <c r="D5" s="123"/>
      <c r="E5" s="149" t="s">
        <v>34</v>
      </c>
      <c r="F5" s="149"/>
      <c r="G5" s="149"/>
      <c r="H5" s="149"/>
      <c r="I5" s="149"/>
      <c r="J5" s="149"/>
    </row>
    <row r="6" spans="1:17" ht="18" customHeight="1" x14ac:dyDescent="0.2">
      <c r="A6" s="2" t="s">
        <v>35</v>
      </c>
      <c r="B6" s="4" t="s">
        <v>36</v>
      </c>
      <c r="C6" s="2" t="s">
        <v>37</v>
      </c>
      <c r="D6" s="2" t="s">
        <v>9</v>
      </c>
      <c r="E6" s="129" t="s">
        <v>38</v>
      </c>
      <c r="F6" s="129"/>
      <c r="G6" s="3" t="s">
        <v>39</v>
      </c>
      <c r="H6" s="4" t="s">
        <v>40</v>
      </c>
      <c r="I6" s="4" t="s">
        <v>41</v>
      </c>
      <c r="J6" s="4" t="s">
        <v>10</v>
      </c>
      <c r="K6" s="65">
        <f>IF(J6="Total",J7)</f>
        <v>12635.09</v>
      </c>
      <c r="N6" s="59" t="s">
        <v>41</v>
      </c>
    </row>
    <row r="7" spans="1:17" ht="26.1" customHeight="1" x14ac:dyDescent="0.2">
      <c r="A7" s="6" t="s">
        <v>42</v>
      </c>
      <c r="B7" s="8" t="s">
        <v>43</v>
      </c>
      <c r="C7" s="6" t="s">
        <v>44</v>
      </c>
      <c r="D7" s="6" t="s">
        <v>45</v>
      </c>
      <c r="E7" s="138" t="s">
        <v>46</v>
      </c>
      <c r="F7" s="138"/>
      <c r="G7" s="7" t="s">
        <v>47</v>
      </c>
      <c r="H7" s="10">
        <v>1</v>
      </c>
      <c r="I7" s="9">
        <f>SUM(J8:J13)</f>
        <v>12635.09</v>
      </c>
      <c r="J7" s="9">
        <f>H7*I7</f>
        <v>12635.09</v>
      </c>
      <c r="K7" s="65"/>
      <c r="L7">
        <v>234.41</v>
      </c>
      <c r="N7" s="59">
        <v>16846.79</v>
      </c>
      <c r="O7" s="68">
        <f>N7*$O$4</f>
        <v>4211.6975000000002</v>
      </c>
      <c r="P7" s="68">
        <f>N7-O7</f>
        <v>12635.092500000001</v>
      </c>
      <c r="Q7" s="69">
        <f>1-(P7/N7)</f>
        <v>0.25</v>
      </c>
    </row>
    <row r="8" spans="1:17" ht="26.1" customHeight="1" x14ac:dyDescent="0.2">
      <c r="A8" s="12" t="s">
        <v>48</v>
      </c>
      <c r="B8" s="14">
        <v>95415</v>
      </c>
      <c r="C8" s="12" t="s">
        <v>44</v>
      </c>
      <c r="D8" s="12" t="s">
        <v>49</v>
      </c>
      <c r="E8" s="137" t="s">
        <v>46</v>
      </c>
      <c r="F8" s="137"/>
      <c r="G8" s="13" t="s">
        <v>47</v>
      </c>
      <c r="H8" s="16">
        <v>1</v>
      </c>
      <c r="I8" s="15">
        <f>P8</f>
        <v>142.47</v>
      </c>
      <c r="J8" s="15">
        <f>ROUNDDOWN(H8*I8,2)</f>
        <v>142.47</v>
      </c>
      <c r="K8" s="65"/>
      <c r="N8" s="59">
        <v>189.96</v>
      </c>
      <c r="O8" s="68">
        <f t="shared" ref="O8:O71" si="0">N8*$O$4</f>
        <v>47.49</v>
      </c>
      <c r="P8" s="68">
        <f t="shared" ref="P8:P13" si="1">N8-O8</f>
        <v>142.47</v>
      </c>
      <c r="Q8" s="69">
        <f t="shared" ref="Q8:Q71" si="2">1-(P8/N8)</f>
        <v>0.25</v>
      </c>
    </row>
    <row r="9" spans="1:17" ht="24" customHeight="1" x14ac:dyDescent="0.2">
      <c r="A9" s="17" t="s">
        <v>50</v>
      </c>
      <c r="B9" s="63">
        <v>40811</v>
      </c>
      <c r="C9" s="17" t="s">
        <v>44</v>
      </c>
      <c r="D9" s="17" t="s">
        <v>51</v>
      </c>
      <c r="E9" s="139" t="s">
        <v>52</v>
      </c>
      <c r="F9" s="139"/>
      <c r="G9" s="18" t="s">
        <v>47</v>
      </c>
      <c r="H9" s="21">
        <v>1</v>
      </c>
      <c r="I9" s="20">
        <f t="shared" ref="I9:I13" si="3">P9</f>
        <v>12219.2925</v>
      </c>
      <c r="J9" s="20">
        <f>ROUNDDOWN(H9*I9,2)</f>
        <v>12219.29</v>
      </c>
      <c r="K9" s="65"/>
      <c r="L9">
        <v>102.54</v>
      </c>
      <c r="N9" s="59">
        <v>16292.39</v>
      </c>
      <c r="O9" s="68">
        <f t="shared" si="0"/>
        <v>4073.0974999999999</v>
      </c>
      <c r="P9" s="68">
        <f t="shared" si="1"/>
        <v>12219.2925</v>
      </c>
      <c r="Q9" s="69">
        <f t="shared" si="2"/>
        <v>0.25</v>
      </c>
    </row>
    <row r="10" spans="1:17" ht="26.1" customHeight="1" x14ac:dyDescent="0.2">
      <c r="A10" s="17" t="s">
        <v>50</v>
      </c>
      <c r="B10" s="19">
        <v>40863</v>
      </c>
      <c r="C10" s="17" t="s">
        <v>44</v>
      </c>
      <c r="D10" s="17" t="s">
        <v>53</v>
      </c>
      <c r="E10" s="139" t="s">
        <v>54</v>
      </c>
      <c r="F10" s="139"/>
      <c r="G10" s="18" t="s">
        <v>47</v>
      </c>
      <c r="H10" s="21">
        <v>1</v>
      </c>
      <c r="I10" s="20">
        <f t="shared" si="3"/>
        <v>161.67000000000002</v>
      </c>
      <c r="J10" s="20">
        <f>ROUNDDOWN(H10*I10,2)</f>
        <v>161.66999999999999</v>
      </c>
      <c r="K10" s="65"/>
      <c r="L10">
        <v>29.1</v>
      </c>
      <c r="N10" s="59">
        <v>215.56</v>
      </c>
      <c r="O10" s="68">
        <f t="shared" si="0"/>
        <v>53.89</v>
      </c>
      <c r="P10" s="68">
        <f t="shared" si="1"/>
        <v>161.67000000000002</v>
      </c>
      <c r="Q10" s="69">
        <f t="shared" si="2"/>
        <v>0.24999999999999989</v>
      </c>
    </row>
    <row r="11" spans="1:17" ht="26.1" customHeight="1" x14ac:dyDescent="0.2">
      <c r="A11" s="17" t="s">
        <v>50</v>
      </c>
      <c r="B11" s="63">
        <v>40864</v>
      </c>
      <c r="C11" s="17" t="s">
        <v>44</v>
      </c>
      <c r="D11" s="17" t="s">
        <v>55</v>
      </c>
      <c r="E11" s="139" t="s">
        <v>54</v>
      </c>
      <c r="F11" s="139"/>
      <c r="G11" s="18" t="s">
        <v>47</v>
      </c>
      <c r="H11" s="21">
        <v>1</v>
      </c>
      <c r="I11" s="20">
        <f t="shared" si="3"/>
        <v>9.6675000000000004</v>
      </c>
      <c r="J11" s="20">
        <f>ROUNDDOWN(H11*I11,2)</f>
        <v>9.66</v>
      </c>
      <c r="K11" s="65"/>
      <c r="L11">
        <v>35.299999999999997</v>
      </c>
      <c r="N11" s="59">
        <v>12.89</v>
      </c>
      <c r="O11" s="68">
        <f t="shared" si="0"/>
        <v>3.2225000000000001</v>
      </c>
      <c r="P11" s="68">
        <f t="shared" si="1"/>
        <v>9.6675000000000004</v>
      </c>
      <c r="Q11" s="69">
        <f t="shared" si="2"/>
        <v>0.25</v>
      </c>
    </row>
    <row r="12" spans="1:17" ht="26.1" customHeight="1" x14ac:dyDescent="0.2">
      <c r="A12" s="17" t="s">
        <v>50</v>
      </c>
      <c r="B12" s="19">
        <v>43474</v>
      </c>
      <c r="C12" s="17" t="s">
        <v>44</v>
      </c>
      <c r="D12" s="17" t="s">
        <v>56</v>
      </c>
      <c r="E12" s="139" t="s">
        <v>57</v>
      </c>
      <c r="F12" s="139"/>
      <c r="G12" s="18" t="s">
        <v>47</v>
      </c>
      <c r="H12" s="21">
        <v>1</v>
      </c>
      <c r="I12" s="20">
        <f t="shared" si="3"/>
        <v>1.905</v>
      </c>
      <c r="J12" s="20">
        <f t="shared" ref="J12:J13" si="4">ROUND(H12*I12,2)</f>
        <v>1.91</v>
      </c>
      <c r="K12" s="65"/>
      <c r="L12">
        <v>621.5</v>
      </c>
      <c r="N12" s="59">
        <v>2.54</v>
      </c>
      <c r="O12" s="68">
        <f t="shared" si="0"/>
        <v>0.63500000000000001</v>
      </c>
      <c r="P12" s="68">
        <f t="shared" si="1"/>
        <v>1.905</v>
      </c>
      <c r="Q12" s="69">
        <f t="shared" si="2"/>
        <v>0.25</v>
      </c>
    </row>
    <row r="13" spans="1:17" ht="26.1" customHeight="1" thickBot="1" x14ac:dyDescent="0.25">
      <c r="A13" s="17" t="s">
        <v>50</v>
      </c>
      <c r="B13" s="19">
        <v>43498</v>
      </c>
      <c r="C13" s="17" t="s">
        <v>44</v>
      </c>
      <c r="D13" s="17" t="s">
        <v>58</v>
      </c>
      <c r="E13" s="139" t="s">
        <v>57</v>
      </c>
      <c r="F13" s="139"/>
      <c r="G13" s="18" t="s">
        <v>47</v>
      </c>
      <c r="H13" s="21">
        <v>1</v>
      </c>
      <c r="I13" s="20">
        <f t="shared" si="3"/>
        <v>100.08749999999999</v>
      </c>
      <c r="J13" s="20">
        <f t="shared" si="4"/>
        <v>100.09</v>
      </c>
      <c r="K13" s="65"/>
      <c r="L13">
        <v>234.41</v>
      </c>
      <c r="N13" s="59">
        <v>133.44999999999999</v>
      </c>
      <c r="O13" s="68">
        <f t="shared" si="0"/>
        <v>33.362499999999997</v>
      </c>
      <c r="P13" s="68">
        <f t="shared" si="1"/>
        <v>100.08749999999999</v>
      </c>
      <c r="Q13" s="69">
        <f t="shared" si="2"/>
        <v>0.25</v>
      </c>
    </row>
    <row r="14" spans="1:17" ht="0.95" customHeight="1" thickTop="1" x14ac:dyDescent="0.2">
      <c r="A14" s="11"/>
      <c r="B14" s="11"/>
      <c r="C14" s="11"/>
      <c r="D14" s="11"/>
      <c r="E14" s="11"/>
      <c r="F14" s="11"/>
      <c r="G14" s="11"/>
      <c r="H14" s="11"/>
      <c r="I14" s="11"/>
      <c r="J14" s="11"/>
      <c r="K14" s="65" t="b">
        <f t="shared" ref="K14:K62" si="5">IF(J14="Total",J15)</f>
        <v>0</v>
      </c>
      <c r="L14">
        <v>16.28</v>
      </c>
      <c r="N14" s="59"/>
      <c r="O14" s="68">
        <f t="shared" si="0"/>
        <v>0</v>
      </c>
      <c r="P14" s="68">
        <f t="shared" ref="P14:P77" si="6">N14-O14</f>
        <v>0</v>
      </c>
      <c r="Q14" s="69" t="e">
        <f t="shared" si="2"/>
        <v>#DIV/0!</v>
      </c>
    </row>
    <row r="15" spans="1:17" ht="18" customHeight="1" x14ac:dyDescent="0.2">
      <c r="A15" s="2" t="s">
        <v>59</v>
      </c>
      <c r="B15" s="4" t="s">
        <v>36</v>
      </c>
      <c r="C15" s="2" t="s">
        <v>37</v>
      </c>
      <c r="D15" s="2" t="s">
        <v>9</v>
      </c>
      <c r="E15" s="129" t="s">
        <v>38</v>
      </c>
      <c r="F15" s="129"/>
      <c r="G15" s="3" t="s">
        <v>39</v>
      </c>
      <c r="H15" s="4" t="s">
        <v>40</v>
      </c>
      <c r="I15" s="4" t="s">
        <v>41</v>
      </c>
      <c r="J15" s="4" t="s">
        <v>10</v>
      </c>
      <c r="K15" s="65">
        <f t="shared" si="5"/>
        <v>5378.0800000000008</v>
      </c>
      <c r="L15">
        <v>15.4</v>
      </c>
      <c r="N15" s="59" t="s">
        <v>41</v>
      </c>
      <c r="O15" s="68" t="e">
        <f t="shared" si="0"/>
        <v>#VALUE!</v>
      </c>
      <c r="P15" s="68" t="e">
        <f t="shared" si="6"/>
        <v>#VALUE!</v>
      </c>
      <c r="Q15" s="69" t="e">
        <f t="shared" si="2"/>
        <v>#VALUE!</v>
      </c>
    </row>
    <row r="16" spans="1:17" ht="24" customHeight="1" x14ac:dyDescent="0.2">
      <c r="A16" s="6" t="s">
        <v>42</v>
      </c>
      <c r="B16" s="8">
        <v>94295</v>
      </c>
      <c r="C16" s="6" t="s">
        <v>44</v>
      </c>
      <c r="D16" s="6" t="s">
        <v>60</v>
      </c>
      <c r="E16" s="138" t="s">
        <v>46</v>
      </c>
      <c r="F16" s="138"/>
      <c r="G16" s="7" t="s">
        <v>47</v>
      </c>
      <c r="H16" s="10">
        <v>1</v>
      </c>
      <c r="I16" s="9">
        <f>SUM(J17:J22)</f>
        <v>5378.0800000000008</v>
      </c>
      <c r="J16" s="9">
        <f>H16*I16</f>
        <v>5378.0800000000008</v>
      </c>
      <c r="K16" s="65"/>
      <c r="L16">
        <v>12.83</v>
      </c>
      <c r="N16" s="59">
        <v>7170.77</v>
      </c>
      <c r="O16" s="68">
        <f t="shared" si="0"/>
        <v>1792.6925000000001</v>
      </c>
      <c r="P16" s="68">
        <f t="shared" si="6"/>
        <v>5378.0775000000003</v>
      </c>
      <c r="Q16" s="69">
        <f t="shared" si="2"/>
        <v>0.25</v>
      </c>
    </row>
    <row r="17" spans="1:17" ht="26.1" customHeight="1" x14ac:dyDescent="0.2">
      <c r="A17" s="12" t="s">
        <v>48</v>
      </c>
      <c r="B17" s="14">
        <v>95423</v>
      </c>
      <c r="C17" s="12" t="s">
        <v>44</v>
      </c>
      <c r="D17" s="12" t="s">
        <v>61</v>
      </c>
      <c r="E17" s="137" t="s">
        <v>46</v>
      </c>
      <c r="F17" s="137"/>
      <c r="G17" s="13" t="s">
        <v>47</v>
      </c>
      <c r="H17" s="16">
        <v>1</v>
      </c>
      <c r="I17" s="15">
        <f>P17</f>
        <v>82.77</v>
      </c>
      <c r="J17" s="15">
        <f>ROUNDDOWN(H17*I17,2)</f>
        <v>82.77</v>
      </c>
      <c r="K17" s="65"/>
      <c r="L17">
        <v>35.020000000000003</v>
      </c>
      <c r="N17" s="59">
        <v>110.36</v>
      </c>
      <c r="O17" s="68">
        <f t="shared" si="0"/>
        <v>27.59</v>
      </c>
      <c r="P17" s="68">
        <f t="shared" si="6"/>
        <v>82.77</v>
      </c>
      <c r="Q17" s="69">
        <f t="shared" si="2"/>
        <v>0.25</v>
      </c>
    </row>
    <row r="18" spans="1:17" ht="24" customHeight="1" x14ac:dyDescent="0.2">
      <c r="A18" s="17" t="s">
        <v>50</v>
      </c>
      <c r="B18" s="19">
        <v>40819</v>
      </c>
      <c r="C18" s="17" t="s">
        <v>44</v>
      </c>
      <c r="D18" s="17" t="s">
        <v>62</v>
      </c>
      <c r="E18" s="139" t="s">
        <v>52</v>
      </c>
      <c r="F18" s="139"/>
      <c r="G18" s="18" t="s">
        <v>47</v>
      </c>
      <c r="H18" s="21">
        <v>1</v>
      </c>
      <c r="I18" s="20">
        <f t="shared" ref="I18:I22" si="7">P18</f>
        <v>4941.72</v>
      </c>
      <c r="J18" s="20">
        <f>ROUNDDOWN(H18*I18,2)</f>
        <v>4941.72</v>
      </c>
      <c r="K18" s="65"/>
      <c r="L18">
        <v>30.69</v>
      </c>
      <c r="N18" s="59">
        <v>6588.96</v>
      </c>
      <c r="O18" s="68">
        <f t="shared" si="0"/>
        <v>1647.24</v>
      </c>
      <c r="P18" s="68">
        <f t="shared" si="6"/>
        <v>4941.72</v>
      </c>
      <c r="Q18" s="69">
        <f t="shared" si="2"/>
        <v>0.25</v>
      </c>
    </row>
    <row r="19" spans="1:17" ht="26.1" customHeight="1" x14ac:dyDescent="0.2">
      <c r="A19" s="17" t="s">
        <v>50</v>
      </c>
      <c r="B19" s="19">
        <v>40863</v>
      </c>
      <c r="C19" s="17" t="s">
        <v>44</v>
      </c>
      <c r="D19" s="17" t="s">
        <v>53</v>
      </c>
      <c r="E19" s="139" t="s">
        <v>54</v>
      </c>
      <c r="F19" s="139"/>
      <c r="G19" s="18" t="s">
        <v>47</v>
      </c>
      <c r="H19" s="21">
        <v>1</v>
      </c>
      <c r="I19" s="20">
        <f t="shared" si="7"/>
        <v>161.67000000000002</v>
      </c>
      <c r="J19" s="20">
        <f>ROUNDDOWN(H19*I19,2)</f>
        <v>161.66999999999999</v>
      </c>
      <c r="K19" s="65"/>
      <c r="L19">
        <v>56.35</v>
      </c>
      <c r="N19" s="59">
        <v>215.56</v>
      </c>
      <c r="O19" s="68">
        <f t="shared" si="0"/>
        <v>53.89</v>
      </c>
      <c r="P19" s="68">
        <f t="shared" si="6"/>
        <v>161.67000000000002</v>
      </c>
      <c r="Q19" s="69">
        <f t="shared" si="2"/>
        <v>0.24999999999999989</v>
      </c>
    </row>
    <row r="20" spans="1:17" ht="26.1" customHeight="1" x14ac:dyDescent="0.2">
      <c r="A20" s="17" t="s">
        <v>50</v>
      </c>
      <c r="B20" s="19">
        <v>40864</v>
      </c>
      <c r="C20" s="17" t="s">
        <v>44</v>
      </c>
      <c r="D20" s="17" t="s">
        <v>55</v>
      </c>
      <c r="E20" s="139" t="s">
        <v>54</v>
      </c>
      <c r="F20" s="139"/>
      <c r="G20" s="18" t="s">
        <v>47</v>
      </c>
      <c r="H20" s="21">
        <v>1</v>
      </c>
      <c r="I20" s="20">
        <f t="shared" si="7"/>
        <v>9.6675000000000004</v>
      </c>
      <c r="J20" s="20">
        <f t="shared" ref="J20:J22" si="8">ROUND(H20*I20,2)</f>
        <v>9.67</v>
      </c>
      <c r="K20" s="65"/>
      <c r="N20" s="59">
        <v>12.89</v>
      </c>
      <c r="O20" s="68">
        <f t="shared" si="0"/>
        <v>3.2225000000000001</v>
      </c>
      <c r="P20" s="68">
        <f t="shared" si="6"/>
        <v>9.6675000000000004</v>
      </c>
      <c r="Q20" s="69">
        <f t="shared" si="2"/>
        <v>0.25</v>
      </c>
    </row>
    <row r="21" spans="1:17" ht="26.1" customHeight="1" x14ac:dyDescent="0.2">
      <c r="A21" s="17" t="s">
        <v>50</v>
      </c>
      <c r="B21" s="19">
        <v>43475</v>
      </c>
      <c r="C21" s="17" t="s">
        <v>44</v>
      </c>
      <c r="D21" s="17" t="s">
        <v>63</v>
      </c>
      <c r="E21" s="139" t="s">
        <v>57</v>
      </c>
      <c r="F21" s="139"/>
      <c r="G21" s="18" t="s">
        <v>47</v>
      </c>
      <c r="H21" s="21">
        <v>1</v>
      </c>
      <c r="I21" s="20">
        <f t="shared" si="7"/>
        <v>16.1175</v>
      </c>
      <c r="J21" s="20">
        <f t="shared" si="8"/>
        <v>16.12</v>
      </c>
      <c r="K21" s="65"/>
      <c r="N21" s="59">
        <v>21.49</v>
      </c>
      <c r="O21" s="68">
        <f t="shared" si="0"/>
        <v>5.3724999999999996</v>
      </c>
      <c r="P21" s="68">
        <f t="shared" si="6"/>
        <v>16.1175</v>
      </c>
      <c r="Q21" s="69">
        <f t="shared" si="2"/>
        <v>0.25</v>
      </c>
    </row>
    <row r="22" spans="1:17" ht="26.1" customHeight="1" thickBot="1" x14ac:dyDescent="0.25">
      <c r="A22" s="17" t="s">
        <v>50</v>
      </c>
      <c r="B22" s="19">
        <v>43499</v>
      </c>
      <c r="C22" s="17" t="s">
        <v>44</v>
      </c>
      <c r="D22" s="17" t="s">
        <v>64</v>
      </c>
      <c r="E22" s="139" t="s">
        <v>57</v>
      </c>
      <c r="F22" s="139"/>
      <c r="G22" s="18" t="s">
        <v>47</v>
      </c>
      <c r="H22" s="21">
        <v>1</v>
      </c>
      <c r="I22" s="20">
        <f t="shared" si="7"/>
        <v>166.13249999999999</v>
      </c>
      <c r="J22" s="20">
        <f t="shared" si="8"/>
        <v>166.13</v>
      </c>
      <c r="K22" s="65"/>
      <c r="L22">
        <v>621.5</v>
      </c>
      <c r="N22" s="59">
        <v>221.51</v>
      </c>
      <c r="O22" s="68">
        <f t="shared" si="0"/>
        <v>55.377499999999998</v>
      </c>
      <c r="P22" s="68">
        <f t="shared" si="6"/>
        <v>166.13249999999999</v>
      </c>
      <c r="Q22" s="69">
        <f t="shared" si="2"/>
        <v>0.25</v>
      </c>
    </row>
    <row r="23" spans="1:17" ht="0.95" customHeight="1" thickTop="1" x14ac:dyDescent="0.2">
      <c r="A23" s="11"/>
      <c r="B23" s="11"/>
      <c r="C23" s="11"/>
      <c r="D23" s="11"/>
      <c r="E23" s="11"/>
      <c r="F23" s="11"/>
      <c r="G23" s="11"/>
      <c r="H23" s="11"/>
      <c r="I23" s="11"/>
      <c r="J23" s="11"/>
      <c r="K23" s="65" t="b">
        <f t="shared" si="5"/>
        <v>0</v>
      </c>
      <c r="L23">
        <v>13.85</v>
      </c>
      <c r="N23" s="59"/>
      <c r="O23" s="68">
        <f t="shared" si="0"/>
        <v>0</v>
      </c>
      <c r="P23" s="68">
        <f t="shared" si="6"/>
        <v>0</v>
      </c>
      <c r="Q23" s="69" t="e">
        <f t="shared" si="2"/>
        <v>#DIV/0!</v>
      </c>
    </row>
    <row r="24" spans="1:17" ht="18" customHeight="1" x14ac:dyDescent="0.2">
      <c r="A24" s="2" t="s">
        <v>65</v>
      </c>
      <c r="B24" s="4" t="s">
        <v>36</v>
      </c>
      <c r="C24" s="2" t="s">
        <v>37</v>
      </c>
      <c r="D24" s="2" t="s">
        <v>9</v>
      </c>
      <c r="E24" s="129" t="s">
        <v>38</v>
      </c>
      <c r="F24" s="129"/>
      <c r="G24" s="3" t="s">
        <v>39</v>
      </c>
      <c r="H24" s="4" t="s">
        <v>40</v>
      </c>
      <c r="I24" s="4" t="s">
        <v>41</v>
      </c>
      <c r="J24" s="4" t="s">
        <v>10</v>
      </c>
      <c r="K24" s="65">
        <f t="shared" si="5"/>
        <v>2313.6799999999998</v>
      </c>
      <c r="L24">
        <v>13.33</v>
      </c>
      <c r="N24" s="59" t="s">
        <v>41</v>
      </c>
      <c r="O24" s="68" t="e">
        <f t="shared" si="0"/>
        <v>#VALUE!</v>
      </c>
      <c r="P24" s="68" t="e">
        <f t="shared" si="6"/>
        <v>#VALUE!</v>
      </c>
      <c r="Q24" s="69" t="e">
        <f t="shared" si="2"/>
        <v>#VALUE!</v>
      </c>
    </row>
    <row r="25" spans="1:17" ht="24" customHeight="1" x14ac:dyDescent="0.2">
      <c r="A25" s="6" t="s">
        <v>42</v>
      </c>
      <c r="B25" s="8">
        <v>93563</v>
      </c>
      <c r="C25" s="6" t="s">
        <v>44</v>
      </c>
      <c r="D25" s="6" t="s">
        <v>66</v>
      </c>
      <c r="E25" s="138" t="s">
        <v>46</v>
      </c>
      <c r="F25" s="138"/>
      <c r="G25" s="7" t="s">
        <v>47</v>
      </c>
      <c r="H25" s="10">
        <v>1</v>
      </c>
      <c r="I25" s="9">
        <f>SUM(J26:J31)</f>
        <v>2313.6799999999998</v>
      </c>
      <c r="J25" s="9">
        <f>H25*I25</f>
        <v>2313.6799999999998</v>
      </c>
      <c r="K25" s="65"/>
      <c r="L25">
        <v>12.05</v>
      </c>
      <c r="N25" s="59">
        <v>3084.91</v>
      </c>
      <c r="O25" s="68">
        <f t="shared" si="0"/>
        <v>771.22749999999996</v>
      </c>
      <c r="P25" s="68">
        <f t="shared" si="6"/>
        <v>2313.6824999999999</v>
      </c>
      <c r="Q25" s="69">
        <f t="shared" si="2"/>
        <v>0.25</v>
      </c>
    </row>
    <row r="26" spans="1:17" ht="26.1" customHeight="1" x14ac:dyDescent="0.2">
      <c r="A26" s="12" t="s">
        <v>48</v>
      </c>
      <c r="B26" s="14">
        <v>95413</v>
      </c>
      <c r="C26" s="12" t="s">
        <v>44</v>
      </c>
      <c r="D26" s="12" t="s">
        <v>67</v>
      </c>
      <c r="E26" s="137" t="s">
        <v>46</v>
      </c>
      <c r="F26" s="137"/>
      <c r="G26" s="13" t="s">
        <v>47</v>
      </c>
      <c r="H26" s="16">
        <v>1</v>
      </c>
      <c r="I26" s="15">
        <f>P26</f>
        <v>8.1225000000000005</v>
      </c>
      <c r="J26" s="15">
        <f>ROUNDDOWN(H26*I26,2)</f>
        <v>8.1199999999999992</v>
      </c>
      <c r="K26" s="65"/>
      <c r="L26">
        <v>9.98</v>
      </c>
      <c r="N26" s="59">
        <v>10.83</v>
      </c>
      <c r="O26" s="68">
        <f t="shared" si="0"/>
        <v>2.7075</v>
      </c>
      <c r="P26" s="68">
        <f t="shared" si="6"/>
        <v>8.1225000000000005</v>
      </c>
      <c r="Q26" s="69">
        <f t="shared" si="2"/>
        <v>0.25</v>
      </c>
    </row>
    <row r="27" spans="1:17" ht="24" customHeight="1" x14ac:dyDescent="0.2">
      <c r="A27" s="17" t="s">
        <v>50</v>
      </c>
      <c r="B27" s="19">
        <v>40809</v>
      </c>
      <c r="C27" s="17" t="s">
        <v>44</v>
      </c>
      <c r="D27" s="17" t="s">
        <v>68</v>
      </c>
      <c r="E27" s="139" t="s">
        <v>52</v>
      </c>
      <c r="F27" s="139"/>
      <c r="G27" s="18" t="s">
        <v>47</v>
      </c>
      <c r="H27" s="21">
        <v>1</v>
      </c>
      <c r="I27" s="20">
        <f t="shared" ref="I27:I31" si="9">P27</f>
        <v>2020.7550000000001</v>
      </c>
      <c r="J27" s="20">
        <f>ROUNDDOWN(H27*I27,2)</f>
        <v>2020.75</v>
      </c>
      <c r="K27" s="65"/>
      <c r="L27">
        <v>11.47</v>
      </c>
      <c r="N27" s="59">
        <v>2694.34</v>
      </c>
      <c r="O27" s="68">
        <f t="shared" si="0"/>
        <v>673.58500000000004</v>
      </c>
      <c r="P27" s="68">
        <f t="shared" si="6"/>
        <v>2020.7550000000001</v>
      </c>
      <c r="Q27" s="69">
        <f t="shared" si="2"/>
        <v>0.25</v>
      </c>
    </row>
    <row r="28" spans="1:17" ht="26.1" customHeight="1" x14ac:dyDescent="0.2">
      <c r="A28" s="17" t="s">
        <v>50</v>
      </c>
      <c r="B28" s="19">
        <v>40863</v>
      </c>
      <c r="C28" s="17" t="s">
        <v>44</v>
      </c>
      <c r="D28" s="17" t="s">
        <v>53</v>
      </c>
      <c r="E28" s="139" t="s">
        <v>54</v>
      </c>
      <c r="F28" s="139"/>
      <c r="G28" s="18" t="s">
        <v>47</v>
      </c>
      <c r="H28" s="21">
        <v>1</v>
      </c>
      <c r="I28" s="20">
        <f t="shared" si="9"/>
        <v>161.67000000000002</v>
      </c>
      <c r="J28" s="20">
        <f>ROUNDDOWN(H28*I28,2)</f>
        <v>161.66999999999999</v>
      </c>
      <c r="K28" s="65"/>
      <c r="L28">
        <v>14.16</v>
      </c>
      <c r="N28" s="59">
        <v>215.56</v>
      </c>
      <c r="O28" s="68">
        <f t="shared" si="0"/>
        <v>53.89</v>
      </c>
      <c r="P28" s="68">
        <f t="shared" si="6"/>
        <v>161.67000000000002</v>
      </c>
      <c r="Q28" s="69">
        <f t="shared" si="2"/>
        <v>0.24999999999999989</v>
      </c>
    </row>
    <row r="29" spans="1:17" ht="26.1" customHeight="1" x14ac:dyDescent="0.2">
      <c r="A29" s="17" t="s">
        <v>50</v>
      </c>
      <c r="B29" s="19">
        <v>40864</v>
      </c>
      <c r="C29" s="17" t="s">
        <v>44</v>
      </c>
      <c r="D29" s="17" t="s">
        <v>55</v>
      </c>
      <c r="E29" s="139" t="s">
        <v>54</v>
      </c>
      <c r="F29" s="139"/>
      <c r="G29" s="18" t="s">
        <v>47</v>
      </c>
      <c r="H29" s="21">
        <v>1</v>
      </c>
      <c r="I29" s="20">
        <f t="shared" si="9"/>
        <v>9.6675000000000004</v>
      </c>
      <c r="J29" s="20">
        <f t="shared" ref="J29:J31" si="10">ROUND(H29*I29,2)</f>
        <v>9.67</v>
      </c>
      <c r="K29" s="65"/>
      <c r="L29">
        <v>62.61</v>
      </c>
      <c r="N29" s="59">
        <v>12.89</v>
      </c>
      <c r="O29" s="68">
        <f t="shared" si="0"/>
        <v>3.2225000000000001</v>
      </c>
      <c r="P29" s="68">
        <f t="shared" si="6"/>
        <v>9.6675000000000004</v>
      </c>
      <c r="Q29" s="69">
        <f t="shared" si="2"/>
        <v>0.25</v>
      </c>
    </row>
    <row r="30" spans="1:17" ht="26.1" customHeight="1" x14ac:dyDescent="0.2">
      <c r="A30" s="17" t="s">
        <v>50</v>
      </c>
      <c r="B30" s="19">
        <v>43470</v>
      </c>
      <c r="C30" s="17" t="s">
        <v>44</v>
      </c>
      <c r="D30" s="17" t="s">
        <v>69</v>
      </c>
      <c r="E30" s="139" t="s">
        <v>57</v>
      </c>
      <c r="F30" s="139"/>
      <c r="G30" s="18" t="s">
        <v>47</v>
      </c>
      <c r="H30" s="21">
        <v>1</v>
      </c>
      <c r="I30" s="20">
        <f t="shared" si="9"/>
        <v>7.9499999999999993</v>
      </c>
      <c r="J30" s="20">
        <f t="shared" si="10"/>
        <v>7.95</v>
      </c>
      <c r="K30" s="65"/>
      <c r="L30">
        <v>46.54</v>
      </c>
      <c r="N30" s="59">
        <v>10.6</v>
      </c>
      <c r="O30" s="68">
        <f t="shared" si="0"/>
        <v>2.65</v>
      </c>
      <c r="P30" s="68">
        <f t="shared" si="6"/>
        <v>7.9499999999999993</v>
      </c>
      <c r="Q30" s="69">
        <f t="shared" si="2"/>
        <v>0.25</v>
      </c>
    </row>
    <row r="31" spans="1:17" ht="26.1" customHeight="1" thickBot="1" x14ac:dyDescent="0.25">
      <c r="A31" s="17" t="s">
        <v>50</v>
      </c>
      <c r="B31" s="19">
        <v>43494</v>
      </c>
      <c r="C31" s="17" t="s">
        <v>44</v>
      </c>
      <c r="D31" s="17" t="s">
        <v>70</v>
      </c>
      <c r="E31" s="139" t="s">
        <v>57</v>
      </c>
      <c r="F31" s="139"/>
      <c r="G31" s="18" t="s">
        <v>47</v>
      </c>
      <c r="H31" s="21">
        <v>1</v>
      </c>
      <c r="I31" s="20">
        <f t="shared" si="9"/>
        <v>105.5175</v>
      </c>
      <c r="J31" s="20">
        <f t="shared" si="10"/>
        <v>105.52</v>
      </c>
      <c r="K31" s="65"/>
      <c r="L31">
        <v>170.09</v>
      </c>
      <c r="N31" s="59">
        <v>140.69</v>
      </c>
      <c r="O31" s="68">
        <f t="shared" si="0"/>
        <v>35.172499999999999</v>
      </c>
      <c r="P31" s="68">
        <f t="shared" si="6"/>
        <v>105.5175</v>
      </c>
      <c r="Q31" s="69">
        <f t="shared" si="2"/>
        <v>0.25</v>
      </c>
    </row>
    <row r="32" spans="1:17" ht="0.95" customHeight="1" thickTop="1" x14ac:dyDescent="0.2">
      <c r="A32" s="11"/>
      <c r="B32" s="11"/>
      <c r="C32" s="11"/>
      <c r="D32" s="11"/>
      <c r="E32" s="11"/>
      <c r="F32" s="11"/>
      <c r="G32" s="11"/>
      <c r="H32" s="11"/>
      <c r="I32" s="11"/>
      <c r="J32" s="11"/>
      <c r="K32" s="65" t="b">
        <f t="shared" si="5"/>
        <v>0</v>
      </c>
      <c r="L32">
        <v>15.4</v>
      </c>
      <c r="N32" s="59"/>
      <c r="O32" s="68">
        <f t="shared" si="0"/>
        <v>0</v>
      </c>
      <c r="P32" s="68">
        <f t="shared" si="6"/>
        <v>0</v>
      </c>
      <c r="Q32" s="69" t="e">
        <f t="shared" si="2"/>
        <v>#DIV/0!</v>
      </c>
    </row>
    <row r="33" spans="1:17" ht="18" customHeight="1" x14ac:dyDescent="0.2">
      <c r="A33" s="2" t="s">
        <v>71</v>
      </c>
      <c r="B33" s="4" t="s">
        <v>36</v>
      </c>
      <c r="C33" s="2" t="s">
        <v>37</v>
      </c>
      <c r="D33" s="2" t="s">
        <v>9</v>
      </c>
      <c r="E33" s="129" t="s">
        <v>38</v>
      </c>
      <c r="F33" s="129"/>
      <c r="G33" s="3" t="s">
        <v>39</v>
      </c>
      <c r="H33" s="4" t="s">
        <v>40</v>
      </c>
      <c r="I33" s="4" t="s">
        <v>41</v>
      </c>
      <c r="J33" s="4" t="s">
        <v>10</v>
      </c>
      <c r="K33" s="65">
        <f t="shared" si="5"/>
        <v>15.759999999999998</v>
      </c>
      <c r="L33">
        <v>14.44</v>
      </c>
      <c r="N33" s="59" t="s">
        <v>41</v>
      </c>
      <c r="O33" s="68" t="e">
        <f t="shared" si="0"/>
        <v>#VALUE!</v>
      </c>
      <c r="P33" s="68" t="e">
        <f t="shared" si="6"/>
        <v>#VALUE!</v>
      </c>
      <c r="Q33" s="69" t="e">
        <f t="shared" si="2"/>
        <v>#VALUE!</v>
      </c>
    </row>
    <row r="34" spans="1:17" ht="24" customHeight="1" x14ac:dyDescent="0.2">
      <c r="A34" s="6" t="s">
        <v>42</v>
      </c>
      <c r="B34" s="8">
        <v>88326</v>
      </c>
      <c r="C34" s="6" t="s">
        <v>44</v>
      </c>
      <c r="D34" s="6" t="s">
        <v>72</v>
      </c>
      <c r="E34" s="138" t="s">
        <v>46</v>
      </c>
      <c r="F34" s="138"/>
      <c r="G34" s="7" t="s">
        <v>73</v>
      </c>
      <c r="H34" s="10">
        <v>1</v>
      </c>
      <c r="I34" s="9">
        <f>SUM(J35:J42)</f>
        <v>15.759999999999998</v>
      </c>
      <c r="J34" s="9">
        <f>H34*I34</f>
        <v>15.759999999999998</v>
      </c>
      <c r="K34" s="65"/>
      <c r="L34">
        <v>12.83</v>
      </c>
      <c r="N34" s="59">
        <v>21.01</v>
      </c>
      <c r="O34" s="68">
        <f t="shared" si="0"/>
        <v>5.2525000000000004</v>
      </c>
      <c r="P34" s="68">
        <f t="shared" si="6"/>
        <v>15.7575</v>
      </c>
      <c r="Q34" s="69">
        <f t="shared" si="2"/>
        <v>0.25</v>
      </c>
    </row>
    <row r="35" spans="1:17" ht="26.1" customHeight="1" x14ac:dyDescent="0.2">
      <c r="A35" s="12" t="s">
        <v>48</v>
      </c>
      <c r="B35" s="14">
        <v>95388</v>
      </c>
      <c r="C35" s="12" t="s">
        <v>44</v>
      </c>
      <c r="D35" s="12" t="s">
        <v>74</v>
      </c>
      <c r="E35" s="137" t="s">
        <v>46</v>
      </c>
      <c r="F35" s="137"/>
      <c r="G35" s="13" t="s">
        <v>73</v>
      </c>
      <c r="H35" s="16">
        <v>1</v>
      </c>
      <c r="I35" s="15">
        <f>P35</f>
        <v>5.2500000000000005E-2</v>
      </c>
      <c r="J35" s="15">
        <f>ROUNDDOWN(H35*I35,2)</f>
        <v>0.05</v>
      </c>
      <c r="K35" s="65"/>
      <c r="L35">
        <v>10.74</v>
      </c>
      <c r="N35" s="59">
        <v>7.0000000000000007E-2</v>
      </c>
      <c r="O35" s="68">
        <f t="shared" si="0"/>
        <v>1.7500000000000002E-2</v>
      </c>
      <c r="P35" s="68">
        <f t="shared" si="6"/>
        <v>5.2500000000000005E-2</v>
      </c>
      <c r="Q35" s="69">
        <f t="shared" si="2"/>
        <v>0.25</v>
      </c>
    </row>
    <row r="36" spans="1:17" ht="26.1" customHeight="1" x14ac:dyDescent="0.2">
      <c r="A36" s="17" t="s">
        <v>50</v>
      </c>
      <c r="B36" s="19">
        <v>37370</v>
      </c>
      <c r="C36" s="17" t="s">
        <v>44</v>
      </c>
      <c r="D36" s="17" t="s">
        <v>75</v>
      </c>
      <c r="E36" s="139" t="s">
        <v>76</v>
      </c>
      <c r="F36" s="139"/>
      <c r="G36" s="18" t="s">
        <v>73</v>
      </c>
      <c r="H36" s="21">
        <v>1</v>
      </c>
      <c r="I36" s="20">
        <f t="shared" ref="I36:I40" si="11">P36</f>
        <v>1.6949999999999998</v>
      </c>
      <c r="J36" s="20">
        <f>ROUNDDOWN(H36*I36,2)</f>
        <v>1.69</v>
      </c>
      <c r="K36" s="65"/>
      <c r="L36">
        <v>51.83</v>
      </c>
      <c r="N36" s="59">
        <v>2.2599999999999998</v>
      </c>
      <c r="O36" s="68">
        <f t="shared" si="0"/>
        <v>0.56499999999999995</v>
      </c>
      <c r="P36" s="68">
        <f t="shared" si="6"/>
        <v>1.6949999999999998</v>
      </c>
      <c r="Q36" s="69">
        <f t="shared" si="2"/>
        <v>0.25</v>
      </c>
    </row>
    <row r="37" spans="1:17" ht="26.1" customHeight="1" x14ac:dyDescent="0.2">
      <c r="A37" s="17" t="s">
        <v>50</v>
      </c>
      <c r="B37" s="19">
        <v>37371</v>
      </c>
      <c r="C37" s="17" t="s">
        <v>44</v>
      </c>
      <c r="D37" s="17" t="s">
        <v>77</v>
      </c>
      <c r="E37" s="139" t="s">
        <v>78</v>
      </c>
      <c r="F37" s="139"/>
      <c r="G37" s="18" t="s">
        <v>73</v>
      </c>
      <c r="H37" s="21">
        <v>1</v>
      </c>
      <c r="I37" s="20">
        <f t="shared" si="11"/>
        <v>0.48750000000000004</v>
      </c>
      <c r="J37" s="20">
        <f t="shared" ref="J37:J40" si="12">ROUND(H37*I37,2)</f>
        <v>0.49</v>
      </c>
      <c r="K37" s="65"/>
      <c r="L37">
        <v>16.28</v>
      </c>
      <c r="N37" s="59">
        <v>0.65</v>
      </c>
      <c r="O37" s="68">
        <f t="shared" si="0"/>
        <v>0.16250000000000001</v>
      </c>
      <c r="P37" s="68">
        <f t="shared" si="6"/>
        <v>0.48750000000000004</v>
      </c>
      <c r="Q37" s="69">
        <f t="shared" si="2"/>
        <v>0.25</v>
      </c>
    </row>
    <row r="38" spans="1:17" ht="26.1" customHeight="1" x14ac:dyDescent="0.2">
      <c r="A38" s="17" t="s">
        <v>50</v>
      </c>
      <c r="B38" s="19">
        <v>37372</v>
      </c>
      <c r="C38" s="17" t="s">
        <v>44</v>
      </c>
      <c r="D38" s="17" t="s">
        <v>79</v>
      </c>
      <c r="E38" s="139" t="s">
        <v>76</v>
      </c>
      <c r="F38" s="139"/>
      <c r="G38" s="18" t="s">
        <v>73</v>
      </c>
      <c r="H38" s="21">
        <v>1</v>
      </c>
      <c r="I38" s="20">
        <f t="shared" si="11"/>
        <v>0.85499999999999998</v>
      </c>
      <c r="J38" s="20">
        <f t="shared" si="12"/>
        <v>0.86</v>
      </c>
      <c r="K38" s="65"/>
      <c r="L38">
        <v>29.75</v>
      </c>
      <c r="N38" s="59">
        <v>1.1399999999999999</v>
      </c>
      <c r="O38" s="68">
        <f t="shared" si="0"/>
        <v>0.28499999999999998</v>
      </c>
      <c r="P38" s="68">
        <f t="shared" si="6"/>
        <v>0.85499999999999998</v>
      </c>
      <c r="Q38" s="69">
        <f t="shared" si="2"/>
        <v>0.25</v>
      </c>
    </row>
    <row r="39" spans="1:17" ht="26.1" customHeight="1" x14ac:dyDescent="0.2">
      <c r="A39" s="17" t="s">
        <v>50</v>
      </c>
      <c r="B39" s="19">
        <v>37373</v>
      </c>
      <c r="C39" s="17" t="s">
        <v>44</v>
      </c>
      <c r="D39" s="17" t="s">
        <v>80</v>
      </c>
      <c r="E39" s="139" t="s">
        <v>81</v>
      </c>
      <c r="F39" s="139"/>
      <c r="G39" s="18" t="s">
        <v>73</v>
      </c>
      <c r="H39" s="21">
        <v>1</v>
      </c>
      <c r="I39" s="20">
        <f t="shared" si="11"/>
        <v>5.2500000000000005E-2</v>
      </c>
      <c r="J39" s="20">
        <f t="shared" si="12"/>
        <v>0.05</v>
      </c>
      <c r="K39" s="65"/>
      <c r="L39">
        <v>47.97</v>
      </c>
      <c r="N39" s="59">
        <v>7.0000000000000007E-2</v>
      </c>
      <c r="O39" s="68">
        <f t="shared" si="0"/>
        <v>1.7500000000000002E-2</v>
      </c>
      <c r="P39" s="68">
        <f t="shared" si="6"/>
        <v>5.2500000000000005E-2</v>
      </c>
      <c r="Q39" s="69">
        <f t="shared" si="2"/>
        <v>0.25</v>
      </c>
    </row>
    <row r="40" spans="1:17" ht="26.1" customHeight="1" x14ac:dyDescent="0.2">
      <c r="A40" s="17" t="s">
        <v>50</v>
      </c>
      <c r="B40" s="19">
        <v>41776</v>
      </c>
      <c r="C40" s="17" t="s">
        <v>44</v>
      </c>
      <c r="D40" s="17" t="s">
        <v>82</v>
      </c>
      <c r="E40" s="139" t="s">
        <v>52</v>
      </c>
      <c r="F40" s="139"/>
      <c r="G40" s="18" t="s">
        <v>73</v>
      </c>
      <c r="H40" s="21">
        <v>1</v>
      </c>
      <c r="I40" s="20">
        <f t="shared" si="11"/>
        <v>11.234999999999999</v>
      </c>
      <c r="J40" s="20">
        <f t="shared" si="12"/>
        <v>11.24</v>
      </c>
      <c r="K40" s="65"/>
      <c r="L40">
        <v>105.02</v>
      </c>
      <c r="N40" s="59">
        <v>14.98</v>
      </c>
      <c r="O40" s="68">
        <f t="shared" si="0"/>
        <v>3.7450000000000001</v>
      </c>
      <c r="P40" s="68">
        <f t="shared" si="6"/>
        <v>11.234999999999999</v>
      </c>
      <c r="Q40" s="69">
        <f t="shared" si="2"/>
        <v>0.25000000000000011</v>
      </c>
    </row>
    <row r="41" spans="1:17" ht="26.1" customHeight="1" x14ac:dyDescent="0.2">
      <c r="A41" s="17" t="s">
        <v>50</v>
      </c>
      <c r="B41" s="19">
        <v>43467</v>
      </c>
      <c r="C41" s="17" t="s">
        <v>44</v>
      </c>
      <c r="D41" s="17" t="s">
        <v>83</v>
      </c>
      <c r="E41" s="139" t="s">
        <v>57</v>
      </c>
      <c r="F41" s="139"/>
      <c r="G41" s="18" t="s">
        <v>73</v>
      </c>
      <c r="H41" s="21">
        <v>1</v>
      </c>
      <c r="I41" s="20">
        <f t="shared" ref="I41:I42" si="13">P41</f>
        <v>0.4425</v>
      </c>
      <c r="J41" s="20">
        <f t="shared" ref="J41:J42" si="14">ROUND(H41*I41,2)</f>
        <v>0.44</v>
      </c>
      <c r="K41" s="65"/>
      <c r="N41" s="59">
        <v>0.59</v>
      </c>
      <c r="O41" s="68">
        <f t="shared" si="0"/>
        <v>0.14749999999999999</v>
      </c>
      <c r="P41" s="68">
        <f t="shared" si="6"/>
        <v>0.4425</v>
      </c>
      <c r="Q41" s="69">
        <f t="shared" si="2"/>
        <v>0.25</v>
      </c>
    </row>
    <row r="42" spans="1:17" ht="26.1" customHeight="1" thickBot="1" x14ac:dyDescent="0.25">
      <c r="A42" s="17" t="s">
        <v>50</v>
      </c>
      <c r="B42" s="19">
        <v>43491</v>
      </c>
      <c r="C42" s="17" t="s">
        <v>44</v>
      </c>
      <c r="D42" s="17" t="s">
        <v>84</v>
      </c>
      <c r="E42" s="139" t="s">
        <v>57</v>
      </c>
      <c r="F42" s="139"/>
      <c r="G42" s="18" t="s">
        <v>73</v>
      </c>
      <c r="H42" s="21">
        <v>1</v>
      </c>
      <c r="I42" s="20">
        <f t="shared" si="13"/>
        <v>0.9375</v>
      </c>
      <c r="J42" s="20">
        <f t="shared" si="14"/>
        <v>0.94</v>
      </c>
      <c r="K42" s="65"/>
      <c r="N42" s="59">
        <v>1.25</v>
      </c>
      <c r="O42" s="68">
        <f t="shared" si="0"/>
        <v>0.3125</v>
      </c>
      <c r="P42" s="68">
        <f t="shared" si="6"/>
        <v>0.9375</v>
      </c>
      <c r="Q42" s="69">
        <f t="shared" si="2"/>
        <v>0.25</v>
      </c>
    </row>
    <row r="43" spans="1:17" ht="0.95" customHeight="1" thickTop="1" x14ac:dyDescent="0.2">
      <c r="A43" s="11"/>
      <c r="B43" s="11"/>
      <c r="C43" s="11"/>
      <c r="D43" s="11"/>
      <c r="E43" s="11"/>
      <c r="F43" s="11"/>
      <c r="G43" s="11"/>
      <c r="H43" s="11"/>
      <c r="I43" s="11"/>
      <c r="J43" s="11"/>
      <c r="K43" s="65" t="b">
        <f t="shared" si="5"/>
        <v>0</v>
      </c>
      <c r="N43" s="59"/>
      <c r="O43" s="68">
        <f t="shared" si="0"/>
        <v>0</v>
      </c>
      <c r="P43" s="68">
        <f t="shared" si="6"/>
        <v>0</v>
      </c>
      <c r="Q43" s="69" t="e">
        <f t="shared" si="2"/>
        <v>#DIV/0!</v>
      </c>
    </row>
    <row r="44" spans="1:17" ht="18" customHeight="1" x14ac:dyDescent="0.2">
      <c r="A44" s="2" t="s">
        <v>85</v>
      </c>
      <c r="B44" s="4" t="s">
        <v>36</v>
      </c>
      <c r="C44" s="2" t="s">
        <v>37</v>
      </c>
      <c r="D44" s="2" t="s">
        <v>9</v>
      </c>
      <c r="E44" s="129" t="s">
        <v>38</v>
      </c>
      <c r="F44" s="129"/>
      <c r="G44" s="3" t="s">
        <v>39</v>
      </c>
      <c r="H44" s="4" t="s">
        <v>40</v>
      </c>
      <c r="I44" s="4" t="s">
        <v>41</v>
      </c>
      <c r="J44" s="4" t="s">
        <v>10</v>
      </c>
      <c r="K44" s="65">
        <f t="shared" si="5"/>
        <v>7999.83</v>
      </c>
      <c r="N44" s="59" t="s">
        <v>41</v>
      </c>
      <c r="O44" s="68" t="e">
        <f t="shared" si="0"/>
        <v>#VALUE!</v>
      </c>
      <c r="P44" s="68" t="e">
        <f t="shared" si="6"/>
        <v>#VALUE!</v>
      </c>
      <c r="Q44" s="69" t="e">
        <f t="shared" si="2"/>
        <v>#VALUE!</v>
      </c>
    </row>
    <row r="45" spans="1:17" ht="26.1" customHeight="1" x14ac:dyDescent="0.2">
      <c r="A45" s="6" t="s">
        <v>42</v>
      </c>
      <c r="B45" s="8" t="s">
        <v>86</v>
      </c>
      <c r="C45" s="6" t="s">
        <v>87</v>
      </c>
      <c r="D45" s="6" t="s">
        <v>88</v>
      </c>
      <c r="E45" s="138" t="s">
        <v>46</v>
      </c>
      <c r="F45" s="138"/>
      <c r="G45" s="7" t="s">
        <v>89</v>
      </c>
      <c r="H45" s="10">
        <v>1</v>
      </c>
      <c r="I45" s="9">
        <f>SUM(J46)</f>
        <v>7999.83</v>
      </c>
      <c r="J45" s="9">
        <f>H45*I45</f>
        <v>7999.83</v>
      </c>
      <c r="K45" s="65"/>
      <c r="N45" s="59">
        <v>10666.44</v>
      </c>
      <c r="O45" s="68">
        <f t="shared" si="0"/>
        <v>2666.61</v>
      </c>
      <c r="P45" s="68">
        <f t="shared" si="6"/>
        <v>7999.83</v>
      </c>
      <c r="Q45" s="69">
        <f t="shared" si="2"/>
        <v>0.25</v>
      </c>
    </row>
    <row r="46" spans="1:17" ht="24" customHeight="1" thickBot="1" x14ac:dyDescent="0.25">
      <c r="A46" s="17" t="s">
        <v>50</v>
      </c>
      <c r="B46" s="19">
        <v>10193</v>
      </c>
      <c r="C46" s="17" t="s">
        <v>90</v>
      </c>
      <c r="D46" s="17" t="s">
        <v>91</v>
      </c>
      <c r="E46" s="139" t="s">
        <v>52</v>
      </c>
      <c r="F46" s="139"/>
      <c r="G46" s="18" t="s">
        <v>92</v>
      </c>
      <c r="H46" s="21">
        <v>1</v>
      </c>
      <c r="I46" s="20">
        <f t="shared" ref="I46" si="15">P46</f>
        <v>7999.83</v>
      </c>
      <c r="J46" s="20">
        <f t="shared" ref="J46" si="16">ROUND(H46*I46,2)</f>
        <v>7999.83</v>
      </c>
      <c r="K46" s="65"/>
      <c r="N46" s="59">
        <v>10666.44</v>
      </c>
      <c r="O46" s="68">
        <f t="shared" si="0"/>
        <v>2666.61</v>
      </c>
      <c r="P46" s="68">
        <f t="shared" si="6"/>
        <v>7999.83</v>
      </c>
      <c r="Q46" s="69">
        <f t="shared" si="2"/>
        <v>0.25</v>
      </c>
    </row>
    <row r="47" spans="1:17" ht="0.95" customHeight="1" thickTop="1" x14ac:dyDescent="0.2">
      <c r="A47" s="11"/>
      <c r="B47" s="11"/>
      <c r="C47" s="11"/>
      <c r="D47" s="11"/>
      <c r="E47" s="11"/>
      <c r="F47" s="11"/>
      <c r="G47" s="11"/>
      <c r="H47" s="11"/>
      <c r="I47" s="11"/>
      <c r="J47" s="11"/>
      <c r="K47" s="65" t="b">
        <f t="shared" si="5"/>
        <v>0</v>
      </c>
      <c r="N47" s="59"/>
      <c r="O47" s="68">
        <f t="shared" si="0"/>
        <v>0</v>
      </c>
      <c r="P47" s="68">
        <f t="shared" si="6"/>
        <v>0</v>
      </c>
      <c r="Q47" s="69" t="e">
        <f t="shared" si="2"/>
        <v>#DIV/0!</v>
      </c>
    </row>
    <row r="48" spans="1:17" ht="18" customHeight="1" x14ac:dyDescent="0.2">
      <c r="A48" s="2" t="s">
        <v>93</v>
      </c>
      <c r="B48" s="4" t="s">
        <v>36</v>
      </c>
      <c r="C48" s="2" t="s">
        <v>37</v>
      </c>
      <c r="D48" s="2" t="s">
        <v>9</v>
      </c>
      <c r="E48" s="129" t="s">
        <v>38</v>
      </c>
      <c r="F48" s="129"/>
      <c r="G48" s="3" t="s">
        <v>39</v>
      </c>
      <c r="H48" s="4" t="s">
        <v>40</v>
      </c>
      <c r="I48" s="4" t="s">
        <v>41</v>
      </c>
      <c r="J48" s="4" t="s">
        <v>10</v>
      </c>
      <c r="K48" s="65">
        <f t="shared" si="5"/>
        <v>190.94</v>
      </c>
      <c r="N48" s="59" t="s">
        <v>41</v>
      </c>
      <c r="O48" s="68" t="e">
        <f t="shared" si="0"/>
        <v>#VALUE!</v>
      </c>
      <c r="P48" s="68" t="e">
        <f t="shared" si="6"/>
        <v>#VALUE!</v>
      </c>
      <c r="Q48" s="69" t="e">
        <f t="shared" si="2"/>
        <v>#VALUE!</v>
      </c>
    </row>
    <row r="49" spans="1:17" ht="24" customHeight="1" x14ac:dyDescent="0.2">
      <c r="A49" s="6" t="s">
        <v>42</v>
      </c>
      <c r="B49" s="8" t="s">
        <v>94</v>
      </c>
      <c r="C49" s="6" t="s">
        <v>87</v>
      </c>
      <c r="D49" s="6" t="s">
        <v>95</v>
      </c>
      <c r="E49" s="138" t="s">
        <v>96</v>
      </c>
      <c r="F49" s="138"/>
      <c r="G49" s="7" t="s">
        <v>97</v>
      </c>
      <c r="H49" s="10">
        <v>1</v>
      </c>
      <c r="I49" s="9">
        <f>SUM(J50)</f>
        <v>190.94</v>
      </c>
      <c r="J49" s="9">
        <f>H49*I49</f>
        <v>190.94</v>
      </c>
      <c r="K49" s="65"/>
      <c r="N49" s="59">
        <v>254.59</v>
      </c>
      <c r="O49" s="68">
        <f t="shared" si="0"/>
        <v>63.647500000000001</v>
      </c>
      <c r="P49" s="68">
        <f t="shared" si="6"/>
        <v>190.9425</v>
      </c>
      <c r="Q49" s="69">
        <f t="shared" si="2"/>
        <v>0.25</v>
      </c>
    </row>
    <row r="50" spans="1:17" ht="24" customHeight="1" thickBot="1" x14ac:dyDescent="0.25">
      <c r="A50" s="17" t="s">
        <v>50</v>
      </c>
      <c r="B50" s="19" t="s">
        <v>94</v>
      </c>
      <c r="C50" s="17" t="s">
        <v>87</v>
      </c>
      <c r="D50" s="17" t="s">
        <v>98</v>
      </c>
      <c r="E50" s="139" t="s">
        <v>54</v>
      </c>
      <c r="F50" s="139"/>
      <c r="G50" s="18" t="s">
        <v>97</v>
      </c>
      <c r="H50" s="21">
        <v>1</v>
      </c>
      <c r="I50" s="20">
        <f t="shared" ref="I50" si="17">P50</f>
        <v>190.9425</v>
      </c>
      <c r="J50" s="20">
        <f t="shared" ref="J50" si="18">ROUND(H50*I50,2)</f>
        <v>190.94</v>
      </c>
      <c r="K50" s="65"/>
      <c r="N50" s="59">
        <v>254.59</v>
      </c>
      <c r="O50" s="68">
        <f t="shared" si="0"/>
        <v>63.647500000000001</v>
      </c>
      <c r="P50" s="68">
        <f t="shared" si="6"/>
        <v>190.9425</v>
      </c>
      <c r="Q50" s="69">
        <f t="shared" si="2"/>
        <v>0.25</v>
      </c>
    </row>
    <row r="51" spans="1:17" ht="0.95" customHeight="1" thickTop="1" x14ac:dyDescent="0.2">
      <c r="A51" s="11"/>
      <c r="B51" s="11"/>
      <c r="C51" s="11"/>
      <c r="D51" s="11"/>
      <c r="E51" s="11"/>
      <c r="F51" s="11"/>
      <c r="G51" s="11"/>
      <c r="H51" s="11"/>
      <c r="I51" s="11"/>
      <c r="J51" s="11"/>
      <c r="K51" s="65" t="b">
        <f t="shared" si="5"/>
        <v>0</v>
      </c>
      <c r="N51" s="59"/>
      <c r="O51" s="68">
        <f t="shared" si="0"/>
        <v>0</v>
      </c>
      <c r="P51" s="68">
        <f t="shared" si="6"/>
        <v>0</v>
      </c>
      <c r="Q51" s="69" t="e">
        <f t="shared" si="2"/>
        <v>#DIV/0!</v>
      </c>
    </row>
    <row r="52" spans="1:17" ht="18" customHeight="1" x14ac:dyDescent="0.2">
      <c r="A52" s="2" t="s">
        <v>99</v>
      </c>
      <c r="B52" s="4" t="s">
        <v>36</v>
      </c>
      <c r="C52" s="2" t="s">
        <v>37</v>
      </c>
      <c r="D52" s="2" t="s">
        <v>9</v>
      </c>
      <c r="E52" s="129" t="s">
        <v>38</v>
      </c>
      <c r="F52" s="129"/>
      <c r="G52" s="3" t="s">
        <v>39</v>
      </c>
      <c r="H52" s="4" t="s">
        <v>40</v>
      </c>
      <c r="I52" s="4" t="s">
        <v>41</v>
      </c>
      <c r="J52" s="4" t="s">
        <v>10</v>
      </c>
      <c r="K52" s="65">
        <f t="shared" si="5"/>
        <v>286.61</v>
      </c>
      <c r="N52" s="59" t="s">
        <v>41</v>
      </c>
      <c r="O52" s="68" t="e">
        <f t="shared" si="0"/>
        <v>#VALUE!</v>
      </c>
      <c r="P52" s="68" t="e">
        <f t="shared" si="6"/>
        <v>#VALUE!</v>
      </c>
      <c r="Q52" s="69" t="e">
        <f t="shared" si="2"/>
        <v>#VALUE!</v>
      </c>
    </row>
    <row r="53" spans="1:17" ht="26.1" customHeight="1" x14ac:dyDescent="0.2">
      <c r="A53" s="6" t="s">
        <v>42</v>
      </c>
      <c r="B53" s="8" t="s">
        <v>100</v>
      </c>
      <c r="C53" s="6" t="s">
        <v>87</v>
      </c>
      <c r="D53" s="6" t="s">
        <v>13672</v>
      </c>
      <c r="E53" s="138" t="s">
        <v>46</v>
      </c>
      <c r="F53" s="138"/>
      <c r="G53" s="7" t="s">
        <v>101</v>
      </c>
      <c r="H53" s="10">
        <v>1</v>
      </c>
      <c r="I53" s="9">
        <f>SUM(J54:J60)</f>
        <v>286.61</v>
      </c>
      <c r="J53" s="9">
        <f>H53*I53</f>
        <v>286.61</v>
      </c>
      <c r="K53" s="65"/>
      <c r="N53" s="59">
        <v>382.15000000000003</v>
      </c>
      <c r="O53" s="68">
        <f t="shared" si="0"/>
        <v>95.537500000000009</v>
      </c>
      <c r="P53" s="68">
        <f t="shared" si="6"/>
        <v>286.61250000000001</v>
      </c>
      <c r="Q53" s="69">
        <f t="shared" si="2"/>
        <v>0.25</v>
      </c>
    </row>
    <row r="54" spans="1:17" ht="39" customHeight="1" x14ac:dyDescent="0.2">
      <c r="A54" s="12" t="s">
        <v>48</v>
      </c>
      <c r="B54" s="14">
        <v>94962</v>
      </c>
      <c r="C54" s="12" t="s">
        <v>44</v>
      </c>
      <c r="D54" s="12" t="s">
        <v>102</v>
      </c>
      <c r="E54" s="137" t="s">
        <v>103</v>
      </c>
      <c r="F54" s="137"/>
      <c r="G54" s="13" t="s">
        <v>104</v>
      </c>
      <c r="H54" s="16">
        <v>0.01</v>
      </c>
      <c r="I54" s="15">
        <f>P54</f>
        <v>360.5625</v>
      </c>
      <c r="J54" s="15">
        <f>ROUNDDOWN(H54*I54,2)</f>
        <v>3.6</v>
      </c>
      <c r="K54" s="65"/>
      <c r="N54" s="59">
        <v>480.75</v>
      </c>
      <c r="O54" s="68">
        <f t="shared" si="0"/>
        <v>120.1875</v>
      </c>
      <c r="P54" s="68">
        <f t="shared" si="6"/>
        <v>360.5625</v>
      </c>
      <c r="Q54" s="69">
        <f t="shared" si="2"/>
        <v>0.25</v>
      </c>
    </row>
    <row r="55" spans="1:17" ht="24" customHeight="1" x14ac:dyDescent="0.2">
      <c r="A55" s="12" t="s">
        <v>48</v>
      </c>
      <c r="B55" s="14">
        <v>88262</v>
      </c>
      <c r="C55" s="12" t="s">
        <v>44</v>
      </c>
      <c r="D55" s="12" t="s">
        <v>105</v>
      </c>
      <c r="E55" s="137" t="s">
        <v>46</v>
      </c>
      <c r="F55" s="137"/>
      <c r="G55" s="13" t="s">
        <v>73</v>
      </c>
      <c r="H55" s="16">
        <v>1</v>
      </c>
      <c r="I55" s="15">
        <f t="shared" ref="I55:I60" si="19">P55</f>
        <v>16.049999999999997</v>
      </c>
      <c r="J55" s="15">
        <f t="shared" ref="J55:J56" si="20">ROUNDDOWN(H55*I55,2)</f>
        <v>16.05</v>
      </c>
      <c r="K55" s="65"/>
      <c r="N55" s="59">
        <v>21.4</v>
      </c>
      <c r="O55" s="68">
        <f t="shared" si="0"/>
        <v>5.35</v>
      </c>
      <c r="P55" s="68">
        <f t="shared" si="6"/>
        <v>16.049999999999997</v>
      </c>
      <c r="Q55" s="69">
        <f t="shared" si="2"/>
        <v>0.25000000000000011</v>
      </c>
    </row>
    <row r="56" spans="1:17" ht="24" customHeight="1" x14ac:dyDescent="0.2">
      <c r="A56" s="12" t="s">
        <v>48</v>
      </c>
      <c r="B56" s="14">
        <v>88316</v>
      </c>
      <c r="C56" s="12" t="s">
        <v>44</v>
      </c>
      <c r="D56" s="12" t="s">
        <v>106</v>
      </c>
      <c r="E56" s="137" t="s">
        <v>46</v>
      </c>
      <c r="F56" s="137"/>
      <c r="G56" s="13" t="s">
        <v>73</v>
      </c>
      <c r="H56" s="16">
        <v>2</v>
      </c>
      <c r="I56" s="15">
        <f t="shared" si="19"/>
        <v>12.84</v>
      </c>
      <c r="J56" s="15">
        <f t="shared" si="20"/>
        <v>25.68</v>
      </c>
      <c r="K56" s="65"/>
      <c r="N56" s="59">
        <v>17.12</v>
      </c>
      <c r="O56" s="68">
        <f t="shared" si="0"/>
        <v>4.28</v>
      </c>
      <c r="P56" s="68">
        <f t="shared" si="6"/>
        <v>12.84</v>
      </c>
      <c r="Q56" s="69">
        <f t="shared" si="2"/>
        <v>0.25</v>
      </c>
    </row>
    <row r="57" spans="1:17" ht="26.1" customHeight="1" x14ac:dyDescent="0.2">
      <c r="A57" s="17" t="s">
        <v>50</v>
      </c>
      <c r="B57" s="19">
        <v>4417</v>
      </c>
      <c r="C57" s="17" t="s">
        <v>44</v>
      </c>
      <c r="D57" s="17" t="s">
        <v>107</v>
      </c>
      <c r="E57" s="139" t="s">
        <v>54</v>
      </c>
      <c r="F57" s="139"/>
      <c r="G57" s="18" t="s">
        <v>108</v>
      </c>
      <c r="H57" s="21">
        <v>1</v>
      </c>
      <c r="I57" s="20">
        <f t="shared" si="19"/>
        <v>2.8574999999999999</v>
      </c>
      <c r="J57" s="20">
        <f>ROUND(H57*I57,2)</f>
        <v>2.86</v>
      </c>
      <c r="K57" s="65"/>
      <c r="N57" s="59">
        <v>3.81</v>
      </c>
      <c r="O57" s="68">
        <f t="shared" si="0"/>
        <v>0.95250000000000001</v>
      </c>
      <c r="P57" s="68">
        <f t="shared" si="6"/>
        <v>2.8574999999999999</v>
      </c>
      <c r="Q57" s="69">
        <f t="shared" si="2"/>
        <v>0.25</v>
      </c>
    </row>
    <row r="58" spans="1:17" ht="26.1" customHeight="1" x14ac:dyDescent="0.2">
      <c r="A58" s="17" t="s">
        <v>50</v>
      </c>
      <c r="B58" s="19">
        <v>4491</v>
      </c>
      <c r="C58" s="17" t="s">
        <v>44</v>
      </c>
      <c r="D58" s="17" t="s">
        <v>109</v>
      </c>
      <c r="E58" s="139" t="s">
        <v>54</v>
      </c>
      <c r="F58" s="139"/>
      <c r="G58" s="18" t="s">
        <v>108</v>
      </c>
      <c r="H58" s="21">
        <v>4</v>
      </c>
      <c r="I58" s="20">
        <f t="shared" si="19"/>
        <v>7.4700000000000006</v>
      </c>
      <c r="J58" s="20">
        <f>ROUND(H58*I58,2)</f>
        <v>29.88</v>
      </c>
      <c r="K58" s="65"/>
      <c r="N58" s="59">
        <v>9.9600000000000009</v>
      </c>
      <c r="O58" s="68">
        <f t="shared" si="0"/>
        <v>2.4900000000000002</v>
      </c>
      <c r="P58" s="68">
        <f t="shared" si="6"/>
        <v>7.4700000000000006</v>
      </c>
      <c r="Q58" s="69">
        <f t="shared" si="2"/>
        <v>0.25</v>
      </c>
    </row>
    <row r="59" spans="1:17" ht="39" customHeight="1" x14ac:dyDescent="0.2">
      <c r="A59" s="17" t="s">
        <v>50</v>
      </c>
      <c r="B59" s="19">
        <v>4813</v>
      </c>
      <c r="C59" s="17" t="s">
        <v>44</v>
      </c>
      <c r="D59" s="17" t="s">
        <v>110</v>
      </c>
      <c r="E59" s="139" t="s">
        <v>54</v>
      </c>
      <c r="F59" s="139"/>
      <c r="G59" s="18" t="s">
        <v>101</v>
      </c>
      <c r="H59" s="21">
        <v>1</v>
      </c>
      <c r="I59" s="20">
        <f t="shared" si="19"/>
        <v>206.25</v>
      </c>
      <c r="J59" s="20">
        <f>ROUND(H59*I59,2)</f>
        <v>206.25</v>
      </c>
      <c r="K59" s="65"/>
      <c r="N59" s="59">
        <v>275</v>
      </c>
      <c r="O59" s="68">
        <f t="shared" si="0"/>
        <v>68.75</v>
      </c>
      <c r="P59" s="68">
        <f t="shared" si="6"/>
        <v>206.25</v>
      </c>
      <c r="Q59" s="69">
        <f t="shared" si="2"/>
        <v>0.25</v>
      </c>
    </row>
    <row r="60" spans="1:17" ht="26.1" customHeight="1" thickBot="1" x14ac:dyDescent="0.25">
      <c r="A60" s="17" t="s">
        <v>50</v>
      </c>
      <c r="B60" s="19">
        <v>5075</v>
      </c>
      <c r="C60" s="17" t="s">
        <v>44</v>
      </c>
      <c r="D60" s="17" t="s">
        <v>111</v>
      </c>
      <c r="E60" s="139" t="s">
        <v>54</v>
      </c>
      <c r="F60" s="139"/>
      <c r="G60" s="18" t="s">
        <v>112</v>
      </c>
      <c r="H60" s="21">
        <v>0.15</v>
      </c>
      <c r="I60" s="20">
        <f t="shared" si="19"/>
        <v>15.254999999999999</v>
      </c>
      <c r="J60" s="20">
        <f>ROUND(H60*I60,2)</f>
        <v>2.29</v>
      </c>
      <c r="K60" s="65"/>
      <c r="N60" s="59">
        <v>20.34</v>
      </c>
      <c r="O60" s="68">
        <f t="shared" si="0"/>
        <v>5.085</v>
      </c>
      <c r="P60" s="68">
        <f t="shared" si="6"/>
        <v>15.254999999999999</v>
      </c>
      <c r="Q60" s="69">
        <f t="shared" si="2"/>
        <v>0.25</v>
      </c>
    </row>
    <row r="61" spans="1:17" ht="0.95" customHeight="1" thickTop="1" x14ac:dyDescent="0.2">
      <c r="A61" s="11"/>
      <c r="B61" s="11"/>
      <c r="C61" s="11"/>
      <c r="D61" s="11"/>
      <c r="E61" s="11"/>
      <c r="F61" s="11"/>
      <c r="G61" s="11"/>
      <c r="H61" s="11"/>
      <c r="I61" s="11"/>
      <c r="J61" s="11"/>
      <c r="K61" s="65" t="b">
        <f t="shared" si="5"/>
        <v>0</v>
      </c>
      <c r="N61" s="59"/>
      <c r="O61" s="68">
        <f t="shared" si="0"/>
        <v>0</v>
      </c>
      <c r="P61" s="68">
        <f t="shared" si="6"/>
        <v>0</v>
      </c>
      <c r="Q61" s="69" t="e">
        <f t="shared" si="2"/>
        <v>#DIV/0!</v>
      </c>
    </row>
    <row r="62" spans="1:17" ht="18" customHeight="1" x14ac:dyDescent="0.2">
      <c r="A62" s="2" t="s">
        <v>113</v>
      </c>
      <c r="B62" s="4" t="s">
        <v>36</v>
      </c>
      <c r="C62" s="2" t="s">
        <v>37</v>
      </c>
      <c r="D62" s="2" t="s">
        <v>9</v>
      </c>
      <c r="E62" s="129" t="s">
        <v>38</v>
      </c>
      <c r="F62" s="129"/>
      <c r="G62" s="3" t="s">
        <v>39</v>
      </c>
      <c r="H62" s="4" t="s">
        <v>40</v>
      </c>
      <c r="I62" s="4" t="s">
        <v>41</v>
      </c>
      <c r="J62" s="4" t="s">
        <v>10</v>
      </c>
      <c r="K62" s="65">
        <f t="shared" si="5"/>
        <v>60.110000000000007</v>
      </c>
      <c r="N62" s="59" t="s">
        <v>41</v>
      </c>
      <c r="O62" s="68" t="e">
        <f t="shared" si="0"/>
        <v>#VALUE!</v>
      </c>
      <c r="P62" s="68" t="e">
        <f t="shared" si="6"/>
        <v>#VALUE!</v>
      </c>
      <c r="Q62" s="69" t="e">
        <f t="shared" si="2"/>
        <v>#VALUE!</v>
      </c>
    </row>
    <row r="63" spans="1:17" ht="24" customHeight="1" x14ac:dyDescent="0.2">
      <c r="A63" s="6" t="s">
        <v>42</v>
      </c>
      <c r="B63" s="8">
        <v>98459</v>
      </c>
      <c r="C63" s="6" t="s">
        <v>44</v>
      </c>
      <c r="D63" s="6" t="s">
        <v>114</v>
      </c>
      <c r="E63" s="138" t="s">
        <v>115</v>
      </c>
      <c r="F63" s="138"/>
      <c r="G63" s="7" t="s">
        <v>101</v>
      </c>
      <c r="H63" s="10">
        <v>1</v>
      </c>
      <c r="I63" s="9">
        <f>SUM(J64:J72)</f>
        <v>60.110000000000007</v>
      </c>
      <c r="J63" s="9">
        <f>H63*I63</f>
        <v>60.110000000000007</v>
      </c>
      <c r="K63" s="65"/>
      <c r="N63" s="59">
        <v>80.149999999999991</v>
      </c>
      <c r="O63" s="68">
        <f t="shared" si="0"/>
        <v>20.037499999999998</v>
      </c>
      <c r="P63" s="68">
        <f t="shared" si="6"/>
        <v>60.112499999999997</v>
      </c>
      <c r="Q63" s="69">
        <f t="shared" si="2"/>
        <v>0.25</v>
      </c>
    </row>
    <row r="64" spans="1:17" ht="26.1" customHeight="1" x14ac:dyDescent="0.2">
      <c r="A64" s="12" t="s">
        <v>48</v>
      </c>
      <c r="B64" s="14">
        <v>88239</v>
      </c>
      <c r="C64" s="12" t="s">
        <v>44</v>
      </c>
      <c r="D64" s="12" t="s">
        <v>116</v>
      </c>
      <c r="E64" s="137" t="s">
        <v>46</v>
      </c>
      <c r="F64" s="137"/>
      <c r="G64" s="13" t="s">
        <v>73</v>
      </c>
      <c r="H64" s="16">
        <v>0.18970000000000001</v>
      </c>
      <c r="I64" s="15">
        <f>P64</f>
        <v>13.26</v>
      </c>
      <c r="J64" s="15">
        <f>ROUNDDOWN(H64*I64,2)</f>
        <v>2.5099999999999998</v>
      </c>
      <c r="K64" s="65"/>
      <c r="N64" s="59">
        <v>17.68</v>
      </c>
      <c r="O64" s="68">
        <f t="shared" si="0"/>
        <v>4.42</v>
      </c>
      <c r="P64" s="68">
        <f t="shared" si="6"/>
        <v>13.26</v>
      </c>
      <c r="Q64" s="69">
        <f t="shared" si="2"/>
        <v>0.25</v>
      </c>
    </row>
    <row r="65" spans="1:17" ht="24" customHeight="1" x14ac:dyDescent="0.2">
      <c r="A65" s="12" t="s">
        <v>48</v>
      </c>
      <c r="B65" s="14">
        <v>88262</v>
      </c>
      <c r="C65" s="12" t="s">
        <v>44</v>
      </c>
      <c r="D65" s="12" t="s">
        <v>105</v>
      </c>
      <c r="E65" s="137" t="s">
        <v>46</v>
      </c>
      <c r="F65" s="137"/>
      <c r="G65" s="13" t="s">
        <v>73</v>
      </c>
      <c r="H65" s="16">
        <v>0.56910000000000005</v>
      </c>
      <c r="I65" s="15">
        <f t="shared" ref="I65:I67" si="21">P65</f>
        <v>16.049999999999997</v>
      </c>
      <c r="J65" s="15">
        <f t="shared" ref="J65:J67" si="22">ROUNDDOWN(H65*I65,2)</f>
        <v>9.1300000000000008</v>
      </c>
      <c r="K65" s="65"/>
      <c r="N65" s="59">
        <v>21.4</v>
      </c>
      <c r="O65" s="68">
        <f t="shared" si="0"/>
        <v>5.35</v>
      </c>
      <c r="P65" s="68">
        <f t="shared" si="6"/>
        <v>16.049999999999997</v>
      </c>
      <c r="Q65" s="69">
        <f t="shared" si="2"/>
        <v>0.25000000000000011</v>
      </c>
    </row>
    <row r="66" spans="1:17" ht="39" customHeight="1" x14ac:dyDescent="0.2">
      <c r="A66" s="12" t="s">
        <v>48</v>
      </c>
      <c r="B66" s="14">
        <v>91692</v>
      </c>
      <c r="C66" s="12" t="s">
        <v>44</v>
      </c>
      <c r="D66" s="12" t="s">
        <v>117</v>
      </c>
      <c r="E66" s="137" t="s">
        <v>118</v>
      </c>
      <c r="F66" s="137"/>
      <c r="G66" s="13" t="s">
        <v>119</v>
      </c>
      <c r="H66" s="16">
        <v>4.4000000000000003E-3</v>
      </c>
      <c r="I66" s="15">
        <f t="shared" si="21"/>
        <v>18.5625</v>
      </c>
      <c r="J66" s="15">
        <f t="shared" si="22"/>
        <v>0.08</v>
      </c>
      <c r="K66" s="65"/>
      <c r="N66" s="59">
        <v>24.75</v>
      </c>
      <c r="O66" s="68">
        <f t="shared" si="0"/>
        <v>6.1875</v>
      </c>
      <c r="P66" s="68">
        <f t="shared" si="6"/>
        <v>18.5625</v>
      </c>
      <c r="Q66" s="69">
        <f t="shared" si="2"/>
        <v>0.25</v>
      </c>
    </row>
    <row r="67" spans="1:17" ht="39" customHeight="1" x14ac:dyDescent="0.2">
      <c r="A67" s="12" t="s">
        <v>48</v>
      </c>
      <c r="B67" s="14">
        <v>91693</v>
      </c>
      <c r="C67" s="12" t="s">
        <v>44</v>
      </c>
      <c r="D67" s="12" t="s">
        <v>120</v>
      </c>
      <c r="E67" s="137" t="s">
        <v>118</v>
      </c>
      <c r="F67" s="137"/>
      <c r="G67" s="13" t="s">
        <v>121</v>
      </c>
      <c r="H67" s="16">
        <v>1.9099999999999999E-2</v>
      </c>
      <c r="I67" s="15">
        <f t="shared" si="21"/>
        <v>17.580000000000002</v>
      </c>
      <c r="J67" s="15">
        <f t="shared" si="22"/>
        <v>0.33</v>
      </c>
      <c r="K67" s="65"/>
      <c r="N67" s="59">
        <v>23.44</v>
      </c>
      <c r="O67" s="68">
        <f t="shared" si="0"/>
        <v>5.86</v>
      </c>
      <c r="P67" s="68">
        <f t="shared" si="6"/>
        <v>17.580000000000002</v>
      </c>
      <c r="Q67" s="69">
        <f t="shared" si="2"/>
        <v>0.25</v>
      </c>
    </row>
    <row r="68" spans="1:17" ht="39" customHeight="1" x14ac:dyDescent="0.2">
      <c r="A68" s="12" t="s">
        <v>48</v>
      </c>
      <c r="B68" s="14">
        <v>94974</v>
      </c>
      <c r="C68" s="12" t="s">
        <v>44</v>
      </c>
      <c r="D68" s="12" t="s">
        <v>122</v>
      </c>
      <c r="E68" s="137" t="s">
        <v>103</v>
      </c>
      <c r="F68" s="137"/>
      <c r="G68" s="13" t="s">
        <v>104</v>
      </c>
      <c r="H68" s="16">
        <v>1.1999999999999999E-3</v>
      </c>
      <c r="I68" s="15">
        <f t="shared" ref="I68:I72" si="23">P68</f>
        <v>399.03749999999997</v>
      </c>
      <c r="J68" s="15">
        <f t="shared" ref="J68:J71" si="24">ROUNDDOWN(H68*I68,2)</f>
        <v>0.47</v>
      </c>
      <c r="K68" s="65"/>
      <c r="N68" s="59">
        <v>532.04999999999995</v>
      </c>
      <c r="O68" s="68">
        <f t="shared" si="0"/>
        <v>133.01249999999999</v>
      </c>
      <c r="P68" s="68">
        <f t="shared" si="6"/>
        <v>399.03749999999997</v>
      </c>
      <c r="Q68" s="69">
        <f t="shared" si="2"/>
        <v>0.25</v>
      </c>
    </row>
    <row r="69" spans="1:17" ht="26.1" customHeight="1" x14ac:dyDescent="0.2">
      <c r="A69" s="17" t="s">
        <v>50</v>
      </c>
      <c r="B69" s="19">
        <v>3992</v>
      </c>
      <c r="C69" s="17" t="s">
        <v>44</v>
      </c>
      <c r="D69" s="17" t="s">
        <v>123</v>
      </c>
      <c r="E69" s="139" t="s">
        <v>54</v>
      </c>
      <c r="F69" s="139"/>
      <c r="G69" s="18" t="s">
        <v>108</v>
      </c>
      <c r="H69" s="21">
        <v>1</v>
      </c>
      <c r="I69" s="20">
        <f t="shared" si="23"/>
        <v>12.18</v>
      </c>
      <c r="J69" s="20">
        <f t="shared" si="24"/>
        <v>12.18</v>
      </c>
      <c r="K69" s="65"/>
      <c r="N69" s="59">
        <v>16.239999999999998</v>
      </c>
      <c r="O69" s="68">
        <f t="shared" si="0"/>
        <v>4.0599999999999996</v>
      </c>
      <c r="P69" s="68">
        <f t="shared" si="6"/>
        <v>12.18</v>
      </c>
      <c r="Q69" s="69">
        <f t="shared" si="2"/>
        <v>0.25</v>
      </c>
    </row>
    <row r="70" spans="1:17" ht="26.1" customHeight="1" x14ac:dyDescent="0.2">
      <c r="A70" s="17" t="s">
        <v>50</v>
      </c>
      <c r="B70" s="19">
        <v>4433</v>
      </c>
      <c r="C70" s="17" t="s">
        <v>44</v>
      </c>
      <c r="D70" s="17" t="s">
        <v>124</v>
      </c>
      <c r="E70" s="139" t="s">
        <v>54</v>
      </c>
      <c r="F70" s="139"/>
      <c r="G70" s="18" t="s">
        <v>108</v>
      </c>
      <c r="H70" s="21">
        <v>1.2273000000000001</v>
      </c>
      <c r="I70" s="20">
        <f t="shared" si="23"/>
        <v>10.26</v>
      </c>
      <c r="J70" s="20">
        <f t="shared" si="24"/>
        <v>12.59</v>
      </c>
      <c r="K70" s="65"/>
      <c r="N70" s="59">
        <v>13.68</v>
      </c>
      <c r="O70" s="68">
        <f t="shared" si="0"/>
        <v>3.42</v>
      </c>
      <c r="P70" s="68">
        <f t="shared" si="6"/>
        <v>10.26</v>
      </c>
      <c r="Q70" s="69">
        <f t="shared" si="2"/>
        <v>0.25</v>
      </c>
    </row>
    <row r="71" spans="1:17" ht="26.1" customHeight="1" x14ac:dyDescent="0.2">
      <c r="A71" s="17" t="s">
        <v>50</v>
      </c>
      <c r="B71" s="19">
        <v>5061</v>
      </c>
      <c r="C71" s="17" t="s">
        <v>44</v>
      </c>
      <c r="D71" s="17" t="s">
        <v>125</v>
      </c>
      <c r="E71" s="139" t="s">
        <v>54</v>
      </c>
      <c r="F71" s="139"/>
      <c r="G71" s="18" t="s">
        <v>112</v>
      </c>
      <c r="H71" s="21">
        <v>4.2799999999999998E-2</v>
      </c>
      <c r="I71" s="20">
        <f t="shared" si="23"/>
        <v>15</v>
      </c>
      <c r="J71" s="20">
        <f t="shared" si="24"/>
        <v>0.64</v>
      </c>
      <c r="K71" s="65"/>
      <c r="N71" s="59">
        <v>20</v>
      </c>
      <c r="O71" s="68">
        <f t="shared" si="0"/>
        <v>5</v>
      </c>
      <c r="P71" s="68">
        <f t="shared" si="6"/>
        <v>15</v>
      </c>
      <c r="Q71" s="69">
        <f t="shared" si="2"/>
        <v>0.25</v>
      </c>
    </row>
    <row r="72" spans="1:17" ht="39" customHeight="1" thickBot="1" x14ac:dyDescent="0.25">
      <c r="A72" s="17" t="s">
        <v>50</v>
      </c>
      <c r="B72" s="19">
        <v>7243</v>
      </c>
      <c r="C72" s="17" t="s">
        <v>44</v>
      </c>
      <c r="D72" s="17" t="s">
        <v>126</v>
      </c>
      <c r="E72" s="139" t="s">
        <v>54</v>
      </c>
      <c r="F72" s="139"/>
      <c r="G72" s="18" t="s">
        <v>101</v>
      </c>
      <c r="H72" s="21">
        <v>0.58530000000000004</v>
      </c>
      <c r="I72" s="20">
        <f t="shared" si="23"/>
        <v>37.92</v>
      </c>
      <c r="J72" s="20">
        <f>ROUNDDOWN(H72*I72,2)-0.01</f>
        <v>22.18</v>
      </c>
      <c r="K72" s="65"/>
      <c r="N72" s="59">
        <v>50.56</v>
      </c>
      <c r="O72" s="68">
        <f t="shared" ref="O72:O135" si="25">N72*$O$4</f>
        <v>12.64</v>
      </c>
      <c r="P72" s="68">
        <f t="shared" si="6"/>
        <v>37.92</v>
      </c>
      <c r="Q72" s="69">
        <f t="shared" ref="Q72:Q135" si="26">1-(P72/N72)</f>
        <v>0.25</v>
      </c>
    </row>
    <row r="73" spans="1:17" ht="0.95" customHeight="1" thickTop="1" x14ac:dyDescent="0.2">
      <c r="A73" s="11"/>
      <c r="B73" s="11"/>
      <c r="C73" s="11"/>
      <c r="D73" s="11"/>
      <c r="E73" s="11"/>
      <c r="F73" s="11"/>
      <c r="G73" s="11"/>
      <c r="H73" s="11"/>
      <c r="I73" s="11"/>
      <c r="J73" s="11"/>
      <c r="K73" s="65" t="b">
        <f t="shared" ref="K73:K108" si="27">IF(J73="Total",J74)</f>
        <v>0</v>
      </c>
      <c r="N73" s="59"/>
      <c r="O73" s="68">
        <f t="shared" si="25"/>
        <v>0</v>
      </c>
      <c r="P73" s="68">
        <f t="shared" si="6"/>
        <v>0</v>
      </c>
      <c r="Q73" s="69" t="e">
        <f t="shared" si="26"/>
        <v>#DIV/0!</v>
      </c>
    </row>
    <row r="74" spans="1:17" ht="18" customHeight="1" x14ac:dyDescent="0.2">
      <c r="A74" s="2" t="s">
        <v>127</v>
      </c>
      <c r="B74" s="4" t="s">
        <v>36</v>
      </c>
      <c r="C74" s="2" t="s">
        <v>37</v>
      </c>
      <c r="D74" s="2" t="s">
        <v>9</v>
      </c>
      <c r="E74" s="129" t="s">
        <v>38</v>
      </c>
      <c r="F74" s="129"/>
      <c r="G74" s="3" t="s">
        <v>39</v>
      </c>
      <c r="H74" s="4" t="s">
        <v>40</v>
      </c>
      <c r="I74" s="4" t="s">
        <v>41</v>
      </c>
      <c r="J74" s="4" t="s">
        <v>10</v>
      </c>
      <c r="K74" s="65">
        <f t="shared" si="27"/>
        <v>33.67</v>
      </c>
      <c r="N74" s="59" t="s">
        <v>41</v>
      </c>
      <c r="O74" s="68" t="e">
        <f t="shared" si="25"/>
        <v>#VALUE!</v>
      </c>
      <c r="P74" s="68" t="e">
        <f t="shared" si="6"/>
        <v>#VALUE!</v>
      </c>
      <c r="Q74" s="69" t="e">
        <f t="shared" si="26"/>
        <v>#VALUE!</v>
      </c>
    </row>
    <row r="75" spans="1:17" ht="39" customHeight="1" x14ac:dyDescent="0.2">
      <c r="A75" s="6" t="s">
        <v>42</v>
      </c>
      <c r="B75" s="8">
        <v>99059</v>
      </c>
      <c r="C75" s="6" t="s">
        <v>44</v>
      </c>
      <c r="D75" s="6" t="s">
        <v>128</v>
      </c>
      <c r="E75" s="138" t="s">
        <v>96</v>
      </c>
      <c r="F75" s="138"/>
      <c r="G75" s="7" t="s">
        <v>108</v>
      </c>
      <c r="H75" s="10">
        <v>1</v>
      </c>
      <c r="I75" s="9">
        <f>SUM(J76:J86)</f>
        <v>33.67</v>
      </c>
      <c r="J75" s="9">
        <f>H75*I75</f>
        <v>33.67</v>
      </c>
      <c r="K75" s="65"/>
      <c r="N75" s="59">
        <v>44.889999999999993</v>
      </c>
      <c r="O75" s="68">
        <f t="shared" si="25"/>
        <v>11.222499999999998</v>
      </c>
      <c r="P75" s="68">
        <f t="shared" si="6"/>
        <v>33.667499999999997</v>
      </c>
      <c r="Q75" s="69">
        <f t="shared" si="26"/>
        <v>0.25</v>
      </c>
    </row>
    <row r="76" spans="1:17" ht="26.1" customHeight="1" x14ac:dyDescent="0.2">
      <c r="A76" s="12" t="s">
        <v>48</v>
      </c>
      <c r="B76" s="14">
        <v>88239</v>
      </c>
      <c r="C76" s="12" t="s">
        <v>44</v>
      </c>
      <c r="D76" s="12" t="s">
        <v>116</v>
      </c>
      <c r="E76" s="137" t="s">
        <v>46</v>
      </c>
      <c r="F76" s="137"/>
      <c r="G76" s="13" t="s">
        <v>73</v>
      </c>
      <c r="H76" s="16">
        <v>0.4</v>
      </c>
      <c r="I76" s="15">
        <f>P76</f>
        <v>13.26</v>
      </c>
      <c r="J76" s="15">
        <f>ROUND(H76*I76,2)</f>
        <v>5.3</v>
      </c>
      <c r="K76" s="65"/>
      <c r="N76" s="59">
        <v>17.68</v>
      </c>
      <c r="O76" s="68">
        <f t="shared" si="25"/>
        <v>4.42</v>
      </c>
      <c r="P76" s="68">
        <f t="shared" si="6"/>
        <v>13.26</v>
      </c>
      <c r="Q76" s="69">
        <f t="shared" si="26"/>
        <v>0.25</v>
      </c>
    </row>
    <row r="77" spans="1:17" ht="24" customHeight="1" x14ac:dyDescent="0.2">
      <c r="A77" s="12" t="s">
        <v>48</v>
      </c>
      <c r="B77" s="14">
        <v>88262</v>
      </c>
      <c r="C77" s="12" t="s">
        <v>44</v>
      </c>
      <c r="D77" s="12" t="s">
        <v>105</v>
      </c>
      <c r="E77" s="137" t="s">
        <v>46</v>
      </c>
      <c r="F77" s="137"/>
      <c r="G77" s="13" t="s">
        <v>73</v>
      </c>
      <c r="H77" s="16">
        <v>0.67300000000000004</v>
      </c>
      <c r="I77" s="15">
        <f t="shared" ref="I77:I86" si="28">P77</f>
        <v>16.049999999999997</v>
      </c>
      <c r="J77" s="15">
        <f t="shared" ref="J77:J86" si="29">ROUND(H77*I77,2)</f>
        <v>10.8</v>
      </c>
      <c r="K77" s="65"/>
      <c r="N77" s="59">
        <v>21.4</v>
      </c>
      <c r="O77" s="68">
        <f t="shared" si="25"/>
        <v>5.35</v>
      </c>
      <c r="P77" s="68">
        <f t="shared" si="6"/>
        <v>16.049999999999997</v>
      </c>
      <c r="Q77" s="69">
        <f t="shared" si="26"/>
        <v>0.25000000000000011</v>
      </c>
    </row>
    <row r="78" spans="1:17" ht="39" customHeight="1" x14ac:dyDescent="0.2">
      <c r="A78" s="12" t="s">
        <v>48</v>
      </c>
      <c r="B78" s="14">
        <v>91692</v>
      </c>
      <c r="C78" s="12" t="s">
        <v>44</v>
      </c>
      <c r="D78" s="12" t="s">
        <v>117</v>
      </c>
      <c r="E78" s="137" t="s">
        <v>118</v>
      </c>
      <c r="F78" s="137"/>
      <c r="G78" s="13" t="s">
        <v>119</v>
      </c>
      <c r="H78" s="16">
        <v>3.8999999999999998E-3</v>
      </c>
      <c r="I78" s="15">
        <f t="shared" si="28"/>
        <v>18.5625</v>
      </c>
      <c r="J78" s="15">
        <f t="shared" si="29"/>
        <v>7.0000000000000007E-2</v>
      </c>
      <c r="K78" s="65"/>
      <c r="N78" s="59">
        <v>24.75</v>
      </c>
      <c r="O78" s="68">
        <f t="shared" si="25"/>
        <v>6.1875</v>
      </c>
      <c r="P78" s="68">
        <f t="shared" ref="P78:P141" si="30">N78-O78</f>
        <v>18.5625</v>
      </c>
      <c r="Q78" s="69">
        <f t="shared" si="26"/>
        <v>0.25</v>
      </c>
    </row>
    <row r="79" spans="1:17" ht="39" customHeight="1" x14ac:dyDescent="0.2">
      <c r="A79" s="12" t="s">
        <v>48</v>
      </c>
      <c r="B79" s="14">
        <v>91693</v>
      </c>
      <c r="C79" s="12" t="s">
        <v>44</v>
      </c>
      <c r="D79" s="12" t="s">
        <v>120</v>
      </c>
      <c r="E79" s="137" t="s">
        <v>118</v>
      </c>
      <c r="F79" s="137"/>
      <c r="G79" s="13" t="s">
        <v>121</v>
      </c>
      <c r="H79" s="16">
        <v>1.6799999999999999E-2</v>
      </c>
      <c r="I79" s="15">
        <f t="shared" si="28"/>
        <v>17.580000000000002</v>
      </c>
      <c r="J79" s="15">
        <f t="shared" si="29"/>
        <v>0.3</v>
      </c>
      <c r="K79" s="65"/>
      <c r="N79" s="59">
        <v>23.44</v>
      </c>
      <c r="O79" s="68">
        <f t="shared" si="25"/>
        <v>5.86</v>
      </c>
      <c r="P79" s="68">
        <f t="shared" si="30"/>
        <v>17.580000000000002</v>
      </c>
      <c r="Q79" s="69">
        <f t="shared" si="26"/>
        <v>0.25</v>
      </c>
    </row>
    <row r="80" spans="1:17" ht="39" customHeight="1" x14ac:dyDescent="0.2">
      <c r="A80" s="12" t="s">
        <v>48</v>
      </c>
      <c r="B80" s="14">
        <v>94974</v>
      </c>
      <c r="C80" s="12" t="s">
        <v>44</v>
      </c>
      <c r="D80" s="12" t="s">
        <v>122</v>
      </c>
      <c r="E80" s="137" t="s">
        <v>103</v>
      </c>
      <c r="F80" s="137"/>
      <c r="G80" s="13" t="s">
        <v>104</v>
      </c>
      <c r="H80" s="16">
        <v>4.5999999999999999E-3</v>
      </c>
      <c r="I80" s="15">
        <f t="shared" si="28"/>
        <v>399.03749999999997</v>
      </c>
      <c r="J80" s="15">
        <f t="shared" si="29"/>
        <v>1.84</v>
      </c>
      <c r="K80" s="65"/>
      <c r="N80" s="59">
        <v>532.04999999999995</v>
      </c>
      <c r="O80" s="68">
        <f t="shared" si="25"/>
        <v>133.01249999999999</v>
      </c>
      <c r="P80" s="68">
        <f t="shared" si="30"/>
        <v>399.03749999999997</v>
      </c>
      <c r="Q80" s="69">
        <f t="shared" si="26"/>
        <v>0.25</v>
      </c>
    </row>
    <row r="81" spans="1:17" ht="26.1" customHeight="1" x14ac:dyDescent="0.2">
      <c r="A81" s="12" t="s">
        <v>48</v>
      </c>
      <c r="B81" s="14">
        <v>99062</v>
      </c>
      <c r="C81" s="12" t="s">
        <v>44</v>
      </c>
      <c r="D81" s="12" t="s">
        <v>129</v>
      </c>
      <c r="E81" s="137" t="s">
        <v>96</v>
      </c>
      <c r="F81" s="137"/>
      <c r="G81" s="13" t="s">
        <v>130</v>
      </c>
      <c r="H81" s="16">
        <v>1.5</v>
      </c>
      <c r="I81" s="15">
        <f t="shared" si="28"/>
        <v>1.5074999999999998</v>
      </c>
      <c r="J81" s="15">
        <f t="shared" si="29"/>
        <v>2.2599999999999998</v>
      </c>
      <c r="K81" s="65"/>
      <c r="N81" s="59">
        <v>2.0099999999999998</v>
      </c>
      <c r="O81" s="68">
        <f t="shared" si="25"/>
        <v>0.50249999999999995</v>
      </c>
      <c r="P81" s="68">
        <f t="shared" si="30"/>
        <v>1.5074999999999998</v>
      </c>
      <c r="Q81" s="69">
        <f t="shared" si="26"/>
        <v>0.25</v>
      </c>
    </row>
    <row r="82" spans="1:17" ht="26.1" customHeight="1" x14ac:dyDescent="0.2">
      <c r="A82" s="17" t="s">
        <v>50</v>
      </c>
      <c r="B82" s="19">
        <v>4417</v>
      </c>
      <c r="C82" s="17" t="s">
        <v>44</v>
      </c>
      <c r="D82" s="17" t="s">
        <v>107</v>
      </c>
      <c r="E82" s="139" t="s">
        <v>54</v>
      </c>
      <c r="F82" s="139"/>
      <c r="G82" s="18" t="s">
        <v>108</v>
      </c>
      <c r="H82" s="21">
        <v>0.74450000000000005</v>
      </c>
      <c r="I82" s="20">
        <f t="shared" si="28"/>
        <v>2.8574999999999999</v>
      </c>
      <c r="J82" s="20">
        <f t="shared" si="29"/>
        <v>2.13</v>
      </c>
      <c r="K82" s="65"/>
      <c r="N82" s="59">
        <v>3.81</v>
      </c>
      <c r="O82" s="68">
        <f t="shared" si="25"/>
        <v>0.95250000000000001</v>
      </c>
      <c r="P82" s="68">
        <f t="shared" si="30"/>
        <v>2.8574999999999999</v>
      </c>
      <c r="Q82" s="69">
        <f t="shared" si="26"/>
        <v>0.25</v>
      </c>
    </row>
    <row r="83" spans="1:17" ht="26.1" customHeight="1" x14ac:dyDescent="0.2">
      <c r="A83" s="17" t="s">
        <v>50</v>
      </c>
      <c r="B83" s="19">
        <v>4433</v>
      </c>
      <c r="C83" s="17" t="s">
        <v>44</v>
      </c>
      <c r="D83" s="17" t="s">
        <v>124</v>
      </c>
      <c r="E83" s="139" t="s">
        <v>54</v>
      </c>
      <c r="F83" s="139"/>
      <c r="G83" s="18" t="s">
        <v>108</v>
      </c>
      <c r="H83" s="21">
        <v>0.41249999999999998</v>
      </c>
      <c r="I83" s="20">
        <f t="shared" si="28"/>
        <v>10.26</v>
      </c>
      <c r="J83" s="20">
        <f t="shared" si="29"/>
        <v>4.2300000000000004</v>
      </c>
      <c r="K83" s="65"/>
      <c r="N83" s="59">
        <v>13.68</v>
      </c>
      <c r="O83" s="68">
        <f t="shared" si="25"/>
        <v>3.42</v>
      </c>
      <c r="P83" s="68">
        <f t="shared" si="30"/>
        <v>10.26</v>
      </c>
      <c r="Q83" s="69">
        <f t="shared" si="26"/>
        <v>0.25</v>
      </c>
    </row>
    <row r="84" spans="1:17" ht="24" customHeight="1" x14ac:dyDescent="0.2">
      <c r="A84" s="17" t="s">
        <v>50</v>
      </c>
      <c r="B84" s="19">
        <v>5068</v>
      </c>
      <c r="C84" s="17" t="s">
        <v>44</v>
      </c>
      <c r="D84" s="17" t="s">
        <v>131</v>
      </c>
      <c r="E84" s="139" t="s">
        <v>54</v>
      </c>
      <c r="F84" s="139"/>
      <c r="G84" s="18" t="s">
        <v>112</v>
      </c>
      <c r="H84" s="21">
        <v>0.111</v>
      </c>
      <c r="I84" s="20">
        <f t="shared" si="28"/>
        <v>15.254999999999999</v>
      </c>
      <c r="J84" s="20">
        <f t="shared" si="29"/>
        <v>1.69</v>
      </c>
      <c r="K84" s="65"/>
      <c r="N84" s="59">
        <v>20.34</v>
      </c>
      <c r="O84" s="68">
        <f t="shared" si="25"/>
        <v>5.085</v>
      </c>
      <c r="P84" s="68">
        <f t="shared" si="30"/>
        <v>15.254999999999999</v>
      </c>
      <c r="Q84" s="69">
        <f t="shared" si="26"/>
        <v>0.25</v>
      </c>
    </row>
    <row r="85" spans="1:17" ht="24" customHeight="1" x14ac:dyDescent="0.2">
      <c r="A85" s="17" t="s">
        <v>50</v>
      </c>
      <c r="B85" s="19">
        <v>7356</v>
      </c>
      <c r="C85" s="17" t="s">
        <v>44</v>
      </c>
      <c r="D85" s="17" t="s">
        <v>132</v>
      </c>
      <c r="E85" s="139" t="s">
        <v>54</v>
      </c>
      <c r="F85" s="139"/>
      <c r="G85" s="18" t="s">
        <v>133</v>
      </c>
      <c r="H85" s="21">
        <v>2.5600000000000001E-2</v>
      </c>
      <c r="I85" s="20">
        <f t="shared" si="28"/>
        <v>15.51</v>
      </c>
      <c r="J85" s="20">
        <f>ROUND(H85*I85,2)+0.01</f>
        <v>0.41000000000000003</v>
      </c>
      <c r="K85" s="65"/>
      <c r="N85" s="59">
        <v>20.68</v>
      </c>
      <c r="O85" s="68">
        <f t="shared" si="25"/>
        <v>5.17</v>
      </c>
      <c r="P85" s="68">
        <f t="shared" si="30"/>
        <v>15.51</v>
      </c>
      <c r="Q85" s="69">
        <f t="shared" si="26"/>
        <v>0.25</v>
      </c>
    </row>
    <row r="86" spans="1:17" ht="26.1" customHeight="1" thickBot="1" x14ac:dyDescent="0.25">
      <c r="A86" s="17" t="s">
        <v>50</v>
      </c>
      <c r="B86" s="19">
        <v>10567</v>
      </c>
      <c r="C86" s="17" t="s">
        <v>44</v>
      </c>
      <c r="D86" s="17" t="s">
        <v>134</v>
      </c>
      <c r="E86" s="139" t="s">
        <v>54</v>
      </c>
      <c r="F86" s="139"/>
      <c r="G86" s="18" t="s">
        <v>108</v>
      </c>
      <c r="H86" s="21">
        <v>0.55000000000000004</v>
      </c>
      <c r="I86" s="20">
        <f t="shared" si="28"/>
        <v>8.4450000000000003</v>
      </c>
      <c r="J86" s="20">
        <f t="shared" si="29"/>
        <v>4.6399999999999997</v>
      </c>
      <c r="K86" s="65"/>
      <c r="N86" s="59">
        <v>11.26</v>
      </c>
      <c r="O86" s="68">
        <f t="shared" si="25"/>
        <v>2.8149999999999999</v>
      </c>
      <c r="P86" s="68">
        <f t="shared" si="30"/>
        <v>8.4450000000000003</v>
      </c>
      <c r="Q86" s="69">
        <f t="shared" si="26"/>
        <v>0.25</v>
      </c>
    </row>
    <row r="87" spans="1:17" ht="0.95" customHeight="1" thickTop="1" x14ac:dyDescent="0.2">
      <c r="A87" s="11"/>
      <c r="B87" s="11"/>
      <c r="C87" s="11"/>
      <c r="D87" s="11"/>
      <c r="E87" s="11"/>
      <c r="F87" s="11"/>
      <c r="G87" s="11"/>
      <c r="H87" s="11"/>
      <c r="I87" s="11"/>
      <c r="J87" s="11">
        <f t="shared" ref="J87" si="31">ROUNDDOWN(H87*I87,2)</f>
        <v>0</v>
      </c>
      <c r="K87" s="65" t="b">
        <f t="shared" si="27"/>
        <v>0</v>
      </c>
      <c r="N87" s="59"/>
      <c r="O87" s="68">
        <f t="shared" si="25"/>
        <v>0</v>
      </c>
      <c r="P87" s="68">
        <f t="shared" si="30"/>
        <v>0</v>
      </c>
      <c r="Q87" s="69" t="e">
        <f t="shared" si="26"/>
        <v>#DIV/0!</v>
      </c>
    </row>
    <row r="88" spans="1:17" ht="18" customHeight="1" x14ac:dyDescent="0.2">
      <c r="A88" s="2" t="s">
        <v>135</v>
      </c>
      <c r="B88" s="4" t="s">
        <v>36</v>
      </c>
      <c r="C88" s="2" t="s">
        <v>37</v>
      </c>
      <c r="D88" s="2" t="s">
        <v>9</v>
      </c>
      <c r="E88" s="129" t="s">
        <v>38</v>
      </c>
      <c r="F88" s="129"/>
      <c r="G88" s="3" t="s">
        <v>39</v>
      </c>
      <c r="H88" s="4" t="s">
        <v>40</v>
      </c>
      <c r="I88" s="4" t="s">
        <v>41</v>
      </c>
      <c r="J88" s="4" t="s">
        <v>10</v>
      </c>
      <c r="K88" s="65">
        <f t="shared" si="27"/>
        <v>9</v>
      </c>
      <c r="N88" s="59" t="s">
        <v>41</v>
      </c>
      <c r="O88" s="68" t="e">
        <f t="shared" si="25"/>
        <v>#VALUE!</v>
      </c>
      <c r="P88" s="68" t="e">
        <f t="shared" si="30"/>
        <v>#VALUE!</v>
      </c>
      <c r="Q88" s="69" t="e">
        <f t="shared" si="26"/>
        <v>#VALUE!</v>
      </c>
    </row>
    <row r="89" spans="1:17" ht="26.1" customHeight="1" x14ac:dyDescent="0.2">
      <c r="A89" s="6" t="s">
        <v>42</v>
      </c>
      <c r="B89" s="8">
        <v>4740</v>
      </c>
      <c r="C89" s="6" t="s">
        <v>87</v>
      </c>
      <c r="D89" s="6" t="s">
        <v>136</v>
      </c>
      <c r="E89" s="138" t="s">
        <v>46</v>
      </c>
      <c r="F89" s="138"/>
      <c r="G89" s="7" t="s">
        <v>137</v>
      </c>
      <c r="H89" s="10">
        <v>1</v>
      </c>
      <c r="I89" s="9">
        <f>SUM(J90:J92)</f>
        <v>9</v>
      </c>
      <c r="J89" s="9">
        <f>H89*I89</f>
        <v>9</v>
      </c>
      <c r="K89" s="65"/>
      <c r="N89" s="59">
        <v>11.99</v>
      </c>
      <c r="O89" s="68">
        <f t="shared" si="25"/>
        <v>2.9975000000000001</v>
      </c>
      <c r="P89" s="68">
        <f t="shared" si="30"/>
        <v>8.9924999999999997</v>
      </c>
      <c r="Q89" s="69">
        <f t="shared" si="26"/>
        <v>0.25</v>
      </c>
    </row>
    <row r="90" spans="1:17" ht="24" customHeight="1" x14ac:dyDescent="0.2">
      <c r="A90" s="12" t="s">
        <v>48</v>
      </c>
      <c r="B90" s="14">
        <v>88316</v>
      </c>
      <c r="C90" s="12" t="s">
        <v>44</v>
      </c>
      <c r="D90" s="12" t="s">
        <v>106</v>
      </c>
      <c r="E90" s="137" t="s">
        <v>46</v>
      </c>
      <c r="F90" s="137"/>
      <c r="G90" s="13" t="s">
        <v>73</v>
      </c>
      <c r="H90" s="16">
        <v>0.16</v>
      </c>
      <c r="I90" s="15">
        <f>P90</f>
        <v>12.84</v>
      </c>
      <c r="J90" s="15">
        <f>ROUND(H90*I90,2)</f>
        <v>2.0499999999999998</v>
      </c>
      <c r="K90" s="65"/>
      <c r="N90" s="59">
        <v>17.12</v>
      </c>
      <c r="O90" s="68">
        <f t="shared" si="25"/>
        <v>4.28</v>
      </c>
      <c r="P90" s="68">
        <f t="shared" si="30"/>
        <v>12.84</v>
      </c>
      <c r="Q90" s="69">
        <f t="shared" si="26"/>
        <v>0.25</v>
      </c>
    </row>
    <row r="91" spans="1:17" ht="26.1" customHeight="1" x14ac:dyDescent="0.2">
      <c r="A91" s="12" t="s">
        <v>48</v>
      </c>
      <c r="B91" s="14">
        <v>88278</v>
      </c>
      <c r="C91" s="12" t="s">
        <v>44</v>
      </c>
      <c r="D91" s="12" t="s">
        <v>138</v>
      </c>
      <c r="E91" s="137" t="s">
        <v>46</v>
      </c>
      <c r="F91" s="137"/>
      <c r="G91" s="13" t="s">
        <v>73</v>
      </c>
      <c r="H91" s="16">
        <v>0.08</v>
      </c>
      <c r="I91" s="15">
        <f t="shared" ref="I91" si="32">P91</f>
        <v>14.715</v>
      </c>
      <c r="J91" s="15">
        <f>ROUND(H91*I91,2)</f>
        <v>1.18</v>
      </c>
      <c r="K91" s="65"/>
      <c r="N91" s="59">
        <v>19.62</v>
      </c>
      <c r="O91" s="68">
        <f t="shared" si="25"/>
        <v>4.9050000000000002</v>
      </c>
      <c r="P91" s="68">
        <f t="shared" si="30"/>
        <v>14.715</v>
      </c>
      <c r="Q91" s="69">
        <f t="shared" si="26"/>
        <v>0.25</v>
      </c>
    </row>
    <row r="92" spans="1:17" ht="39" customHeight="1" thickBot="1" x14ac:dyDescent="0.25">
      <c r="A92" s="17" t="s">
        <v>50</v>
      </c>
      <c r="B92" s="19">
        <v>4154</v>
      </c>
      <c r="C92" s="17" t="s">
        <v>90</v>
      </c>
      <c r="D92" s="17" t="s">
        <v>139</v>
      </c>
      <c r="E92" s="139" t="s">
        <v>78</v>
      </c>
      <c r="F92" s="139"/>
      <c r="G92" s="18" t="s">
        <v>140</v>
      </c>
      <c r="H92" s="21">
        <v>1.0329999999999999</v>
      </c>
      <c r="I92" s="20">
        <f>P92</f>
        <v>5.5949999999999998</v>
      </c>
      <c r="J92" s="20">
        <f t="shared" ref="J92" si="33">ROUNDDOWN(H92*I92,2)</f>
        <v>5.77</v>
      </c>
      <c r="K92" s="65"/>
      <c r="N92" s="59">
        <v>7.46</v>
      </c>
      <c r="O92" s="68">
        <f t="shared" si="25"/>
        <v>1.865</v>
      </c>
      <c r="P92" s="68">
        <f t="shared" si="30"/>
        <v>5.5949999999999998</v>
      </c>
      <c r="Q92" s="69">
        <f t="shared" si="26"/>
        <v>0.25</v>
      </c>
    </row>
    <row r="93" spans="1:17" ht="0.95" customHeight="1" thickTop="1" x14ac:dyDescent="0.2">
      <c r="A93" s="11"/>
      <c r="B93" s="11"/>
      <c r="C93" s="11"/>
      <c r="D93" s="11"/>
      <c r="E93" s="11"/>
      <c r="F93" s="11"/>
      <c r="G93" s="11"/>
      <c r="H93" s="11"/>
      <c r="I93" s="11"/>
      <c r="J93" s="11"/>
      <c r="K93" s="65" t="b">
        <f t="shared" si="27"/>
        <v>0</v>
      </c>
      <c r="N93" s="59"/>
      <c r="O93" s="68">
        <f t="shared" si="25"/>
        <v>0</v>
      </c>
      <c r="P93" s="68">
        <f t="shared" si="30"/>
        <v>0</v>
      </c>
      <c r="Q93" s="69" t="e">
        <f t="shared" si="26"/>
        <v>#DIV/0!</v>
      </c>
    </row>
    <row r="94" spans="1:17" ht="18" customHeight="1" x14ac:dyDescent="0.2">
      <c r="A94" s="2" t="s">
        <v>141</v>
      </c>
      <c r="B94" s="4" t="s">
        <v>36</v>
      </c>
      <c r="C94" s="2" t="s">
        <v>37</v>
      </c>
      <c r="D94" s="2" t="s">
        <v>9</v>
      </c>
      <c r="E94" s="129" t="s">
        <v>38</v>
      </c>
      <c r="F94" s="129"/>
      <c r="G94" s="3" t="s">
        <v>39</v>
      </c>
      <c r="H94" s="4" t="s">
        <v>40</v>
      </c>
      <c r="I94" s="4" t="s">
        <v>41</v>
      </c>
      <c r="J94" s="4" t="s">
        <v>10</v>
      </c>
      <c r="K94" s="65">
        <f t="shared" si="27"/>
        <v>4.58</v>
      </c>
      <c r="N94" s="59" t="s">
        <v>41</v>
      </c>
      <c r="O94" s="68" t="e">
        <f t="shared" si="25"/>
        <v>#VALUE!</v>
      </c>
      <c r="P94" s="68" t="e">
        <f t="shared" si="30"/>
        <v>#VALUE!</v>
      </c>
      <c r="Q94" s="69" t="e">
        <f t="shared" si="26"/>
        <v>#VALUE!</v>
      </c>
    </row>
    <row r="95" spans="1:17" ht="26.1" customHeight="1" x14ac:dyDescent="0.2">
      <c r="A95" s="6" t="s">
        <v>42</v>
      </c>
      <c r="B95" s="8">
        <v>97062</v>
      </c>
      <c r="C95" s="6" t="s">
        <v>44</v>
      </c>
      <c r="D95" s="6" t="s">
        <v>142</v>
      </c>
      <c r="E95" s="138" t="s">
        <v>46</v>
      </c>
      <c r="F95" s="138"/>
      <c r="G95" s="7" t="s">
        <v>101</v>
      </c>
      <c r="H95" s="10">
        <v>1</v>
      </c>
      <c r="I95" s="9">
        <f>SUM(J96:J99)</f>
        <v>4.58</v>
      </c>
      <c r="J95" s="9">
        <f>H95*I95</f>
        <v>4.58</v>
      </c>
      <c r="K95" s="65"/>
      <c r="N95" s="59">
        <v>6.1</v>
      </c>
      <c r="O95" s="68">
        <f t="shared" si="25"/>
        <v>1.5249999999999999</v>
      </c>
      <c r="P95" s="68">
        <f t="shared" si="30"/>
        <v>4.5749999999999993</v>
      </c>
      <c r="Q95" s="69">
        <f t="shared" si="26"/>
        <v>0.25000000000000011</v>
      </c>
    </row>
    <row r="96" spans="1:17" ht="26.1" customHeight="1" x14ac:dyDescent="0.2">
      <c r="A96" s="12" t="s">
        <v>48</v>
      </c>
      <c r="B96" s="14">
        <v>88239</v>
      </c>
      <c r="C96" s="12" t="s">
        <v>44</v>
      </c>
      <c r="D96" s="12" t="s">
        <v>116</v>
      </c>
      <c r="E96" s="137" t="s">
        <v>46</v>
      </c>
      <c r="F96" s="137"/>
      <c r="G96" s="13" t="s">
        <v>73</v>
      </c>
      <c r="H96" s="16">
        <v>6.9900000000000004E-2</v>
      </c>
      <c r="I96" s="15">
        <f>P96</f>
        <v>13.26</v>
      </c>
      <c r="J96" s="15">
        <f>ROUNDDOWN(H96*I96,2)</f>
        <v>0.92</v>
      </c>
      <c r="K96" s="65"/>
      <c r="N96" s="59">
        <v>17.68</v>
      </c>
      <c r="O96" s="68">
        <f t="shared" si="25"/>
        <v>4.42</v>
      </c>
      <c r="P96" s="68">
        <f t="shared" si="30"/>
        <v>13.26</v>
      </c>
      <c r="Q96" s="69">
        <f t="shared" si="26"/>
        <v>0.25</v>
      </c>
    </row>
    <row r="97" spans="1:17" ht="24" customHeight="1" x14ac:dyDescent="0.2">
      <c r="A97" s="12" t="s">
        <v>48</v>
      </c>
      <c r="B97" s="14">
        <v>88262</v>
      </c>
      <c r="C97" s="12" t="s">
        <v>44</v>
      </c>
      <c r="D97" s="12" t="s">
        <v>105</v>
      </c>
      <c r="E97" s="137" t="s">
        <v>46</v>
      </c>
      <c r="F97" s="137"/>
      <c r="G97" s="13" t="s">
        <v>73</v>
      </c>
      <c r="H97" s="16">
        <v>7.3400000000000007E-2</v>
      </c>
      <c r="I97" s="15">
        <f t="shared" ref="I97" si="34">P97</f>
        <v>16.049999999999997</v>
      </c>
      <c r="J97" s="15">
        <f>ROUND(H97*I97,2)</f>
        <v>1.18</v>
      </c>
      <c r="K97" s="65"/>
      <c r="N97" s="59">
        <v>21.4</v>
      </c>
      <c r="O97" s="68">
        <f t="shared" si="25"/>
        <v>5.35</v>
      </c>
      <c r="P97" s="68">
        <f t="shared" si="30"/>
        <v>16.049999999999997</v>
      </c>
      <c r="Q97" s="69">
        <f t="shared" si="26"/>
        <v>0.25000000000000011</v>
      </c>
    </row>
    <row r="98" spans="1:17" ht="26.1" customHeight="1" x14ac:dyDescent="0.2">
      <c r="A98" s="17" t="s">
        <v>50</v>
      </c>
      <c r="B98" s="19">
        <v>411</v>
      </c>
      <c r="C98" s="17" t="s">
        <v>44</v>
      </c>
      <c r="D98" s="17" t="s">
        <v>143</v>
      </c>
      <c r="E98" s="139" t="s">
        <v>54</v>
      </c>
      <c r="F98" s="139"/>
      <c r="G98" s="18" t="s">
        <v>130</v>
      </c>
      <c r="H98" s="21">
        <v>0.89449999999999996</v>
      </c>
      <c r="I98" s="20">
        <f>P98</f>
        <v>0.1875</v>
      </c>
      <c r="J98" s="20">
        <f>ROUND(H98*I98,2)</f>
        <v>0.17</v>
      </c>
      <c r="K98" s="65"/>
      <c r="N98" s="59">
        <v>0.25</v>
      </c>
      <c r="O98" s="68">
        <f t="shared" si="25"/>
        <v>6.25E-2</v>
      </c>
      <c r="P98" s="68">
        <f t="shared" si="30"/>
        <v>0.1875</v>
      </c>
      <c r="Q98" s="69">
        <f t="shared" si="26"/>
        <v>0.25</v>
      </c>
    </row>
    <row r="99" spans="1:17" ht="39" customHeight="1" thickBot="1" x14ac:dyDescent="0.25">
      <c r="A99" s="17" t="s">
        <v>50</v>
      </c>
      <c r="B99" s="19">
        <v>7170</v>
      </c>
      <c r="C99" s="17" t="s">
        <v>44</v>
      </c>
      <c r="D99" s="17" t="s">
        <v>144</v>
      </c>
      <c r="E99" s="139" t="s">
        <v>54</v>
      </c>
      <c r="F99" s="139"/>
      <c r="G99" s="18" t="s">
        <v>101</v>
      </c>
      <c r="H99" s="21">
        <v>1.177</v>
      </c>
      <c r="I99" s="20">
        <f>P99</f>
        <v>1.9650000000000001</v>
      </c>
      <c r="J99" s="20">
        <f>ROUND(H99*I99,2)</f>
        <v>2.31</v>
      </c>
      <c r="K99" s="65"/>
      <c r="N99" s="59">
        <v>2.62</v>
      </c>
      <c r="O99" s="68">
        <f t="shared" si="25"/>
        <v>0.65500000000000003</v>
      </c>
      <c r="P99" s="68">
        <f t="shared" si="30"/>
        <v>1.9650000000000001</v>
      </c>
      <c r="Q99" s="69">
        <f t="shared" si="26"/>
        <v>0.25</v>
      </c>
    </row>
    <row r="100" spans="1:17" ht="0.95" customHeight="1" thickTop="1" x14ac:dyDescent="0.2">
      <c r="A100" s="11"/>
      <c r="B100" s="11"/>
      <c r="C100" s="11"/>
      <c r="D100" s="11"/>
      <c r="E100" s="11"/>
      <c r="F100" s="11"/>
      <c r="G100" s="11"/>
      <c r="H100" s="11"/>
      <c r="I100" s="11"/>
      <c r="J100" s="20">
        <f>ROUND(H100*I100,2)</f>
        <v>0</v>
      </c>
      <c r="K100" s="65" t="b">
        <f t="shared" si="27"/>
        <v>0</v>
      </c>
      <c r="N100" s="59"/>
      <c r="O100" s="68">
        <f t="shared" si="25"/>
        <v>0</v>
      </c>
      <c r="P100" s="68">
        <f t="shared" si="30"/>
        <v>0</v>
      </c>
      <c r="Q100" s="69" t="e">
        <f t="shared" si="26"/>
        <v>#DIV/0!</v>
      </c>
    </row>
    <row r="101" spans="1:17" ht="18" customHeight="1" x14ac:dyDescent="0.2">
      <c r="A101" s="2" t="s">
        <v>145</v>
      </c>
      <c r="B101" s="4" t="s">
        <v>36</v>
      </c>
      <c r="C101" s="2" t="s">
        <v>37</v>
      </c>
      <c r="D101" s="2" t="s">
        <v>9</v>
      </c>
      <c r="E101" s="129" t="s">
        <v>38</v>
      </c>
      <c r="F101" s="129"/>
      <c r="G101" s="3" t="s">
        <v>39</v>
      </c>
      <c r="H101" s="4" t="s">
        <v>40</v>
      </c>
      <c r="I101" s="4" t="s">
        <v>41</v>
      </c>
      <c r="J101" s="4" t="s">
        <v>10</v>
      </c>
      <c r="K101" s="65">
        <f t="shared" si="27"/>
        <v>0.26</v>
      </c>
      <c r="N101" s="59" t="s">
        <v>41</v>
      </c>
      <c r="O101" s="68" t="e">
        <f t="shared" si="25"/>
        <v>#VALUE!</v>
      </c>
      <c r="P101" s="68" t="e">
        <f t="shared" si="30"/>
        <v>#VALUE!</v>
      </c>
      <c r="Q101" s="69" t="e">
        <f t="shared" si="26"/>
        <v>#VALUE!</v>
      </c>
    </row>
    <row r="102" spans="1:17" ht="39" customHeight="1" x14ac:dyDescent="0.2">
      <c r="A102" s="6" t="s">
        <v>42</v>
      </c>
      <c r="B102" s="8">
        <v>98525</v>
      </c>
      <c r="C102" s="6" t="s">
        <v>44</v>
      </c>
      <c r="D102" s="6" t="s">
        <v>146</v>
      </c>
      <c r="E102" s="138" t="s">
        <v>147</v>
      </c>
      <c r="F102" s="138"/>
      <c r="G102" s="7" t="s">
        <v>101</v>
      </c>
      <c r="H102" s="10">
        <v>1</v>
      </c>
      <c r="I102" s="9">
        <f>SUM(J103:J106)</f>
        <v>0.26</v>
      </c>
      <c r="J102" s="9">
        <f>H102*I102</f>
        <v>0.26</v>
      </c>
      <c r="K102" s="65"/>
      <c r="N102" s="59">
        <v>0.35</v>
      </c>
      <c r="O102" s="68">
        <f t="shared" si="25"/>
        <v>8.7499999999999994E-2</v>
      </c>
      <c r="P102" s="68">
        <f t="shared" si="30"/>
        <v>0.26249999999999996</v>
      </c>
      <c r="Q102" s="69">
        <f t="shared" si="26"/>
        <v>0.25000000000000011</v>
      </c>
    </row>
    <row r="103" spans="1:17" ht="24" customHeight="1" x14ac:dyDescent="0.2">
      <c r="A103" s="12" t="s">
        <v>48</v>
      </c>
      <c r="B103" s="14">
        <v>88316</v>
      </c>
      <c r="C103" s="12" t="s">
        <v>44</v>
      </c>
      <c r="D103" s="12" t="s">
        <v>106</v>
      </c>
      <c r="E103" s="137" t="s">
        <v>46</v>
      </c>
      <c r="F103" s="137"/>
      <c r="G103" s="13" t="s">
        <v>73</v>
      </c>
      <c r="H103" s="16">
        <v>3.0000000000000001E-3</v>
      </c>
      <c r="I103" s="15">
        <f>P103</f>
        <v>12.84</v>
      </c>
      <c r="J103" s="15">
        <f>ROUNDDOWN(H103*I103,2)</f>
        <v>0.03</v>
      </c>
      <c r="K103" s="65"/>
      <c r="N103" s="59">
        <v>17.12</v>
      </c>
      <c r="O103" s="68">
        <f t="shared" si="25"/>
        <v>4.28</v>
      </c>
      <c r="P103" s="68">
        <f t="shared" si="30"/>
        <v>12.84</v>
      </c>
      <c r="Q103" s="69">
        <f t="shared" si="26"/>
        <v>0.25</v>
      </c>
    </row>
    <row r="104" spans="1:17" ht="24" customHeight="1" x14ac:dyDescent="0.2">
      <c r="A104" s="12" t="s">
        <v>48</v>
      </c>
      <c r="B104" s="14">
        <v>88441</v>
      </c>
      <c r="C104" s="12" t="s">
        <v>44</v>
      </c>
      <c r="D104" s="12" t="s">
        <v>148</v>
      </c>
      <c r="E104" s="137" t="s">
        <v>46</v>
      </c>
      <c r="F104" s="137"/>
      <c r="G104" s="13" t="s">
        <v>73</v>
      </c>
      <c r="H104" s="16">
        <v>3.0000000000000001E-3</v>
      </c>
      <c r="I104" s="15">
        <f t="shared" ref="I104" si="35">P104</f>
        <v>13.3125</v>
      </c>
      <c r="J104" s="15">
        <f>ROUND(H104*I104,2)</f>
        <v>0.04</v>
      </c>
      <c r="K104" s="65"/>
      <c r="N104" s="59">
        <v>17.75</v>
      </c>
      <c r="O104" s="68">
        <f t="shared" si="25"/>
        <v>4.4375</v>
      </c>
      <c r="P104" s="68">
        <f t="shared" si="30"/>
        <v>13.3125</v>
      </c>
      <c r="Q104" s="69">
        <f t="shared" si="26"/>
        <v>0.25</v>
      </c>
    </row>
    <row r="105" spans="1:17" ht="39" customHeight="1" x14ac:dyDescent="0.2">
      <c r="A105" s="12" t="s">
        <v>48</v>
      </c>
      <c r="B105" s="14">
        <v>89031</v>
      </c>
      <c r="C105" s="12" t="s">
        <v>44</v>
      </c>
      <c r="D105" s="12" t="s">
        <v>149</v>
      </c>
      <c r="E105" s="137" t="s">
        <v>118</v>
      </c>
      <c r="F105" s="137"/>
      <c r="G105" s="13" t="s">
        <v>121</v>
      </c>
      <c r="H105" s="16">
        <v>2.3999999999999998E-3</v>
      </c>
      <c r="I105" s="15">
        <f>P105</f>
        <v>47.362499999999997</v>
      </c>
      <c r="J105" s="15">
        <f>ROUNDDOWN(H105*I105,2)</f>
        <v>0.11</v>
      </c>
      <c r="K105" s="65"/>
      <c r="N105" s="59">
        <v>63.15</v>
      </c>
      <c r="O105" s="68">
        <f t="shared" si="25"/>
        <v>15.7875</v>
      </c>
      <c r="P105" s="68">
        <f t="shared" si="30"/>
        <v>47.362499999999997</v>
      </c>
      <c r="Q105" s="69">
        <f t="shared" si="26"/>
        <v>0.25</v>
      </c>
    </row>
    <row r="106" spans="1:17" ht="39" customHeight="1" thickBot="1" x14ac:dyDescent="0.25">
      <c r="A106" s="12" t="s">
        <v>48</v>
      </c>
      <c r="B106" s="14">
        <v>89032</v>
      </c>
      <c r="C106" s="12" t="s">
        <v>44</v>
      </c>
      <c r="D106" s="12" t="s">
        <v>150</v>
      </c>
      <c r="E106" s="137" t="s">
        <v>118</v>
      </c>
      <c r="F106" s="137"/>
      <c r="G106" s="13" t="s">
        <v>119</v>
      </c>
      <c r="H106" s="16">
        <v>5.9999999999999995E-4</v>
      </c>
      <c r="I106" s="15">
        <f t="shared" ref="I106" si="36">P106</f>
        <v>134.88749999999999</v>
      </c>
      <c r="J106" s="15">
        <f>ROUND(H106*I106,2)</f>
        <v>0.08</v>
      </c>
      <c r="K106" s="65"/>
      <c r="N106" s="59">
        <v>179.85</v>
      </c>
      <c r="O106" s="68">
        <f t="shared" si="25"/>
        <v>44.962499999999999</v>
      </c>
      <c r="P106" s="68">
        <f t="shared" si="30"/>
        <v>134.88749999999999</v>
      </c>
      <c r="Q106" s="69">
        <f t="shared" si="26"/>
        <v>0.25</v>
      </c>
    </row>
    <row r="107" spans="1:17" ht="0.95" customHeight="1" thickTop="1" x14ac:dyDescent="0.2">
      <c r="A107" s="11"/>
      <c r="B107" s="11"/>
      <c r="C107" s="11"/>
      <c r="D107" s="11"/>
      <c r="E107" s="11"/>
      <c r="F107" s="11"/>
      <c r="G107" s="11"/>
      <c r="H107" s="11"/>
      <c r="I107" s="11"/>
      <c r="J107" s="11"/>
      <c r="K107" s="65" t="b">
        <f t="shared" si="27"/>
        <v>0</v>
      </c>
      <c r="N107" s="59"/>
      <c r="O107" s="68">
        <f t="shared" si="25"/>
        <v>0</v>
      </c>
      <c r="P107" s="68">
        <f t="shared" si="30"/>
        <v>0</v>
      </c>
      <c r="Q107" s="69" t="e">
        <f t="shared" si="26"/>
        <v>#DIV/0!</v>
      </c>
    </row>
    <row r="108" spans="1:17" ht="18" customHeight="1" x14ac:dyDescent="0.2">
      <c r="A108" s="2" t="s">
        <v>151</v>
      </c>
      <c r="B108" s="4" t="s">
        <v>36</v>
      </c>
      <c r="C108" s="2" t="s">
        <v>37</v>
      </c>
      <c r="D108" s="2" t="s">
        <v>9</v>
      </c>
      <c r="E108" s="129" t="s">
        <v>38</v>
      </c>
      <c r="F108" s="129"/>
      <c r="G108" s="3" t="s">
        <v>39</v>
      </c>
      <c r="H108" s="4" t="s">
        <v>40</v>
      </c>
      <c r="I108" s="4" t="s">
        <v>41</v>
      </c>
      <c r="J108" s="4" t="s">
        <v>10</v>
      </c>
      <c r="K108" s="65">
        <f t="shared" si="27"/>
        <v>703.68000000000018</v>
      </c>
      <c r="N108" s="59" t="s">
        <v>41</v>
      </c>
      <c r="O108" s="68" t="e">
        <f t="shared" si="25"/>
        <v>#VALUE!</v>
      </c>
      <c r="P108" s="68" t="e">
        <f t="shared" si="30"/>
        <v>#VALUE!</v>
      </c>
      <c r="Q108" s="69" t="e">
        <f t="shared" si="26"/>
        <v>#VALUE!</v>
      </c>
    </row>
    <row r="109" spans="1:17" ht="39" customHeight="1" x14ac:dyDescent="0.2">
      <c r="A109" s="6" t="s">
        <v>42</v>
      </c>
      <c r="B109" s="8">
        <v>93212</v>
      </c>
      <c r="C109" s="6" t="s">
        <v>44</v>
      </c>
      <c r="D109" s="6" t="s">
        <v>152</v>
      </c>
      <c r="E109" s="138" t="s">
        <v>115</v>
      </c>
      <c r="F109" s="138"/>
      <c r="G109" s="7" t="s">
        <v>101</v>
      </c>
      <c r="H109" s="10">
        <v>1</v>
      </c>
      <c r="I109" s="9">
        <f>SUM(J110:J185)</f>
        <v>703.68000000000018</v>
      </c>
      <c r="J109" s="9">
        <f>H109*I109</f>
        <v>703.68000000000018</v>
      </c>
      <c r="K109" s="65"/>
      <c r="N109" s="59">
        <v>938.24000000000012</v>
      </c>
      <c r="O109" s="68">
        <f t="shared" si="25"/>
        <v>234.56000000000003</v>
      </c>
      <c r="P109" s="68">
        <f t="shared" si="30"/>
        <v>703.68000000000006</v>
      </c>
      <c r="Q109" s="69">
        <f t="shared" si="26"/>
        <v>0.25</v>
      </c>
    </row>
    <row r="110" spans="1:17" ht="26.1" customHeight="1" x14ac:dyDescent="0.2">
      <c r="A110" s="12" t="s">
        <v>48</v>
      </c>
      <c r="B110" s="14">
        <v>100860</v>
      </c>
      <c r="C110" s="12" t="s">
        <v>44</v>
      </c>
      <c r="D110" s="12" t="s">
        <v>153</v>
      </c>
      <c r="E110" s="137" t="s">
        <v>154</v>
      </c>
      <c r="F110" s="137"/>
      <c r="G110" s="13" t="s">
        <v>130</v>
      </c>
      <c r="H110" s="16">
        <v>6.9599999999999995E-2</v>
      </c>
      <c r="I110" s="15">
        <f>P110</f>
        <v>64.245000000000005</v>
      </c>
      <c r="J110" s="15">
        <f t="shared" ref="J110:J126" si="37">ROUND(H110*I110,2)</f>
        <v>4.47</v>
      </c>
      <c r="K110" s="65"/>
      <c r="N110" s="59">
        <v>85.66</v>
      </c>
      <c r="O110" s="68">
        <f t="shared" si="25"/>
        <v>21.414999999999999</v>
      </c>
      <c r="P110" s="68">
        <f t="shared" si="30"/>
        <v>64.245000000000005</v>
      </c>
      <c r="Q110" s="69">
        <f t="shared" si="26"/>
        <v>0.24999999999999989</v>
      </c>
    </row>
    <row r="111" spans="1:17" ht="39" customHeight="1" x14ac:dyDescent="0.2">
      <c r="A111" s="12" t="s">
        <v>48</v>
      </c>
      <c r="B111" s="14">
        <v>101165</v>
      </c>
      <c r="C111" s="12" t="s">
        <v>44</v>
      </c>
      <c r="D111" s="12" t="s">
        <v>155</v>
      </c>
      <c r="E111" s="137" t="s">
        <v>103</v>
      </c>
      <c r="F111" s="137"/>
      <c r="G111" s="13" t="s">
        <v>104</v>
      </c>
      <c r="H111" s="16">
        <v>2.86E-2</v>
      </c>
      <c r="I111" s="15">
        <f t="shared" ref="I111" si="38">P111</f>
        <v>597.12749999999994</v>
      </c>
      <c r="J111" s="15">
        <f t="shared" si="37"/>
        <v>17.079999999999998</v>
      </c>
      <c r="K111" s="65"/>
      <c r="N111" s="59">
        <v>796.17</v>
      </c>
      <c r="O111" s="68">
        <f t="shared" si="25"/>
        <v>199.04249999999999</v>
      </c>
      <c r="P111" s="68">
        <f t="shared" si="30"/>
        <v>597.12749999999994</v>
      </c>
      <c r="Q111" s="69">
        <f t="shared" si="26"/>
        <v>0.25</v>
      </c>
    </row>
    <row r="112" spans="1:17" ht="39" customHeight="1" x14ac:dyDescent="0.2">
      <c r="A112" s="12" t="s">
        <v>48</v>
      </c>
      <c r="B112" s="14">
        <v>101876</v>
      </c>
      <c r="C112" s="12" t="s">
        <v>44</v>
      </c>
      <c r="D112" s="12" t="s">
        <v>156</v>
      </c>
      <c r="E112" s="137" t="s">
        <v>157</v>
      </c>
      <c r="F112" s="137"/>
      <c r="G112" s="13" t="s">
        <v>130</v>
      </c>
      <c r="H112" s="16">
        <v>1.7399999999999999E-2</v>
      </c>
      <c r="I112" s="15">
        <f>P112</f>
        <v>47.865000000000002</v>
      </c>
      <c r="J112" s="15">
        <f t="shared" si="37"/>
        <v>0.83</v>
      </c>
      <c r="K112" s="65"/>
      <c r="N112" s="59">
        <v>63.82</v>
      </c>
      <c r="O112" s="68">
        <f t="shared" si="25"/>
        <v>15.955</v>
      </c>
      <c r="P112" s="68">
        <f t="shared" si="30"/>
        <v>47.865000000000002</v>
      </c>
      <c r="Q112" s="69">
        <f t="shared" si="26"/>
        <v>0.25</v>
      </c>
    </row>
    <row r="113" spans="1:17" ht="39" customHeight="1" x14ac:dyDescent="0.2">
      <c r="A113" s="12" t="s">
        <v>48</v>
      </c>
      <c r="B113" s="14">
        <v>101891</v>
      </c>
      <c r="C113" s="12" t="s">
        <v>44</v>
      </c>
      <c r="D113" s="12" t="s">
        <v>158</v>
      </c>
      <c r="E113" s="137" t="s">
        <v>157</v>
      </c>
      <c r="F113" s="137"/>
      <c r="G113" s="13" t="s">
        <v>130</v>
      </c>
      <c r="H113" s="16">
        <v>0.10440000000000001</v>
      </c>
      <c r="I113" s="15">
        <f t="shared" ref="I113:I116" si="39">P113</f>
        <v>20.4375</v>
      </c>
      <c r="J113" s="15">
        <f t="shared" si="37"/>
        <v>2.13</v>
      </c>
      <c r="K113" s="65"/>
      <c r="N113" s="59">
        <v>27.25</v>
      </c>
      <c r="O113" s="68">
        <f t="shared" si="25"/>
        <v>6.8125</v>
      </c>
      <c r="P113" s="68">
        <f t="shared" si="30"/>
        <v>20.4375</v>
      </c>
      <c r="Q113" s="69">
        <f t="shared" si="26"/>
        <v>0.25</v>
      </c>
    </row>
    <row r="114" spans="1:17" ht="51.95" customHeight="1" x14ac:dyDescent="0.2">
      <c r="A114" s="12" t="s">
        <v>48</v>
      </c>
      <c r="B114" s="14">
        <v>103328</v>
      </c>
      <c r="C114" s="12" t="s">
        <v>44</v>
      </c>
      <c r="D114" s="12" t="s">
        <v>159</v>
      </c>
      <c r="E114" s="137" t="s">
        <v>160</v>
      </c>
      <c r="F114" s="137"/>
      <c r="G114" s="13" t="s">
        <v>101</v>
      </c>
      <c r="H114" s="16">
        <v>0.46750000000000003</v>
      </c>
      <c r="I114" s="15">
        <f t="shared" si="39"/>
        <v>57.614999999999995</v>
      </c>
      <c r="J114" s="15">
        <f t="shared" si="37"/>
        <v>26.94</v>
      </c>
      <c r="K114" s="65"/>
      <c r="N114" s="59">
        <v>76.819999999999993</v>
      </c>
      <c r="O114" s="68">
        <f t="shared" si="25"/>
        <v>19.204999999999998</v>
      </c>
      <c r="P114" s="68">
        <f t="shared" si="30"/>
        <v>57.614999999999995</v>
      </c>
      <c r="Q114" s="69">
        <f t="shared" si="26"/>
        <v>0.25</v>
      </c>
    </row>
    <row r="115" spans="1:17" ht="26.1" customHeight="1" x14ac:dyDescent="0.2">
      <c r="A115" s="12" t="s">
        <v>48</v>
      </c>
      <c r="B115" s="14">
        <v>86888</v>
      </c>
      <c r="C115" s="12" t="s">
        <v>44</v>
      </c>
      <c r="D115" s="12" t="s">
        <v>161</v>
      </c>
      <c r="E115" s="137" t="s">
        <v>154</v>
      </c>
      <c r="F115" s="137"/>
      <c r="G115" s="13" t="s">
        <v>130</v>
      </c>
      <c r="H115" s="16">
        <v>5.2200000000000003E-2</v>
      </c>
      <c r="I115" s="15">
        <f t="shared" si="39"/>
        <v>373.83749999999998</v>
      </c>
      <c r="J115" s="15">
        <f t="shared" si="37"/>
        <v>19.510000000000002</v>
      </c>
      <c r="K115" s="65"/>
      <c r="N115" s="59">
        <v>498.45</v>
      </c>
      <c r="O115" s="68">
        <f t="shared" si="25"/>
        <v>124.6125</v>
      </c>
      <c r="P115" s="68">
        <f t="shared" si="30"/>
        <v>373.83749999999998</v>
      </c>
      <c r="Q115" s="69">
        <f t="shared" si="26"/>
        <v>0.25</v>
      </c>
    </row>
    <row r="116" spans="1:17" ht="65.099999999999994" customHeight="1" x14ac:dyDescent="0.2">
      <c r="A116" s="12" t="s">
        <v>48</v>
      </c>
      <c r="B116" s="14">
        <v>86943</v>
      </c>
      <c r="C116" s="12" t="s">
        <v>44</v>
      </c>
      <c r="D116" s="12" t="s">
        <v>162</v>
      </c>
      <c r="E116" s="137" t="s">
        <v>154</v>
      </c>
      <c r="F116" s="137"/>
      <c r="G116" s="13" t="s">
        <v>130</v>
      </c>
      <c r="H116" s="16">
        <v>5.2200000000000003E-2</v>
      </c>
      <c r="I116" s="15">
        <f t="shared" si="39"/>
        <v>188.14500000000001</v>
      </c>
      <c r="J116" s="15">
        <f t="shared" si="37"/>
        <v>9.82</v>
      </c>
      <c r="K116" s="65"/>
      <c r="N116" s="59">
        <v>250.86</v>
      </c>
      <c r="O116" s="68">
        <f t="shared" si="25"/>
        <v>62.715000000000003</v>
      </c>
      <c r="P116" s="68">
        <f t="shared" si="30"/>
        <v>188.14500000000001</v>
      </c>
      <c r="Q116" s="69">
        <f t="shared" si="26"/>
        <v>0.25</v>
      </c>
    </row>
    <row r="117" spans="1:17" ht="51.95" customHeight="1" x14ac:dyDescent="0.2">
      <c r="A117" s="12" t="s">
        <v>48</v>
      </c>
      <c r="B117" s="14">
        <v>87548</v>
      </c>
      <c r="C117" s="12" t="s">
        <v>44</v>
      </c>
      <c r="D117" s="12" t="s">
        <v>163</v>
      </c>
      <c r="E117" s="137" t="s">
        <v>164</v>
      </c>
      <c r="F117" s="137"/>
      <c r="G117" s="13" t="s">
        <v>101</v>
      </c>
      <c r="H117" s="16">
        <v>0.18940000000000001</v>
      </c>
      <c r="I117" s="15">
        <f t="shared" ref="I117:I180" si="40">P117</f>
        <v>17.842500000000001</v>
      </c>
      <c r="J117" s="15">
        <f t="shared" si="37"/>
        <v>3.38</v>
      </c>
      <c r="K117" s="65"/>
      <c r="N117" s="59">
        <v>23.79</v>
      </c>
      <c r="O117" s="68">
        <f t="shared" si="25"/>
        <v>5.9474999999999998</v>
      </c>
      <c r="P117" s="68">
        <f t="shared" si="30"/>
        <v>17.842500000000001</v>
      </c>
      <c r="Q117" s="69">
        <f t="shared" si="26"/>
        <v>0.24999999999999989</v>
      </c>
    </row>
    <row r="118" spans="1:17" ht="51.95" customHeight="1" x14ac:dyDescent="0.2">
      <c r="A118" s="12" t="s">
        <v>48</v>
      </c>
      <c r="B118" s="14">
        <v>87777</v>
      </c>
      <c r="C118" s="12" t="s">
        <v>44</v>
      </c>
      <c r="D118" s="12" t="s">
        <v>165</v>
      </c>
      <c r="E118" s="137" t="s">
        <v>164</v>
      </c>
      <c r="F118" s="137"/>
      <c r="G118" s="13" t="s">
        <v>101</v>
      </c>
      <c r="H118" s="16">
        <v>0.1681</v>
      </c>
      <c r="I118" s="15">
        <f t="shared" si="40"/>
        <v>38.002499999999998</v>
      </c>
      <c r="J118" s="15">
        <f t="shared" si="37"/>
        <v>6.39</v>
      </c>
      <c r="K118" s="65"/>
      <c r="N118" s="59">
        <v>50.67</v>
      </c>
      <c r="O118" s="68">
        <f t="shared" si="25"/>
        <v>12.6675</v>
      </c>
      <c r="P118" s="68">
        <f t="shared" si="30"/>
        <v>38.002499999999998</v>
      </c>
      <c r="Q118" s="69">
        <f t="shared" si="26"/>
        <v>0.25000000000000011</v>
      </c>
    </row>
    <row r="119" spans="1:17" ht="51.95" customHeight="1" x14ac:dyDescent="0.2">
      <c r="A119" s="12" t="s">
        <v>48</v>
      </c>
      <c r="B119" s="14">
        <v>87885</v>
      </c>
      <c r="C119" s="12" t="s">
        <v>44</v>
      </c>
      <c r="D119" s="12" t="s">
        <v>166</v>
      </c>
      <c r="E119" s="137" t="s">
        <v>164</v>
      </c>
      <c r="F119" s="137"/>
      <c r="G119" s="13" t="s">
        <v>101</v>
      </c>
      <c r="H119" s="16">
        <v>0.76790000000000003</v>
      </c>
      <c r="I119" s="15">
        <f t="shared" si="40"/>
        <v>6.0449999999999999</v>
      </c>
      <c r="J119" s="15">
        <f t="shared" si="37"/>
        <v>4.6399999999999997</v>
      </c>
      <c r="K119" s="65"/>
      <c r="N119" s="59">
        <v>8.06</v>
      </c>
      <c r="O119" s="68">
        <f t="shared" si="25"/>
        <v>2.0150000000000001</v>
      </c>
      <c r="P119" s="68">
        <f t="shared" si="30"/>
        <v>6.0449999999999999</v>
      </c>
      <c r="Q119" s="69">
        <f t="shared" si="26"/>
        <v>0.25</v>
      </c>
    </row>
    <row r="120" spans="1:17" ht="51.95" customHeight="1" x14ac:dyDescent="0.2">
      <c r="A120" s="12" t="s">
        <v>48</v>
      </c>
      <c r="B120" s="14">
        <v>87903</v>
      </c>
      <c r="C120" s="12" t="s">
        <v>44</v>
      </c>
      <c r="D120" s="12" t="s">
        <v>167</v>
      </c>
      <c r="E120" s="137" t="s">
        <v>164</v>
      </c>
      <c r="F120" s="137"/>
      <c r="G120" s="13" t="s">
        <v>101</v>
      </c>
      <c r="H120" s="16">
        <v>0.1681</v>
      </c>
      <c r="I120" s="15">
        <f t="shared" si="40"/>
        <v>7.4399999999999995</v>
      </c>
      <c r="J120" s="15">
        <f t="shared" si="37"/>
        <v>1.25</v>
      </c>
      <c r="K120" s="65"/>
      <c r="N120" s="59">
        <v>9.92</v>
      </c>
      <c r="O120" s="68">
        <f t="shared" si="25"/>
        <v>2.48</v>
      </c>
      <c r="P120" s="68">
        <f t="shared" si="30"/>
        <v>7.4399999999999995</v>
      </c>
      <c r="Q120" s="69">
        <f t="shared" si="26"/>
        <v>0.25</v>
      </c>
    </row>
    <row r="121" spans="1:17" ht="26.1" customHeight="1" x14ac:dyDescent="0.2">
      <c r="A121" s="12" t="s">
        <v>48</v>
      </c>
      <c r="B121" s="14">
        <v>88489</v>
      </c>
      <c r="C121" s="12" t="s">
        <v>44</v>
      </c>
      <c r="D121" s="12" t="s">
        <v>168</v>
      </c>
      <c r="E121" s="137" t="s">
        <v>169</v>
      </c>
      <c r="F121" s="137"/>
      <c r="G121" s="13" t="s">
        <v>101</v>
      </c>
      <c r="H121" s="16">
        <v>2.4441999999999999</v>
      </c>
      <c r="I121" s="15">
        <f t="shared" si="40"/>
        <v>9.2174999999999994</v>
      </c>
      <c r="J121" s="15">
        <f t="shared" si="37"/>
        <v>22.53</v>
      </c>
      <c r="K121" s="65"/>
      <c r="N121" s="59">
        <v>12.29</v>
      </c>
      <c r="O121" s="68">
        <f t="shared" si="25"/>
        <v>3.0724999999999998</v>
      </c>
      <c r="P121" s="68">
        <f t="shared" si="30"/>
        <v>9.2174999999999994</v>
      </c>
      <c r="Q121" s="69">
        <f t="shared" si="26"/>
        <v>0.25</v>
      </c>
    </row>
    <row r="122" spans="1:17" ht="65.099999999999994" customHeight="1" x14ac:dyDescent="0.2">
      <c r="A122" s="12" t="s">
        <v>48</v>
      </c>
      <c r="B122" s="14">
        <v>89171</v>
      </c>
      <c r="C122" s="12" t="s">
        <v>44</v>
      </c>
      <c r="D122" s="12" t="s">
        <v>170</v>
      </c>
      <c r="E122" s="137" t="s">
        <v>171</v>
      </c>
      <c r="F122" s="137"/>
      <c r="G122" s="13" t="s">
        <v>101</v>
      </c>
      <c r="H122" s="16">
        <v>0.46279999999999999</v>
      </c>
      <c r="I122" s="15">
        <f t="shared" si="40"/>
        <v>49.987500000000004</v>
      </c>
      <c r="J122" s="15">
        <f t="shared" si="37"/>
        <v>23.13</v>
      </c>
      <c r="K122" s="65"/>
      <c r="N122" s="59">
        <v>66.650000000000006</v>
      </c>
      <c r="O122" s="68">
        <f t="shared" si="25"/>
        <v>16.662500000000001</v>
      </c>
      <c r="P122" s="68">
        <f t="shared" si="30"/>
        <v>49.987500000000004</v>
      </c>
      <c r="Q122" s="69">
        <f t="shared" si="26"/>
        <v>0.25</v>
      </c>
    </row>
    <row r="123" spans="1:17" ht="65.099999999999994" customHeight="1" x14ac:dyDescent="0.2">
      <c r="A123" s="12" t="s">
        <v>48</v>
      </c>
      <c r="B123" s="14">
        <v>89173</v>
      </c>
      <c r="C123" s="12" t="s">
        <v>44</v>
      </c>
      <c r="D123" s="12" t="s">
        <v>172</v>
      </c>
      <c r="E123" s="137" t="s">
        <v>164</v>
      </c>
      <c r="F123" s="137"/>
      <c r="G123" s="13" t="s">
        <v>101</v>
      </c>
      <c r="H123" s="16">
        <v>0.76790000000000003</v>
      </c>
      <c r="I123" s="15">
        <f t="shared" si="40"/>
        <v>25.86</v>
      </c>
      <c r="J123" s="15">
        <f t="shared" si="37"/>
        <v>19.86</v>
      </c>
      <c r="K123" s="65"/>
      <c r="N123" s="59">
        <v>34.479999999999997</v>
      </c>
      <c r="O123" s="68">
        <f t="shared" si="25"/>
        <v>8.6199999999999992</v>
      </c>
      <c r="P123" s="68">
        <f t="shared" si="30"/>
        <v>25.86</v>
      </c>
      <c r="Q123" s="69">
        <f t="shared" si="26"/>
        <v>0.25</v>
      </c>
    </row>
    <row r="124" spans="1:17" ht="39" customHeight="1" x14ac:dyDescent="0.2">
      <c r="A124" s="12" t="s">
        <v>48</v>
      </c>
      <c r="B124" s="14">
        <v>89709</v>
      </c>
      <c r="C124" s="12" t="s">
        <v>44</v>
      </c>
      <c r="D124" s="12" t="s">
        <v>173</v>
      </c>
      <c r="E124" s="137" t="s">
        <v>154</v>
      </c>
      <c r="F124" s="137"/>
      <c r="G124" s="13" t="s">
        <v>130</v>
      </c>
      <c r="H124" s="16">
        <v>6.9599999999999995E-2</v>
      </c>
      <c r="I124" s="15">
        <f t="shared" si="40"/>
        <v>11.5725</v>
      </c>
      <c r="J124" s="15">
        <f t="shared" si="37"/>
        <v>0.81</v>
      </c>
      <c r="K124" s="65"/>
      <c r="N124" s="59">
        <v>15.43</v>
      </c>
      <c r="O124" s="68">
        <f t="shared" si="25"/>
        <v>3.8574999999999999</v>
      </c>
      <c r="P124" s="68">
        <f t="shared" si="30"/>
        <v>11.5725</v>
      </c>
      <c r="Q124" s="69">
        <f t="shared" si="26"/>
        <v>0.25</v>
      </c>
    </row>
    <row r="125" spans="1:17" ht="39" customHeight="1" x14ac:dyDescent="0.2">
      <c r="A125" s="12" t="s">
        <v>48</v>
      </c>
      <c r="B125" s="14">
        <v>89711</v>
      </c>
      <c r="C125" s="12" t="s">
        <v>44</v>
      </c>
      <c r="D125" s="12" t="s">
        <v>174</v>
      </c>
      <c r="E125" s="137" t="s">
        <v>154</v>
      </c>
      <c r="F125" s="137"/>
      <c r="G125" s="13" t="s">
        <v>108</v>
      </c>
      <c r="H125" s="16">
        <v>0.16309999999999999</v>
      </c>
      <c r="I125" s="15">
        <f t="shared" si="40"/>
        <v>12.899999999999999</v>
      </c>
      <c r="J125" s="15">
        <f t="shared" si="37"/>
        <v>2.1</v>
      </c>
      <c r="K125" s="65"/>
      <c r="N125" s="59">
        <v>17.2</v>
      </c>
      <c r="O125" s="68">
        <f t="shared" si="25"/>
        <v>4.3</v>
      </c>
      <c r="P125" s="68">
        <f t="shared" si="30"/>
        <v>12.899999999999999</v>
      </c>
      <c r="Q125" s="69">
        <f t="shared" si="26"/>
        <v>0.25</v>
      </c>
    </row>
    <row r="126" spans="1:17" ht="39" customHeight="1" x14ac:dyDescent="0.2">
      <c r="A126" s="12" t="s">
        <v>48</v>
      </c>
      <c r="B126" s="14">
        <v>89712</v>
      </c>
      <c r="C126" s="12" t="s">
        <v>44</v>
      </c>
      <c r="D126" s="12" t="s">
        <v>175</v>
      </c>
      <c r="E126" s="137" t="s">
        <v>154</v>
      </c>
      <c r="F126" s="137"/>
      <c r="G126" s="13" t="s">
        <v>108</v>
      </c>
      <c r="H126" s="16">
        <v>0.2235</v>
      </c>
      <c r="I126" s="15">
        <f t="shared" si="40"/>
        <v>16.552500000000002</v>
      </c>
      <c r="J126" s="15">
        <f t="shared" si="37"/>
        <v>3.7</v>
      </c>
      <c r="K126" s="65"/>
      <c r="N126" s="59">
        <v>22.07</v>
      </c>
      <c r="O126" s="68">
        <f t="shared" si="25"/>
        <v>5.5175000000000001</v>
      </c>
      <c r="P126" s="68">
        <f t="shared" si="30"/>
        <v>16.552500000000002</v>
      </c>
      <c r="Q126" s="69">
        <f t="shared" si="26"/>
        <v>0.24999999999999989</v>
      </c>
    </row>
    <row r="127" spans="1:17" ht="39" customHeight="1" x14ac:dyDescent="0.2">
      <c r="A127" s="12" t="s">
        <v>48</v>
      </c>
      <c r="B127" s="14">
        <v>89714</v>
      </c>
      <c r="C127" s="12" t="s">
        <v>44</v>
      </c>
      <c r="D127" s="12" t="s">
        <v>176</v>
      </c>
      <c r="E127" s="137" t="s">
        <v>154</v>
      </c>
      <c r="F127" s="137"/>
      <c r="G127" s="13" t="s">
        <v>108</v>
      </c>
      <c r="H127" s="16">
        <v>4.7E-2</v>
      </c>
      <c r="I127" s="15">
        <f t="shared" si="40"/>
        <v>23.047499999999999</v>
      </c>
      <c r="J127" s="15">
        <f t="shared" ref="J127:J174" si="41">ROUNDDOWN(H127*I127,2)</f>
        <v>1.08</v>
      </c>
      <c r="K127" s="65"/>
      <c r="N127" s="59">
        <v>30.73</v>
      </c>
      <c r="O127" s="68">
        <f t="shared" si="25"/>
        <v>7.6825000000000001</v>
      </c>
      <c r="P127" s="68">
        <f t="shared" si="30"/>
        <v>23.047499999999999</v>
      </c>
      <c r="Q127" s="69">
        <f t="shared" si="26"/>
        <v>0.25</v>
      </c>
    </row>
    <row r="128" spans="1:17" ht="51.95" customHeight="1" x14ac:dyDescent="0.2">
      <c r="A128" s="12" t="s">
        <v>48</v>
      </c>
      <c r="B128" s="14">
        <v>89724</v>
      </c>
      <c r="C128" s="12" t="s">
        <v>44</v>
      </c>
      <c r="D128" s="12" t="s">
        <v>177</v>
      </c>
      <c r="E128" s="137" t="s">
        <v>154</v>
      </c>
      <c r="F128" s="137"/>
      <c r="G128" s="13" t="s">
        <v>130</v>
      </c>
      <c r="H128" s="16">
        <v>0.17399999999999999</v>
      </c>
      <c r="I128" s="15">
        <f t="shared" si="40"/>
        <v>6.2174999999999994</v>
      </c>
      <c r="J128" s="15">
        <f t="shared" si="41"/>
        <v>1.08</v>
      </c>
      <c r="K128" s="65"/>
      <c r="N128" s="59">
        <v>8.2899999999999991</v>
      </c>
      <c r="O128" s="68">
        <f t="shared" si="25"/>
        <v>2.0724999999999998</v>
      </c>
      <c r="P128" s="68">
        <f t="shared" si="30"/>
        <v>6.2174999999999994</v>
      </c>
      <c r="Q128" s="69">
        <f t="shared" si="26"/>
        <v>0.25</v>
      </c>
    </row>
    <row r="129" spans="1:17" ht="51.95" customHeight="1" x14ac:dyDescent="0.2">
      <c r="A129" s="12" t="s">
        <v>48</v>
      </c>
      <c r="B129" s="14">
        <v>89731</v>
      </c>
      <c r="C129" s="12" t="s">
        <v>44</v>
      </c>
      <c r="D129" s="12" t="s">
        <v>178</v>
      </c>
      <c r="E129" s="137" t="s">
        <v>154</v>
      </c>
      <c r="F129" s="137"/>
      <c r="G129" s="13" t="s">
        <v>130</v>
      </c>
      <c r="H129" s="16">
        <v>1.7399999999999999E-2</v>
      </c>
      <c r="I129" s="15">
        <f t="shared" si="40"/>
        <v>9.8249999999999993</v>
      </c>
      <c r="J129" s="15">
        <f t="shared" si="41"/>
        <v>0.17</v>
      </c>
      <c r="K129" s="65"/>
      <c r="N129" s="59">
        <v>13.1</v>
      </c>
      <c r="O129" s="68">
        <f t="shared" si="25"/>
        <v>3.2749999999999999</v>
      </c>
      <c r="P129" s="68">
        <f t="shared" si="30"/>
        <v>9.8249999999999993</v>
      </c>
      <c r="Q129" s="69">
        <f t="shared" si="26"/>
        <v>0.25</v>
      </c>
    </row>
    <row r="130" spans="1:17" ht="51.95" customHeight="1" x14ac:dyDescent="0.2">
      <c r="A130" s="12" t="s">
        <v>48</v>
      </c>
      <c r="B130" s="14">
        <v>89748</v>
      </c>
      <c r="C130" s="12" t="s">
        <v>44</v>
      </c>
      <c r="D130" s="12" t="s">
        <v>179</v>
      </c>
      <c r="E130" s="137" t="s">
        <v>154</v>
      </c>
      <c r="F130" s="137"/>
      <c r="G130" s="13" t="s">
        <v>130</v>
      </c>
      <c r="H130" s="16">
        <v>5.2200000000000003E-2</v>
      </c>
      <c r="I130" s="15">
        <f t="shared" si="40"/>
        <v>28.1175</v>
      </c>
      <c r="J130" s="15">
        <f t="shared" si="41"/>
        <v>1.46</v>
      </c>
      <c r="K130" s="65"/>
      <c r="N130" s="59">
        <v>37.49</v>
      </c>
      <c r="O130" s="68">
        <f t="shared" si="25"/>
        <v>9.3725000000000005</v>
      </c>
      <c r="P130" s="68">
        <f t="shared" si="30"/>
        <v>28.1175</v>
      </c>
      <c r="Q130" s="69">
        <f t="shared" si="26"/>
        <v>0.25</v>
      </c>
    </row>
    <row r="131" spans="1:17" ht="51.95" customHeight="1" x14ac:dyDescent="0.2">
      <c r="A131" s="12" t="s">
        <v>48</v>
      </c>
      <c r="B131" s="14">
        <v>89784</v>
      </c>
      <c r="C131" s="12" t="s">
        <v>44</v>
      </c>
      <c r="D131" s="12" t="s">
        <v>180</v>
      </c>
      <c r="E131" s="137" t="s">
        <v>154</v>
      </c>
      <c r="F131" s="137"/>
      <c r="G131" s="13" t="s">
        <v>130</v>
      </c>
      <c r="H131" s="16">
        <v>1.7399999999999999E-2</v>
      </c>
      <c r="I131" s="15">
        <f t="shared" si="40"/>
        <v>15.997499999999999</v>
      </c>
      <c r="J131" s="15">
        <f t="shared" si="41"/>
        <v>0.27</v>
      </c>
      <c r="K131" s="65"/>
      <c r="N131" s="59">
        <v>21.33</v>
      </c>
      <c r="O131" s="68">
        <f t="shared" si="25"/>
        <v>5.3324999999999996</v>
      </c>
      <c r="P131" s="68">
        <f t="shared" si="30"/>
        <v>15.997499999999999</v>
      </c>
      <c r="Q131" s="69">
        <f t="shared" si="26"/>
        <v>0.25</v>
      </c>
    </row>
    <row r="132" spans="1:17" ht="51.95" customHeight="1" x14ac:dyDescent="0.2">
      <c r="A132" s="12" t="s">
        <v>48</v>
      </c>
      <c r="B132" s="14">
        <v>89957</v>
      </c>
      <c r="C132" s="12" t="s">
        <v>44</v>
      </c>
      <c r="D132" s="12" t="s">
        <v>181</v>
      </c>
      <c r="E132" s="137" t="s">
        <v>154</v>
      </c>
      <c r="F132" s="137"/>
      <c r="G132" s="13" t="s">
        <v>130</v>
      </c>
      <c r="H132" s="16">
        <v>0.17399999999999999</v>
      </c>
      <c r="I132" s="15">
        <f t="shared" si="40"/>
        <v>90.15</v>
      </c>
      <c r="J132" s="15">
        <f t="shared" si="41"/>
        <v>15.68</v>
      </c>
      <c r="K132" s="65"/>
      <c r="N132" s="59">
        <v>120.2</v>
      </c>
      <c r="O132" s="68">
        <f t="shared" si="25"/>
        <v>30.05</v>
      </c>
      <c r="P132" s="68">
        <f t="shared" si="30"/>
        <v>90.15</v>
      </c>
      <c r="Q132" s="69">
        <f t="shared" si="26"/>
        <v>0.25</v>
      </c>
    </row>
    <row r="133" spans="1:17" ht="39" customHeight="1" x14ac:dyDescent="0.2">
      <c r="A133" s="12" t="s">
        <v>48</v>
      </c>
      <c r="B133" s="14">
        <v>89970</v>
      </c>
      <c r="C133" s="12" t="s">
        <v>44</v>
      </c>
      <c r="D133" s="12" t="s">
        <v>182</v>
      </c>
      <c r="E133" s="137" t="s">
        <v>154</v>
      </c>
      <c r="F133" s="137"/>
      <c r="G133" s="13" t="s">
        <v>130</v>
      </c>
      <c r="H133" s="16">
        <v>6.9599999999999995E-2</v>
      </c>
      <c r="I133" s="15">
        <f t="shared" si="40"/>
        <v>33.375</v>
      </c>
      <c r="J133" s="15">
        <f t="shared" si="41"/>
        <v>2.3199999999999998</v>
      </c>
      <c r="K133" s="65"/>
      <c r="N133" s="59">
        <v>44.5</v>
      </c>
      <c r="O133" s="68">
        <f t="shared" si="25"/>
        <v>11.125</v>
      </c>
      <c r="P133" s="68">
        <f t="shared" si="30"/>
        <v>33.375</v>
      </c>
      <c r="Q133" s="69">
        <f t="shared" si="26"/>
        <v>0.25</v>
      </c>
    </row>
    <row r="134" spans="1:17" ht="26.1" customHeight="1" x14ac:dyDescent="0.2">
      <c r="A134" s="12" t="s">
        <v>48</v>
      </c>
      <c r="B134" s="14">
        <v>90443</v>
      </c>
      <c r="C134" s="12" t="s">
        <v>44</v>
      </c>
      <c r="D134" s="12" t="s">
        <v>183</v>
      </c>
      <c r="E134" s="137" t="s">
        <v>154</v>
      </c>
      <c r="F134" s="137"/>
      <c r="G134" s="13" t="s">
        <v>108</v>
      </c>
      <c r="H134" s="16">
        <v>7.22E-2</v>
      </c>
      <c r="I134" s="15">
        <f t="shared" si="40"/>
        <v>7.9649999999999999</v>
      </c>
      <c r="J134" s="15">
        <f t="shared" si="41"/>
        <v>0.56999999999999995</v>
      </c>
      <c r="K134" s="65"/>
      <c r="N134" s="59">
        <v>10.62</v>
      </c>
      <c r="O134" s="68">
        <f t="shared" si="25"/>
        <v>2.6549999999999998</v>
      </c>
      <c r="P134" s="68">
        <f t="shared" si="30"/>
        <v>7.9649999999999999</v>
      </c>
      <c r="Q134" s="69">
        <f t="shared" si="26"/>
        <v>0.25</v>
      </c>
    </row>
    <row r="135" spans="1:17" ht="39" customHeight="1" x14ac:dyDescent="0.2">
      <c r="A135" s="12" t="s">
        <v>48</v>
      </c>
      <c r="B135" s="14">
        <v>90466</v>
      </c>
      <c r="C135" s="12" t="s">
        <v>44</v>
      </c>
      <c r="D135" s="12" t="s">
        <v>184</v>
      </c>
      <c r="E135" s="137" t="s">
        <v>154</v>
      </c>
      <c r="F135" s="137"/>
      <c r="G135" s="13" t="s">
        <v>108</v>
      </c>
      <c r="H135" s="16">
        <v>7.22E-2</v>
      </c>
      <c r="I135" s="15">
        <f t="shared" si="40"/>
        <v>8.4674999999999994</v>
      </c>
      <c r="J135" s="15">
        <f t="shared" si="41"/>
        <v>0.61</v>
      </c>
      <c r="K135" s="65"/>
      <c r="N135" s="59">
        <v>11.29</v>
      </c>
      <c r="O135" s="68">
        <f t="shared" si="25"/>
        <v>2.8224999999999998</v>
      </c>
      <c r="P135" s="68">
        <f t="shared" si="30"/>
        <v>8.4674999999999994</v>
      </c>
      <c r="Q135" s="69">
        <f t="shared" si="26"/>
        <v>0.25</v>
      </c>
    </row>
    <row r="136" spans="1:17" ht="39" customHeight="1" x14ac:dyDescent="0.2">
      <c r="A136" s="12" t="s">
        <v>48</v>
      </c>
      <c r="B136" s="14">
        <v>90822</v>
      </c>
      <c r="C136" s="12" t="s">
        <v>44</v>
      </c>
      <c r="D136" s="12" t="s">
        <v>185</v>
      </c>
      <c r="E136" s="137" t="s">
        <v>186</v>
      </c>
      <c r="F136" s="137"/>
      <c r="G136" s="13" t="s">
        <v>130</v>
      </c>
      <c r="H136" s="16">
        <v>3.4799999999999998E-2</v>
      </c>
      <c r="I136" s="15">
        <f t="shared" si="40"/>
        <v>276.98250000000002</v>
      </c>
      <c r="J136" s="15">
        <f t="shared" si="41"/>
        <v>9.6300000000000008</v>
      </c>
      <c r="K136" s="65"/>
      <c r="N136" s="59">
        <v>369.31</v>
      </c>
      <c r="O136" s="68">
        <f t="shared" ref="O136:O199" si="42">N136*$O$4</f>
        <v>92.327500000000001</v>
      </c>
      <c r="P136" s="68">
        <f t="shared" si="30"/>
        <v>276.98250000000002</v>
      </c>
      <c r="Q136" s="69">
        <f t="shared" ref="Q136:Q199" si="43">1-(P136/N136)</f>
        <v>0.25</v>
      </c>
    </row>
    <row r="137" spans="1:17" ht="65.099999999999994" customHeight="1" x14ac:dyDescent="0.2">
      <c r="A137" s="12" t="s">
        <v>48</v>
      </c>
      <c r="B137" s="14">
        <v>91170</v>
      </c>
      <c r="C137" s="12" t="s">
        <v>44</v>
      </c>
      <c r="D137" s="12" t="s">
        <v>187</v>
      </c>
      <c r="E137" s="137" t="s">
        <v>154</v>
      </c>
      <c r="F137" s="137"/>
      <c r="G137" s="13" t="s">
        <v>108</v>
      </c>
      <c r="H137" s="16">
        <v>0.4612</v>
      </c>
      <c r="I137" s="15">
        <f t="shared" si="40"/>
        <v>1.9575</v>
      </c>
      <c r="J137" s="15">
        <f t="shared" si="41"/>
        <v>0.9</v>
      </c>
      <c r="K137" s="65"/>
      <c r="N137" s="59">
        <v>2.61</v>
      </c>
      <c r="O137" s="68">
        <f t="shared" si="42"/>
        <v>0.65249999999999997</v>
      </c>
      <c r="P137" s="68">
        <f t="shared" si="30"/>
        <v>1.9575</v>
      </c>
      <c r="Q137" s="69">
        <f t="shared" si="43"/>
        <v>0.25</v>
      </c>
    </row>
    <row r="138" spans="1:17" ht="51.95" customHeight="1" x14ac:dyDescent="0.2">
      <c r="A138" s="12" t="s">
        <v>48</v>
      </c>
      <c r="B138" s="14">
        <v>91173</v>
      </c>
      <c r="C138" s="12" t="s">
        <v>44</v>
      </c>
      <c r="D138" s="12" t="s">
        <v>188</v>
      </c>
      <c r="E138" s="137" t="s">
        <v>154</v>
      </c>
      <c r="F138" s="137"/>
      <c r="G138" s="13" t="s">
        <v>108</v>
      </c>
      <c r="H138" s="16">
        <v>0.1827</v>
      </c>
      <c r="I138" s="15">
        <f t="shared" si="40"/>
        <v>0.99</v>
      </c>
      <c r="J138" s="15">
        <f t="shared" si="41"/>
        <v>0.18</v>
      </c>
      <c r="K138" s="65"/>
      <c r="N138" s="59">
        <v>1.32</v>
      </c>
      <c r="O138" s="68">
        <f t="shared" si="42"/>
        <v>0.33</v>
      </c>
      <c r="P138" s="68">
        <f t="shared" si="30"/>
        <v>0.99</v>
      </c>
      <c r="Q138" s="69">
        <f t="shared" si="43"/>
        <v>0.25</v>
      </c>
    </row>
    <row r="139" spans="1:17" ht="39" customHeight="1" x14ac:dyDescent="0.2">
      <c r="A139" s="12" t="s">
        <v>48</v>
      </c>
      <c r="B139" s="14">
        <v>91305</v>
      </c>
      <c r="C139" s="12" t="s">
        <v>44</v>
      </c>
      <c r="D139" s="12" t="s">
        <v>189</v>
      </c>
      <c r="E139" s="137" t="s">
        <v>186</v>
      </c>
      <c r="F139" s="137"/>
      <c r="G139" s="13" t="s">
        <v>130</v>
      </c>
      <c r="H139" s="16">
        <v>5.2200000000000003E-2</v>
      </c>
      <c r="I139" s="15">
        <f t="shared" si="40"/>
        <v>73.072500000000005</v>
      </c>
      <c r="J139" s="15">
        <f t="shared" si="41"/>
        <v>3.81</v>
      </c>
      <c r="K139" s="65"/>
      <c r="N139" s="59">
        <v>97.43</v>
      </c>
      <c r="O139" s="68">
        <f t="shared" si="42"/>
        <v>24.357500000000002</v>
      </c>
      <c r="P139" s="68">
        <f t="shared" si="30"/>
        <v>73.072500000000005</v>
      </c>
      <c r="Q139" s="69">
        <f t="shared" si="43"/>
        <v>0.25</v>
      </c>
    </row>
    <row r="140" spans="1:17" ht="39" customHeight="1" x14ac:dyDescent="0.2">
      <c r="A140" s="12" t="s">
        <v>48</v>
      </c>
      <c r="B140" s="14">
        <v>91862</v>
      </c>
      <c r="C140" s="12" t="s">
        <v>44</v>
      </c>
      <c r="D140" s="12" t="s">
        <v>190</v>
      </c>
      <c r="E140" s="137" t="s">
        <v>157</v>
      </c>
      <c r="F140" s="137"/>
      <c r="G140" s="13" t="s">
        <v>108</v>
      </c>
      <c r="H140" s="16">
        <v>0.33069999999999999</v>
      </c>
      <c r="I140" s="15">
        <f t="shared" si="40"/>
        <v>6.8249999999999993</v>
      </c>
      <c r="J140" s="15">
        <f t="shared" si="41"/>
        <v>2.25</v>
      </c>
      <c r="K140" s="65"/>
      <c r="N140" s="59">
        <v>9.1</v>
      </c>
      <c r="O140" s="68">
        <f t="shared" si="42"/>
        <v>2.2749999999999999</v>
      </c>
      <c r="P140" s="68">
        <f t="shared" si="30"/>
        <v>6.8249999999999993</v>
      </c>
      <c r="Q140" s="69">
        <f t="shared" si="43"/>
        <v>0.25</v>
      </c>
    </row>
    <row r="141" spans="1:17" ht="39" customHeight="1" x14ac:dyDescent="0.2">
      <c r="A141" s="12" t="s">
        <v>48</v>
      </c>
      <c r="B141" s="14">
        <v>91863</v>
      </c>
      <c r="C141" s="12" t="s">
        <v>44</v>
      </c>
      <c r="D141" s="12" t="s">
        <v>191</v>
      </c>
      <c r="E141" s="137" t="s">
        <v>157</v>
      </c>
      <c r="F141" s="137"/>
      <c r="G141" s="13" t="s">
        <v>108</v>
      </c>
      <c r="H141" s="16">
        <v>0.1305</v>
      </c>
      <c r="I141" s="15">
        <f t="shared" si="40"/>
        <v>8.0625</v>
      </c>
      <c r="J141" s="15">
        <f t="shared" si="41"/>
        <v>1.05</v>
      </c>
      <c r="K141" s="65"/>
      <c r="N141" s="59">
        <v>10.75</v>
      </c>
      <c r="O141" s="68">
        <f t="shared" si="42"/>
        <v>2.6875</v>
      </c>
      <c r="P141" s="68">
        <f t="shared" si="30"/>
        <v>8.0625</v>
      </c>
      <c r="Q141" s="69">
        <f t="shared" si="43"/>
        <v>0.25</v>
      </c>
    </row>
    <row r="142" spans="1:17" ht="39" customHeight="1" x14ac:dyDescent="0.2">
      <c r="A142" s="12" t="s">
        <v>48</v>
      </c>
      <c r="B142" s="14">
        <v>91870</v>
      </c>
      <c r="C142" s="12" t="s">
        <v>44</v>
      </c>
      <c r="D142" s="12" t="s">
        <v>192</v>
      </c>
      <c r="E142" s="137" t="s">
        <v>157</v>
      </c>
      <c r="F142" s="137"/>
      <c r="G142" s="13" t="s">
        <v>108</v>
      </c>
      <c r="H142" s="16">
        <v>0.15659999999999999</v>
      </c>
      <c r="I142" s="15">
        <f t="shared" si="40"/>
        <v>7.4924999999999997</v>
      </c>
      <c r="J142" s="15">
        <f t="shared" si="41"/>
        <v>1.17</v>
      </c>
      <c r="K142" s="65"/>
      <c r="N142" s="59">
        <v>9.99</v>
      </c>
      <c r="O142" s="68">
        <f t="shared" si="42"/>
        <v>2.4975000000000001</v>
      </c>
      <c r="P142" s="68">
        <f t="shared" ref="P142:P205" si="44">N142-O142</f>
        <v>7.4924999999999997</v>
      </c>
      <c r="Q142" s="69">
        <f t="shared" si="43"/>
        <v>0.25</v>
      </c>
    </row>
    <row r="143" spans="1:17" ht="39" customHeight="1" x14ac:dyDescent="0.2">
      <c r="A143" s="12" t="s">
        <v>48</v>
      </c>
      <c r="B143" s="14">
        <v>91871</v>
      </c>
      <c r="C143" s="12" t="s">
        <v>44</v>
      </c>
      <c r="D143" s="12" t="s">
        <v>193</v>
      </c>
      <c r="E143" s="137" t="s">
        <v>157</v>
      </c>
      <c r="F143" s="137"/>
      <c r="G143" s="13" t="s">
        <v>108</v>
      </c>
      <c r="H143" s="16">
        <v>2.6100000000000002E-2</v>
      </c>
      <c r="I143" s="15">
        <f t="shared" si="40"/>
        <v>8.7524999999999995</v>
      </c>
      <c r="J143" s="15">
        <f t="shared" si="41"/>
        <v>0.22</v>
      </c>
      <c r="K143" s="65"/>
      <c r="N143" s="59">
        <v>11.67</v>
      </c>
      <c r="O143" s="68">
        <f t="shared" si="42"/>
        <v>2.9175</v>
      </c>
      <c r="P143" s="68">
        <f t="shared" si="44"/>
        <v>8.7524999999999995</v>
      </c>
      <c r="Q143" s="69">
        <f t="shared" si="43"/>
        <v>0.25</v>
      </c>
    </row>
    <row r="144" spans="1:17" ht="39" customHeight="1" x14ac:dyDescent="0.2">
      <c r="A144" s="12" t="s">
        <v>48</v>
      </c>
      <c r="B144" s="14">
        <v>91875</v>
      </c>
      <c r="C144" s="12" t="s">
        <v>44</v>
      </c>
      <c r="D144" s="12" t="s">
        <v>194</v>
      </c>
      <c r="E144" s="137" t="s">
        <v>157</v>
      </c>
      <c r="F144" s="137"/>
      <c r="G144" s="13" t="s">
        <v>130</v>
      </c>
      <c r="H144" s="16">
        <v>3.4799999999999998E-2</v>
      </c>
      <c r="I144" s="15">
        <f t="shared" si="40"/>
        <v>4.0350000000000001</v>
      </c>
      <c r="J144" s="15">
        <f t="shared" si="41"/>
        <v>0.14000000000000001</v>
      </c>
      <c r="K144" s="65"/>
      <c r="N144" s="59">
        <v>5.38</v>
      </c>
      <c r="O144" s="68">
        <f t="shared" si="42"/>
        <v>1.345</v>
      </c>
      <c r="P144" s="68">
        <f t="shared" si="44"/>
        <v>4.0350000000000001</v>
      </c>
      <c r="Q144" s="69">
        <f t="shared" si="43"/>
        <v>0.25</v>
      </c>
    </row>
    <row r="145" spans="1:17" ht="39" customHeight="1" x14ac:dyDescent="0.2">
      <c r="A145" s="12" t="s">
        <v>48</v>
      </c>
      <c r="B145" s="14">
        <v>91882</v>
      </c>
      <c r="C145" s="12" t="s">
        <v>44</v>
      </c>
      <c r="D145" s="12" t="s">
        <v>195</v>
      </c>
      <c r="E145" s="137" t="s">
        <v>157</v>
      </c>
      <c r="F145" s="137"/>
      <c r="G145" s="13" t="s">
        <v>130</v>
      </c>
      <c r="H145" s="16">
        <v>3.4799999999999998E-2</v>
      </c>
      <c r="I145" s="15">
        <f t="shared" si="40"/>
        <v>4.8525</v>
      </c>
      <c r="J145" s="15">
        <f t="shared" si="41"/>
        <v>0.16</v>
      </c>
      <c r="K145" s="65"/>
      <c r="N145" s="59">
        <v>6.47</v>
      </c>
      <c r="O145" s="68">
        <f t="shared" si="42"/>
        <v>1.6174999999999999</v>
      </c>
      <c r="P145" s="68">
        <f t="shared" si="44"/>
        <v>4.8525</v>
      </c>
      <c r="Q145" s="69">
        <f t="shared" si="43"/>
        <v>0.25</v>
      </c>
    </row>
    <row r="146" spans="1:17" ht="39" customHeight="1" x14ac:dyDescent="0.2">
      <c r="A146" s="12" t="s">
        <v>48</v>
      </c>
      <c r="B146" s="14">
        <v>91890</v>
      </c>
      <c r="C146" s="12" t="s">
        <v>44</v>
      </c>
      <c r="D146" s="12" t="s">
        <v>196</v>
      </c>
      <c r="E146" s="137" t="s">
        <v>157</v>
      </c>
      <c r="F146" s="137"/>
      <c r="G146" s="13" t="s">
        <v>130</v>
      </c>
      <c r="H146" s="16">
        <v>1.7399999999999999E-2</v>
      </c>
      <c r="I146" s="15">
        <f t="shared" si="40"/>
        <v>6.7050000000000001</v>
      </c>
      <c r="J146" s="15">
        <f t="shared" si="41"/>
        <v>0.11</v>
      </c>
      <c r="K146" s="65"/>
      <c r="N146" s="59">
        <v>8.94</v>
      </c>
      <c r="O146" s="68">
        <f t="shared" si="42"/>
        <v>2.2349999999999999</v>
      </c>
      <c r="P146" s="68">
        <f t="shared" si="44"/>
        <v>6.7050000000000001</v>
      </c>
      <c r="Q146" s="69">
        <f t="shared" si="43"/>
        <v>0.25</v>
      </c>
    </row>
    <row r="147" spans="1:17" ht="39" customHeight="1" x14ac:dyDescent="0.2">
      <c r="A147" s="12" t="s">
        <v>48</v>
      </c>
      <c r="B147" s="14">
        <v>91911</v>
      </c>
      <c r="C147" s="12" t="s">
        <v>44</v>
      </c>
      <c r="D147" s="12" t="s">
        <v>197</v>
      </c>
      <c r="E147" s="137" t="s">
        <v>157</v>
      </c>
      <c r="F147" s="137"/>
      <c r="G147" s="13" t="s">
        <v>130</v>
      </c>
      <c r="H147" s="16">
        <v>6.9599999999999995E-2</v>
      </c>
      <c r="I147" s="15">
        <f t="shared" si="40"/>
        <v>8.3324999999999996</v>
      </c>
      <c r="J147" s="15">
        <f t="shared" si="41"/>
        <v>0.56999999999999995</v>
      </c>
      <c r="K147" s="65"/>
      <c r="N147" s="59">
        <v>11.11</v>
      </c>
      <c r="O147" s="68">
        <f t="shared" si="42"/>
        <v>2.7774999999999999</v>
      </c>
      <c r="P147" s="68">
        <f t="shared" si="44"/>
        <v>8.3324999999999996</v>
      </c>
      <c r="Q147" s="69">
        <f t="shared" si="43"/>
        <v>0.25</v>
      </c>
    </row>
    <row r="148" spans="1:17" ht="39" customHeight="1" x14ac:dyDescent="0.2">
      <c r="A148" s="12" t="s">
        <v>48</v>
      </c>
      <c r="B148" s="14">
        <v>91924</v>
      </c>
      <c r="C148" s="12" t="s">
        <v>44</v>
      </c>
      <c r="D148" s="12" t="s">
        <v>198</v>
      </c>
      <c r="E148" s="137" t="s">
        <v>157</v>
      </c>
      <c r="F148" s="137"/>
      <c r="G148" s="13" t="s">
        <v>108</v>
      </c>
      <c r="H148" s="16">
        <v>1.2529999999999999</v>
      </c>
      <c r="I148" s="15">
        <f t="shared" si="40"/>
        <v>1.92</v>
      </c>
      <c r="J148" s="15">
        <f t="shared" si="41"/>
        <v>2.4</v>
      </c>
      <c r="K148" s="65"/>
      <c r="N148" s="59">
        <v>2.56</v>
      </c>
      <c r="O148" s="68">
        <f t="shared" si="42"/>
        <v>0.64</v>
      </c>
      <c r="P148" s="68">
        <f t="shared" si="44"/>
        <v>1.92</v>
      </c>
      <c r="Q148" s="69">
        <f t="shared" si="43"/>
        <v>0.25</v>
      </c>
    </row>
    <row r="149" spans="1:17" ht="39" customHeight="1" x14ac:dyDescent="0.2">
      <c r="A149" s="12" t="s">
        <v>48</v>
      </c>
      <c r="B149" s="14">
        <v>91926</v>
      </c>
      <c r="C149" s="12" t="s">
        <v>44</v>
      </c>
      <c r="D149" s="12" t="s">
        <v>199</v>
      </c>
      <c r="E149" s="137" t="s">
        <v>157</v>
      </c>
      <c r="F149" s="137"/>
      <c r="G149" s="13" t="s">
        <v>108</v>
      </c>
      <c r="H149" s="16">
        <v>0.46989999999999998</v>
      </c>
      <c r="I149" s="15">
        <f t="shared" si="40"/>
        <v>2.7824999999999998</v>
      </c>
      <c r="J149" s="15">
        <f t="shared" si="41"/>
        <v>1.3</v>
      </c>
      <c r="K149" s="65"/>
      <c r="N149" s="59">
        <v>3.71</v>
      </c>
      <c r="O149" s="68">
        <f t="shared" si="42"/>
        <v>0.92749999999999999</v>
      </c>
      <c r="P149" s="68">
        <f t="shared" si="44"/>
        <v>2.7824999999999998</v>
      </c>
      <c r="Q149" s="69">
        <f t="shared" si="43"/>
        <v>0.25000000000000011</v>
      </c>
    </row>
    <row r="150" spans="1:17" ht="39" customHeight="1" x14ac:dyDescent="0.2">
      <c r="A150" s="12" t="s">
        <v>48</v>
      </c>
      <c r="B150" s="14">
        <v>91928</v>
      </c>
      <c r="C150" s="12" t="s">
        <v>44</v>
      </c>
      <c r="D150" s="12" t="s">
        <v>200</v>
      </c>
      <c r="E150" s="137" t="s">
        <v>157</v>
      </c>
      <c r="F150" s="137"/>
      <c r="G150" s="13" t="s">
        <v>108</v>
      </c>
      <c r="H150" s="16">
        <v>1.0442</v>
      </c>
      <c r="I150" s="15">
        <f t="shared" si="40"/>
        <v>4.3125</v>
      </c>
      <c r="J150" s="15">
        <f t="shared" si="41"/>
        <v>4.5</v>
      </c>
      <c r="K150" s="65"/>
      <c r="N150" s="59">
        <v>5.75</v>
      </c>
      <c r="O150" s="68">
        <f t="shared" si="42"/>
        <v>1.4375</v>
      </c>
      <c r="P150" s="68">
        <f t="shared" si="44"/>
        <v>4.3125</v>
      </c>
      <c r="Q150" s="69">
        <f t="shared" si="43"/>
        <v>0.25</v>
      </c>
    </row>
    <row r="151" spans="1:17" ht="26.1" customHeight="1" x14ac:dyDescent="0.2">
      <c r="A151" s="12" t="s">
        <v>48</v>
      </c>
      <c r="B151" s="14">
        <v>91937</v>
      </c>
      <c r="C151" s="12" t="s">
        <v>44</v>
      </c>
      <c r="D151" s="12" t="s">
        <v>201</v>
      </c>
      <c r="E151" s="137" t="s">
        <v>157</v>
      </c>
      <c r="F151" s="137"/>
      <c r="G151" s="13" t="s">
        <v>130</v>
      </c>
      <c r="H151" s="16">
        <v>0.13919999999999999</v>
      </c>
      <c r="I151" s="15">
        <f t="shared" si="40"/>
        <v>7.23</v>
      </c>
      <c r="J151" s="15">
        <f t="shared" si="41"/>
        <v>1</v>
      </c>
      <c r="K151" s="65"/>
      <c r="N151" s="59">
        <v>9.64</v>
      </c>
      <c r="O151" s="68">
        <f t="shared" si="42"/>
        <v>2.41</v>
      </c>
      <c r="P151" s="68">
        <f t="shared" si="44"/>
        <v>7.23</v>
      </c>
      <c r="Q151" s="69">
        <f t="shared" si="43"/>
        <v>0.25</v>
      </c>
    </row>
    <row r="152" spans="1:17" ht="39" customHeight="1" x14ac:dyDescent="0.2">
      <c r="A152" s="12" t="s">
        <v>48</v>
      </c>
      <c r="B152" s="14">
        <v>91959</v>
      </c>
      <c r="C152" s="12" t="s">
        <v>44</v>
      </c>
      <c r="D152" s="12" t="s">
        <v>202</v>
      </c>
      <c r="E152" s="137" t="s">
        <v>157</v>
      </c>
      <c r="F152" s="137"/>
      <c r="G152" s="13" t="s">
        <v>130</v>
      </c>
      <c r="H152" s="16">
        <v>1.7399999999999999E-2</v>
      </c>
      <c r="I152" s="15">
        <f t="shared" si="40"/>
        <v>29.115000000000002</v>
      </c>
      <c r="J152" s="15">
        <f t="shared" si="41"/>
        <v>0.5</v>
      </c>
      <c r="K152" s="65"/>
      <c r="N152" s="59">
        <v>38.82</v>
      </c>
      <c r="O152" s="68">
        <f t="shared" si="42"/>
        <v>9.7050000000000001</v>
      </c>
      <c r="P152" s="68">
        <f t="shared" si="44"/>
        <v>29.115000000000002</v>
      </c>
      <c r="Q152" s="69">
        <f t="shared" si="43"/>
        <v>0.25</v>
      </c>
    </row>
    <row r="153" spans="1:17" ht="39" customHeight="1" x14ac:dyDescent="0.2">
      <c r="A153" s="12" t="s">
        <v>48</v>
      </c>
      <c r="B153" s="14">
        <v>91967</v>
      </c>
      <c r="C153" s="12" t="s">
        <v>44</v>
      </c>
      <c r="D153" s="12" t="s">
        <v>203</v>
      </c>
      <c r="E153" s="137" t="s">
        <v>157</v>
      </c>
      <c r="F153" s="137"/>
      <c r="G153" s="13" t="s">
        <v>130</v>
      </c>
      <c r="H153" s="16">
        <v>1.7399999999999999E-2</v>
      </c>
      <c r="I153" s="15">
        <f t="shared" si="40"/>
        <v>39.877499999999998</v>
      </c>
      <c r="J153" s="15">
        <f t="shared" si="41"/>
        <v>0.69</v>
      </c>
      <c r="K153" s="65"/>
      <c r="N153" s="59">
        <v>53.17</v>
      </c>
      <c r="O153" s="68">
        <f t="shared" si="42"/>
        <v>13.2925</v>
      </c>
      <c r="P153" s="68">
        <f t="shared" si="44"/>
        <v>39.877499999999998</v>
      </c>
      <c r="Q153" s="69">
        <f t="shared" si="43"/>
        <v>0.25000000000000011</v>
      </c>
    </row>
    <row r="154" spans="1:17" ht="39" customHeight="1" x14ac:dyDescent="0.2">
      <c r="A154" s="12" t="s">
        <v>48</v>
      </c>
      <c r="B154" s="14">
        <v>92000</v>
      </c>
      <c r="C154" s="12" t="s">
        <v>44</v>
      </c>
      <c r="D154" s="12" t="s">
        <v>204</v>
      </c>
      <c r="E154" s="137" t="s">
        <v>157</v>
      </c>
      <c r="F154" s="137"/>
      <c r="G154" s="13" t="s">
        <v>130</v>
      </c>
      <c r="H154" s="16">
        <v>3.4799999999999998E-2</v>
      </c>
      <c r="I154" s="15">
        <f t="shared" si="40"/>
        <v>19.447499999999998</v>
      </c>
      <c r="J154" s="15">
        <f t="shared" si="41"/>
        <v>0.67</v>
      </c>
      <c r="K154" s="65"/>
      <c r="N154" s="59">
        <v>25.93</v>
      </c>
      <c r="O154" s="68">
        <f t="shared" si="42"/>
        <v>6.4824999999999999</v>
      </c>
      <c r="P154" s="68">
        <f t="shared" si="44"/>
        <v>19.447499999999998</v>
      </c>
      <c r="Q154" s="69">
        <f t="shared" si="43"/>
        <v>0.25000000000000011</v>
      </c>
    </row>
    <row r="155" spans="1:17" ht="51.95" customHeight="1" x14ac:dyDescent="0.2">
      <c r="A155" s="12" t="s">
        <v>48</v>
      </c>
      <c r="B155" s="14">
        <v>92543</v>
      </c>
      <c r="C155" s="12" t="s">
        <v>44</v>
      </c>
      <c r="D155" s="12" t="s">
        <v>205</v>
      </c>
      <c r="E155" s="137" t="s">
        <v>206</v>
      </c>
      <c r="F155" s="137"/>
      <c r="G155" s="13" t="s">
        <v>101</v>
      </c>
      <c r="H155" s="16">
        <v>1.3566</v>
      </c>
      <c r="I155" s="15">
        <f t="shared" si="40"/>
        <v>10.4175</v>
      </c>
      <c r="J155" s="15">
        <f t="shared" si="41"/>
        <v>14.13</v>
      </c>
      <c r="K155" s="65"/>
      <c r="N155" s="59">
        <v>13.89</v>
      </c>
      <c r="O155" s="68">
        <f t="shared" si="42"/>
        <v>3.4725000000000001</v>
      </c>
      <c r="P155" s="68">
        <f t="shared" si="44"/>
        <v>10.4175</v>
      </c>
      <c r="Q155" s="69">
        <f t="shared" si="43"/>
        <v>0.25</v>
      </c>
    </row>
    <row r="156" spans="1:17" ht="39" customHeight="1" x14ac:dyDescent="0.2">
      <c r="A156" s="12" t="s">
        <v>48</v>
      </c>
      <c r="B156" s="14">
        <v>92981</v>
      </c>
      <c r="C156" s="12" t="s">
        <v>44</v>
      </c>
      <c r="D156" s="12" t="s">
        <v>207</v>
      </c>
      <c r="E156" s="137" t="s">
        <v>157</v>
      </c>
      <c r="F156" s="137"/>
      <c r="G156" s="13" t="s">
        <v>108</v>
      </c>
      <c r="H156" s="16">
        <v>0.2611</v>
      </c>
      <c r="I156" s="15">
        <f t="shared" si="40"/>
        <v>10.904999999999999</v>
      </c>
      <c r="J156" s="15">
        <f t="shared" si="41"/>
        <v>2.84</v>
      </c>
      <c r="K156" s="65"/>
      <c r="N156" s="59">
        <v>14.54</v>
      </c>
      <c r="O156" s="68">
        <f t="shared" si="42"/>
        <v>3.6349999999999998</v>
      </c>
      <c r="P156" s="68">
        <f t="shared" si="44"/>
        <v>10.904999999999999</v>
      </c>
      <c r="Q156" s="69">
        <f t="shared" si="43"/>
        <v>0.25</v>
      </c>
    </row>
    <row r="157" spans="1:17" ht="26.1" customHeight="1" x14ac:dyDescent="0.2">
      <c r="A157" s="12" t="s">
        <v>48</v>
      </c>
      <c r="B157" s="14">
        <v>93358</v>
      </c>
      <c r="C157" s="12" t="s">
        <v>44</v>
      </c>
      <c r="D157" s="12" t="s">
        <v>208</v>
      </c>
      <c r="E157" s="137" t="s">
        <v>209</v>
      </c>
      <c r="F157" s="137"/>
      <c r="G157" s="13" t="s">
        <v>104</v>
      </c>
      <c r="H157" s="16">
        <v>2.7900000000000001E-2</v>
      </c>
      <c r="I157" s="15">
        <f t="shared" si="40"/>
        <v>50.79</v>
      </c>
      <c r="J157" s="15">
        <f t="shared" si="41"/>
        <v>1.41</v>
      </c>
      <c r="K157" s="65"/>
      <c r="N157" s="59">
        <v>67.72</v>
      </c>
      <c r="O157" s="68">
        <f t="shared" si="42"/>
        <v>16.93</v>
      </c>
      <c r="P157" s="68">
        <f t="shared" si="44"/>
        <v>50.79</v>
      </c>
      <c r="Q157" s="69">
        <f t="shared" si="43"/>
        <v>0.25</v>
      </c>
    </row>
    <row r="158" spans="1:17" ht="51.95" customHeight="1" x14ac:dyDescent="0.2">
      <c r="A158" s="12" t="s">
        <v>48</v>
      </c>
      <c r="B158" s="14">
        <v>94210</v>
      </c>
      <c r="C158" s="12" t="s">
        <v>44</v>
      </c>
      <c r="D158" s="12" t="s">
        <v>210</v>
      </c>
      <c r="E158" s="137" t="s">
        <v>206</v>
      </c>
      <c r="F158" s="137"/>
      <c r="G158" s="13" t="s">
        <v>101</v>
      </c>
      <c r="H158" s="16">
        <v>1.3566</v>
      </c>
      <c r="I158" s="15">
        <f t="shared" si="40"/>
        <v>50.392499999999998</v>
      </c>
      <c r="J158" s="15">
        <f t="shared" si="41"/>
        <v>68.36</v>
      </c>
      <c r="K158" s="65"/>
      <c r="N158" s="59">
        <v>67.19</v>
      </c>
      <c r="O158" s="68">
        <f t="shared" si="42"/>
        <v>16.797499999999999</v>
      </c>
      <c r="P158" s="68">
        <f t="shared" si="44"/>
        <v>50.392499999999998</v>
      </c>
      <c r="Q158" s="69">
        <f t="shared" si="43"/>
        <v>0.25</v>
      </c>
    </row>
    <row r="159" spans="1:17" ht="51.95" customHeight="1" x14ac:dyDescent="0.2">
      <c r="A159" s="12" t="s">
        <v>48</v>
      </c>
      <c r="B159" s="14">
        <v>94559</v>
      </c>
      <c r="C159" s="12" t="s">
        <v>44</v>
      </c>
      <c r="D159" s="12" t="s">
        <v>211</v>
      </c>
      <c r="E159" s="137" t="s">
        <v>186</v>
      </c>
      <c r="F159" s="137"/>
      <c r="G159" s="13" t="s">
        <v>101</v>
      </c>
      <c r="H159" s="16">
        <v>9.0499999999999997E-2</v>
      </c>
      <c r="I159" s="15">
        <f t="shared" si="40"/>
        <v>592.47</v>
      </c>
      <c r="J159" s="15">
        <f t="shared" si="41"/>
        <v>53.61</v>
      </c>
      <c r="K159" s="65"/>
      <c r="N159" s="59">
        <v>789.96</v>
      </c>
      <c r="O159" s="68">
        <f t="shared" si="42"/>
        <v>197.49</v>
      </c>
      <c r="P159" s="68">
        <f t="shared" si="44"/>
        <v>592.47</v>
      </c>
      <c r="Q159" s="69">
        <f t="shared" si="43"/>
        <v>0.25</v>
      </c>
    </row>
    <row r="160" spans="1:17" ht="39" customHeight="1" x14ac:dyDescent="0.2">
      <c r="A160" s="12" t="s">
        <v>48</v>
      </c>
      <c r="B160" s="14">
        <v>95240</v>
      </c>
      <c r="C160" s="12" t="s">
        <v>44</v>
      </c>
      <c r="D160" s="12" t="s">
        <v>212</v>
      </c>
      <c r="E160" s="137" t="s">
        <v>103</v>
      </c>
      <c r="F160" s="137"/>
      <c r="G160" s="13" t="s">
        <v>101</v>
      </c>
      <c r="H160" s="16">
        <v>6.4000000000000003E-3</v>
      </c>
      <c r="I160" s="15">
        <f t="shared" si="40"/>
        <v>15.419999999999998</v>
      </c>
      <c r="J160" s="15">
        <f t="shared" si="41"/>
        <v>0.09</v>
      </c>
      <c r="K160" s="65"/>
      <c r="N160" s="59">
        <v>20.56</v>
      </c>
      <c r="O160" s="68">
        <f t="shared" si="42"/>
        <v>5.14</v>
      </c>
      <c r="P160" s="68">
        <f t="shared" si="44"/>
        <v>15.419999999999998</v>
      </c>
      <c r="Q160" s="69">
        <f t="shared" si="43"/>
        <v>0.25</v>
      </c>
    </row>
    <row r="161" spans="1:17" ht="39" customHeight="1" x14ac:dyDescent="0.2">
      <c r="A161" s="12" t="s">
        <v>48</v>
      </c>
      <c r="B161" s="14">
        <v>95241</v>
      </c>
      <c r="C161" s="12" t="s">
        <v>44</v>
      </c>
      <c r="D161" s="12" t="s">
        <v>213</v>
      </c>
      <c r="E161" s="137" t="s">
        <v>103</v>
      </c>
      <c r="F161" s="137"/>
      <c r="G161" s="13" t="s">
        <v>101</v>
      </c>
      <c r="H161" s="16">
        <v>1.3328</v>
      </c>
      <c r="I161" s="15">
        <f t="shared" si="40"/>
        <v>25.702500000000001</v>
      </c>
      <c r="J161" s="15">
        <f t="shared" si="41"/>
        <v>34.25</v>
      </c>
      <c r="K161" s="65"/>
      <c r="N161" s="59">
        <v>34.270000000000003</v>
      </c>
      <c r="O161" s="68">
        <f t="shared" si="42"/>
        <v>8.5675000000000008</v>
      </c>
      <c r="P161" s="68">
        <f t="shared" si="44"/>
        <v>25.702500000000001</v>
      </c>
      <c r="Q161" s="69">
        <f t="shared" si="43"/>
        <v>0.25</v>
      </c>
    </row>
    <row r="162" spans="1:17" ht="39" customHeight="1" x14ac:dyDescent="0.2">
      <c r="A162" s="12" t="s">
        <v>48</v>
      </c>
      <c r="B162" s="14">
        <v>95805</v>
      </c>
      <c r="C162" s="12" t="s">
        <v>44</v>
      </c>
      <c r="D162" s="12" t="s">
        <v>214</v>
      </c>
      <c r="E162" s="137" t="s">
        <v>157</v>
      </c>
      <c r="F162" s="137"/>
      <c r="G162" s="13" t="s">
        <v>130</v>
      </c>
      <c r="H162" s="16">
        <v>1.7399999999999999E-2</v>
      </c>
      <c r="I162" s="15">
        <f t="shared" si="40"/>
        <v>14.414999999999999</v>
      </c>
      <c r="J162" s="15">
        <f t="shared" si="41"/>
        <v>0.25</v>
      </c>
      <c r="K162" s="65"/>
      <c r="N162" s="59">
        <v>19.22</v>
      </c>
      <c r="O162" s="68">
        <f t="shared" si="42"/>
        <v>4.8049999999999997</v>
      </c>
      <c r="P162" s="68">
        <f t="shared" si="44"/>
        <v>14.414999999999999</v>
      </c>
      <c r="Q162" s="69">
        <f t="shared" si="43"/>
        <v>0.25</v>
      </c>
    </row>
    <row r="163" spans="1:17" ht="39" customHeight="1" x14ac:dyDescent="0.2">
      <c r="A163" s="12" t="s">
        <v>48</v>
      </c>
      <c r="B163" s="14">
        <v>95811</v>
      </c>
      <c r="C163" s="12" t="s">
        <v>44</v>
      </c>
      <c r="D163" s="12" t="s">
        <v>215</v>
      </c>
      <c r="E163" s="137" t="s">
        <v>157</v>
      </c>
      <c r="F163" s="137"/>
      <c r="G163" s="13" t="s">
        <v>130</v>
      </c>
      <c r="H163" s="16">
        <v>5.2200000000000003E-2</v>
      </c>
      <c r="I163" s="15">
        <f t="shared" si="40"/>
        <v>12.307500000000001</v>
      </c>
      <c r="J163" s="15">
        <f t="shared" si="41"/>
        <v>0.64</v>
      </c>
      <c r="K163" s="65"/>
      <c r="N163" s="59">
        <v>16.41</v>
      </c>
      <c r="O163" s="68">
        <f t="shared" si="42"/>
        <v>4.1025</v>
      </c>
      <c r="P163" s="68">
        <f t="shared" si="44"/>
        <v>12.307500000000001</v>
      </c>
      <c r="Q163" s="69">
        <f t="shared" si="43"/>
        <v>0.25</v>
      </c>
    </row>
    <row r="164" spans="1:17" ht="26.1" customHeight="1" x14ac:dyDescent="0.2">
      <c r="A164" s="12" t="s">
        <v>48</v>
      </c>
      <c r="B164" s="14">
        <v>96985</v>
      </c>
      <c r="C164" s="12" t="s">
        <v>44</v>
      </c>
      <c r="D164" s="12" t="s">
        <v>216</v>
      </c>
      <c r="E164" s="137" t="s">
        <v>157</v>
      </c>
      <c r="F164" s="137"/>
      <c r="G164" s="13" t="s">
        <v>130</v>
      </c>
      <c r="H164" s="16">
        <v>5.2200000000000003E-2</v>
      </c>
      <c r="I164" s="15">
        <f t="shared" si="40"/>
        <v>60.554999999999993</v>
      </c>
      <c r="J164" s="15">
        <f t="shared" si="41"/>
        <v>3.16</v>
      </c>
      <c r="K164" s="65"/>
      <c r="N164" s="59">
        <v>80.739999999999995</v>
      </c>
      <c r="O164" s="68">
        <f t="shared" si="42"/>
        <v>20.184999999999999</v>
      </c>
      <c r="P164" s="68">
        <f t="shared" si="44"/>
        <v>60.554999999999993</v>
      </c>
      <c r="Q164" s="69">
        <f t="shared" si="43"/>
        <v>0.25</v>
      </c>
    </row>
    <row r="165" spans="1:17" ht="24" customHeight="1" x14ac:dyDescent="0.2">
      <c r="A165" s="12" t="s">
        <v>48</v>
      </c>
      <c r="B165" s="14">
        <v>96995</v>
      </c>
      <c r="C165" s="12" t="s">
        <v>44</v>
      </c>
      <c r="D165" s="12" t="s">
        <v>217</v>
      </c>
      <c r="E165" s="137" t="s">
        <v>209</v>
      </c>
      <c r="F165" s="137"/>
      <c r="G165" s="13" t="s">
        <v>104</v>
      </c>
      <c r="H165" s="16">
        <v>7.1999999999999998E-3</v>
      </c>
      <c r="I165" s="15">
        <f t="shared" si="40"/>
        <v>30.795000000000002</v>
      </c>
      <c r="J165" s="15">
        <f t="shared" si="41"/>
        <v>0.22</v>
      </c>
      <c r="K165" s="65"/>
      <c r="N165" s="59">
        <v>41.06</v>
      </c>
      <c r="O165" s="68">
        <f t="shared" si="42"/>
        <v>10.265000000000001</v>
      </c>
      <c r="P165" s="68">
        <f t="shared" si="44"/>
        <v>30.795000000000002</v>
      </c>
      <c r="Q165" s="69">
        <f t="shared" si="43"/>
        <v>0.25</v>
      </c>
    </row>
    <row r="166" spans="1:17" ht="51.95" customHeight="1" x14ac:dyDescent="0.2">
      <c r="A166" s="12" t="s">
        <v>48</v>
      </c>
      <c r="B166" s="14">
        <v>97586</v>
      </c>
      <c r="C166" s="12" t="s">
        <v>44</v>
      </c>
      <c r="D166" s="12" t="s">
        <v>218</v>
      </c>
      <c r="E166" s="137" t="s">
        <v>157</v>
      </c>
      <c r="F166" s="137"/>
      <c r="G166" s="13" t="s">
        <v>130</v>
      </c>
      <c r="H166" s="16">
        <v>0.13919999999999999</v>
      </c>
      <c r="I166" s="15">
        <f t="shared" si="40"/>
        <v>115.6575</v>
      </c>
      <c r="J166" s="15">
        <f t="shared" si="41"/>
        <v>16.09</v>
      </c>
      <c r="K166" s="65"/>
      <c r="N166" s="59">
        <v>154.21</v>
      </c>
      <c r="O166" s="68">
        <f t="shared" si="42"/>
        <v>38.552500000000002</v>
      </c>
      <c r="P166" s="68">
        <f t="shared" si="44"/>
        <v>115.6575</v>
      </c>
      <c r="Q166" s="69">
        <f t="shared" si="43"/>
        <v>0.25</v>
      </c>
    </row>
    <row r="167" spans="1:17" ht="39" customHeight="1" x14ac:dyDescent="0.2">
      <c r="A167" s="12" t="s">
        <v>48</v>
      </c>
      <c r="B167" s="14">
        <v>97886</v>
      </c>
      <c r="C167" s="12" t="s">
        <v>44</v>
      </c>
      <c r="D167" s="12" t="s">
        <v>219</v>
      </c>
      <c r="E167" s="137" t="s">
        <v>157</v>
      </c>
      <c r="F167" s="137"/>
      <c r="G167" s="13" t="s">
        <v>130</v>
      </c>
      <c r="H167" s="16">
        <v>5.2200000000000003E-2</v>
      </c>
      <c r="I167" s="15">
        <f t="shared" si="40"/>
        <v>118.245</v>
      </c>
      <c r="J167" s="15">
        <f t="shared" si="41"/>
        <v>6.17</v>
      </c>
      <c r="K167" s="65"/>
      <c r="N167" s="59">
        <v>157.66</v>
      </c>
      <c r="O167" s="68">
        <f t="shared" si="42"/>
        <v>39.414999999999999</v>
      </c>
      <c r="P167" s="68">
        <f t="shared" si="44"/>
        <v>118.245</v>
      </c>
      <c r="Q167" s="69">
        <f t="shared" si="43"/>
        <v>0.25</v>
      </c>
    </row>
    <row r="168" spans="1:17" ht="39" customHeight="1" x14ac:dyDescent="0.2">
      <c r="A168" s="12" t="s">
        <v>48</v>
      </c>
      <c r="B168" s="14">
        <v>97906</v>
      </c>
      <c r="C168" s="12" t="s">
        <v>44</v>
      </c>
      <c r="D168" s="12" t="s">
        <v>220</v>
      </c>
      <c r="E168" s="137" t="s">
        <v>154</v>
      </c>
      <c r="F168" s="137"/>
      <c r="G168" s="13" t="s">
        <v>130</v>
      </c>
      <c r="H168" s="16">
        <v>3.4799999999999998E-2</v>
      </c>
      <c r="I168" s="15">
        <f t="shared" si="40"/>
        <v>305.34749999999997</v>
      </c>
      <c r="J168" s="15">
        <f t="shared" si="41"/>
        <v>10.62</v>
      </c>
      <c r="K168" s="65"/>
      <c r="N168" s="59">
        <v>407.13</v>
      </c>
      <c r="O168" s="68">
        <f t="shared" si="42"/>
        <v>101.7825</v>
      </c>
      <c r="P168" s="68">
        <f t="shared" si="44"/>
        <v>305.34749999999997</v>
      </c>
      <c r="Q168" s="69">
        <f t="shared" si="43"/>
        <v>0.25000000000000011</v>
      </c>
    </row>
    <row r="169" spans="1:17" ht="39" customHeight="1" x14ac:dyDescent="0.2">
      <c r="A169" s="12" t="s">
        <v>48</v>
      </c>
      <c r="B169" s="14">
        <v>98441</v>
      </c>
      <c r="C169" s="12" t="s">
        <v>44</v>
      </c>
      <c r="D169" s="12" t="s">
        <v>221</v>
      </c>
      <c r="E169" s="137" t="s">
        <v>115</v>
      </c>
      <c r="F169" s="137"/>
      <c r="G169" s="13" t="s">
        <v>101</v>
      </c>
      <c r="H169" s="16">
        <v>0.26119999999999999</v>
      </c>
      <c r="I169" s="15">
        <f t="shared" si="40"/>
        <v>83.332499999999996</v>
      </c>
      <c r="J169" s="15">
        <f t="shared" si="41"/>
        <v>21.76</v>
      </c>
      <c r="K169" s="65"/>
      <c r="N169" s="59">
        <v>111.11</v>
      </c>
      <c r="O169" s="68">
        <f t="shared" si="42"/>
        <v>27.7775</v>
      </c>
      <c r="P169" s="68">
        <f t="shared" si="44"/>
        <v>83.332499999999996</v>
      </c>
      <c r="Q169" s="69">
        <f t="shared" si="43"/>
        <v>0.25</v>
      </c>
    </row>
    <row r="170" spans="1:17" ht="39" customHeight="1" x14ac:dyDescent="0.2">
      <c r="A170" s="12" t="s">
        <v>48</v>
      </c>
      <c r="B170" s="14">
        <v>98442</v>
      </c>
      <c r="C170" s="12" t="s">
        <v>44</v>
      </c>
      <c r="D170" s="12" t="s">
        <v>222</v>
      </c>
      <c r="E170" s="137" t="s">
        <v>115</v>
      </c>
      <c r="F170" s="137"/>
      <c r="G170" s="13" t="s">
        <v>101</v>
      </c>
      <c r="H170" s="16">
        <v>0.30070000000000002</v>
      </c>
      <c r="I170" s="15">
        <f t="shared" si="40"/>
        <v>85.297499999999999</v>
      </c>
      <c r="J170" s="15">
        <f t="shared" si="41"/>
        <v>25.64</v>
      </c>
      <c r="K170" s="65"/>
      <c r="N170" s="59">
        <v>113.73</v>
      </c>
      <c r="O170" s="68">
        <f t="shared" si="42"/>
        <v>28.432500000000001</v>
      </c>
      <c r="P170" s="68">
        <f t="shared" si="44"/>
        <v>85.297499999999999</v>
      </c>
      <c r="Q170" s="69">
        <f t="shared" si="43"/>
        <v>0.25</v>
      </c>
    </row>
    <row r="171" spans="1:17" ht="39" customHeight="1" x14ac:dyDescent="0.2">
      <c r="A171" s="12" t="s">
        <v>48</v>
      </c>
      <c r="B171" s="14">
        <v>98443</v>
      </c>
      <c r="C171" s="12" t="s">
        <v>44</v>
      </c>
      <c r="D171" s="12" t="s">
        <v>223</v>
      </c>
      <c r="E171" s="137" t="s">
        <v>115</v>
      </c>
      <c r="F171" s="137"/>
      <c r="G171" s="13" t="s">
        <v>101</v>
      </c>
      <c r="H171" s="16">
        <v>8.3000000000000004E-2</v>
      </c>
      <c r="I171" s="15">
        <f t="shared" si="40"/>
        <v>72.989999999999995</v>
      </c>
      <c r="J171" s="15">
        <f t="shared" si="41"/>
        <v>6.05</v>
      </c>
      <c r="K171" s="65"/>
      <c r="N171" s="59">
        <v>97.32</v>
      </c>
      <c r="O171" s="68">
        <f t="shared" si="42"/>
        <v>24.33</v>
      </c>
      <c r="P171" s="68">
        <f t="shared" si="44"/>
        <v>72.989999999999995</v>
      </c>
      <c r="Q171" s="69">
        <f t="shared" si="43"/>
        <v>0.25</v>
      </c>
    </row>
    <row r="172" spans="1:17" ht="39" customHeight="1" x14ac:dyDescent="0.2">
      <c r="A172" s="12" t="s">
        <v>48</v>
      </c>
      <c r="B172" s="14">
        <v>98444</v>
      </c>
      <c r="C172" s="12" t="s">
        <v>44</v>
      </c>
      <c r="D172" s="12" t="s">
        <v>224</v>
      </c>
      <c r="E172" s="137" t="s">
        <v>115</v>
      </c>
      <c r="F172" s="137"/>
      <c r="G172" s="13" t="s">
        <v>101</v>
      </c>
      <c r="H172" s="16">
        <v>9.5600000000000004E-2</v>
      </c>
      <c r="I172" s="15">
        <f t="shared" si="40"/>
        <v>74.385000000000005</v>
      </c>
      <c r="J172" s="15">
        <f t="shared" si="41"/>
        <v>7.11</v>
      </c>
      <c r="K172" s="65"/>
      <c r="N172" s="59">
        <v>99.18</v>
      </c>
      <c r="O172" s="68">
        <f t="shared" si="42"/>
        <v>24.795000000000002</v>
      </c>
      <c r="P172" s="68">
        <f t="shared" si="44"/>
        <v>74.385000000000005</v>
      </c>
      <c r="Q172" s="69">
        <f t="shared" si="43"/>
        <v>0.25</v>
      </c>
    </row>
    <row r="173" spans="1:17" ht="39" customHeight="1" x14ac:dyDescent="0.2">
      <c r="A173" s="12" t="s">
        <v>48</v>
      </c>
      <c r="B173" s="14">
        <v>98445</v>
      </c>
      <c r="C173" s="12" t="s">
        <v>44</v>
      </c>
      <c r="D173" s="12" t="s">
        <v>225</v>
      </c>
      <c r="E173" s="137" t="s">
        <v>115</v>
      </c>
      <c r="F173" s="137"/>
      <c r="G173" s="13" t="s">
        <v>101</v>
      </c>
      <c r="H173" s="16">
        <v>0.40810000000000002</v>
      </c>
      <c r="I173" s="15">
        <f t="shared" si="40"/>
        <v>98.272500000000008</v>
      </c>
      <c r="J173" s="15">
        <f t="shared" si="41"/>
        <v>40.1</v>
      </c>
      <c r="K173" s="65"/>
      <c r="N173" s="59">
        <v>131.03</v>
      </c>
      <c r="O173" s="68">
        <f t="shared" si="42"/>
        <v>32.7575</v>
      </c>
      <c r="P173" s="68">
        <f t="shared" si="44"/>
        <v>98.272500000000008</v>
      </c>
      <c r="Q173" s="69">
        <f t="shared" si="43"/>
        <v>0.25</v>
      </c>
    </row>
    <row r="174" spans="1:17" ht="39" customHeight="1" x14ac:dyDescent="0.2">
      <c r="A174" s="12" t="s">
        <v>48</v>
      </c>
      <c r="B174" s="14">
        <v>98446</v>
      </c>
      <c r="C174" s="12" t="s">
        <v>44</v>
      </c>
      <c r="D174" s="12" t="s">
        <v>226</v>
      </c>
      <c r="E174" s="137" t="s">
        <v>115</v>
      </c>
      <c r="F174" s="137"/>
      <c r="G174" s="13" t="s">
        <v>101</v>
      </c>
      <c r="H174" s="16">
        <v>0.31819999999999998</v>
      </c>
      <c r="I174" s="15">
        <f t="shared" si="40"/>
        <v>124.185</v>
      </c>
      <c r="J174" s="15">
        <f t="shared" si="41"/>
        <v>39.51</v>
      </c>
      <c r="K174" s="65"/>
      <c r="N174" s="59">
        <v>165.58</v>
      </c>
      <c r="O174" s="68">
        <f t="shared" si="42"/>
        <v>41.395000000000003</v>
      </c>
      <c r="P174" s="68">
        <f t="shared" si="44"/>
        <v>124.185</v>
      </c>
      <c r="Q174" s="69">
        <f t="shared" si="43"/>
        <v>0.25</v>
      </c>
    </row>
    <row r="175" spans="1:17" ht="39" customHeight="1" x14ac:dyDescent="0.2">
      <c r="A175" s="12" t="s">
        <v>48</v>
      </c>
      <c r="B175" s="14">
        <v>98447</v>
      </c>
      <c r="C175" s="12" t="s">
        <v>44</v>
      </c>
      <c r="D175" s="12" t="s">
        <v>227</v>
      </c>
      <c r="E175" s="137" t="s">
        <v>115</v>
      </c>
      <c r="F175" s="137"/>
      <c r="G175" s="13" t="s">
        <v>101</v>
      </c>
      <c r="H175" s="16">
        <v>0.12970000000000001</v>
      </c>
      <c r="I175" s="15">
        <f t="shared" si="40"/>
        <v>83.954999999999998</v>
      </c>
      <c r="J175" s="15">
        <f t="shared" ref="J175:J185" si="45">ROUNDDOWN(H175*I175,2)</f>
        <v>10.88</v>
      </c>
      <c r="K175" s="65"/>
      <c r="N175" s="59">
        <v>111.94</v>
      </c>
      <c r="O175" s="68">
        <f t="shared" si="42"/>
        <v>27.984999999999999</v>
      </c>
      <c r="P175" s="68">
        <f t="shared" si="44"/>
        <v>83.954999999999998</v>
      </c>
      <c r="Q175" s="69">
        <f t="shared" si="43"/>
        <v>0.25</v>
      </c>
    </row>
    <row r="176" spans="1:17" ht="39" customHeight="1" x14ac:dyDescent="0.2">
      <c r="A176" s="12" t="s">
        <v>48</v>
      </c>
      <c r="B176" s="14">
        <v>98448</v>
      </c>
      <c r="C176" s="12" t="s">
        <v>44</v>
      </c>
      <c r="D176" s="12" t="s">
        <v>228</v>
      </c>
      <c r="E176" s="137" t="s">
        <v>115</v>
      </c>
      <c r="F176" s="137"/>
      <c r="G176" s="13" t="s">
        <v>101</v>
      </c>
      <c r="H176" s="16">
        <v>0.1011</v>
      </c>
      <c r="I176" s="15">
        <f t="shared" si="40"/>
        <v>103.5975</v>
      </c>
      <c r="J176" s="15">
        <f t="shared" si="45"/>
        <v>10.47</v>
      </c>
      <c r="K176" s="65"/>
      <c r="N176" s="59">
        <v>138.13</v>
      </c>
      <c r="O176" s="68">
        <f t="shared" si="42"/>
        <v>34.532499999999999</v>
      </c>
      <c r="P176" s="68">
        <f t="shared" si="44"/>
        <v>103.5975</v>
      </c>
      <c r="Q176" s="69">
        <f t="shared" si="43"/>
        <v>0.25</v>
      </c>
    </row>
    <row r="177" spans="1:17" ht="39" customHeight="1" x14ac:dyDescent="0.2">
      <c r="A177" s="12" t="s">
        <v>48</v>
      </c>
      <c r="B177" s="14">
        <v>98679</v>
      </c>
      <c r="C177" s="12" t="s">
        <v>44</v>
      </c>
      <c r="D177" s="12" t="s">
        <v>229</v>
      </c>
      <c r="E177" s="137" t="s">
        <v>171</v>
      </c>
      <c r="F177" s="137"/>
      <c r="G177" s="13" t="s">
        <v>101</v>
      </c>
      <c r="H177" s="16">
        <v>0.51339999999999997</v>
      </c>
      <c r="I177" s="15">
        <f t="shared" si="40"/>
        <v>27.660000000000004</v>
      </c>
      <c r="J177" s="15">
        <f t="shared" si="45"/>
        <v>14.2</v>
      </c>
      <c r="K177" s="65"/>
      <c r="N177" s="59">
        <v>36.880000000000003</v>
      </c>
      <c r="O177" s="68">
        <f t="shared" si="42"/>
        <v>9.2200000000000006</v>
      </c>
      <c r="P177" s="68">
        <f t="shared" si="44"/>
        <v>27.660000000000004</v>
      </c>
      <c r="Q177" s="69">
        <f t="shared" si="43"/>
        <v>0.25</v>
      </c>
    </row>
    <row r="178" spans="1:17" ht="51.95" customHeight="1" x14ac:dyDescent="0.2">
      <c r="A178" s="17" t="s">
        <v>50</v>
      </c>
      <c r="B178" s="19">
        <v>3080</v>
      </c>
      <c r="C178" s="17" t="s">
        <v>44</v>
      </c>
      <c r="D178" s="17" t="s">
        <v>230</v>
      </c>
      <c r="E178" s="139" t="s">
        <v>54</v>
      </c>
      <c r="F178" s="139"/>
      <c r="G178" s="18" t="s">
        <v>231</v>
      </c>
      <c r="H178" s="21">
        <v>3.4799999999999998E-2</v>
      </c>
      <c r="I178" s="20">
        <f t="shared" si="40"/>
        <v>50.234999999999999</v>
      </c>
      <c r="J178" s="20">
        <f t="shared" si="45"/>
        <v>1.74</v>
      </c>
      <c r="K178" s="65"/>
      <c r="N178" s="59">
        <v>66.98</v>
      </c>
      <c r="O178" s="68">
        <f t="shared" si="42"/>
        <v>16.745000000000001</v>
      </c>
      <c r="P178" s="68">
        <f t="shared" si="44"/>
        <v>50.234999999999999</v>
      </c>
      <c r="Q178" s="69">
        <f t="shared" si="43"/>
        <v>0.25</v>
      </c>
    </row>
    <row r="179" spans="1:17" ht="26.1" customHeight="1" x14ac:dyDescent="0.2">
      <c r="A179" s="17" t="s">
        <v>50</v>
      </c>
      <c r="B179" s="19">
        <v>3659</v>
      </c>
      <c r="C179" s="17" t="s">
        <v>44</v>
      </c>
      <c r="D179" s="17" t="s">
        <v>232</v>
      </c>
      <c r="E179" s="139" t="s">
        <v>54</v>
      </c>
      <c r="F179" s="139"/>
      <c r="G179" s="18" t="s">
        <v>130</v>
      </c>
      <c r="H179" s="21">
        <v>1.7399999999999999E-2</v>
      </c>
      <c r="I179" s="20">
        <f t="shared" si="40"/>
        <v>12.232499999999998</v>
      </c>
      <c r="J179" s="20">
        <f t="shared" si="45"/>
        <v>0.21</v>
      </c>
      <c r="K179" s="65"/>
      <c r="N179" s="59">
        <v>16.309999999999999</v>
      </c>
      <c r="O179" s="68">
        <f t="shared" si="42"/>
        <v>4.0774999999999997</v>
      </c>
      <c r="P179" s="68">
        <f t="shared" si="44"/>
        <v>12.232499999999998</v>
      </c>
      <c r="Q179" s="69">
        <f t="shared" si="43"/>
        <v>0.25</v>
      </c>
    </row>
    <row r="180" spans="1:17" ht="26.1" customHeight="1" x14ac:dyDescent="0.2">
      <c r="A180" s="17" t="s">
        <v>50</v>
      </c>
      <c r="B180" s="19">
        <v>3670</v>
      </c>
      <c r="C180" s="17" t="s">
        <v>44</v>
      </c>
      <c r="D180" s="17" t="s">
        <v>233</v>
      </c>
      <c r="E180" s="139" t="s">
        <v>54</v>
      </c>
      <c r="F180" s="139"/>
      <c r="G180" s="18" t="s">
        <v>130</v>
      </c>
      <c r="H180" s="21">
        <v>3.4799999999999998E-2</v>
      </c>
      <c r="I180" s="20">
        <f t="shared" si="40"/>
        <v>15.705000000000002</v>
      </c>
      <c r="J180" s="20">
        <f t="shared" si="45"/>
        <v>0.54</v>
      </c>
      <c r="K180" s="65"/>
      <c r="N180" s="59">
        <v>20.94</v>
      </c>
      <c r="O180" s="68">
        <f t="shared" si="42"/>
        <v>5.2350000000000003</v>
      </c>
      <c r="P180" s="68">
        <f t="shared" si="44"/>
        <v>15.705000000000002</v>
      </c>
      <c r="Q180" s="69">
        <f t="shared" si="43"/>
        <v>0.25</v>
      </c>
    </row>
    <row r="181" spans="1:17" ht="39" customHeight="1" x14ac:dyDescent="0.2">
      <c r="A181" s="17" t="s">
        <v>50</v>
      </c>
      <c r="B181" s="19">
        <v>11587</v>
      </c>
      <c r="C181" s="17" t="s">
        <v>44</v>
      </c>
      <c r="D181" s="17" t="s">
        <v>234</v>
      </c>
      <c r="E181" s="139" t="s">
        <v>54</v>
      </c>
      <c r="F181" s="139"/>
      <c r="G181" s="18" t="s">
        <v>101</v>
      </c>
      <c r="H181" s="21">
        <v>0.97619999999999996</v>
      </c>
      <c r="I181" s="20">
        <f t="shared" ref="I181:I185" si="46">P181</f>
        <v>70.11</v>
      </c>
      <c r="J181" s="20">
        <f t="shared" si="45"/>
        <v>68.44</v>
      </c>
      <c r="K181" s="65"/>
      <c r="N181" s="59">
        <v>93.48</v>
      </c>
      <c r="O181" s="68">
        <f t="shared" si="42"/>
        <v>23.37</v>
      </c>
      <c r="P181" s="68">
        <f t="shared" si="44"/>
        <v>70.11</v>
      </c>
      <c r="Q181" s="69">
        <f t="shared" si="43"/>
        <v>0.25</v>
      </c>
    </row>
    <row r="182" spans="1:17" ht="26.1" customHeight="1" x14ac:dyDescent="0.2">
      <c r="A182" s="17" t="s">
        <v>50</v>
      </c>
      <c r="B182" s="19">
        <v>11697</v>
      </c>
      <c r="C182" s="17" t="s">
        <v>44</v>
      </c>
      <c r="D182" s="17" t="s">
        <v>235</v>
      </c>
      <c r="E182" s="139" t="s">
        <v>54</v>
      </c>
      <c r="F182" s="139"/>
      <c r="G182" s="18" t="s">
        <v>130</v>
      </c>
      <c r="H182" s="21">
        <v>1.7399999999999999E-2</v>
      </c>
      <c r="I182" s="20">
        <f t="shared" si="46"/>
        <v>459</v>
      </c>
      <c r="J182" s="20">
        <f t="shared" si="45"/>
        <v>7.98</v>
      </c>
      <c r="K182" s="65"/>
      <c r="N182" s="59">
        <v>612</v>
      </c>
      <c r="O182" s="68">
        <f t="shared" si="42"/>
        <v>153</v>
      </c>
      <c r="P182" s="68">
        <f t="shared" si="44"/>
        <v>459</v>
      </c>
      <c r="Q182" s="69">
        <f t="shared" si="43"/>
        <v>0.25</v>
      </c>
    </row>
    <row r="183" spans="1:17" ht="26.1" customHeight="1" x14ac:dyDescent="0.2">
      <c r="A183" s="17" t="s">
        <v>50</v>
      </c>
      <c r="B183" s="19">
        <v>11712</v>
      </c>
      <c r="C183" s="17" t="s">
        <v>44</v>
      </c>
      <c r="D183" s="17" t="s">
        <v>236</v>
      </c>
      <c r="E183" s="139" t="s">
        <v>54</v>
      </c>
      <c r="F183" s="139"/>
      <c r="G183" s="18" t="s">
        <v>130</v>
      </c>
      <c r="H183" s="21">
        <v>3.4799999999999998E-2</v>
      </c>
      <c r="I183" s="20">
        <f t="shared" si="46"/>
        <v>23.13</v>
      </c>
      <c r="J183" s="20">
        <f t="shared" si="45"/>
        <v>0.8</v>
      </c>
      <c r="K183" s="65"/>
      <c r="N183" s="59">
        <v>30.84</v>
      </c>
      <c r="O183" s="68">
        <f t="shared" si="42"/>
        <v>7.71</v>
      </c>
      <c r="P183" s="68">
        <f t="shared" si="44"/>
        <v>23.13</v>
      </c>
      <c r="Q183" s="69">
        <f t="shared" si="43"/>
        <v>0.25</v>
      </c>
    </row>
    <row r="184" spans="1:17" ht="39" customHeight="1" x14ac:dyDescent="0.2">
      <c r="A184" s="17" t="s">
        <v>50</v>
      </c>
      <c r="B184" s="19">
        <v>21112</v>
      </c>
      <c r="C184" s="17" t="s">
        <v>44</v>
      </c>
      <c r="D184" s="17" t="s">
        <v>237</v>
      </c>
      <c r="E184" s="139" t="s">
        <v>54</v>
      </c>
      <c r="F184" s="139"/>
      <c r="G184" s="18" t="s">
        <v>130</v>
      </c>
      <c r="H184" s="21">
        <v>1.7399999999999999E-2</v>
      </c>
      <c r="I184" s="20">
        <f t="shared" si="46"/>
        <v>209.3175</v>
      </c>
      <c r="J184" s="20">
        <f t="shared" si="45"/>
        <v>3.64</v>
      </c>
      <c r="K184" s="65"/>
      <c r="N184" s="59">
        <v>279.08999999999997</v>
      </c>
      <c r="O184" s="68">
        <f t="shared" si="42"/>
        <v>69.772499999999994</v>
      </c>
      <c r="P184" s="68">
        <f t="shared" si="44"/>
        <v>209.3175</v>
      </c>
      <c r="Q184" s="69">
        <f t="shared" si="43"/>
        <v>0.25</v>
      </c>
    </row>
    <row r="185" spans="1:17" ht="39" customHeight="1" thickBot="1" x14ac:dyDescent="0.25">
      <c r="A185" s="17" t="s">
        <v>50</v>
      </c>
      <c r="B185" s="19">
        <v>43777</v>
      </c>
      <c r="C185" s="17" t="s">
        <v>44</v>
      </c>
      <c r="D185" s="17" t="s">
        <v>238</v>
      </c>
      <c r="E185" s="139" t="s">
        <v>54</v>
      </c>
      <c r="F185" s="139"/>
      <c r="G185" s="18" t="s">
        <v>130</v>
      </c>
      <c r="H185" s="21">
        <v>4.4761799999999997E-2</v>
      </c>
      <c r="I185" s="20">
        <f t="shared" si="46"/>
        <v>216.94499999999999</v>
      </c>
      <c r="J185" s="20">
        <f t="shared" si="45"/>
        <v>9.7100000000000009</v>
      </c>
      <c r="K185" s="65"/>
      <c r="N185" s="59">
        <v>289.26</v>
      </c>
      <c r="O185" s="68">
        <f t="shared" si="42"/>
        <v>72.314999999999998</v>
      </c>
      <c r="P185" s="68">
        <f t="shared" si="44"/>
        <v>216.94499999999999</v>
      </c>
      <c r="Q185" s="69">
        <f t="shared" si="43"/>
        <v>0.25</v>
      </c>
    </row>
    <row r="186" spans="1:17" ht="0.95" customHeight="1" thickTop="1" x14ac:dyDescent="0.2">
      <c r="A186" s="11"/>
      <c r="B186" s="11"/>
      <c r="C186" s="11"/>
      <c r="D186" s="11"/>
      <c r="E186" s="11"/>
      <c r="F186" s="11"/>
      <c r="G186" s="11"/>
      <c r="H186" s="11"/>
      <c r="I186" s="11"/>
      <c r="J186" s="11"/>
      <c r="K186" s="65" t="b">
        <f t="shared" ref="K186:K187" si="47">IF(J186="Total",J187)</f>
        <v>0</v>
      </c>
      <c r="N186" s="59"/>
      <c r="O186" s="68">
        <f t="shared" si="42"/>
        <v>0</v>
      </c>
      <c r="P186" s="68">
        <f t="shared" si="44"/>
        <v>0</v>
      </c>
      <c r="Q186" s="69" t="e">
        <f t="shared" si="43"/>
        <v>#DIV/0!</v>
      </c>
    </row>
    <row r="187" spans="1:17" ht="18" customHeight="1" x14ac:dyDescent="0.2">
      <c r="A187" s="2" t="s">
        <v>239</v>
      </c>
      <c r="B187" s="4" t="s">
        <v>36</v>
      </c>
      <c r="C187" s="2" t="s">
        <v>37</v>
      </c>
      <c r="D187" s="2" t="s">
        <v>9</v>
      </c>
      <c r="E187" s="129" t="s">
        <v>38</v>
      </c>
      <c r="F187" s="129"/>
      <c r="G187" s="3" t="s">
        <v>39</v>
      </c>
      <c r="H187" s="4" t="s">
        <v>40</v>
      </c>
      <c r="I187" s="4" t="s">
        <v>41</v>
      </c>
      <c r="J187" s="4" t="s">
        <v>10</v>
      </c>
      <c r="K187" s="65">
        <f t="shared" si="47"/>
        <v>425.73</v>
      </c>
      <c r="N187" s="59" t="s">
        <v>41</v>
      </c>
      <c r="O187" s="68" t="e">
        <f t="shared" si="42"/>
        <v>#VALUE!</v>
      </c>
      <c r="P187" s="68" t="e">
        <f t="shared" si="44"/>
        <v>#VALUE!</v>
      </c>
      <c r="Q187" s="69" t="e">
        <f t="shared" si="43"/>
        <v>#VALUE!</v>
      </c>
    </row>
    <row r="188" spans="1:17" ht="39" customHeight="1" x14ac:dyDescent="0.2">
      <c r="A188" s="6" t="s">
        <v>42</v>
      </c>
      <c r="B188" s="8">
        <v>93210</v>
      </c>
      <c r="C188" s="6" t="s">
        <v>44</v>
      </c>
      <c r="D188" s="6" t="s">
        <v>240</v>
      </c>
      <c r="E188" s="138" t="s">
        <v>115</v>
      </c>
      <c r="F188" s="138"/>
      <c r="G188" s="7" t="s">
        <v>101</v>
      </c>
      <c r="H188" s="10">
        <v>1</v>
      </c>
      <c r="I188" s="9">
        <f>SUM(J189:J231)</f>
        <v>425.73</v>
      </c>
      <c r="J188" s="9">
        <f>H188*I188</f>
        <v>425.73</v>
      </c>
      <c r="K188" s="65"/>
      <c r="N188" s="59">
        <v>567.6400000000001</v>
      </c>
      <c r="O188" s="68">
        <f t="shared" si="42"/>
        <v>141.91000000000003</v>
      </c>
      <c r="P188" s="68">
        <f t="shared" si="44"/>
        <v>425.73000000000008</v>
      </c>
      <c r="Q188" s="69">
        <f t="shared" si="43"/>
        <v>0.25</v>
      </c>
    </row>
    <row r="189" spans="1:17" ht="39" customHeight="1" x14ac:dyDescent="0.2">
      <c r="A189" s="12" t="s">
        <v>48</v>
      </c>
      <c r="B189" s="14">
        <v>101165</v>
      </c>
      <c r="C189" s="12" t="s">
        <v>44</v>
      </c>
      <c r="D189" s="12" t="s">
        <v>155</v>
      </c>
      <c r="E189" s="137" t="s">
        <v>103</v>
      </c>
      <c r="F189" s="137"/>
      <c r="G189" s="13" t="s">
        <v>104</v>
      </c>
      <c r="H189" s="16">
        <v>0.04</v>
      </c>
      <c r="I189" s="15">
        <f t="shared" ref="I189" si="48">P189</f>
        <v>597.12749999999994</v>
      </c>
      <c r="J189" s="15">
        <f>ROUND(H189*I189,2)</f>
        <v>23.89</v>
      </c>
      <c r="K189" s="65"/>
      <c r="N189" s="59">
        <v>796.17</v>
      </c>
      <c r="O189" s="68">
        <f t="shared" si="42"/>
        <v>199.04249999999999</v>
      </c>
      <c r="P189" s="68">
        <f t="shared" si="44"/>
        <v>597.12749999999994</v>
      </c>
      <c r="Q189" s="69">
        <f t="shared" si="43"/>
        <v>0.25</v>
      </c>
    </row>
    <row r="190" spans="1:17" ht="39" customHeight="1" x14ac:dyDescent="0.2">
      <c r="A190" s="12" t="s">
        <v>48</v>
      </c>
      <c r="B190" s="14">
        <v>101876</v>
      </c>
      <c r="C190" s="12" t="s">
        <v>44</v>
      </c>
      <c r="D190" s="12" t="s">
        <v>156</v>
      </c>
      <c r="E190" s="137" t="s">
        <v>157</v>
      </c>
      <c r="F190" s="137"/>
      <c r="G190" s="13" t="s">
        <v>130</v>
      </c>
      <c r="H190" s="16">
        <v>2.6800000000000001E-2</v>
      </c>
      <c r="I190" s="15">
        <f t="shared" ref="I190:I231" si="49">P190</f>
        <v>47.865000000000002</v>
      </c>
      <c r="J190" s="15">
        <f t="shared" ref="J190:J211" si="50">ROUND(H190*I190,2)</f>
        <v>1.28</v>
      </c>
      <c r="K190" s="65"/>
      <c r="N190" s="59">
        <v>63.82</v>
      </c>
      <c r="O190" s="68">
        <f t="shared" si="42"/>
        <v>15.955</v>
      </c>
      <c r="P190" s="68">
        <f t="shared" si="44"/>
        <v>47.865000000000002</v>
      </c>
      <c r="Q190" s="69">
        <f t="shared" si="43"/>
        <v>0.25</v>
      </c>
    </row>
    <row r="191" spans="1:17" ht="39" customHeight="1" x14ac:dyDescent="0.2">
      <c r="A191" s="12" t="s">
        <v>48</v>
      </c>
      <c r="B191" s="14">
        <v>101891</v>
      </c>
      <c r="C191" s="12" t="s">
        <v>44</v>
      </c>
      <c r="D191" s="12" t="s">
        <v>158</v>
      </c>
      <c r="E191" s="137" t="s">
        <v>157</v>
      </c>
      <c r="F191" s="137"/>
      <c r="G191" s="13" t="s">
        <v>130</v>
      </c>
      <c r="H191" s="16">
        <v>0.1074</v>
      </c>
      <c r="I191" s="15">
        <f t="shared" si="49"/>
        <v>20.4375</v>
      </c>
      <c r="J191" s="15">
        <f t="shared" si="50"/>
        <v>2.19</v>
      </c>
      <c r="K191" s="65"/>
      <c r="N191" s="59">
        <v>27.25</v>
      </c>
      <c r="O191" s="68">
        <f t="shared" si="42"/>
        <v>6.8125</v>
      </c>
      <c r="P191" s="68">
        <f t="shared" si="44"/>
        <v>20.4375</v>
      </c>
      <c r="Q191" s="69">
        <f t="shared" si="43"/>
        <v>0.25</v>
      </c>
    </row>
    <row r="192" spans="1:17" ht="65.099999999999994" customHeight="1" x14ac:dyDescent="0.2">
      <c r="A192" s="12" t="s">
        <v>48</v>
      </c>
      <c r="B192" s="14">
        <v>86934</v>
      </c>
      <c r="C192" s="12" t="s">
        <v>44</v>
      </c>
      <c r="D192" s="12" t="s">
        <v>241</v>
      </c>
      <c r="E192" s="137" t="s">
        <v>154</v>
      </c>
      <c r="F192" s="137"/>
      <c r="G192" s="13" t="s">
        <v>130</v>
      </c>
      <c r="H192" s="16">
        <v>2.6800000000000001E-2</v>
      </c>
      <c r="I192" s="15">
        <f t="shared" si="49"/>
        <v>320.21249999999998</v>
      </c>
      <c r="J192" s="15">
        <f t="shared" si="50"/>
        <v>8.58</v>
      </c>
      <c r="K192" s="65"/>
      <c r="N192" s="59">
        <v>426.95</v>
      </c>
      <c r="O192" s="68">
        <f t="shared" si="42"/>
        <v>106.7375</v>
      </c>
      <c r="P192" s="68">
        <f t="shared" si="44"/>
        <v>320.21249999999998</v>
      </c>
      <c r="Q192" s="69">
        <f t="shared" si="43"/>
        <v>0.25</v>
      </c>
    </row>
    <row r="193" spans="1:17" ht="65.099999999999994" customHeight="1" x14ac:dyDescent="0.2">
      <c r="A193" s="12" t="s">
        <v>48</v>
      </c>
      <c r="B193" s="14">
        <v>86943</v>
      </c>
      <c r="C193" s="12" t="s">
        <v>44</v>
      </c>
      <c r="D193" s="12" t="s">
        <v>162</v>
      </c>
      <c r="E193" s="137" t="s">
        <v>154</v>
      </c>
      <c r="F193" s="137"/>
      <c r="G193" s="13" t="s">
        <v>130</v>
      </c>
      <c r="H193" s="16">
        <v>2.6800000000000001E-2</v>
      </c>
      <c r="I193" s="15">
        <f t="shared" si="49"/>
        <v>188.14500000000001</v>
      </c>
      <c r="J193" s="15">
        <f>ROUND(H193*I193,2)</f>
        <v>5.04</v>
      </c>
      <c r="K193" s="65"/>
      <c r="N193" s="59">
        <v>250.86</v>
      </c>
      <c r="O193" s="68">
        <f t="shared" si="42"/>
        <v>62.715000000000003</v>
      </c>
      <c r="P193" s="68">
        <f t="shared" si="44"/>
        <v>188.14500000000001</v>
      </c>
      <c r="Q193" s="69">
        <f t="shared" si="43"/>
        <v>0.25</v>
      </c>
    </row>
    <row r="194" spans="1:17" ht="24" customHeight="1" x14ac:dyDescent="0.2">
      <c r="A194" s="12" t="s">
        <v>48</v>
      </c>
      <c r="B194" s="14">
        <v>88262</v>
      </c>
      <c r="C194" s="12" t="s">
        <v>44</v>
      </c>
      <c r="D194" s="12" t="s">
        <v>105</v>
      </c>
      <c r="E194" s="137" t="s">
        <v>46</v>
      </c>
      <c r="F194" s="137"/>
      <c r="G194" s="13" t="s">
        <v>73</v>
      </c>
      <c r="H194" s="16">
        <v>1.1154999999999999</v>
      </c>
      <c r="I194" s="15">
        <f t="shared" si="49"/>
        <v>16.049999999999997</v>
      </c>
      <c r="J194" s="15">
        <f t="shared" si="50"/>
        <v>17.899999999999999</v>
      </c>
      <c r="K194" s="65"/>
      <c r="N194" s="59">
        <v>21.4</v>
      </c>
      <c r="O194" s="68">
        <f t="shared" si="42"/>
        <v>5.35</v>
      </c>
      <c r="P194" s="68">
        <f t="shared" si="44"/>
        <v>16.049999999999997</v>
      </c>
      <c r="Q194" s="69">
        <f t="shared" si="43"/>
        <v>0.25000000000000011</v>
      </c>
    </row>
    <row r="195" spans="1:17" ht="26.1" customHeight="1" x14ac:dyDescent="0.2">
      <c r="A195" s="12" t="s">
        <v>48</v>
      </c>
      <c r="B195" s="14">
        <v>88489</v>
      </c>
      <c r="C195" s="12" t="s">
        <v>44</v>
      </c>
      <c r="D195" s="12" t="s">
        <v>168</v>
      </c>
      <c r="E195" s="137" t="s">
        <v>169</v>
      </c>
      <c r="F195" s="137"/>
      <c r="G195" s="13" t="s">
        <v>101</v>
      </c>
      <c r="H195" s="16">
        <v>1.4293</v>
      </c>
      <c r="I195" s="15">
        <f t="shared" si="49"/>
        <v>9.2174999999999994</v>
      </c>
      <c r="J195" s="15">
        <f t="shared" si="50"/>
        <v>13.17</v>
      </c>
      <c r="K195" s="65"/>
      <c r="N195" s="59">
        <v>12.29</v>
      </c>
      <c r="O195" s="68">
        <f t="shared" si="42"/>
        <v>3.0724999999999998</v>
      </c>
      <c r="P195" s="68">
        <f t="shared" si="44"/>
        <v>9.2174999999999994</v>
      </c>
      <c r="Q195" s="69">
        <f t="shared" si="43"/>
        <v>0.25</v>
      </c>
    </row>
    <row r="196" spans="1:17" ht="39" customHeight="1" x14ac:dyDescent="0.2">
      <c r="A196" s="12" t="s">
        <v>48</v>
      </c>
      <c r="B196" s="14">
        <v>89711</v>
      </c>
      <c r="C196" s="12" t="s">
        <v>44</v>
      </c>
      <c r="D196" s="12" t="s">
        <v>174</v>
      </c>
      <c r="E196" s="137" t="s">
        <v>154</v>
      </c>
      <c r="F196" s="137"/>
      <c r="G196" s="13" t="s">
        <v>108</v>
      </c>
      <c r="H196" s="16">
        <v>8.8599999999999998E-2</v>
      </c>
      <c r="I196" s="15">
        <f t="shared" si="49"/>
        <v>12.899999999999999</v>
      </c>
      <c r="J196" s="15">
        <f t="shared" si="50"/>
        <v>1.1399999999999999</v>
      </c>
      <c r="K196" s="65"/>
      <c r="N196" s="59">
        <v>17.2</v>
      </c>
      <c r="O196" s="68">
        <f t="shared" si="42"/>
        <v>4.3</v>
      </c>
      <c r="P196" s="68">
        <f t="shared" si="44"/>
        <v>12.899999999999999</v>
      </c>
      <c r="Q196" s="69">
        <f t="shared" si="43"/>
        <v>0.25</v>
      </c>
    </row>
    <row r="197" spans="1:17" ht="39" customHeight="1" x14ac:dyDescent="0.2">
      <c r="A197" s="12" t="s">
        <v>48</v>
      </c>
      <c r="B197" s="14">
        <v>89714</v>
      </c>
      <c r="C197" s="12" t="s">
        <v>44</v>
      </c>
      <c r="D197" s="12" t="s">
        <v>176</v>
      </c>
      <c r="E197" s="137" t="s">
        <v>154</v>
      </c>
      <c r="F197" s="137"/>
      <c r="G197" s="13" t="s">
        <v>108</v>
      </c>
      <c r="H197" s="16">
        <v>0.14230000000000001</v>
      </c>
      <c r="I197" s="15">
        <f t="shared" si="49"/>
        <v>23.047499999999999</v>
      </c>
      <c r="J197" s="15">
        <f>ROUND(H197*I197,2)</f>
        <v>3.28</v>
      </c>
      <c r="K197" s="65"/>
      <c r="N197" s="59">
        <v>30.73</v>
      </c>
      <c r="O197" s="68">
        <f t="shared" si="42"/>
        <v>7.6825000000000001</v>
      </c>
      <c r="P197" s="68">
        <f t="shared" si="44"/>
        <v>23.047499999999999</v>
      </c>
      <c r="Q197" s="69">
        <f t="shared" si="43"/>
        <v>0.25</v>
      </c>
    </row>
    <row r="198" spans="1:17" ht="51.95" customHeight="1" x14ac:dyDescent="0.2">
      <c r="A198" s="12" t="s">
        <v>48</v>
      </c>
      <c r="B198" s="14">
        <v>89724</v>
      </c>
      <c r="C198" s="12" t="s">
        <v>44</v>
      </c>
      <c r="D198" s="12" t="s">
        <v>177</v>
      </c>
      <c r="E198" s="137" t="s">
        <v>154</v>
      </c>
      <c r="F198" s="137"/>
      <c r="G198" s="13" t="s">
        <v>130</v>
      </c>
      <c r="H198" s="16">
        <v>5.3699999999999998E-2</v>
      </c>
      <c r="I198" s="15">
        <f t="shared" si="49"/>
        <v>6.2174999999999994</v>
      </c>
      <c r="J198" s="15">
        <f t="shared" si="50"/>
        <v>0.33</v>
      </c>
      <c r="K198" s="65"/>
      <c r="N198" s="59">
        <v>8.2899999999999991</v>
      </c>
      <c r="O198" s="68">
        <f t="shared" si="42"/>
        <v>2.0724999999999998</v>
      </c>
      <c r="P198" s="68">
        <f t="shared" si="44"/>
        <v>6.2174999999999994</v>
      </c>
      <c r="Q198" s="69">
        <f t="shared" si="43"/>
        <v>0.25</v>
      </c>
    </row>
    <row r="199" spans="1:17" ht="51.95" customHeight="1" x14ac:dyDescent="0.2">
      <c r="A199" s="12" t="s">
        <v>48</v>
      </c>
      <c r="B199" s="14">
        <v>89957</v>
      </c>
      <c r="C199" s="12" t="s">
        <v>44</v>
      </c>
      <c r="D199" s="12" t="s">
        <v>181</v>
      </c>
      <c r="E199" s="137" t="s">
        <v>154</v>
      </c>
      <c r="F199" s="137"/>
      <c r="G199" s="13" t="s">
        <v>130</v>
      </c>
      <c r="H199" s="16">
        <v>5.3699999999999998E-2</v>
      </c>
      <c r="I199" s="15">
        <f t="shared" si="49"/>
        <v>90.15</v>
      </c>
      <c r="J199" s="15">
        <f t="shared" si="50"/>
        <v>4.84</v>
      </c>
      <c r="K199" s="65"/>
      <c r="N199" s="59">
        <v>120.2</v>
      </c>
      <c r="O199" s="68">
        <f t="shared" si="42"/>
        <v>30.05</v>
      </c>
      <c r="P199" s="68">
        <f t="shared" si="44"/>
        <v>90.15</v>
      </c>
      <c r="Q199" s="69">
        <f t="shared" si="43"/>
        <v>0.25</v>
      </c>
    </row>
    <row r="200" spans="1:17" ht="39" customHeight="1" x14ac:dyDescent="0.2">
      <c r="A200" s="12" t="s">
        <v>48</v>
      </c>
      <c r="B200" s="14">
        <v>90822</v>
      </c>
      <c r="C200" s="12" t="s">
        <v>44</v>
      </c>
      <c r="D200" s="12" t="s">
        <v>185</v>
      </c>
      <c r="E200" s="137" t="s">
        <v>186</v>
      </c>
      <c r="F200" s="137"/>
      <c r="G200" s="13" t="s">
        <v>130</v>
      </c>
      <c r="H200" s="16">
        <v>2.6800000000000001E-2</v>
      </c>
      <c r="I200" s="15">
        <f t="shared" si="49"/>
        <v>276.98250000000002</v>
      </c>
      <c r="J200" s="15">
        <f>ROUND(H200*I200,2)</f>
        <v>7.42</v>
      </c>
      <c r="K200" s="65"/>
      <c r="N200" s="59">
        <v>369.31</v>
      </c>
      <c r="O200" s="68">
        <f t="shared" ref="O200:O263" si="51">N200*$O$4</f>
        <v>92.327500000000001</v>
      </c>
      <c r="P200" s="68">
        <f t="shared" si="44"/>
        <v>276.98250000000002</v>
      </c>
      <c r="Q200" s="69">
        <f t="shared" ref="Q200:Q263" si="52">1-(P200/N200)</f>
        <v>0.25</v>
      </c>
    </row>
    <row r="201" spans="1:17" ht="65.099999999999994" customHeight="1" x14ac:dyDescent="0.2">
      <c r="A201" s="12" t="s">
        <v>48</v>
      </c>
      <c r="B201" s="14">
        <v>91170</v>
      </c>
      <c r="C201" s="12" t="s">
        <v>44</v>
      </c>
      <c r="D201" s="12" t="s">
        <v>187</v>
      </c>
      <c r="E201" s="137" t="s">
        <v>154</v>
      </c>
      <c r="F201" s="137"/>
      <c r="G201" s="13" t="s">
        <v>108</v>
      </c>
      <c r="H201" s="16">
        <v>0.3221</v>
      </c>
      <c r="I201" s="15">
        <f t="shared" si="49"/>
        <v>1.9575</v>
      </c>
      <c r="J201" s="15">
        <f t="shared" si="50"/>
        <v>0.63</v>
      </c>
      <c r="K201" s="65"/>
      <c r="N201" s="59">
        <v>2.61</v>
      </c>
      <c r="O201" s="68">
        <f t="shared" si="51"/>
        <v>0.65249999999999997</v>
      </c>
      <c r="P201" s="68">
        <f t="shared" si="44"/>
        <v>1.9575</v>
      </c>
      <c r="Q201" s="69">
        <f t="shared" si="52"/>
        <v>0.25</v>
      </c>
    </row>
    <row r="202" spans="1:17" ht="51.95" customHeight="1" x14ac:dyDescent="0.2">
      <c r="A202" s="12" t="s">
        <v>48</v>
      </c>
      <c r="B202" s="14">
        <v>91173</v>
      </c>
      <c r="C202" s="12" t="s">
        <v>44</v>
      </c>
      <c r="D202" s="12" t="s">
        <v>188</v>
      </c>
      <c r="E202" s="137" t="s">
        <v>154</v>
      </c>
      <c r="F202" s="137"/>
      <c r="G202" s="13" t="s">
        <v>108</v>
      </c>
      <c r="H202" s="16">
        <v>0.53690000000000004</v>
      </c>
      <c r="I202" s="15">
        <f t="shared" si="49"/>
        <v>0.99</v>
      </c>
      <c r="J202" s="15">
        <f t="shared" si="50"/>
        <v>0.53</v>
      </c>
      <c r="K202" s="65"/>
      <c r="N202" s="59">
        <v>1.32</v>
      </c>
      <c r="O202" s="68">
        <f t="shared" si="51"/>
        <v>0.33</v>
      </c>
      <c r="P202" s="68">
        <f t="shared" si="44"/>
        <v>0.99</v>
      </c>
      <c r="Q202" s="69">
        <f t="shared" si="52"/>
        <v>0.25</v>
      </c>
    </row>
    <row r="203" spans="1:17" ht="39" customHeight="1" x14ac:dyDescent="0.2">
      <c r="A203" s="12" t="s">
        <v>48</v>
      </c>
      <c r="B203" s="14">
        <v>91862</v>
      </c>
      <c r="C203" s="12" t="s">
        <v>44</v>
      </c>
      <c r="D203" s="12" t="s">
        <v>190</v>
      </c>
      <c r="E203" s="137" t="s">
        <v>157</v>
      </c>
      <c r="F203" s="137"/>
      <c r="G203" s="13" t="s">
        <v>108</v>
      </c>
      <c r="H203" s="16">
        <v>0.3221</v>
      </c>
      <c r="I203" s="15">
        <f t="shared" si="49"/>
        <v>6.8249999999999993</v>
      </c>
      <c r="J203" s="15">
        <f t="shared" si="50"/>
        <v>2.2000000000000002</v>
      </c>
      <c r="K203" s="65"/>
      <c r="N203" s="59">
        <v>9.1</v>
      </c>
      <c r="O203" s="68">
        <f t="shared" si="51"/>
        <v>2.2749999999999999</v>
      </c>
      <c r="P203" s="68">
        <f t="shared" si="44"/>
        <v>6.8249999999999993</v>
      </c>
      <c r="Q203" s="69">
        <f t="shared" si="52"/>
        <v>0.25</v>
      </c>
    </row>
    <row r="204" spans="1:17" ht="39" customHeight="1" x14ac:dyDescent="0.2">
      <c r="A204" s="12" t="s">
        <v>48</v>
      </c>
      <c r="B204" s="14">
        <v>91870</v>
      </c>
      <c r="C204" s="12" t="s">
        <v>44</v>
      </c>
      <c r="D204" s="12" t="s">
        <v>192</v>
      </c>
      <c r="E204" s="137" t="s">
        <v>157</v>
      </c>
      <c r="F204" s="137"/>
      <c r="G204" s="13" t="s">
        <v>108</v>
      </c>
      <c r="H204" s="16">
        <v>0.53690000000000004</v>
      </c>
      <c r="I204" s="15">
        <f t="shared" si="49"/>
        <v>7.4924999999999997</v>
      </c>
      <c r="J204" s="15">
        <f>ROUND(H204*I204,2)</f>
        <v>4.0199999999999996</v>
      </c>
      <c r="K204" s="65"/>
      <c r="N204" s="59">
        <v>9.99</v>
      </c>
      <c r="O204" s="68">
        <f t="shared" si="51"/>
        <v>2.4975000000000001</v>
      </c>
      <c r="P204" s="68">
        <f t="shared" si="44"/>
        <v>7.4924999999999997</v>
      </c>
      <c r="Q204" s="69">
        <f t="shared" si="52"/>
        <v>0.25</v>
      </c>
    </row>
    <row r="205" spans="1:17" ht="39" customHeight="1" x14ac:dyDescent="0.2">
      <c r="A205" s="12" t="s">
        <v>48</v>
      </c>
      <c r="B205" s="14">
        <v>91911</v>
      </c>
      <c r="C205" s="12" t="s">
        <v>44</v>
      </c>
      <c r="D205" s="12" t="s">
        <v>197</v>
      </c>
      <c r="E205" s="137" t="s">
        <v>157</v>
      </c>
      <c r="F205" s="137"/>
      <c r="G205" s="13" t="s">
        <v>130</v>
      </c>
      <c r="H205" s="16">
        <v>0.1074</v>
      </c>
      <c r="I205" s="15">
        <f t="shared" si="49"/>
        <v>8.3324999999999996</v>
      </c>
      <c r="J205" s="15">
        <f t="shared" si="50"/>
        <v>0.89</v>
      </c>
      <c r="K205" s="65"/>
      <c r="N205" s="59">
        <v>11.11</v>
      </c>
      <c r="O205" s="68">
        <f t="shared" si="51"/>
        <v>2.7774999999999999</v>
      </c>
      <c r="P205" s="68">
        <f t="shared" si="44"/>
        <v>8.3324999999999996</v>
      </c>
      <c r="Q205" s="69">
        <f t="shared" si="52"/>
        <v>0.25</v>
      </c>
    </row>
    <row r="206" spans="1:17" ht="39" customHeight="1" x14ac:dyDescent="0.2">
      <c r="A206" s="12" t="s">
        <v>48</v>
      </c>
      <c r="B206" s="14">
        <v>91924</v>
      </c>
      <c r="C206" s="12" t="s">
        <v>44</v>
      </c>
      <c r="D206" s="12" t="s">
        <v>198</v>
      </c>
      <c r="E206" s="137" t="s">
        <v>157</v>
      </c>
      <c r="F206" s="137"/>
      <c r="G206" s="13" t="s">
        <v>108</v>
      </c>
      <c r="H206" s="16">
        <v>0.85909999999999997</v>
      </c>
      <c r="I206" s="15">
        <f t="shared" si="49"/>
        <v>1.92</v>
      </c>
      <c r="J206" s="15">
        <f t="shared" si="50"/>
        <v>1.65</v>
      </c>
      <c r="K206" s="65"/>
      <c r="N206" s="59">
        <v>2.56</v>
      </c>
      <c r="O206" s="68">
        <f t="shared" si="51"/>
        <v>0.64</v>
      </c>
      <c r="P206" s="68">
        <f t="shared" ref="P206:P269" si="53">N206-O206</f>
        <v>1.92</v>
      </c>
      <c r="Q206" s="69">
        <f t="shared" si="52"/>
        <v>0.25</v>
      </c>
    </row>
    <row r="207" spans="1:17" ht="39" customHeight="1" x14ac:dyDescent="0.2">
      <c r="A207" s="12" t="s">
        <v>48</v>
      </c>
      <c r="B207" s="14">
        <v>91926</v>
      </c>
      <c r="C207" s="12" t="s">
        <v>44</v>
      </c>
      <c r="D207" s="12" t="s">
        <v>199</v>
      </c>
      <c r="E207" s="137" t="s">
        <v>157</v>
      </c>
      <c r="F207" s="137"/>
      <c r="G207" s="13" t="s">
        <v>108</v>
      </c>
      <c r="H207" s="16">
        <v>2.5503</v>
      </c>
      <c r="I207" s="15">
        <f t="shared" si="49"/>
        <v>2.7824999999999998</v>
      </c>
      <c r="J207" s="15">
        <f t="shared" si="50"/>
        <v>7.1</v>
      </c>
      <c r="K207" s="65"/>
      <c r="N207" s="59">
        <v>3.71</v>
      </c>
      <c r="O207" s="68">
        <f t="shared" si="51"/>
        <v>0.92749999999999999</v>
      </c>
      <c r="P207" s="68">
        <f t="shared" si="53"/>
        <v>2.7824999999999998</v>
      </c>
      <c r="Q207" s="69">
        <f t="shared" si="52"/>
        <v>0.25000000000000011</v>
      </c>
    </row>
    <row r="208" spans="1:17" ht="26.1" customHeight="1" x14ac:dyDescent="0.2">
      <c r="A208" s="12" t="s">
        <v>48</v>
      </c>
      <c r="B208" s="14">
        <v>91937</v>
      </c>
      <c r="C208" s="12" t="s">
        <v>44</v>
      </c>
      <c r="D208" s="12" t="s">
        <v>201</v>
      </c>
      <c r="E208" s="137" t="s">
        <v>157</v>
      </c>
      <c r="F208" s="137"/>
      <c r="G208" s="13" t="s">
        <v>130</v>
      </c>
      <c r="H208" s="16">
        <v>0.16109999999999999</v>
      </c>
      <c r="I208" s="15">
        <f t="shared" si="49"/>
        <v>7.23</v>
      </c>
      <c r="J208" s="15">
        <f>ROUND(H208*I208,2)</f>
        <v>1.1599999999999999</v>
      </c>
      <c r="K208" s="65"/>
      <c r="N208" s="59">
        <v>9.64</v>
      </c>
      <c r="O208" s="68">
        <f t="shared" si="51"/>
        <v>2.41</v>
      </c>
      <c r="P208" s="68">
        <f t="shared" si="53"/>
        <v>7.23</v>
      </c>
      <c r="Q208" s="69">
        <f t="shared" si="52"/>
        <v>0.25</v>
      </c>
    </row>
    <row r="209" spans="1:17" ht="39" customHeight="1" x14ac:dyDescent="0.2">
      <c r="A209" s="12" t="s">
        <v>48</v>
      </c>
      <c r="B209" s="14">
        <v>92000</v>
      </c>
      <c r="C209" s="12" t="s">
        <v>44</v>
      </c>
      <c r="D209" s="12" t="s">
        <v>204</v>
      </c>
      <c r="E209" s="137" t="s">
        <v>157</v>
      </c>
      <c r="F209" s="137"/>
      <c r="G209" s="13" t="s">
        <v>130</v>
      </c>
      <c r="H209" s="16">
        <v>2.6800000000000001E-2</v>
      </c>
      <c r="I209" s="15">
        <f t="shared" si="49"/>
        <v>19.447499999999998</v>
      </c>
      <c r="J209" s="15">
        <f t="shared" si="50"/>
        <v>0.52</v>
      </c>
      <c r="K209" s="65"/>
      <c r="N209" s="59">
        <v>25.93</v>
      </c>
      <c r="O209" s="68">
        <f t="shared" si="51"/>
        <v>6.4824999999999999</v>
      </c>
      <c r="P209" s="68">
        <f t="shared" si="53"/>
        <v>19.447499999999998</v>
      </c>
      <c r="Q209" s="69">
        <f t="shared" si="52"/>
        <v>0.25000000000000011</v>
      </c>
    </row>
    <row r="210" spans="1:17" ht="39" customHeight="1" x14ac:dyDescent="0.2">
      <c r="A210" s="12" t="s">
        <v>48</v>
      </c>
      <c r="B210" s="14">
        <v>92008</v>
      </c>
      <c r="C210" s="12" t="s">
        <v>44</v>
      </c>
      <c r="D210" s="12" t="s">
        <v>242</v>
      </c>
      <c r="E210" s="137" t="s">
        <v>157</v>
      </c>
      <c r="F210" s="137"/>
      <c r="G210" s="13" t="s">
        <v>130</v>
      </c>
      <c r="H210" s="16">
        <v>0.13420000000000001</v>
      </c>
      <c r="I210" s="15">
        <f t="shared" si="49"/>
        <v>31.282499999999999</v>
      </c>
      <c r="J210" s="15">
        <f>ROUND(H210*I210,2)</f>
        <v>4.2</v>
      </c>
      <c r="K210" s="65"/>
      <c r="N210" s="59">
        <v>41.71</v>
      </c>
      <c r="O210" s="68">
        <f t="shared" si="51"/>
        <v>10.4275</v>
      </c>
      <c r="P210" s="68">
        <f t="shared" si="53"/>
        <v>31.282499999999999</v>
      </c>
      <c r="Q210" s="69">
        <f t="shared" si="52"/>
        <v>0.25</v>
      </c>
    </row>
    <row r="211" spans="1:17" ht="39" customHeight="1" x14ac:dyDescent="0.2">
      <c r="A211" s="12" t="s">
        <v>48</v>
      </c>
      <c r="B211" s="14">
        <v>92023</v>
      </c>
      <c r="C211" s="12" t="s">
        <v>44</v>
      </c>
      <c r="D211" s="12" t="s">
        <v>243</v>
      </c>
      <c r="E211" s="137" t="s">
        <v>157</v>
      </c>
      <c r="F211" s="137"/>
      <c r="G211" s="13" t="s">
        <v>130</v>
      </c>
      <c r="H211" s="16">
        <v>2.6800000000000001E-2</v>
      </c>
      <c r="I211" s="15">
        <f t="shared" si="49"/>
        <v>32.377499999999998</v>
      </c>
      <c r="J211" s="15">
        <f t="shared" si="50"/>
        <v>0.87</v>
      </c>
      <c r="K211" s="65"/>
      <c r="N211" s="59">
        <v>43.17</v>
      </c>
      <c r="O211" s="68">
        <f t="shared" si="51"/>
        <v>10.7925</v>
      </c>
      <c r="P211" s="68">
        <f t="shared" si="53"/>
        <v>32.377499999999998</v>
      </c>
      <c r="Q211" s="69">
        <f t="shared" si="52"/>
        <v>0.25000000000000011</v>
      </c>
    </row>
    <row r="212" spans="1:17" ht="51.95" customHeight="1" x14ac:dyDescent="0.2">
      <c r="A212" s="12" t="s">
        <v>48</v>
      </c>
      <c r="B212" s="14">
        <v>92543</v>
      </c>
      <c r="C212" s="12" t="s">
        <v>44</v>
      </c>
      <c r="D212" s="12" t="s">
        <v>205</v>
      </c>
      <c r="E212" s="137" t="s">
        <v>206</v>
      </c>
      <c r="F212" s="137"/>
      <c r="G212" s="13" t="s">
        <v>101</v>
      </c>
      <c r="H212" s="16">
        <v>1.4510000000000001</v>
      </c>
      <c r="I212" s="15">
        <f t="shared" si="49"/>
        <v>10.4175</v>
      </c>
      <c r="J212" s="15">
        <f>ROUND(H212*I212,2)</f>
        <v>15.12</v>
      </c>
      <c r="K212" s="65"/>
      <c r="N212" s="59">
        <v>13.89</v>
      </c>
      <c r="O212" s="68">
        <f t="shared" si="51"/>
        <v>3.4725000000000001</v>
      </c>
      <c r="P212" s="68">
        <f t="shared" si="53"/>
        <v>10.4175</v>
      </c>
      <c r="Q212" s="69">
        <f t="shared" si="52"/>
        <v>0.25</v>
      </c>
    </row>
    <row r="213" spans="1:17" ht="26.1" customHeight="1" x14ac:dyDescent="0.2">
      <c r="A213" s="12" t="s">
        <v>48</v>
      </c>
      <c r="B213" s="14">
        <v>93358</v>
      </c>
      <c r="C213" s="12" t="s">
        <v>44</v>
      </c>
      <c r="D213" s="12" t="s">
        <v>208</v>
      </c>
      <c r="E213" s="137" t="s">
        <v>209</v>
      </c>
      <c r="F213" s="137"/>
      <c r="G213" s="13" t="s">
        <v>104</v>
      </c>
      <c r="H213" s="16">
        <v>3.9E-2</v>
      </c>
      <c r="I213" s="15">
        <f t="shared" si="49"/>
        <v>50.79</v>
      </c>
      <c r="J213" s="15">
        <f>ROUND(H213*I213,2)</f>
        <v>1.98</v>
      </c>
      <c r="K213" s="65"/>
      <c r="N213" s="59">
        <v>67.72</v>
      </c>
      <c r="O213" s="68">
        <f t="shared" si="51"/>
        <v>16.93</v>
      </c>
      <c r="P213" s="68">
        <f t="shared" si="53"/>
        <v>50.79</v>
      </c>
      <c r="Q213" s="69">
        <f t="shared" si="52"/>
        <v>0.25</v>
      </c>
    </row>
    <row r="214" spans="1:17" ht="51.95" customHeight="1" x14ac:dyDescent="0.2">
      <c r="A214" s="12" t="s">
        <v>48</v>
      </c>
      <c r="B214" s="14">
        <v>94210</v>
      </c>
      <c r="C214" s="12" t="s">
        <v>44</v>
      </c>
      <c r="D214" s="12" t="s">
        <v>210</v>
      </c>
      <c r="E214" s="137" t="s">
        <v>206</v>
      </c>
      <c r="F214" s="137"/>
      <c r="G214" s="13" t="s">
        <v>101</v>
      </c>
      <c r="H214" s="16">
        <v>1.4510000000000001</v>
      </c>
      <c r="I214" s="15">
        <f t="shared" si="49"/>
        <v>50.392499999999998</v>
      </c>
      <c r="J214" s="15">
        <f>ROUND(H214*I214,2)</f>
        <v>73.12</v>
      </c>
      <c r="K214" s="65"/>
      <c r="N214" s="59">
        <v>67.19</v>
      </c>
      <c r="O214" s="68">
        <f t="shared" si="51"/>
        <v>16.797499999999999</v>
      </c>
      <c r="P214" s="68">
        <f t="shared" si="53"/>
        <v>50.392499999999998</v>
      </c>
      <c r="Q214" s="69">
        <f t="shared" si="52"/>
        <v>0.25</v>
      </c>
    </row>
    <row r="215" spans="1:17" ht="39" customHeight="1" x14ac:dyDescent="0.2">
      <c r="A215" s="12" t="s">
        <v>48</v>
      </c>
      <c r="B215" s="14">
        <v>95240</v>
      </c>
      <c r="C215" s="12" t="s">
        <v>44</v>
      </c>
      <c r="D215" s="12" t="s">
        <v>212</v>
      </c>
      <c r="E215" s="137" t="s">
        <v>103</v>
      </c>
      <c r="F215" s="137"/>
      <c r="G215" s="13" t="s">
        <v>101</v>
      </c>
      <c r="H215" s="16">
        <v>8.9999999999999993E-3</v>
      </c>
      <c r="I215" s="15">
        <f t="shared" si="49"/>
        <v>15.419999999999998</v>
      </c>
      <c r="J215" s="15">
        <f t="shared" ref="J215:J231" si="54">ROUNDDOWN(H215*I215,2)</f>
        <v>0.13</v>
      </c>
      <c r="K215" s="65"/>
      <c r="N215" s="59">
        <v>20.56</v>
      </c>
      <c r="O215" s="68">
        <f t="shared" si="51"/>
        <v>5.14</v>
      </c>
      <c r="P215" s="68">
        <f t="shared" si="53"/>
        <v>15.419999999999998</v>
      </c>
      <c r="Q215" s="69">
        <f t="shared" si="52"/>
        <v>0.25</v>
      </c>
    </row>
    <row r="216" spans="1:17" ht="39" customHeight="1" x14ac:dyDescent="0.2">
      <c r="A216" s="12" t="s">
        <v>48</v>
      </c>
      <c r="B216" s="14">
        <v>95241</v>
      </c>
      <c r="C216" s="12" t="s">
        <v>44</v>
      </c>
      <c r="D216" s="12" t="s">
        <v>213</v>
      </c>
      <c r="E216" s="137" t="s">
        <v>103</v>
      </c>
      <c r="F216" s="137"/>
      <c r="G216" s="13" t="s">
        <v>101</v>
      </c>
      <c r="H216" s="16">
        <v>1.4510000000000001</v>
      </c>
      <c r="I216" s="15">
        <f t="shared" si="49"/>
        <v>25.702500000000001</v>
      </c>
      <c r="J216" s="15">
        <f t="shared" si="54"/>
        <v>37.29</v>
      </c>
      <c r="K216" s="65"/>
      <c r="N216" s="59">
        <v>34.270000000000003</v>
      </c>
      <c r="O216" s="68">
        <f t="shared" si="51"/>
        <v>8.5675000000000008</v>
      </c>
      <c r="P216" s="68">
        <f t="shared" si="53"/>
        <v>25.702500000000001</v>
      </c>
      <c r="Q216" s="69">
        <f t="shared" si="52"/>
        <v>0.25</v>
      </c>
    </row>
    <row r="217" spans="1:17" ht="39" customHeight="1" x14ac:dyDescent="0.2">
      <c r="A217" s="12" t="s">
        <v>48</v>
      </c>
      <c r="B217" s="14">
        <v>95805</v>
      </c>
      <c r="C217" s="12" t="s">
        <v>44</v>
      </c>
      <c r="D217" s="12" t="s">
        <v>214</v>
      </c>
      <c r="E217" s="137" t="s">
        <v>157</v>
      </c>
      <c r="F217" s="137"/>
      <c r="G217" s="13" t="s">
        <v>130</v>
      </c>
      <c r="H217" s="16">
        <v>0.18790000000000001</v>
      </c>
      <c r="I217" s="15">
        <f t="shared" si="49"/>
        <v>14.414999999999999</v>
      </c>
      <c r="J217" s="15">
        <f t="shared" si="54"/>
        <v>2.7</v>
      </c>
      <c r="K217" s="65"/>
      <c r="N217" s="59">
        <v>19.22</v>
      </c>
      <c r="O217" s="68">
        <f t="shared" si="51"/>
        <v>4.8049999999999997</v>
      </c>
      <c r="P217" s="68">
        <f t="shared" si="53"/>
        <v>14.414999999999999</v>
      </c>
      <c r="Q217" s="69">
        <f t="shared" si="52"/>
        <v>0.25</v>
      </c>
    </row>
    <row r="218" spans="1:17" ht="39" customHeight="1" x14ac:dyDescent="0.2">
      <c r="A218" s="12" t="s">
        <v>48</v>
      </c>
      <c r="B218" s="14">
        <v>95811</v>
      </c>
      <c r="C218" s="12" t="s">
        <v>44</v>
      </c>
      <c r="D218" s="12" t="s">
        <v>215</v>
      </c>
      <c r="E218" s="137" t="s">
        <v>157</v>
      </c>
      <c r="F218" s="137"/>
      <c r="G218" s="13" t="s">
        <v>130</v>
      </c>
      <c r="H218" s="16">
        <v>2.6800000000000001E-2</v>
      </c>
      <c r="I218" s="15">
        <f t="shared" si="49"/>
        <v>12.307500000000001</v>
      </c>
      <c r="J218" s="15">
        <f t="shared" si="54"/>
        <v>0.32</v>
      </c>
      <c r="K218" s="65"/>
      <c r="N218" s="59">
        <v>16.41</v>
      </c>
      <c r="O218" s="68">
        <f t="shared" si="51"/>
        <v>4.1025</v>
      </c>
      <c r="P218" s="68">
        <f t="shared" si="53"/>
        <v>12.307500000000001</v>
      </c>
      <c r="Q218" s="69">
        <f t="shared" si="52"/>
        <v>0.25</v>
      </c>
    </row>
    <row r="219" spans="1:17" ht="24" customHeight="1" x14ac:dyDescent="0.2">
      <c r="A219" s="12" t="s">
        <v>48</v>
      </c>
      <c r="B219" s="14">
        <v>96995</v>
      </c>
      <c r="C219" s="12" t="s">
        <v>44</v>
      </c>
      <c r="D219" s="12" t="s">
        <v>217</v>
      </c>
      <c r="E219" s="137" t="s">
        <v>209</v>
      </c>
      <c r="F219" s="137"/>
      <c r="G219" s="13" t="s">
        <v>104</v>
      </c>
      <c r="H219" s="16">
        <v>0.01</v>
      </c>
      <c r="I219" s="15">
        <f t="shared" si="49"/>
        <v>30.795000000000002</v>
      </c>
      <c r="J219" s="15">
        <f t="shared" si="54"/>
        <v>0.3</v>
      </c>
      <c r="K219" s="65"/>
      <c r="N219" s="59">
        <v>41.06</v>
      </c>
      <c r="O219" s="68">
        <f t="shared" si="51"/>
        <v>10.265000000000001</v>
      </c>
      <c r="P219" s="68">
        <f t="shared" si="53"/>
        <v>30.795000000000002</v>
      </c>
      <c r="Q219" s="69">
        <f t="shared" si="52"/>
        <v>0.25</v>
      </c>
    </row>
    <row r="220" spans="1:17" ht="51.95" customHeight="1" x14ac:dyDescent="0.2">
      <c r="A220" s="12" t="s">
        <v>48</v>
      </c>
      <c r="B220" s="14">
        <v>97586</v>
      </c>
      <c r="C220" s="12" t="s">
        <v>44</v>
      </c>
      <c r="D220" s="12" t="s">
        <v>218</v>
      </c>
      <c r="E220" s="137" t="s">
        <v>157</v>
      </c>
      <c r="F220" s="137"/>
      <c r="G220" s="13" t="s">
        <v>130</v>
      </c>
      <c r="H220" s="16">
        <v>0.16109999999999999</v>
      </c>
      <c r="I220" s="15">
        <f t="shared" si="49"/>
        <v>115.6575</v>
      </c>
      <c r="J220" s="15">
        <f t="shared" si="54"/>
        <v>18.63</v>
      </c>
      <c r="K220" s="65"/>
      <c r="N220" s="59">
        <v>154.21</v>
      </c>
      <c r="O220" s="68">
        <f t="shared" si="51"/>
        <v>38.552500000000002</v>
      </c>
      <c r="P220" s="68">
        <f t="shared" si="53"/>
        <v>115.6575</v>
      </c>
      <c r="Q220" s="69">
        <f t="shared" si="52"/>
        <v>0.25</v>
      </c>
    </row>
    <row r="221" spans="1:17" ht="39" customHeight="1" x14ac:dyDescent="0.2">
      <c r="A221" s="12" t="s">
        <v>48</v>
      </c>
      <c r="B221" s="14">
        <v>97906</v>
      </c>
      <c r="C221" s="12" t="s">
        <v>44</v>
      </c>
      <c r="D221" s="12" t="s">
        <v>220</v>
      </c>
      <c r="E221" s="137" t="s">
        <v>154</v>
      </c>
      <c r="F221" s="137"/>
      <c r="G221" s="13" t="s">
        <v>130</v>
      </c>
      <c r="H221" s="16">
        <v>2.6800000000000001E-2</v>
      </c>
      <c r="I221" s="15">
        <f t="shared" si="49"/>
        <v>305.34749999999997</v>
      </c>
      <c r="J221" s="15">
        <f t="shared" si="54"/>
        <v>8.18</v>
      </c>
      <c r="K221" s="65"/>
      <c r="N221" s="59">
        <v>407.13</v>
      </c>
      <c r="O221" s="68">
        <f t="shared" si="51"/>
        <v>101.7825</v>
      </c>
      <c r="P221" s="68">
        <f t="shared" si="53"/>
        <v>305.34749999999997</v>
      </c>
      <c r="Q221" s="69">
        <f t="shared" si="52"/>
        <v>0.25000000000000011</v>
      </c>
    </row>
    <row r="222" spans="1:17" ht="39" customHeight="1" x14ac:dyDescent="0.2">
      <c r="A222" s="12" t="s">
        <v>48</v>
      </c>
      <c r="B222" s="14">
        <v>98102</v>
      </c>
      <c r="C222" s="12" t="s">
        <v>44</v>
      </c>
      <c r="D222" s="12" t="s">
        <v>244</v>
      </c>
      <c r="E222" s="137" t="s">
        <v>154</v>
      </c>
      <c r="F222" s="137"/>
      <c r="G222" s="13" t="s">
        <v>130</v>
      </c>
      <c r="H222" s="16">
        <v>2.6800000000000001E-2</v>
      </c>
      <c r="I222" s="15">
        <f t="shared" si="49"/>
        <v>119.3175</v>
      </c>
      <c r="J222" s="15">
        <f t="shared" si="54"/>
        <v>3.19</v>
      </c>
      <c r="K222" s="65"/>
      <c r="N222" s="59">
        <v>159.09</v>
      </c>
      <c r="O222" s="68">
        <f t="shared" si="51"/>
        <v>39.772500000000001</v>
      </c>
      <c r="P222" s="68">
        <f t="shared" si="53"/>
        <v>119.3175</v>
      </c>
      <c r="Q222" s="69">
        <f t="shared" si="52"/>
        <v>0.25</v>
      </c>
    </row>
    <row r="223" spans="1:17" ht="39" customHeight="1" x14ac:dyDescent="0.2">
      <c r="A223" s="12" t="s">
        <v>48</v>
      </c>
      <c r="B223" s="14">
        <v>98441</v>
      </c>
      <c r="C223" s="12" t="s">
        <v>44</v>
      </c>
      <c r="D223" s="12" t="s">
        <v>221</v>
      </c>
      <c r="E223" s="137" t="s">
        <v>115</v>
      </c>
      <c r="F223" s="137"/>
      <c r="G223" s="13" t="s">
        <v>101</v>
      </c>
      <c r="H223" s="16">
        <v>0.1449</v>
      </c>
      <c r="I223" s="15">
        <f t="shared" si="49"/>
        <v>83.332499999999996</v>
      </c>
      <c r="J223" s="15">
        <f t="shared" si="54"/>
        <v>12.07</v>
      </c>
      <c r="K223" s="65"/>
      <c r="N223" s="59">
        <v>111.11</v>
      </c>
      <c r="O223" s="68">
        <f t="shared" si="51"/>
        <v>27.7775</v>
      </c>
      <c r="P223" s="68">
        <f t="shared" si="53"/>
        <v>83.332499999999996</v>
      </c>
      <c r="Q223" s="69">
        <f t="shared" si="52"/>
        <v>0.25</v>
      </c>
    </row>
    <row r="224" spans="1:17" ht="39" customHeight="1" x14ac:dyDescent="0.2">
      <c r="A224" s="12" t="s">
        <v>48</v>
      </c>
      <c r="B224" s="14">
        <v>98442</v>
      </c>
      <c r="C224" s="12" t="s">
        <v>44</v>
      </c>
      <c r="D224" s="12" t="s">
        <v>222</v>
      </c>
      <c r="E224" s="137" t="s">
        <v>115</v>
      </c>
      <c r="F224" s="137"/>
      <c r="G224" s="13" t="s">
        <v>101</v>
      </c>
      <c r="H224" s="16">
        <v>0.1668</v>
      </c>
      <c r="I224" s="15">
        <f t="shared" si="49"/>
        <v>85.297499999999999</v>
      </c>
      <c r="J224" s="15">
        <f t="shared" si="54"/>
        <v>14.22</v>
      </c>
      <c r="K224" s="65"/>
      <c r="N224" s="59">
        <v>113.73</v>
      </c>
      <c r="O224" s="68">
        <f t="shared" si="51"/>
        <v>28.432500000000001</v>
      </c>
      <c r="P224" s="68">
        <f t="shared" si="53"/>
        <v>85.297499999999999</v>
      </c>
      <c r="Q224" s="69">
        <f t="shared" si="52"/>
        <v>0.25</v>
      </c>
    </row>
    <row r="225" spans="1:17" ht="39" customHeight="1" x14ac:dyDescent="0.2">
      <c r="A225" s="12" t="s">
        <v>48</v>
      </c>
      <c r="B225" s="14">
        <v>98445</v>
      </c>
      <c r="C225" s="12" t="s">
        <v>44</v>
      </c>
      <c r="D225" s="12" t="s">
        <v>225</v>
      </c>
      <c r="E225" s="137" t="s">
        <v>115</v>
      </c>
      <c r="F225" s="137"/>
      <c r="G225" s="13" t="s">
        <v>101</v>
      </c>
      <c r="H225" s="16">
        <v>0.22639999999999999</v>
      </c>
      <c r="I225" s="15">
        <f t="shared" si="49"/>
        <v>98.272500000000008</v>
      </c>
      <c r="J225" s="15">
        <f t="shared" si="54"/>
        <v>22.24</v>
      </c>
      <c r="K225" s="65"/>
      <c r="N225" s="59">
        <v>131.03</v>
      </c>
      <c r="O225" s="68">
        <f t="shared" si="51"/>
        <v>32.7575</v>
      </c>
      <c r="P225" s="68">
        <f t="shared" si="53"/>
        <v>98.272500000000008</v>
      </c>
      <c r="Q225" s="69">
        <f t="shared" si="52"/>
        <v>0.25</v>
      </c>
    </row>
    <row r="226" spans="1:17" ht="39" customHeight="1" x14ac:dyDescent="0.2">
      <c r="A226" s="12" t="s">
        <v>48</v>
      </c>
      <c r="B226" s="14">
        <v>98446</v>
      </c>
      <c r="C226" s="12" t="s">
        <v>44</v>
      </c>
      <c r="D226" s="12" t="s">
        <v>226</v>
      </c>
      <c r="E226" s="137" t="s">
        <v>115</v>
      </c>
      <c r="F226" s="137"/>
      <c r="G226" s="13" t="s">
        <v>101</v>
      </c>
      <c r="H226" s="16">
        <v>0.17649999999999999</v>
      </c>
      <c r="I226" s="15">
        <f t="shared" si="49"/>
        <v>124.185</v>
      </c>
      <c r="J226" s="15">
        <f t="shared" si="54"/>
        <v>21.91</v>
      </c>
      <c r="K226" s="65"/>
      <c r="N226" s="59">
        <v>165.58</v>
      </c>
      <c r="O226" s="68">
        <f t="shared" si="51"/>
        <v>41.395000000000003</v>
      </c>
      <c r="P226" s="68">
        <f t="shared" si="53"/>
        <v>124.185</v>
      </c>
      <c r="Q226" s="69">
        <f t="shared" si="52"/>
        <v>0.25</v>
      </c>
    </row>
    <row r="227" spans="1:17" ht="51.95" customHeight="1" x14ac:dyDescent="0.2">
      <c r="A227" s="17" t="s">
        <v>50</v>
      </c>
      <c r="B227" s="19">
        <v>3080</v>
      </c>
      <c r="C227" s="17" t="s">
        <v>44</v>
      </c>
      <c r="D227" s="17" t="s">
        <v>230</v>
      </c>
      <c r="E227" s="139" t="s">
        <v>54</v>
      </c>
      <c r="F227" s="139"/>
      <c r="G227" s="18" t="s">
        <v>231</v>
      </c>
      <c r="H227" s="21">
        <v>2.6800000000000001E-2</v>
      </c>
      <c r="I227" s="70">
        <f t="shared" si="49"/>
        <v>50.234999999999999</v>
      </c>
      <c r="J227" s="70">
        <f t="shared" si="54"/>
        <v>1.34</v>
      </c>
      <c r="K227" s="65"/>
      <c r="N227" s="59">
        <v>66.98</v>
      </c>
      <c r="O227" s="68">
        <f t="shared" si="51"/>
        <v>16.745000000000001</v>
      </c>
      <c r="P227" s="68">
        <f t="shared" si="53"/>
        <v>50.234999999999999</v>
      </c>
      <c r="Q227" s="69">
        <f t="shared" si="52"/>
        <v>0.25</v>
      </c>
    </row>
    <row r="228" spans="1:17" ht="26.1" customHeight="1" x14ac:dyDescent="0.2">
      <c r="A228" s="17" t="s">
        <v>50</v>
      </c>
      <c r="B228" s="19">
        <v>10886</v>
      </c>
      <c r="C228" s="17" t="s">
        <v>44</v>
      </c>
      <c r="D228" s="17" t="s">
        <v>245</v>
      </c>
      <c r="E228" s="139" t="s">
        <v>54</v>
      </c>
      <c r="F228" s="139"/>
      <c r="G228" s="18" t="s">
        <v>130</v>
      </c>
      <c r="H228" s="21">
        <v>2.6800000000000001E-2</v>
      </c>
      <c r="I228" s="70">
        <f t="shared" si="49"/>
        <v>131.25</v>
      </c>
      <c r="J228" s="70">
        <f t="shared" si="54"/>
        <v>3.51</v>
      </c>
      <c r="K228" s="65"/>
      <c r="N228" s="59">
        <v>175</v>
      </c>
      <c r="O228" s="68">
        <f t="shared" si="51"/>
        <v>43.75</v>
      </c>
      <c r="P228" s="68">
        <f t="shared" si="53"/>
        <v>131.25</v>
      </c>
      <c r="Q228" s="69">
        <f t="shared" si="52"/>
        <v>0.25</v>
      </c>
    </row>
    <row r="229" spans="1:17" ht="26.1" customHeight="1" x14ac:dyDescent="0.2">
      <c r="A229" s="17" t="s">
        <v>50</v>
      </c>
      <c r="B229" s="19">
        <v>10891</v>
      </c>
      <c r="C229" s="17" t="s">
        <v>44</v>
      </c>
      <c r="D229" s="17" t="s">
        <v>246</v>
      </c>
      <c r="E229" s="139" t="s">
        <v>54</v>
      </c>
      <c r="F229" s="139"/>
      <c r="G229" s="18" t="s">
        <v>130</v>
      </c>
      <c r="H229" s="21">
        <v>2.6800000000000001E-2</v>
      </c>
      <c r="I229" s="70">
        <f t="shared" si="49"/>
        <v>126.92249999999999</v>
      </c>
      <c r="J229" s="70">
        <f t="shared" si="54"/>
        <v>3.4</v>
      </c>
      <c r="K229" s="65"/>
      <c r="N229" s="59">
        <v>169.23</v>
      </c>
      <c r="O229" s="68">
        <f t="shared" si="51"/>
        <v>42.307499999999997</v>
      </c>
      <c r="P229" s="68">
        <f t="shared" si="53"/>
        <v>126.92249999999999</v>
      </c>
      <c r="Q229" s="69">
        <f t="shared" si="52"/>
        <v>0.25</v>
      </c>
    </row>
    <row r="230" spans="1:17" ht="39" customHeight="1" x14ac:dyDescent="0.2">
      <c r="A230" s="17" t="s">
        <v>50</v>
      </c>
      <c r="B230" s="19">
        <v>11587</v>
      </c>
      <c r="C230" s="17" t="s">
        <v>44</v>
      </c>
      <c r="D230" s="17" t="s">
        <v>234</v>
      </c>
      <c r="E230" s="139" t="s">
        <v>54</v>
      </c>
      <c r="F230" s="139"/>
      <c r="G230" s="18" t="s">
        <v>101</v>
      </c>
      <c r="H230" s="21">
        <v>1</v>
      </c>
      <c r="I230" s="70">
        <f t="shared" si="49"/>
        <v>70.11</v>
      </c>
      <c r="J230" s="70">
        <f t="shared" si="54"/>
        <v>70.11</v>
      </c>
      <c r="K230" s="65"/>
      <c r="N230" s="59">
        <v>93.48</v>
      </c>
      <c r="O230" s="68">
        <f t="shared" si="51"/>
        <v>23.37</v>
      </c>
      <c r="P230" s="68">
        <f t="shared" si="53"/>
        <v>70.11</v>
      </c>
      <c r="Q230" s="69">
        <f t="shared" si="52"/>
        <v>0.25</v>
      </c>
    </row>
    <row r="231" spans="1:17" ht="39" customHeight="1" thickBot="1" x14ac:dyDescent="0.25">
      <c r="A231" s="17" t="s">
        <v>50</v>
      </c>
      <c r="B231" s="19">
        <v>37525</v>
      </c>
      <c r="C231" s="17" t="s">
        <v>44</v>
      </c>
      <c r="D231" s="17" t="s">
        <v>247</v>
      </c>
      <c r="E231" s="139" t="s">
        <v>57</v>
      </c>
      <c r="F231" s="139"/>
      <c r="G231" s="18" t="s">
        <v>108</v>
      </c>
      <c r="H231" s="21">
        <v>1.2782</v>
      </c>
      <c r="I231" s="70">
        <f t="shared" si="49"/>
        <v>2.46</v>
      </c>
      <c r="J231" s="70">
        <f t="shared" si="54"/>
        <v>3.14</v>
      </c>
      <c r="K231" s="65"/>
      <c r="N231" s="59">
        <v>3.28</v>
      </c>
      <c r="O231" s="68">
        <f t="shared" si="51"/>
        <v>0.82</v>
      </c>
      <c r="P231" s="68">
        <f t="shared" si="53"/>
        <v>2.46</v>
      </c>
      <c r="Q231" s="69">
        <f t="shared" si="52"/>
        <v>0.25</v>
      </c>
    </row>
    <row r="232" spans="1:17" ht="0.95" customHeight="1" thickTop="1" x14ac:dyDescent="0.2">
      <c r="A232" s="11"/>
      <c r="B232" s="11"/>
      <c r="C232" s="11"/>
      <c r="D232" s="11"/>
      <c r="E232" s="11"/>
      <c r="F232" s="11"/>
      <c r="G232" s="11"/>
      <c r="H232" s="11"/>
      <c r="I232" s="11"/>
      <c r="J232" s="11"/>
      <c r="K232" s="65" t="b">
        <f t="shared" ref="K232:K233" si="55">IF(J232="Total",J233)</f>
        <v>0</v>
      </c>
      <c r="N232" s="59"/>
      <c r="O232" s="68">
        <f t="shared" si="51"/>
        <v>0</v>
      </c>
      <c r="P232" s="68">
        <f t="shared" si="53"/>
        <v>0</v>
      </c>
      <c r="Q232" s="69" t="e">
        <f t="shared" si="52"/>
        <v>#DIV/0!</v>
      </c>
    </row>
    <row r="233" spans="1:17" ht="18" customHeight="1" x14ac:dyDescent="0.2">
      <c r="A233" s="2" t="s">
        <v>248</v>
      </c>
      <c r="B233" s="4" t="s">
        <v>36</v>
      </c>
      <c r="C233" s="2" t="s">
        <v>37</v>
      </c>
      <c r="D233" s="2" t="s">
        <v>9</v>
      </c>
      <c r="E233" s="129" t="s">
        <v>38</v>
      </c>
      <c r="F233" s="129"/>
      <c r="G233" s="3" t="s">
        <v>39</v>
      </c>
      <c r="H233" s="4" t="s">
        <v>40</v>
      </c>
      <c r="I233" s="4" t="s">
        <v>41</v>
      </c>
      <c r="J233" s="4" t="s">
        <v>10</v>
      </c>
      <c r="K233" s="65">
        <f t="shared" si="55"/>
        <v>775.15</v>
      </c>
      <c r="N233" s="59" t="s">
        <v>41</v>
      </c>
      <c r="O233" s="68" t="e">
        <f t="shared" si="51"/>
        <v>#VALUE!</v>
      </c>
      <c r="P233" s="68" t="e">
        <f t="shared" si="53"/>
        <v>#VALUE!</v>
      </c>
      <c r="Q233" s="69" t="e">
        <f t="shared" si="52"/>
        <v>#VALUE!</v>
      </c>
    </row>
    <row r="234" spans="1:17" ht="39" customHeight="1" x14ac:dyDescent="0.2">
      <c r="A234" s="6" t="s">
        <v>42</v>
      </c>
      <c r="B234" s="8">
        <v>93207</v>
      </c>
      <c r="C234" s="6" t="s">
        <v>44</v>
      </c>
      <c r="D234" s="6" t="s">
        <v>249</v>
      </c>
      <c r="E234" s="138" t="s">
        <v>115</v>
      </c>
      <c r="F234" s="138"/>
      <c r="G234" s="7" t="s">
        <v>101</v>
      </c>
      <c r="H234" s="10">
        <v>1</v>
      </c>
      <c r="I234" s="9">
        <f>SUM(J235:J308)</f>
        <v>775.15</v>
      </c>
      <c r="J234" s="9">
        <f>H234*I234</f>
        <v>775.15</v>
      </c>
      <c r="K234" s="65"/>
      <c r="N234" s="59">
        <v>1033.5300000000004</v>
      </c>
      <c r="O234" s="68">
        <f t="shared" si="51"/>
        <v>258.38250000000011</v>
      </c>
      <c r="P234" s="68">
        <f t="shared" si="53"/>
        <v>775.14750000000026</v>
      </c>
      <c r="Q234" s="69">
        <f t="shared" si="52"/>
        <v>0.25</v>
      </c>
    </row>
    <row r="235" spans="1:17" ht="26.1" customHeight="1" x14ac:dyDescent="0.2">
      <c r="A235" s="12" t="s">
        <v>48</v>
      </c>
      <c r="B235" s="14">
        <v>100556</v>
      </c>
      <c r="C235" s="12" t="s">
        <v>44</v>
      </c>
      <c r="D235" s="12" t="s">
        <v>250</v>
      </c>
      <c r="E235" s="137" t="s">
        <v>251</v>
      </c>
      <c r="F235" s="137"/>
      <c r="G235" s="13" t="s">
        <v>130</v>
      </c>
      <c r="H235" s="16">
        <v>1.9300000000000001E-2</v>
      </c>
      <c r="I235" s="15">
        <f t="shared" ref="I235" si="56">P235</f>
        <v>31.650000000000002</v>
      </c>
      <c r="J235" s="15">
        <f>ROUND(H235*I235,2)</f>
        <v>0.61</v>
      </c>
      <c r="K235" s="65"/>
      <c r="N235" s="59">
        <v>42.2</v>
      </c>
      <c r="O235" s="68">
        <f t="shared" si="51"/>
        <v>10.55</v>
      </c>
      <c r="P235" s="68">
        <f t="shared" si="53"/>
        <v>31.650000000000002</v>
      </c>
      <c r="Q235" s="69">
        <f t="shared" si="52"/>
        <v>0.25</v>
      </c>
    </row>
    <row r="236" spans="1:17" ht="65.099999999999994" customHeight="1" x14ac:dyDescent="0.2">
      <c r="A236" s="12" t="s">
        <v>48</v>
      </c>
      <c r="B236" s="14">
        <v>100665</v>
      </c>
      <c r="C236" s="12" t="s">
        <v>44</v>
      </c>
      <c r="D236" s="12" t="s">
        <v>252</v>
      </c>
      <c r="E236" s="137" t="s">
        <v>186</v>
      </c>
      <c r="F236" s="137"/>
      <c r="G236" s="13" t="s">
        <v>101</v>
      </c>
      <c r="H236" s="16">
        <v>9.64E-2</v>
      </c>
      <c r="I236" s="15">
        <f t="shared" ref="I236:I299" si="57">P236</f>
        <v>738.6825</v>
      </c>
      <c r="J236" s="15">
        <f t="shared" ref="J236:J242" si="58">ROUND(H236*I236,2)</f>
        <v>71.209999999999994</v>
      </c>
      <c r="K236" s="65"/>
      <c r="N236" s="59">
        <v>984.91</v>
      </c>
      <c r="O236" s="68">
        <f t="shared" si="51"/>
        <v>246.22749999999999</v>
      </c>
      <c r="P236" s="68">
        <f t="shared" si="53"/>
        <v>738.6825</v>
      </c>
      <c r="Q236" s="69">
        <f t="shared" si="52"/>
        <v>0.25</v>
      </c>
    </row>
    <row r="237" spans="1:17" ht="39" customHeight="1" x14ac:dyDescent="0.2">
      <c r="A237" s="12" t="s">
        <v>48</v>
      </c>
      <c r="B237" s="14">
        <v>101165</v>
      </c>
      <c r="C237" s="12" t="s">
        <v>44</v>
      </c>
      <c r="D237" s="12" t="s">
        <v>155</v>
      </c>
      <c r="E237" s="137" t="s">
        <v>103</v>
      </c>
      <c r="F237" s="137"/>
      <c r="G237" s="13" t="s">
        <v>104</v>
      </c>
      <c r="H237" s="16">
        <v>2.3900000000000001E-2</v>
      </c>
      <c r="I237" s="15">
        <f t="shared" si="57"/>
        <v>597.12749999999994</v>
      </c>
      <c r="J237" s="15">
        <f t="shared" si="58"/>
        <v>14.27</v>
      </c>
      <c r="K237" s="65"/>
      <c r="N237" s="59">
        <v>796.17</v>
      </c>
      <c r="O237" s="68">
        <f t="shared" si="51"/>
        <v>199.04249999999999</v>
      </c>
      <c r="P237" s="68">
        <f t="shared" si="53"/>
        <v>597.12749999999994</v>
      </c>
      <c r="Q237" s="69">
        <f t="shared" si="52"/>
        <v>0.25</v>
      </c>
    </row>
    <row r="238" spans="1:17" ht="51.95" customHeight="1" x14ac:dyDescent="0.2">
      <c r="A238" s="12" t="s">
        <v>48</v>
      </c>
      <c r="B238" s="14">
        <v>101875</v>
      </c>
      <c r="C238" s="12" t="s">
        <v>44</v>
      </c>
      <c r="D238" s="12" t="s">
        <v>253</v>
      </c>
      <c r="E238" s="137" t="s">
        <v>157</v>
      </c>
      <c r="F238" s="137"/>
      <c r="G238" s="13" t="s">
        <v>130</v>
      </c>
      <c r="H238" s="16">
        <v>1.9300000000000001E-2</v>
      </c>
      <c r="I238" s="15">
        <f t="shared" si="57"/>
        <v>358.32</v>
      </c>
      <c r="J238" s="15">
        <f>ROUND(H238*I238,2)</f>
        <v>6.92</v>
      </c>
      <c r="K238" s="65"/>
      <c r="N238" s="59">
        <v>477.76</v>
      </c>
      <c r="O238" s="68">
        <f t="shared" si="51"/>
        <v>119.44</v>
      </c>
      <c r="P238" s="68">
        <f t="shared" si="53"/>
        <v>358.32</v>
      </c>
      <c r="Q238" s="69">
        <f t="shared" si="52"/>
        <v>0.25</v>
      </c>
    </row>
    <row r="239" spans="1:17" ht="39" customHeight="1" x14ac:dyDescent="0.2">
      <c r="A239" s="12" t="s">
        <v>48</v>
      </c>
      <c r="B239" s="14">
        <v>101891</v>
      </c>
      <c r="C239" s="12" t="s">
        <v>44</v>
      </c>
      <c r="D239" s="12" t="s">
        <v>158</v>
      </c>
      <c r="E239" s="137" t="s">
        <v>157</v>
      </c>
      <c r="F239" s="137"/>
      <c r="G239" s="13" t="s">
        <v>130</v>
      </c>
      <c r="H239" s="16">
        <v>0.1734</v>
      </c>
      <c r="I239" s="15">
        <f t="shared" si="57"/>
        <v>20.4375</v>
      </c>
      <c r="J239" s="15">
        <f t="shared" si="58"/>
        <v>3.54</v>
      </c>
      <c r="K239" s="65"/>
      <c r="N239" s="59">
        <v>27.25</v>
      </c>
      <c r="O239" s="68">
        <f t="shared" si="51"/>
        <v>6.8125</v>
      </c>
      <c r="P239" s="68">
        <f t="shared" si="53"/>
        <v>20.4375</v>
      </c>
      <c r="Q239" s="69">
        <f t="shared" si="52"/>
        <v>0.25</v>
      </c>
    </row>
    <row r="240" spans="1:17" ht="51.95" customHeight="1" x14ac:dyDescent="0.2">
      <c r="A240" s="12" t="s">
        <v>48</v>
      </c>
      <c r="B240" s="14">
        <v>103328</v>
      </c>
      <c r="C240" s="12" t="s">
        <v>44</v>
      </c>
      <c r="D240" s="12" t="s">
        <v>159</v>
      </c>
      <c r="E240" s="137" t="s">
        <v>160</v>
      </c>
      <c r="F240" s="137"/>
      <c r="G240" s="13" t="s">
        <v>101</v>
      </c>
      <c r="H240" s="16">
        <v>0.1023</v>
      </c>
      <c r="I240" s="15">
        <f t="shared" si="57"/>
        <v>57.614999999999995</v>
      </c>
      <c r="J240" s="15">
        <f>ROUND(H240*I240,2)</f>
        <v>5.89</v>
      </c>
      <c r="K240" s="65"/>
      <c r="N240" s="59">
        <v>76.819999999999993</v>
      </c>
      <c r="O240" s="68">
        <f t="shared" si="51"/>
        <v>19.204999999999998</v>
      </c>
      <c r="P240" s="68">
        <f t="shared" si="53"/>
        <v>57.614999999999995</v>
      </c>
      <c r="Q240" s="69">
        <f t="shared" si="52"/>
        <v>0.25</v>
      </c>
    </row>
    <row r="241" spans="1:17" ht="26.1" customHeight="1" x14ac:dyDescent="0.2">
      <c r="A241" s="12" t="s">
        <v>48</v>
      </c>
      <c r="B241" s="14">
        <v>86888</v>
      </c>
      <c r="C241" s="12" t="s">
        <v>44</v>
      </c>
      <c r="D241" s="12" t="s">
        <v>161</v>
      </c>
      <c r="E241" s="137" t="s">
        <v>154</v>
      </c>
      <c r="F241" s="137"/>
      <c r="G241" s="13" t="s">
        <v>130</v>
      </c>
      <c r="H241" s="16">
        <v>3.85E-2</v>
      </c>
      <c r="I241" s="15">
        <f t="shared" si="57"/>
        <v>373.83749999999998</v>
      </c>
      <c r="J241" s="15">
        <f t="shared" si="58"/>
        <v>14.39</v>
      </c>
      <c r="K241" s="65"/>
      <c r="N241" s="59">
        <v>498.45</v>
      </c>
      <c r="O241" s="68">
        <f t="shared" si="51"/>
        <v>124.6125</v>
      </c>
      <c r="P241" s="68">
        <f t="shared" si="53"/>
        <v>373.83749999999998</v>
      </c>
      <c r="Q241" s="69">
        <f t="shared" si="52"/>
        <v>0.25</v>
      </c>
    </row>
    <row r="242" spans="1:17" ht="65.099999999999994" customHeight="1" x14ac:dyDescent="0.2">
      <c r="A242" s="12" t="s">
        <v>48</v>
      </c>
      <c r="B242" s="14">
        <v>86934</v>
      </c>
      <c r="C242" s="12" t="s">
        <v>44</v>
      </c>
      <c r="D242" s="12" t="s">
        <v>241</v>
      </c>
      <c r="E242" s="137" t="s">
        <v>154</v>
      </c>
      <c r="F242" s="137"/>
      <c r="G242" s="13" t="s">
        <v>130</v>
      </c>
      <c r="H242" s="16">
        <v>1.9300000000000001E-2</v>
      </c>
      <c r="I242" s="15">
        <f t="shared" si="57"/>
        <v>320.21249999999998</v>
      </c>
      <c r="J242" s="15">
        <f t="shared" si="58"/>
        <v>6.18</v>
      </c>
      <c r="K242" s="65"/>
      <c r="N242" s="59">
        <v>426.95</v>
      </c>
      <c r="O242" s="68">
        <f t="shared" si="51"/>
        <v>106.7375</v>
      </c>
      <c r="P242" s="68">
        <f t="shared" si="53"/>
        <v>320.21249999999998</v>
      </c>
      <c r="Q242" s="69">
        <f t="shared" si="52"/>
        <v>0.25</v>
      </c>
    </row>
    <row r="243" spans="1:17" ht="65.099999999999994" customHeight="1" x14ac:dyDescent="0.2">
      <c r="A243" s="12" t="s">
        <v>48</v>
      </c>
      <c r="B243" s="14">
        <v>86943</v>
      </c>
      <c r="C243" s="12" t="s">
        <v>44</v>
      </c>
      <c r="D243" s="12" t="s">
        <v>162</v>
      </c>
      <c r="E243" s="137" t="s">
        <v>154</v>
      </c>
      <c r="F243" s="137"/>
      <c r="G243" s="13" t="s">
        <v>130</v>
      </c>
      <c r="H243" s="16">
        <v>3.85E-2</v>
      </c>
      <c r="I243" s="15">
        <f t="shared" si="57"/>
        <v>188.14500000000001</v>
      </c>
      <c r="J243" s="15">
        <f>ROUND(H243*I243,2)</f>
        <v>7.24</v>
      </c>
      <c r="K243" s="65"/>
      <c r="N243" s="59">
        <v>250.86</v>
      </c>
      <c r="O243" s="68">
        <f t="shared" si="51"/>
        <v>62.715000000000003</v>
      </c>
      <c r="P243" s="68">
        <f t="shared" si="53"/>
        <v>188.14500000000001</v>
      </c>
      <c r="Q243" s="69">
        <f t="shared" si="52"/>
        <v>0.25</v>
      </c>
    </row>
    <row r="244" spans="1:17" ht="51.95" customHeight="1" x14ac:dyDescent="0.2">
      <c r="A244" s="12" t="s">
        <v>48</v>
      </c>
      <c r="B244" s="14">
        <v>87548</v>
      </c>
      <c r="C244" s="12" t="s">
        <v>44</v>
      </c>
      <c r="D244" s="12" t="s">
        <v>163</v>
      </c>
      <c r="E244" s="137" t="s">
        <v>164</v>
      </c>
      <c r="F244" s="137"/>
      <c r="G244" s="13" t="s">
        <v>101</v>
      </c>
      <c r="H244" s="16">
        <v>3.85E-2</v>
      </c>
      <c r="I244" s="15">
        <f t="shared" si="57"/>
        <v>17.842500000000001</v>
      </c>
      <c r="J244" s="15">
        <f t="shared" ref="J244:J245" si="59">ROUND(H244*I244,2)</f>
        <v>0.69</v>
      </c>
      <c r="K244" s="65"/>
      <c r="N244" s="59">
        <v>23.79</v>
      </c>
      <c r="O244" s="68">
        <f t="shared" si="51"/>
        <v>5.9474999999999998</v>
      </c>
      <c r="P244" s="68">
        <f t="shared" si="53"/>
        <v>17.842500000000001</v>
      </c>
      <c r="Q244" s="69">
        <f t="shared" si="52"/>
        <v>0.24999999999999989</v>
      </c>
    </row>
    <row r="245" spans="1:17" ht="51.95" customHeight="1" x14ac:dyDescent="0.2">
      <c r="A245" s="12" t="s">
        <v>48</v>
      </c>
      <c r="B245" s="14">
        <v>87885</v>
      </c>
      <c r="C245" s="12" t="s">
        <v>44</v>
      </c>
      <c r="D245" s="12" t="s">
        <v>166</v>
      </c>
      <c r="E245" s="137" t="s">
        <v>164</v>
      </c>
      <c r="F245" s="137"/>
      <c r="G245" s="13" t="s">
        <v>101</v>
      </c>
      <c r="H245" s="16">
        <v>0.20469999999999999</v>
      </c>
      <c r="I245" s="15">
        <f t="shared" si="57"/>
        <v>6.0449999999999999</v>
      </c>
      <c r="J245" s="15">
        <f t="shared" si="59"/>
        <v>1.24</v>
      </c>
      <c r="K245" s="65"/>
      <c r="N245" s="59">
        <v>8.06</v>
      </c>
      <c r="O245" s="68">
        <f t="shared" si="51"/>
        <v>2.0150000000000001</v>
      </c>
      <c r="P245" s="68">
        <f t="shared" si="53"/>
        <v>6.0449999999999999</v>
      </c>
      <c r="Q245" s="69">
        <f t="shared" si="52"/>
        <v>0.25</v>
      </c>
    </row>
    <row r="246" spans="1:17" ht="26.1" customHeight="1" x14ac:dyDescent="0.2">
      <c r="A246" s="12" t="s">
        <v>48</v>
      </c>
      <c r="B246" s="14">
        <v>88489</v>
      </c>
      <c r="C246" s="12" t="s">
        <v>44</v>
      </c>
      <c r="D246" s="12" t="s">
        <v>168</v>
      </c>
      <c r="E246" s="137" t="s">
        <v>169</v>
      </c>
      <c r="F246" s="137"/>
      <c r="G246" s="13" t="s">
        <v>101</v>
      </c>
      <c r="H246" s="16">
        <v>4.4976000000000003</v>
      </c>
      <c r="I246" s="15">
        <f t="shared" si="57"/>
        <v>9.2174999999999994</v>
      </c>
      <c r="J246" s="15">
        <f t="shared" ref="J246:J253" si="60">ROUND(H246*I246,2)</f>
        <v>41.46</v>
      </c>
      <c r="K246" s="65"/>
      <c r="N246" s="59">
        <v>12.29</v>
      </c>
      <c r="O246" s="68">
        <f t="shared" si="51"/>
        <v>3.0724999999999998</v>
      </c>
      <c r="P246" s="68">
        <f t="shared" si="53"/>
        <v>9.2174999999999994</v>
      </c>
      <c r="Q246" s="69">
        <f t="shared" si="52"/>
        <v>0.25</v>
      </c>
    </row>
    <row r="247" spans="1:17" ht="65.099999999999994" customHeight="1" x14ac:dyDescent="0.2">
      <c r="A247" s="12" t="s">
        <v>48</v>
      </c>
      <c r="B247" s="14">
        <v>89171</v>
      </c>
      <c r="C247" s="12" t="s">
        <v>44</v>
      </c>
      <c r="D247" s="12" t="s">
        <v>170</v>
      </c>
      <c r="E247" s="137" t="s">
        <v>171</v>
      </c>
      <c r="F247" s="137"/>
      <c r="G247" s="13" t="s">
        <v>101</v>
      </c>
      <c r="H247" s="16">
        <v>8.0600000000000005E-2</v>
      </c>
      <c r="I247" s="15">
        <f t="shared" si="57"/>
        <v>49.987500000000004</v>
      </c>
      <c r="J247" s="15">
        <f t="shared" si="60"/>
        <v>4.03</v>
      </c>
      <c r="K247" s="65"/>
      <c r="N247" s="59">
        <v>66.650000000000006</v>
      </c>
      <c r="O247" s="68">
        <f t="shared" si="51"/>
        <v>16.662500000000001</v>
      </c>
      <c r="P247" s="68">
        <f t="shared" si="53"/>
        <v>49.987500000000004</v>
      </c>
      <c r="Q247" s="69">
        <f t="shared" si="52"/>
        <v>0.25</v>
      </c>
    </row>
    <row r="248" spans="1:17" ht="65.099999999999994" customHeight="1" x14ac:dyDescent="0.2">
      <c r="A248" s="12" t="s">
        <v>48</v>
      </c>
      <c r="B248" s="14">
        <v>89173</v>
      </c>
      <c r="C248" s="12" t="s">
        <v>44</v>
      </c>
      <c r="D248" s="12" t="s">
        <v>172</v>
      </c>
      <c r="E248" s="137" t="s">
        <v>164</v>
      </c>
      <c r="F248" s="137"/>
      <c r="G248" s="13" t="s">
        <v>101</v>
      </c>
      <c r="H248" s="16">
        <v>0.20469999999999999</v>
      </c>
      <c r="I248" s="15">
        <f t="shared" si="57"/>
        <v>25.86</v>
      </c>
      <c r="J248" s="15">
        <f t="shared" si="60"/>
        <v>5.29</v>
      </c>
      <c r="K248" s="65"/>
      <c r="N248" s="59">
        <v>34.479999999999997</v>
      </c>
      <c r="O248" s="68">
        <f t="shared" si="51"/>
        <v>8.6199999999999992</v>
      </c>
      <c r="P248" s="68">
        <f t="shared" si="53"/>
        <v>25.86</v>
      </c>
      <c r="Q248" s="69">
        <f t="shared" si="52"/>
        <v>0.25</v>
      </c>
    </row>
    <row r="249" spans="1:17" ht="39" customHeight="1" x14ac:dyDescent="0.2">
      <c r="A249" s="12" t="s">
        <v>48</v>
      </c>
      <c r="B249" s="14">
        <v>89482</v>
      </c>
      <c r="C249" s="12" t="s">
        <v>44</v>
      </c>
      <c r="D249" s="12" t="s">
        <v>254</v>
      </c>
      <c r="E249" s="137" t="s">
        <v>154</v>
      </c>
      <c r="F249" s="137"/>
      <c r="G249" s="13" t="s">
        <v>130</v>
      </c>
      <c r="H249" s="16">
        <v>3.85E-2</v>
      </c>
      <c r="I249" s="15">
        <f t="shared" si="57"/>
        <v>22.14</v>
      </c>
      <c r="J249" s="15">
        <f t="shared" si="60"/>
        <v>0.85</v>
      </c>
      <c r="K249" s="65"/>
      <c r="N249" s="59">
        <v>29.52</v>
      </c>
      <c r="O249" s="68">
        <f t="shared" si="51"/>
        <v>7.38</v>
      </c>
      <c r="P249" s="68">
        <f t="shared" si="53"/>
        <v>22.14</v>
      </c>
      <c r="Q249" s="69">
        <f t="shared" si="52"/>
        <v>0.25</v>
      </c>
    </row>
    <row r="250" spans="1:17" ht="39" customHeight="1" x14ac:dyDescent="0.2">
      <c r="A250" s="12" t="s">
        <v>48</v>
      </c>
      <c r="B250" s="14">
        <v>89711</v>
      </c>
      <c r="C250" s="12" t="s">
        <v>44</v>
      </c>
      <c r="D250" s="12" t="s">
        <v>174</v>
      </c>
      <c r="E250" s="137" t="s">
        <v>154</v>
      </c>
      <c r="F250" s="137"/>
      <c r="G250" s="13" t="s">
        <v>108</v>
      </c>
      <c r="H250" s="16">
        <v>0.13880000000000001</v>
      </c>
      <c r="I250" s="15">
        <f t="shared" si="57"/>
        <v>12.899999999999999</v>
      </c>
      <c r="J250" s="15">
        <f t="shared" si="60"/>
        <v>1.79</v>
      </c>
      <c r="K250" s="65"/>
      <c r="N250" s="59">
        <v>17.2</v>
      </c>
      <c r="O250" s="68">
        <f t="shared" si="51"/>
        <v>4.3</v>
      </c>
      <c r="P250" s="68">
        <f t="shared" si="53"/>
        <v>12.899999999999999</v>
      </c>
      <c r="Q250" s="69">
        <f t="shared" si="52"/>
        <v>0.25</v>
      </c>
    </row>
    <row r="251" spans="1:17" ht="39" customHeight="1" x14ac:dyDescent="0.2">
      <c r="A251" s="12" t="s">
        <v>48</v>
      </c>
      <c r="B251" s="14">
        <v>89712</v>
      </c>
      <c r="C251" s="12" t="s">
        <v>44</v>
      </c>
      <c r="D251" s="12" t="s">
        <v>175</v>
      </c>
      <c r="E251" s="137" t="s">
        <v>154</v>
      </c>
      <c r="F251" s="137"/>
      <c r="G251" s="13" t="s">
        <v>108</v>
      </c>
      <c r="H251" s="16">
        <v>0.12529999999999999</v>
      </c>
      <c r="I251" s="15">
        <f t="shared" si="57"/>
        <v>16.552500000000002</v>
      </c>
      <c r="J251" s="15">
        <f t="shared" si="60"/>
        <v>2.0699999999999998</v>
      </c>
      <c r="K251" s="65"/>
      <c r="N251" s="59">
        <v>22.07</v>
      </c>
      <c r="O251" s="68">
        <f t="shared" si="51"/>
        <v>5.5175000000000001</v>
      </c>
      <c r="P251" s="68">
        <f t="shared" si="53"/>
        <v>16.552500000000002</v>
      </c>
      <c r="Q251" s="69">
        <f t="shared" si="52"/>
        <v>0.24999999999999989</v>
      </c>
    </row>
    <row r="252" spans="1:17" ht="39" customHeight="1" x14ac:dyDescent="0.2">
      <c r="A252" s="12" t="s">
        <v>48</v>
      </c>
      <c r="B252" s="14">
        <v>89714</v>
      </c>
      <c r="C252" s="12" t="s">
        <v>44</v>
      </c>
      <c r="D252" s="12" t="s">
        <v>176</v>
      </c>
      <c r="E252" s="137" t="s">
        <v>154</v>
      </c>
      <c r="F252" s="137"/>
      <c r="G252" s="13" t="s">
        <v>108</v>
      </c>
      <c r="H252" s="16">
        <v>0.1472</v>
      </c>
      <c r="I252" s="15">
        <f t="shared" si="57"/>
        <v>23.047499999999999</v>
      </c>
      <c r="J252" s="15">
        <f t="shared" si="60"/>
        <v>3.39</v>
      </c>
      <c r="K252" s="65"/>
      <c r="N252" s="59">
        <v>30.73</v>
      </c>
      <c r="O252" s="68">
        <f t="shared" si="51"/>
        <v>7.6825000000000001</v>
      </c>
      <c r="P252" s="68">
        <f t="shared" si="53"/>
        <v>23.047499999999999</v>
      </c>
      <c r="Q252" s="69">
        <f t="shared" si="52"/>
        <v>0.25</v>
      </c>
    </row>
    <row r="253" spans="1:17" ht="51.95" customHeight="1" x14ac:dyDescent="0.2">
      <c r="A253" s="12" t="s">
        <v>48</v>
      </c>
      <c r="B253" s="14">
        <v>89724</v>
      </c>
      <c r="C253" s="12" t="s">
        <v>44</v>
      </c>
      <c r="D253" s="12" t="s">
        <v>177</v>
      </c>
      <c r="E253" s="137" t="s">
        <v>154</v>
      </c>
      <c r="F253" s="137"/>
      <c r="G253" s="13" t="s">
        <v>130</v>
      </c>
      <c r="H253" s="16">
        <v>7.7100000000000002E-2</v>
      </c>
      <c r="I253" s="15">
        <f t="shared" si="57"/>
        <v>6.2174999999999994</v>
      </c>
      <c r="J253" s="15">
        <f t="shared" si="60"/>
        <v>0.48</v>
      </c>
      <c r="K253" s="65"/>
      <c r="N253" s="59">
        <v>8.2899999999999991</v>
      </c>
      <c r="O253" s="68">
        <f t="shared" si="51"/>
        <v>2.0724999999999998</v>
      </c>
      <c r="P253" s="68">
        <f t="shared" si="53"/>
        <v>6.2174999999999994</v>
      </c>
      <c r="Q253" s="69">
        <f t="shared" si="52"/>
        <v>0.25</v>
      </c>
    </row>
    <row r="254" spans="1:17" ht="51.95" customHeight="1" x14ac:dyDescent="0.2">
      <c r="A254" s="12" t="s">
        <v>48</v>
      </c>
      <c r="B254" s="14">
        <v>89726</v>
      </c>
      <c r="C254" s="12" t="s">
        <v>44</v>
      </c>
      <c r="D254" s="12" t="s">
        <v>255</v>
      </c>
      <c r="E254" s="137" t="s">
        <v>154</v>
      </c>
      <c r="F254" s="137"/>
      <c r="G254" s="13" t="s">
        <v>130</v>
      </c>
      <c r="H254" s="16">
        <v>5.7799999999999997E-2</v>
      </c>
      <c r="I254" s="15">
        <f t="shared" si="57"/>
        <v>6.3674999999999997</v>
      </c>
      <c r="J254" s="15">
        <f t="shared" ref="J254:J299" si="61">ROUNDDOWN(H254*I254,2)</f>
        <v>0.36</v>
      </c>
      <c r="K254" s="65"/>
      <c r="N254" s="59">
        <v>8.49</v>
      </c>
      <c r="O254" s="68">
        <f t="shared" si="51"/>
        <v>2.1225000000000001</v>
      </c>
      <c r="P254" s="68">
        <f t="shared" si="53"/>
        <v>6.3674999999999997</v>
      </c>
      <c r="Q254" s="69">
        <f t="shared" si="52"/>
        <v>0.25</v>
      </c>
    </row>
    <row r="255" spans="1:17" ht="51.95" customHeight="1" x14ac:dyDescent="0.2">
      <c r="A255" s="12" t="s">
        <v>48</v>
      </c>
      <c r="B255" s="14">
        <v>89731</v>
      </c>
      <c r="C255" s="12" t="s">
        <v>44</v>
      </c>
      <c r="D255" s="12" t="s">
        <v>178</v>
      </c>
      <c r="E255" s="137" t="s">
        <v>154</v>
      </c>
      <c r="F255" s="137"/>
      <c r="G255" s="13" t="s">
        <v>130</v>
      </c>
      <c r="H255" s="16">
        <v>1.9300000000000001E-2</v>
      </c>
      <c r="I255" s="15">
        <f t="shared" si="57"/>
        <v>9.8249999999999993</v>
      </c>
      <c r="J255" s="15">
        <f t="shared" si="61"/>
        <v>0.18</v>
      </c>
      <c r="K255" s="65"/>
      <c r="N255" s="59">
        <v>13.1</v>
      </c>
      <c r="O255" s="68">
        <f t="shared" si="51"/>
        <v>3.2749999999999999</v>
      </c>
      <c r="P255" s="68">
        <f t="shared" si="53"/>
        <v>9.8249999999999993</v>
      </c>
      <c r="Q255" s="69">
        <f t="shared" si="52"/>
        <v>0.25</v>
      </c>
    </row>
    <row r="256" spans="1:17" ht="51.95" customHeight="1" x14ac:dyDescent="0.2">
      <c r="A256" s="12" t="s">
        <v>48</v>
      </c>
      <c r="B256" s="14">
        <v>89748</v>
      </c>
      <c r="C256" s="12" t="s">
        <v>44</v>
      </c>
      <c r="D256" s="12" t="s">
        <v>179</v>
      </c>
      <c r="E256" s="137" t="s">
        <v>154</v>
      </c>
      <c r="F256" s="137"/>
      <c r="G256" s="13" t="s">
        <v>130</v>
      </c>
      <c r="H256" s="16">
        <v>5.7799999999999997E-2</v>
      </c>
      <c r="I256" s="15">
        <f t="shared" si="57"/>
        <v>28.1175</v>
      </c>
      <c r="J256" s="15">
        <f t="shared" si="61"/>
        <v>1.62</v>
      </c>
      <c r="K256" s="65"/>
      <c r="N256" s="59">
        <v>37.49</v>
      </c>
      <c r="O256" s="68">
        <f t="shared" si="51"/>
        <v>9.3725000000000005</v>
      </c>
      <c r="P256" s="68">
        <f t="shared" si="53"/>
        <v>28.1175</v>
      </c>
      <c r="Q256" s="69">
        <f t="shared" si="52"/>
        <v>0.25</v>
      </c>
    </row>
    <row r="257" spans="1:17" ht="51.95" customHeight="1" x14ac:dyDescent="0.2">
      <c r="A257" s="12" t="s">
        <v>48</v>
      </c>
      <c r="B257" s="14">
        <v>89784</v>
      </c>
      <c r="C257" s="12" t="s">
        <v>44</v>
      </c>
      <c r="D257" s="12" t="s">
        <v>180</v>
      </c>
      <c r="E257" s="137" t="s">
        <v>154</v>
      </c>
      <c r="F257" s="137"/>
      <c r="G257" s="13" t="s">
        <v>130</v>
      </c>
      <c r="H257" s="16">
        <v>5.7799999999999997E-2</v>
      </c>
      <c r="I257" s="15">
        <f t="shared" si="57"/>
        <v>15.997499999999999</v>
      </c>
      <c r="J257" s="15">
        <f t="shared" si="61"/>
        <v>0.92</v>
      </c>
      <c r="K257" s="65"/>
      <c r="N257" s="59">
        <v>21.33</v>
      </c>
      <c r="O257" s="68">
        <f t="shared" si="51"/>
        <v>5.3324999999999996</v>
      </c>
      <c r="P257" s="68">
        <f t="shared" si="53"/>
        <v>15.997499999999999</v>
      </c>
      <c r="Q257" s="69">
        <f t="shared" si="52"/>
        <v>0.25</v>
      </c>
    </row>
    <row r="258" spans="1:17" ht="51.95" customHeight="1" x14ac:dyDescent="0.2">
      <c r="A258" s="12" t="s">
        <v>48</v>
      </c>
      <c r="B258" s="14">
        <v>89796</v>
      </c>
      <c r="C258" s="12" t="s">
        <v>44</v>
      </c>
      <c r="D258" s="12" t="s">
        <v>256</v>
      </c>
      <c r="E258" s="137" t="s">
        <v>154</v>
      </c>
      <c r="F258" s="137"/>
      <c r="G258" s="13" t="s">
        <v>130</v>
      </c>
      <c r="H258" s="16">
        <v>3.85E-2</v>
      </c>
      <c r="I258" s="15">
        <f t="shared" si="57"/>
        <v>28.86</v>
      </c>
      <c r="J258" s="15">
        <f t="shared" si="61"/>
        <v>1.1100000000000001</v>
      </c>
      <c r="K258" s="65"/>
      <c r="N258" s="59">
        <v>38.479999999999997</v>
      </c>
      <c r="O258" s="68">
        <f t="shared" si="51"/>
        <v>9.6199999999999992</v>
      </c>
      <c r="P258" s="68">
        <f t="shared" si="53"/>
        <v>28.86</v>
      </c>
      <c r="Q258" s="69">
        <f t="shared" si="52"/>
        <v>0.25</v>
      </c>
    </row>
    <row r="259" spans="1:17" ht="51.95" customHeight="1" x14ac:dyDescent="0.2">
      <c r="A259" s="12" t="s">
        <v>48</v>
      </c>
      <c r="B259" s="14">
        <v>89957</v>
      </c>
      <c r="C259" s="12" t="s">
        <v>44</v>
      </c>
      <c r="D259" s="12" t="s">
        <v>181</v>
      </c>
      <c r="E259" s="137" t="s">
        <v>154</v>
      </c>
      <c r="F259" s="137"/>
      <c r="G259" s="13" t="s">
        <v>130</v>
      </c>
      <c r="H259" s="16">
        <v>9.64E-2</v>
      </c>
      <c r="I259" s="15">
        <f t="shared" si="57"/>
        <v>90.15</v>
      </c>
      <c r="J259" s="15">
        <f t="shared" si="61"/>
        <v>8.69</v>
      </c>
      <c r="K259" s="65"/>
      <c r="N259" s="59">
        <v>120.2</v>
      </c>
      <c r="O259" s="68">
        <f t="shared" si="51"/>
        <v>30.05</v>
      </c>
      <c r="P259" s="68">
        <f t="shared" si="53"/>
        <v>90.15</v>
      </c>
      <c r="Q259" s="69">
        <f t="shared" si="52"/>
        <v>0.25</v>
      </c>
    </row>
    <row r="260" spans="1:17" ht="26.1" customHeight="1" x14ac:dyDescent="0.2">
      <c r="A260" s="12" t="s">
        <v>48</v>
      </c>
      <c r="B260" s="14">
        <v>90443</v>
      </c>
      <c r="C260" s="12" t="s">
        <v>44</v>
      </c>
      <c r="D260" s="12" t="s">
        <v>183</v>
      </c>
      <c r="E260" s="137" t="s">
        <v>154</v>
      </c>
      <c r="F260" s="137"/>
      <c r="G260" s="13" t="s">
        <v>108</v>
      </c>
      <c r="H260" s="16">
        <v>0.1002</v>
      </c>
      <c r="I260" s="15">
        <f t="shared" si="57"/>
        <v>7.9649999999999999</v>
      </c>
      <c r="J260" s="15">
        <f t="shared" si="61"/>
        <v>0.79</v>
      </c>
      <c r="K260" s="65"/>
      <c r="N260" s="59">
        <v>10.62</v>
      </c>
      <c r="O260" s="68">
        <f t="shared" si="51"/>
        <v>2.6549999999999998</v>
      </c>
      <c r="P260" s="68">
        <f t="shared" si="53"/>
        <v>7.9649999999999999</v>
      </c>
      <c r="Q260" s="69">
        <f t="shared" si="52"/>
        <v>0.25</v>
      </c>
    </row>
    <row r="261" spans="1:17" ht="39" customHeight="1" x14ac:dyDescent="0.2">
      <c r="A261" s="12" t="s">
        <v>48</v>
      </c>
      <c r="B261" s="14">
        <v>90466</v>
      </c>
      <c r="C261" s="12" t="s">
        <v>44</v>
      </c>
      <c r="D261" s="12" t="s">
        <v>184</v>
      </c>
      <c r="E261" s="137" t="s">
        <v>154</v>
      </c>
      <c r="F261" s="137"/>
      <c r="G261" s="13" t="s">
        <v>108</v>
      </c>
      <c r="H261" s="16">
        <v>0.1002</v>
      </c>
      <c r="I261" s="15">
        <f t="shared" si="57"/>
        <v>8.4674999999999994</v>
      </c>
      <c r="J261" s="15">
        <f t="shared" si="61"/>
        <v>0.84</v>
      </c>
      <c r="K261" s="65"/>
      <c r="N261" s="59">
        <v>11.29</v>
      </c>
      <c r="O261" s="68">
        <f t="shared" si="51"/>
        <v>2.8224999999999998</v>
      </c>
      <c r="P261" s="68">
        <f t="shared" si="53"/>
        <v>8.4674999999999994</v>
      </c>
      <c r="Q261" s="69">
        <f t="shared" si="52"/>
        <v>0.25</v>
      </c>
    </row>
    <row r="262" spans="1:17" ht="39" customHeight="1" x14ac:dyDescent="0.2">
      <c r="A262" s="12" t="s">
        <v>48</v>
      </c>
      <c r="B262" s="14">
        <v>90820</v>
      </c>
      <c r="C262" s="12" t="s">
        <v>44</v>
      </c>
      <c r="D262" s="12" t="s">
        <v>257</v>
      </c>
      <c r="E262" s="137" t="s">
        <v>186</v>
      </c>
      <c r="F262" s="137"/>
      <c r="G262" s="13" t="s">
        <v>130</v>
      </c>
      <c r="H262" s="16">
        <v>3.85E-2</v>
      </c>
      <c r="I262" s="15">
        <f t="shared" si="57"/>
        <v>252.86249999999998</v>
      </c>
      <c r="J262" s="15">
        <f t="shared" si="61"/>
        <v>9.73</v>
      </c>
      <c r="K262" s="65"/>
      <c r="N262" s="59">
        <v>337.15</v>
      </c>
      <c r="O262" s="68">
        <f t="shared" si="51"/>
        <v>84.287499999999994</v>
      </c>
      <c r="P262" s="68">
        <f t="shared" si="53"/>
        <v>252.86249999999998</v>
      </c>
      <c r="Q262" s="69">
        <f t="shared" si="52"/>
        <v>0.25</v>
      </c>
    </row>
    <row r="263" spans="1:17" ht="39" customHeight="1" x14ac:dyDescent="0.2">
      <c r="A263" s="12" t="s">
        <v>48</v>
      </c>
      <c r="B263" s="14">
        <v>90822</v>
      </c>
      <c r="C263" s="12" t="s">
        <v>44</v>
      </c>
      <c r="D263" s="12" t="s">
        <v>185</v>
      </c>
      <c r="E263" s="137" t="s">
        <v>186</v>
      </c>
      <c r="F263" s="137"/>
      <c r="G263" s="13" t="s">
        <v>130</v>
      </c>
      <c r="H263" s="16">
        <v>5.7799999999999997E-2</v>
      </c>
      <c r="I263" s="15">
        <f t="shared" si="57"/>
        <v>276.98250000000002</v>
      </c>
      <c r="J263" s="15">
        <f t="shared" si="61"/>
        <v>16</v>
      </c>
      <c r="K263" s="65"/>
      <c r="N263" s="59">
        <v>369.31</v>
      </c>
      <c r="O263" s="68">
        <f t="shared" si="51"/>
        <v>92.327500000000001</v>
      </c>
      <c r="P263" s="68">
        <f t="shared" si="53"/>
        <v>276.98250000000002</v>
      </c>
      <c r="Q263" s="69">
        <f t="shared" si="52"/>
        <v>0.25</v>
      </c>
    </row>
    <row r="264" spans="1:17" ht="65.099999999999994" customHeight="1" x14ac:dyDescent="0.2">
      <c r="A264" s="12" t="s">
        <v>48</v>
      </c>
      <c r="B264" s="14">
        <v>91170</v>
      </c>
      <c r="C264" s="12" t="s">
        <v>44</v>
      </c>
      <c r="D264" s="12" t="s">
        <v>187</v>
      </c>
      <c r="E264" s="137" t="s">
        <v>154</v>
      </c>
      <c r="F264" s="137"/>
      <c r="G264" s="13" t="s">
        <v>108</v>
      </c>
      <c r="H264" s="16">
        <v>0.53</v>
      </c>
      <c r="I264" s="15">
        <f t="shared" si="57"/>
        <v>1.9575</v>
      </c>
      <c r="J264" s="15">
        <f t="shared" si="61"/>
        <v>1.03</v>
      </c>
      <c r="K264" s="65"/>
      <c r="N264" s="59">
        <v>2.61</v>
      </c>
      <c r="O264" s="68">
        <f t="shared" ref="O264:O327" si="62">N264*$O$4</f>
        <v>0.65249999999999997</v>
      </c>
      <c r="P264" s="68">
        <f t="shared" si="53"/>
        <v>1.9575</v>
      </c>
      <c r="Q264" s="69">
        <f t="shared" ref="Q264:Q327" si="63">1-(P264/N264)</f>
        <v>0.25</v>
      </c>
    </row>
    <row r="265" spans="1:17" ht="51.95" customHeight="1" x14ac:dyDescent="0.2">
      <c r="A265" s="12" t="s">
        <v>48</v>
      </c>
      <c r="B265" s="14">
        <v>91173</v>
      </c>
      <c r="C265" s="12" t="s">
        <v>44</v>
      </c>
      <c r="D265" s="12" t="s">
        <v>188</v>
      </c>
      <c r="E265" s="137" t="s">
        <v>154</v>
      </c>
      <c r="F265" s="137"/>
      <c r="G265" s="13" t="s">
        <v>108</v>
      </c>
      <c r="H265" s="16">
        <v>1.7343999999999999</v>
      </c>
      <c r="I265" s="15">
        <f t="shared" si="57"/>
        <v>0.99</v>
      </c>
      <c r="J265" s="15">
        <f t="shared" si="61"/>
        <v>1.71</v>
      </c>
      <c r="K265" s="65"/>
      <c r="N265" s="59">
        <v>1.32</v>
      </c>
      <c r="O265" s="68">
        <f t="shared" si="62"/>
        <v>0.33</v>
      </c>
      <c r="P265" s="68">
        <f t="shared" si="53"/>
        <v>0.99</v>
      </c>
      <c r="Q265" s="69">
        <f t="shared" si="63"/>
        <v>0.25</v>
      </c>
    </row>
    <row r="266" spans="1:17" ht="39" customHeight="1" x14ac:dyDescent="0.2">
      <c r="A266" s="12" t="s">
        <v>48</v>
      </c>
      <c r="B266" s="14">
        <v>91341</v>
      </c>
      <c r="C266" s="12" t="s">
        <v>44</v>
      </c>
      <c r="D266" s="12" t="s">
        <v>258</v>
      </c>
      <c r="E266" s="137" t="s">
        <v>186</v>
      </c>
      <c r="F266" s="137"/>
      <c r="G266" s="13" t="s">
        <v>101</v>
      </c>
      <c r="H266" s="16">
        <v>3.2399999999999998E-2</v>
      </c>
      <c r="I266" s="15">
        <f t="shared" si="57"/>
        <v>475.42499999999995</v>
      </c>
      <c r="J266" s="15">
        <f t="shared" si="61"/>
        <v>15.4</v>
      </c>
      <c r="K266" s="65"/>
      <c r="N266" s="59">
        <v>633.9</v>
      </c>
      <c r="O266" s="68">
        <f t="shared" si="62"/>
        <v>158.47499999999999</v>
      </c>
      <c r="P266" s="68">
        <f t="shared" si="53"/>
        <v>475.42499999999995</v>
      </c>
      <c r="Q266" s="69">
        <f t="shared" si="63"/>
        <v>0.25</v>
      </c>
    </row>
    <row r="267" spans="1:17" ht="39" customHeight="1" x14ac:dyDescent="0.2">
      <c r="A267" s="12" t="s">
        <v>48</v>
      </c>
      <c r="B267" s="14">
        <v>91862</v>
      </c>
      <c r="C267" s="12" t="s">
        <v>44</v>
      </c>
      <c r="D267" s="12" t="s">
        <v>190</v>
      </c>
      <c r="E267" s="137" t="s">
        <v>157</v>
      </c>
      <c r="F267" s="137"/>
      <c r="G267" s="13" t="s">
        <v>108</v>
      </c>
      <c r="H267" s="16">
        <v>0.53</v>
      </c>
      <c r="I267" s="15">
        <f t="shared" si="57"/>
        <v>6.8249999999999993</v>
      </c>
      <c r="J267" s="15">
        <f t="shared" si="61"/>
        <v>3.61</v>
      </c>
      <c r="K267" s="65"/>
      <c r="N267" s="59">
        <v>9.1</v>
      </c>
      <c r="O267" s="68">
        <f t="shared" si="62"/>
        <v>2.2749999999999999</v>
      </c>
      <c r="P267" s="68">
        <f t="shared" si="53"/>
        <v>6.8249999999999993</v>
      </c>
      <c r="Q267" s="69">
        <f t="shared" si="63"/>
        <v>0.25</v>
      </c>
    </row>
    <row r="268" spans="1:17" ht="39" customHeight="1" x14ac:dyDescent="0.2">
      <c r="A268" s="12" t="s">
        <v>48</v>
      </c>
      <c r="B268" s="14">
        <v>91870</v>
      </c>
      <c r="C268" s="12" t="s">
        <v>44</v>
      </c>
      <c r="D268" s="12" t="s">
        <v>192</v>
      </c>
      <c r="E268" s="137" t="s">
        <v>157</v>
      </c>
      <c r="F268" s="137"/>
      <c r="G268" s="13" t="s">
        <v>108</v>
      </c>
      <c r="H268" s="16">
        <v>1.7343999999999999</v>
      </c>
      <c r="I268" s="15">
        <f t="shared" si="57"/>
        <v>7.4924999999999997</v>
      </c>
      <c r="J268" s="15">
        <f t="shared" si="61"/>
        <v>12.99</v>
      </c>
      <c r="K268" s="65"/>
      <c r="N268" s="59">
        <v>9.99</v>
      </c>
      <c r="O268" s="68">
        <f t="shared" si="62"/>
        <v>2.4975000000000001</v>
      </c>
      <c r="P268" s="68">
        <f t="shared" si="53"/>
        <v>7.4924999999999997</v>
      </c>
      <c r="Q268" s="69">
        <f t="shared" si="63"/>
        <v>0.25</v>
      </c>
    </row>
    <row r="269" spans="1:17" ht="39" customHeight="1" x14ac:dyDescent="0.2">
      <c r="A269" s="12" t="s">
        <v>48</v>
      </c>
      <c r="B269" s="14">
        <v>91911</v>
      </c>
      <c r="C269" s="12" t="s">
        <v>44</v>
      </c>
      <c r="D269" s="12" t="s">
        <v>197</v>
      </c>
      <c r="E269" s="137" t="s">
        <v>157</v>
      </c>
      <c r="F269" s="137"/>
      <c r="G269" s="13" t="s">
        <v>130</v>
      </c>
      <c r="H269" s="16">
        <v>0.19270000000000001</v>
      </c>
      <c r="I269" s="15">
        <f t="shared" si="57"/>
        <v>8.3324999999999996</v>
      </c>
      <c r="J269" s="15">
        <f t="shared" si="61"/>
        <v>1.6</v>
      </c>
      <c r="K269" s="65"/>
      <c r="N269" s="59">
        <v>11.11</v>
      </c>
      <c r="O269" s="68">
        <f t="shared" si="62"/>
        <v>2.7774999999999999</v>
      </c>
      <c r="P269" s="68">
        <f t="shared" si="53"/>
        <v>8.3324999999999996</v>
      </c>
      <c r="Q269" s="69">
        <f t="shared" si="63"/>
        <v>0.25</v>
      </c>
    </row>
    <row r="270" spans="1:17" ht="39" customHeight="1" x14ac:dyDescent="0.2">
      <c r="A270" s="12" t="s">
        <v>48</v>
      </c>
      <c r="B270" s="14">
        <v>91924</v>
      </c>
      <c r="C270" s="12" t="s">
        <v>44</v>
      </c>
      <c r="D270" s="12" t="s">
        <v>198</v>
      </c>
      <c r="E270" s="137" t="s">
        <v>157</v>
      </c>
      <c r="F270" s="137"/>
      <c r="G270" s="13" t="s">
        <v>108</v>
      </c>
      <c r="H270" s="16">
        <v>1.4165000000000001</v>
      </c>
      <c r="I270" s="15">
        <f t="shared" si="57"/>
        <v>1.92</v>
      </c>
      <c r="J270" s="15">
        <f t="shared" si="61"/>
        <v>2.71</v>
      </c>
      <c r="K270" s="65"/>
      <c r="N270" s="59">
        <v>2.56</v>
      </c>
      <c r="O270" s="68">
        <f t="shared" si="62"/>
        <v>0.64</v>
      </c>
      <c r="P270" s="68">
        <f t="shared" ref="P270:P333" si="64">N270-O270</f>
        <v>1.92</v>
      </c>
      <c r="Q270" s="69">
        <f t="shared" si="63"/>
        <v>0.25</v>
      </c>
    </row>
    <row r="271" spans="1:17" ht="39" customHeight="1" x14ac:dyDescent="0.2">
      <c r="A271" s="12" t="s">
        <v>48</v>
      </c>
      <c r="B271" s="14">
        <v>91926</v>
      </c>
      <c r="C271" s="12" t="s">
        <v>44</v>
      </c>
      <c r="D271" s="12" t="s">
        <v>199</v>
      </c>
      <c r="E271" s="137" t="s">
        <v>157</v>
      </c>
      <c r="F271" s="137"/>
      <c r="G271" s="13" t="s">
        <v>108</v>
      </c>
      <c r="H271" s="16">
        <v>3.4689000000000001</v>
      </c>
      <c r="I271" s="15">
        <f t="shared" si="57"/>
        <v>2.7824999999999998</v>
      </c>
      <c r="J271" s="15">
        <f t="shared" si="61"/>
        <v>9.65</v>
      </c>
      <c r="K271" s="65"/>
      <c r="N271" s="59">
        <v>3.71</v>
      </c>
      <c r="O271" s="68">
        <f t="shared" si="62"/>
        <v>0.92749999999999999</v>
      </c>
      <c r="P271" s="68">
        <f t="shared" si="64"/>
        <v>2.7824999999999998</v>
      </c>
      <c r="Q271" s="69">
        <f t="shared" si="63"/>
        <v>0.25000000000000011</v>
      </c>
    </row>
    <row r="272" spans="1:17" ht="39" customHeight="1" x14ac:dyDescent="0.2">
      <c r="A272" s="12" t="s">
        <v>48</v>
      </c>
      <c r="B272" s="14">
        <v>91928</v>
      </c>
      <c r="C272" s="12" t="s">
        <v>44</v>
      </c>
      <c r="D272" s="12" t="s">
        <v>200</v>
      </c>
      <c r="E272" s="137" t="s">
        <v>157</v>
      </c>
      <c r="F272" s="137"/>
      <c r="G272" s="13" t="s">
        <v>108</v>
      </c>
      <c r="H272" s="16">
        <v>2.0234999999999999</v>
      </c>
      <c r="I272" s="15">
        <f t="shared" si="57"/>
        <v>4.3125</v>
      </c>
      <c r="J272" s="15">
        <f t="shared" si="61"/>
        <v>8.7200000000000006</v>
      </c>
      <c r="K272" s="65"/>
      <c r="N272" s="59">
        <v>5.75</v>
      </c>
      <c r="O272" s="68">
        <f t="shared" si="62"/>
        <v>1.4375</v>
      </c>
      <c r="P272" s="68">
        <f t="shared" si="64"/>
        <v>4.3125</v>
      </c>
      <c r="Q272" s="69">
        <f t="shared" si="63"/>
        <v>0.25</v>
      </c>
    </row>
    <row r="273" spans="1:17" ht="26.1" customHeight="1" x14ac:dyDescent="0.2">
      <c r="A273" s="12" t="s">
        <v>48</v>
      </c>
      <c r="B273" s="14">
        <v>91937</v>
      </c>
      <c r="C273" s="12" t="s">
        <v>44</v>
      </c>
      <c r="D273" s="12" t="s">
        <v>201</v>
      </c>
      <c r="E273" s="137" t="s">
        <v>157</v>
      </c>
      <c r="F273" s="137"/>
      <c r="G273" s="13" t="s">
        <v>130</v>
      </c>
      <c r="H273" s="16">
        <v>0.1734</v>
      </c>
      <c r="I273" s="15">
        <f t="shared" si="57"/>
        <v>7.23</v>
      </c>
      <c r="J273" s="15">
        <f t="shared" si="61"/>
        <v>1.25</v>
      </c>
      <c r="K273" s="65"/>
      <c r="N273" s="59">
        <v>9.64</v>
      </c>
      <c r="O273" s="68">
        <f t="shared" si="62"/>
        <v>2.41</v>
      </c>
      <c r="P273" s="68">
        <f t="shared" si="64"/>
        <v>7.23</v>
      </c>
      <c r="Q273" s="69">
        <f t="shared" si="63"/>
        <v>0.25</v>
      </c>
    </row>
    <row r="274" spans="1:17" ht="39" customHeight="1" x14ac:dyDescent="0.2">
      <c r="A274" s="12" t="s">
        <v>48</v>
      </c>
      <c r="B274" s="14">
        <v>91945</v>
      </c>
      <c r="C274" s="12" t="s">
        <v>44</v>
      </c>
      <c r="D274" s="12" t="s">
        <v>259</v>
      </c>
      <c r="E274" s="137" t="s">
        <v>157</v>
      </c>
      <c r="F274" s="137"/>
      <c r="G274" s="13" t="s">
        <v>130</v>
      </c>
      <c r="H274" s="16">
        <v>5.7799999999999997E-2</v>
      </c>
      <c r="I274" s="15">
        <f t="shared" si="57"/>
        <v>6.7350000000000003</v>
      </c>
      <c r="J274" s="15">
        <f t="shared" si="61"/>
        <v>0.38</v>
      </c>
      <c r="K274" s="65"/>
      <c r="N274" s="59">
        <v>8.98</v>
      </c>
      <c r="O274" s="68">
        <f t="shared" si="62"/>
        <v>2.2450000000000001</v>
      </c>
      <c r="P274" s="68">
        <f t="shared" si="64"/>
        <v>6.7350000000000003</v>
      </c>
      <c r="Q274" s="69">
        <f t="shared" si="63"/>
        <v>0.25</v>
      </c>
    </row>
    <row r="275" spans="1:17" ht="39" customHeight="1" x14ac:dyDescent="0.2">
      <c r="A275" s="12" t="s">
        <v>48</v>
      </c>
      <c r="B275" s="14">
        <v>92000</v>
      </c>
      <c r="C275" s="12" t="s">
        <v>44</v>
      </c>
      <c r="D275" s="12" t="s">
        <v>204</v>
      </c>
      <c r="E275" s="137" t="s">
        <v>157</v>
      </c>
      <c r="F275" s="137"/>
      <c r="G275" s="13" t="s">
        <v>130</v>
      </c>
      <c r="H275" s="16">
        <v>7.7100000000000002E-2</v>
      </c>
      <c r="I275" s="15">
        <f t="shared" si="57"/>
        <v>19.447499999999998</v>
      </c>
      <c r="J275" s="15">
        <f t="shared" si="61"/>
        <v>1.49</v>
      </c>
      <c r="K275" s="65"/>
      <c r="N275" s="59">
        <v>25.93</v>
      </c>
      <c r="O275" s="68">
        <f t="shared" si="62"/>
        <v>6.4824999999999999</v>
      </c>
      <c r="P275" s="68">
        <f t="shared" si="64"/>
        <v>19.447499999999998</v>
      </c>
      <c r="Q275" s="69">
        <f t="shared" si="63"/>
        <v>0.25000000000000011</v>
      </c>
    </row>
    <row r="276" spans="1:17" ht="39" customHeight="1" x14ac:dyDescent="0.2">
      <c r="A276" s="12" t="s">
        <v>48</v>
      </c>
      <c r="B276" s="14">
        <v>92008</v>
      </c>
      <c r="C276" s="12" t="s">
        <v>44</v>
      </c>
      <c r="D276" s="12" t="s">
        <v>242</v>
      </c>
      <c r="E276" s="137" t="s">
        <v>157</v>
      </c>
      <c r="F276" s="137"/>
      <c r="G276" s="13" t="s">
        <v>130</v>
      </c>
      <c r="H276" s="16">
        <v>0.1542</v>
      </c>
      <c r="I276" s="15">
        <f t="shared" si="57"/>
        <v>31.282499999999999</v>
      </c>
      <c r="J276" s="15">
        <f t="shared" si="61"/>
        <v>4.82</v>
      </c>
      <c r="K276" s="65"/>
      <c r="N276" s="59">
        <v>41.71</v>
      </c>
      <c r="O276" s="68">
        <f t="shared" si="62"/>
        <v>10.4275</v>
      </c>
      <c r="P276" s="68">
        <f t="shared" si="64"/>
        <v>31.282499999999999</v>
      </c>
      <c r="Q276" s="69">
        <f t="shared" si="63"/>
        <v>0.25</v>
      </c>
    </row>
    <row r="277" spans="1:17" ht="39" customHeight="1" x14ac:dyDescent="0.2">
      <c r="A277" s="12" t="s">
        <v>48</v>
      </c>
      <c r="B277" s="14">
        <v>92023</v>
      </c>
      <c r="C277" s="12" t="s">
        <v>44</v>
      </c>
      <c r="D277" s="12" t="s">
        <v>243</v>
      </c>
      <c r="E277" s="137" t="s">
        <v>157</v>
      </c>
      <c r="F277" s="137"/>
      <c r="G277" s="13" t="s">
        <v>130</v>
      </c>
      <c r="H277" s="16">
        <v>0.13489999999999999</v>
      </c>
      <c r="I277" s="15">
        <f t="shared" si="57"/>
        <v>32.377499999999998</v>
      </c>
      <c r="J277" s="15">
        <f t="shared" si="61"/>
        <v>4.3600000000000003</v>
      </c>
      <c r="K277" s="65"/>
      <c r="N277" s="59">
        <v>43.17</v>
      </c>
      <c r="O277" s="68">
        <f t="shared" si="62"/>
        <v>10.7925</v>
      </c>
      <c r="P277" s="68">
        <f t="shared" si="64"/>
        <v>32.377499999999998</v>
      </c>
      <c r="Q277" s="69">
        <f t="shared" si="63"/>
        <v>0.25000000000000011</v>
      </c>
    </row>
    <row r="278" spans="1:17" ht="51.95" customHeight="1" x14ac:dyDescent="0.2">
      <c r="A278" s="12" t="s">
        <v>48</v>
      </c>
      <c r="B278" s="14">
        <v>92543</v>
      </c>
      <c r="C278" s="12" t="s">
        <v>44</v>
      </c>
      <c r="D278" s="12" t="s">
        <v>205</v>
      </c>
      <c r="E278" s="137" t="s">
        <v>206</v>
      </c>
      <c r="F278" s="137"/>
      <c r="G278" s="13" t="s">
        <v>101</v>
      </c>
      <c r="H278" s="16">
        <v>1.3621000000000001</v>
      </c>
      <c r="I278" s="15">
        <f t="shared" si="57"/>
        <v>10.4175</v>
      </c>
      <c r="J278" s="15">
        <f t="shared" si="61"/>
        <v>14.18</v>
      </c>
      <c r="K278" s="65"/>
      <c r="N278" s="59">
        <v>13.89</v>
      </c>
      <c r="O278" s="68">
        <f t="shared" si="62"/>
        <v>3.4725000000000001</v>
      </c>
      <c r="P278" s="68">
        <f t="shared" si="64"/>
        <v>10.4175</v>
      </c>
      <c r="Q278" s="69">
        <f t="shared" si="63"/>
        <v>0.25</v>
      </c>
    </row>
    <row r="279" spans="1:17" ht="39" customHeight="1" x14ac:dyDescent="0.2">
      <c r="A279" s="12" t="s">
        <v>48</v>
      </c>
      <c r="B279" s="14">
        <v>92981</v>
      </c>
      <c r="C279" s="12" t="s">
        <v>44</v>
      </c>
      <c r="D279" s="12" t="s">
        <v>207</v>
      </c>
      <c r="E279" s="137" t="s">
        <v>157</v>
      </c>
      <c r="F279" s="137"/>
      <c r="G279" s="13" t="s">
        <v>108</v>
      </c>
      <c r="H279" s="16">
        <v>0.19270000000000001</v>
      </c>
      <c r="I279" s="15">
        <f t="shared" si="57"/>
        <v>10.904999999999999</v>
      </c>
      <c r="J279" s="15">
        <f t="shared" si="61"/>
        <v>2.1</v>
      </c>
      <c r="K279" s="65"/>
      <c r="N279" s="59">
        <v>14.54</v>
      </c>
      <c r="O279" s="68">
        <f t="shared" si="62"/>
        <v>3.6349999999999998</v>
      </c>
      <c r="P279" s="68">
        <f t="shared" si="64"/>
        <v>10.904999999999999</v>
      </c>
      <c r="Q279" s="69">
        <f t="shared" si="63"/>
        <v>0.25</v>
      </c>
    </row>
    <row r="280" spans="1:17" ht="26.1" customHeight="1" x14ac:dyDescent="0.2">
      <c r="A280" s="12" t="s">
        <v>48</v>
      </c>
      <c r="B280" s="14">
        <v>93358</v>
      </c>
      <c r="C280" s="12" t="s">
        <v>44</v>
      </c>
      <c r="D280" s="12" t="s">
        <v>208</v>
      </c>
      <c r="E280" s="137" t="s">
        <v>209</v>
      </c>
      <c r="F280" s="137"/>
      <c r="G280" s="13" t="s">
        <v>104</v>
      </c>
      <c r="H280" s="16">
        <v>2.3300000000000001E-2</v>
      </c>
      <c r="I280" s="15">
        <f t="shared" si="57"/>
        <v>50.79</v>
      </c>
      <c r="J280" s="15">
        <f t="shared" si="61"/>
        <v>1.18</v>
      </c>
      <c r="K280" s="65"/>
      <c r="N280" s="59">
        <v>67.72</v>
      </c>
      <c r="O280" s="68">
        <f t="shared" si="62"/>
        <v>16.93</v>
      </c>
      <c r="P280" s="68">
        <f t="shared" si="64"/>
        <v>50.79</v>
      </c>
      <c r="Q280" s="69">
        <f t="shared" si="63"/>
        <v>0.25</v>
      </c>
    </row>
    <row r="281" spans="1:17" ht="51.95" customHeight="1" x14ac:dyDescent="0.2">
      <c r="A281" s="12" t="s">
        <v>48</v>
      </c>
      <c r="B281" s="14">
        <v>94210</v>
      </c>
      <c r="C281" s="12" t="s">
        <v>44</v>
      </c>
      <c r="D281" s="12" t="s">
        <v>210</v>
      </c>
      <c r="E281" s="137" t="s">
        <v>206</v>
      </c>
      <c r="F281" s="137"/>
      <c r="G281" s="13" t="s">
        <v>101</v>
      </c>
      <c r="H281" s="16">
        <v>1.3621000000000001</v>
      </c>
      <c r="I281" s="15">
        <f t="shared" si="57"/>
        <v>50.392499999999998</v>
      </c>
      <c r="J281" s="15">
        <f t="shared" si="61"/>
        <v>68.63</v>
      </c>
      <c r="K281" s="65"/>
      <c r="N281" s="59">
        <v>67.19</v>
      </c>
      <c r="O281" s="68">
        <f t="shared" si="62"/>
        <v>16.797499999999999</v>
      </c>
      <c r="P281" s="68">
        <f t="shared" si="64"/>
        <v>50.392499999999998</v>
      </c>
      <c r="Q281" s="69">
        <f t="shared" si="63"/>
        <v>0.25</v>
      </c>
    </row>
    <row r="282" spans="1:17" ht="51.95" customHeight="1" x14ac:dyDescent="0.2">
      <c r="A282" s="12" t="s">
        <v>48</v>
      </c>
      <c r="B282" s="14">
        <v>94559</v>
      </c>
      <c r="C282" s="12" t="s">
        <v>44</v>
      </c>
      <c r="D282" s="12" t="s">
        <v>211</v>
      </c>
      <c r="E282" s="137" t="s">
        <v>186</v>
      </c>
      <c r="F282" s="137"/>
      <c r="G282" s="13" t="s">
        <v>101</v>
      </c>
      <c r="H282" s="16">
        <v>2.8899999999999999E-2</v>
      </c>
      <c r="I282" s="15">
        <f t="shared" si="57"/>
        <v>592.47</v>
      </c>
      <c r="J282" s="15">
        <f t="shared" si="61"/>
        <v>17.12</v>
      </c>
      <c r="K282" s="65"/>
      <c r="N282" s="59">
        <v>789.96</v>
      </c>
      <c r="O282" s="68">
        <f t="shared" si="62"/>
        <v>197.49</v>
      </c>
      <c r="P282" s="68">
        <f t="shared" si="64"/>
        <v>592.47</v>
      </c>
      <c r="Q282" s="69">
        <f t="shared" si="63"/>
        <v>0.25</v>
      </c>
    </row>
    <row r="283" spans="1:17" ht="39" customHeight="1" x14ac:dyDescent="0.2">
      <c r="A283" s="12" t="s">
        <v>48</v>
      </c>
      <c r="B283" s="14">
        <v>95240</v>
      </c>
      <c r="C283" s="12" t="s">
        <v>44</v>
      </c>
      <c r="D283" s="12" t="s">
        <v>212</v>
      </c>
      <c r="E283" s="137" t="s">
        <v>103</v>
      </c>
      <c r="F283" s="137"/>
      <c r="G283" s="13" t="s">
        <v>101</v>
      </c>
      <c r="H283" s="16">
        <v>5.4000000000000003E-3</v>
      </c>
      <c r="I283" s="15">
        <f t="shared" si="57"/>
        <v>15.419999999999998</v>
      </c>
      <c r="J283" s="15">
        <f t="shared" si="61"/>
        <v>0.08</v>
      </c>
      <c r="K283" s="65"/>
      <c r="N283" s="59">
        <v>20.56</v>
      </c>
      <c r="O283" s="68">
        <f t="shared" si="62"/>
        <v>5.14</v>
      </c>
      <c r="P283" s="68">
        <f t="shared" si="64"/>
        <v>15.419999999999998</v>
      </c>
      <c r="Q283" s="69">
        <f t="shared" si="63"/>
        <v>0.25</v>
      </c>
    </row>
    <row r="284" spans="1:17" ht="39" customHeight="1" x14ac:dyDescent="0.2">
      <c r="A284" s="12" t="s">
        <v>48</v>
      </c>
      <c r="B284" s="14">
        <v>95241</v>
      </c>
      <c r="C284" s="12" t="s">
        <v>44</v>
      </c>
      <c r="D284" s="12" t="s">
        <v>213</v>
      </c>
      <c r="E284" s="137" t="s">
        <v>103</v>
      </c>
      <c r="F284" s="137"/>
      <c r="G284" s="13" t="s">
        <v>101</v>
      </c>
      <c r="H284" s="16">
        <v>1.3559000000000001</v>
      </c>
      <c r="I284" s="15">
        <f t="shared" si="57"/>
        <v>25.702500000000001</v>
      </c>
      <c r="J284" s="15">
        <f t="shared" si="61"/>
        <v>34.85</v>
      </c>
      <c r="K284" s="65"/>
      <c r="N284" s="59">
        <v>34.270000000000003</v>
      </c>
      <c r="O284" s="68">
        <f t="shared" si="62"/>
        <v>8.5675000000000008</v>
      </c>
      <c r="P284" s="68">
        <f t="shared" si="64"/>
        <v>25.702500000000001</v>
      </c>
      <c r="Q284" s="69">
        <f t="shared" si="63"/>
        <v>0.25</v>
      </c>
    </row>
    <row r="285" spans="1:17" ht="39" customHeight="1" x14ac:dyDescent="0.2">
      <c r="A285" s="12" t="s">
        <v>48</v>
      </c>
      <c r="B285" s="14">
        <v>95805</v>
      </c>
      <c r="C285" s="12" t="s">
        <v>44</v>
      </c>
      <c r="D285" s="12" t="s">
        <v>214</v>
      </c>
      <c r="E285" s="137" t="s">
        <v>157</v>
      </c>
      <c r="F285" s="137"/>
      <c r="G285" s="13" t="s">
        <v>130</v>
      </c>
      <c r="H285" s="16">
        <v>0.28910000000000002</v>
      </c>
      <c r="I285" s="15">
        <f t="shared" si="57"/>
        <v>14.414999999999999</v>
      </c>
      <c r="J285" s="15">
        <f t="shared" si="61"/>
        <v>4.16</v>
      </c>
      <c r="K285" s="65"/>
      <c r="N285" s="59">
        <v>19.22</v>
      </c>
      <c r="O285" s="68">
        <f t="shared" si="62"/>
        <v>4.8049999999999997</v>
      </c>
      <c r="P285" s="68">
        <f t="shared" si="64"/>
        <v>14.414999999999999</v>
      </c>
      <c r="Q285" s="69">
        <f t="shared" si="63"/>
        <v>0.25</v>
      </c>
    </row>
    <row r="286" spans="1:17" ht="39" customHeight="1" x14ac:dyDescent="0.2">
      <c r="A286" s="12" t="s">
        <v>48</v>
      </c>
      <c r="B286" s="14">
        <v>95811</v>
      </c>
      <c r="C286" s="12" t="s">
        <v>44</v>
      </c>
      <c r="D286" s="12" t="s">
        <v>215</v>
      </c>
      <c r="E286" s="137" t="s">
        <v>157</v>
      </c>
      <c r="F286" s="137"/>
      <c r="G286" s="13" t="s">
        <v>130</v>
      </c>
      <c r="H286" s="16">
        <v>0.13489999999999999</v>
      </c>
      <c r="I286" s="15">
        <f t="shared" si="57"/>
        <v>12.307500000000001</v>
      </c>
      <c r="J286" s="15">
        <f t="shared" si="61"/>
        <v>1.66</v>
      </c>
      <c r="K286" s="65"/>
      <c r="N286" s="59">
        <v>16.41</v>
      </c>
      <c r="O286" s="68">
        <f t="shared" si="62"/>
        <v>4.1025</v>
      </c>
      <c r="P286" s="68">
        <f t="shared" si="64"/>
        <v>12.307500000000001</v>
      </c>
      <c r="Q286" s="69">
        <f t="shared" si="63"/>
        <v>0.25</v>
      </c>
    </row>
    <row r="287" spans="1:17" ht="26.1" customHeight="1" x14ac:dyDescent="0.2">
      <c r="A287" s="12" t="s">
        <v>48</v>
      </c>
      <c r="B287" s="14">
        <v>96985</v>
      </c>
      <c r="C287" s="12" t="s">
        <v>44</v>
      </c>
      <c r="D287" s="12" t="s">
        <v>216</v>
      </c>
      <c r="E287" s="137" t="s">
        <v>157</v>
      </c>
      <c r="F287" s="137"/>
      <c r="G287" s="13" t="s">
        <v>130</v>
      </c>
      <c r="H287" s="16">
        <v>3.85E-2</v>
      </c>
      <c r="I287" s="15">
        <f t="shared" si="57"/>
        <v>60.554999999999993</v>
      </c>
      <c r="J287" s="15">
        <f t="shared" si="61"/>
        <v>2.33</v>
      </c>
      <c r="K287" s="65"/>
      <c r="N287" s="59">
        <v>80.739999999999995</v>
      </c>
      <c r="O287" s="68">
        <f t="shared" si="62"/>
        <v>20.184999999999999</v>
      </c>
      <c r="P287" s="68">
        <f t="shared" si="64"/>
        <v>60.554999999999993</v>
      </c>
      <c r="Q287" s="69">
        <f t="shared" si="63"/>
        <v>0.25</v>
      </c>
    </row>
    <row r="288" spans="1:17" ht="24" customHeight="1" x14ac:dyDescent="0.2">
      <c r="A288" s="12" t="s">
        <v>48</v>
      </c>
      <c r="B288" s="14">
        <v>96995</v>
      </c>
      <c r="C288" s="12" t="s">
        <v>44</v>
      </c>
      <c r="D288" s="12" t="s">
        <v>217</v>
      </c>
      <c r="E288" s="137" t="s">
        <v>209</v>
      </c>
      <c r="F288" s="137"/>
      <c r="G288" s="13" t="s">
        <v>104</v>
      </c>
      <c r="H288" s="16">
        <v>6.0000000000000001E-3</v>
      </c>
      <c r="I288" s="15">
        <f t="shared" si="57"/>
        <v>30.795000000000002</v>
      </c>
      <c r="J288" s="15">
        <f t="shared" si="61"/>
        <v>0.18</v>
      </c>
      <c r="K288" s="65"/>
      <c r="N288" s="59">
        <v>41.06</v>
      </c>
      <c r="O288" s="68">
        <f t="shared" si="62"/>
        <v>10.265000000000001</v>
      </c>
      <c r="P288" s="68">
        <f t="shared" si="64"/>
        <v>30.795000000000002</v>
      </c>
      <c r="Q288" s="69">
        <f t="shared" si="63"/>
        <v>0.25</v>
      </c>
    </row>
    <row r="289" spans="1:17" ht="51.95" customHeight="1" x14ac:dyDescent="0.2">
      <c r="A289" s="12" t="s">
        <v>48</v>
      </c>
      <c r="B289" s="14">
        <v>97586</v>
      </c>
      <c r="C289" s="12" t="s">
        <v>44</v>
      </c>
      <c r="D289" s="12" t="s">
        <v>218</v>
      </c>
      <c r="E289" s="137" t="s">
        <v>157</v>
      </c>
      <c r="F289" s="137"/>
      <c r="G289" s="13" t="s">
        <v>130</v>
      </c>
      <c r="H289" s="16">
        <v>0.11559999999999999</v>
      </c>
      <c r="I289" s="15">
        <f t="shared" si="57"/>
        <v>115.6575</v>
      </c>
      <c r="J289" s="15">
        <f t="shared" si="61"/>
        <v>13.37</v>
      </c>
      <c r="K289" s="65"/>
      <c r="N289" s="59">
        <v>154.21</v>
      </c>
      <c r="O289" s="68">
        <f t="shared" si="62"/>
        <v>38.552500000000002</v>
      </c>
      <c r="P289" s="68">
        <f t="shared" si="64"/>
        <v>115.6575</v>
      </c>
      <c r="Q289" s="69">
        <f t="shared" si="63"/>
        <v>0.25</v>
      </c>
    </row>
    <row r="290" spans="1:17" ht="39" customHeight="1" x14ac:dyDescent="0.2">
      <c r="A290" s="12" t="s">
        <v>48</v>
      </c>
      <c r="B290" s="14">
        <v>97593</v>
      </c>
      <c r="C290" s="12" t="s">
        <v>44</v>
      </c>
      <c r="D290" s="12" t="s">
        <v>260</v>
      </c>
      <c r="E290" s="137" t="s">
        <v>157</v>
      </c>
      <c r="F290" s="137"/>
      <c r="G290" s="13" t="s">
        <v>130</v>
      </c>
      <c r="H290" s="16">
        <v>7.7100000000000002E-2</v>
      </c>
      <c r="I290" s="15">
        <f t="shared" si="57"/>
        <v>101.97749999999999</v>
      </c>
      <c r="J290" s="15">
        <f t="shared" si="61"/>
        <v>7.86</v>
      </c>
      <c r="K290" s="65"/>
      <c r="N290" s="59">
        <v>135.97</v>
      </c>
      <c r="O290" s="68">
        <f t="shared" si="62"/>
        <v>33.9925</v>
      </c>
      <c r="P290" s="68">
        <f t="shared" si="64"/>
        <v>101.97749999999999</v>
      </c>
      <c r="Q290" s="69">
        <f t="shared" si="63"/>
        <v>0.25</v>
      </c>
    </row>
    <row r="291" spans="1:17" ht="26.1" customHeight="1" x14ac:dyDescent="0.2">
      <c r="A291" s="12" t="s">
        <v>48</v>
      </c>
      <c r="B291" s="14">
        <v>97611</v>
      </c>
      <c r="C291" s="12" t="s">
        <v>44</v>
      </c>
      <c r="D291" s="12" t="s">
        <v>261</v>
      </c>
      <c r="E291" s="137" t="s">
        <v>157</v>
      </c>
      <c r="F291" s="137"/>
      <c r="G291" s="13" t="s">
        <v>130</v>
      </c>
      <c r="H291" s="16">
        <v>3.85E-2</v>
      </c>
      <c r="I291" s="15">
        <f t="shared" si="57"/>
        <v>13.785</v>
      </c>
      <c r="J291" s="15">
        <f t="shared" si="61"/>
        <v>0.53</v>
      </c>
      <c r="K291" s="65"/>
      <c r="N291" s="59">
        <v>18.38</v>
      </c>
      <c r="O291" s="68">
        <f t="shared" si="62"/>
        <v>4.5949999999999998</v>
      </c>
      <c r="P291" s="68">
        <f t="shared" si="64"/>
        <v>13.785</v>
      </c>
      <c r="Q291" s="69">
        <f t="shared" si="63"/>
        <v>0.25</v>
      </c>
    </row>
    <row r="292" spans="1:17" ht="26.1" customHeight="1" x14ac:dyDescent="0.2">
      <c r="A292" s="12" t="s">
        <v>48</v>
      </c>
      <c r="B292" s="14">
        <v>97612</v>
      </c>
      <c r="C292" s="12" t="s">
        <v>44</v>
      </c>
      <c r="D292" s="12" t="s">
        <v>262</v>
      </c>
      <c r="E292" s="137" t="s">
        <v>157</v>
      </c>
      <c r="F292" s="137"/>
      <c r="G292" s="13" t="s">
        <v>130</v>
      </c>
      <c r="H292" s="16">
        <v>3.85E-2</v>
      </c>
      <c r="I292" s="15">
        <f t="shared" si="57"/>
        <v>14.962499999999999</v>
      </c>
      <c r="J292" s="15">
        <f t="shared" si="61"/>
        <v>0.56999999999999995</v>
      </c>
      <c r="K292" s="65"/>
      <c r="N292" s="59">
        <v>19.95</v>
      </c>
      <c r="O292" s="68">
        <f t="shared" si="62"/>
        <v>4.9874999999999998</v>
      </c>
      <c r="P292" s="68">
        <f t="shared" si="64"/>
        <v>14.962499999999999</v>
      </c>
      <c r="Q292" s="69">
        <f t="shared" si="63"/>
        <v>0.25</v>
      </c>
    </row>
    <row r="293" spans="1:17" ht="39" customHeight="1" x14ac:dyDescent="0.2">
      <c r="A293" s="12" t="s">
        <v>48</v>
      </c>
      <c r="B293" s="14">
        <v>97886</v>
      </c>
      <c r="C293" s="12" t="s">
        <v>44</v>
      </c>
      <c r="D293" s="12" t="s">
        <v>219</v>
      </c>
      <c r="E293" s="137" t="s">
        <v>157</v>
      </c>
      <c r="F293" s="137"/>
      <c r="G293" s="13" t="s">
        <v>130</v>
      </c>
      <c r="H293" s="16">
        <v>3.85E-2</v>
      </c>
      <c r="I293" s="15">
        <f t="shared" si="57"/>
        <v>118.245</v>
      </c>
      <c r="J293" s="15">
        <f t="shared" si="61"/>
        <v>4.55</v>
      </c>
      <c r="K293" s="65"/>
      <c r="N293" s="59">
        <v>157.66</v>
      </c>
      <c r="O293" s="68">
        <f t="shared" si="62"/>
        <v>39.414999999999999</v>
      </c>
      <c r="P293" s="68">
        <f t="shared" si="64"/>
        <v>118.245</v>
      </c>
      <c r="Q293" s="69">
        <f t="shared" si="63"/>
        <v>0.25</v>
      </c>
    </row>
    <row r="294" spans="1:17" ht="39" customHeight="1" x14ac:dyDescent="0.2">
      <c r="A294" s="12" t="s">
        <v>48</v>
      </c>
      <c r="B294" s="14">
        <v>97906</v>
      </c>
      <c r="C294" s="12" t="s">
        <v>44</v>
      </c>
      <c r="D294" s="12" t="s">
        <v>220</v>
      </c>
      <c r="E294" s="137" t="s">
        <v>154</v>
      </c>
      <c r="F294" s="137"/>
      <c r="G294" s="13" t="s">
        <v>130</v>
      </c>
      <c r="H294" s="16">
        <v>1.9300000000000001E-2</v>
      </c>
      <c r="I294" s="15">
        <f t="shared" si="57"/>
        <v>305.34749999999997</v>
      </c>
      <c r="J294" s="15">
        <f t="shared" si="61"/>
        <v>5.89</v>
      </c>
      <c r="K294" s="65"/>
      <c r="N294" s="59">
        <v>407.13</v>
      </c>
      <c r="O294" s="68">
        <f t="shared" si="62"/>
        <v>101.7825</v>
      </c>
      <c r="P294" s="68">
        <f t="shared" si="64"/>
        <v>305.34749999999997</v>
      </c>
      <c r="Q294" s="69">
        <f t="shared" si="63"/>
        <v>0.25000000000000011</v>
      </c>
    </row>
    <row r="295" spans="1:17" ht="39" customHeight="1" x14ac:dyDescent="0.2">
      <c r="A295" s="12" t="s">
        <v>48</v>
      </c>
      <c r="B295" s="14">
        <v>98283</v>
      </c>
      <c r="C295" s="12" t="s">
        <v>44</v>
      </c>
      <c r="D295" s="12" t="s">
        <v>263</v>
      </c>
      <c r="E295" s="137" t="s">
        <v>251</v>
      </c>
      <c r="F295" s="137"/>
      <c r="G295" s="13" t="s">
        <v>108</v>
      </c>
      <c r="H295" s="16">
        <v>0.61670000000000003</v>
      </c>
      <c r="I295" s="15">
        <f t="shared" si="57"/>
        <v>6.6825000000000001</v>
      </c>
      <c r="J295" s="15">
        <f t="shared" si="61"/>
        <v>4.12</v>
      </c>
      <c r="K295" s="65"/>
      <c r="N295" s="59">
        <v>8.91</v>
      </c>
      <c r="O295" s="68">
        <f t="shared" si="62"/>
        <v>2.2275</v>
      </c>
      <c r="P295" s="68">
        <f t="shared" si="64"/>
        <v>6.6825000000000001</v>
      </c>
      <c r="Q295" s="69">
        <f t="shared" si="63"/>
        <v>0.25</v>
      </c>
    </row>
    <row r="296" spans="1:17" ht="39" customHeight="1" x14ac:dyDescent="0.2">
      <c r="A296" s="12" t="s">
        <v>48</v>
      </c>
      <c r="B296" s="14">
        <v>98441</v>
      </c>
      <c r="C296" s="12" t="s">
        <v>44</v>
      </c>
      <c r="D296" s="12" t="s">
        <v>221</v>
      </c>
      <c r="E296" s="137" t="s">
        <v>115</v>
      </c>
      <c r="F296" s="137"/>
      <c r="G296" s="13" t="s">
        <v>101</v>
      </c>
      <c r="H296" s="16">
        <v>0.2979</v>
      </c>
      <c r="I296" s="15">
        <f t="shared" si="57"/>
        <v>83.332499999999996</v>
      </c>
      <c r="J296" s="15">
        <f t="shared" si="61"/>
        <v>24.82</v>
      </c>
      <c r="K296" s="65"/>
      <c r="N296" s="59">
        <v>111.11</v>
      </c>
      <c r="O296" s="68">
        <f t="shared" si="62"/>
        <v>27.7775</v>
      </c>
      <c r="P296" s="68">
        <f t="shared" si="64"/>
        <v>83.332499999999996</v>
      </c>
      <c r="Q296" s="69">
        <f t="shared" si="63"/>
        <v>0.25</v>
      </c>
    </row>
    <row r="297" spans="1:17" ht="39" customHeight="1" x14ac:dyDescent="0.2">
      <c r="A297" s="12" t="s">
        <v>48</v>
      </c>
      <c r="B297" s="14">
        <v>98442</v>
      </c>
      <c r="C297" s="12" t="s">
        <v>44</v>
      </c>
      <c r="D297" s="12" t="s">
        <v>222</v>
      </c>
      <c r="E297" s="137" t="s">
        <v>115</v>
      </c>
      <c r="F297" s="137"/>
      <c r="G297" s="13" t="s">
        <v>101</v>
      </c>
      <c r="H297" s="16">
        <v>0.34289999999999998</v>
      </c>
      <c r="I297" s="15">
        <f t="shared" si="57"/>
        <v>85.297499999999999</v>
      </c>
      <c r="J297" s="15">
        <f t="shared" si="61"/>
        <v>29.24</v>
      </c>
      <c r="K297" s="65"/>
      <c r="N297" s="59">
        <v>113.73</v>
      </c>
      <c r="O297" s="68">
        <f t="shared" si="62"/>
        <v>28.432500000000001</v>
      </c>
      <c r="P297" s="68">
        <f t="shared" si="64"/>
        <v>85.297499999999999</v>
      </c>
      <c r="Q297" s="69">
        <f t="shared" si="63"/>
        <v>0.25</v>
      </c>
    </row>
    <row r="298" spans="1:17" ht="39" customHeight="1" x14ac:dyDescent="0.2">
      <c r="A298" s="12" t="s">
        <v>48</v>
      </c>
      <c r="B298" s="14">
        <v>98443</v>
      </c>
      <c r="C298" s="12" t="s">
        <v>44</v>
      </c>
      <c r="D298" s="12" t="s">
        <v>223</v>
      </c>
      <c r="E298" s="137" t="s">
        <v>115</v>
      </c>
      <c r="F298" s="137"/>
      <c r="G298" s="13" t="s">
        <v>101</v>
      </c>
      <c r="H298" s="16">
        <v>0.15809999999999999</v>
      </c>
      <c r="I298" s="15">
        <f t="shared" si="57"/>
        <v>72.989999999999995</v>
      </c>
      <c r="J298" s="15">
        <f t="shared" si="61"/>
        <v>11.53</v>
      </c>
      <c r="K298" s="65"/>
      <c r="N298" s="59">
        <v>97.32</v>
      </c>
      <c r="O298" s="68">
        <f t="shared" si="62"/>
        <v>24.33</v>
      </c>
      <c r="P298" s="68">
        <f t="shared" si="64"/>
        <v>72.989999999999995</v>
      </c>
      <c r="Q298" s="69">
        <f t="shared" si="63"/>
        <v>0.25</v>
      </c>
    </row>
    <row r="299" spans="1:17" ht="39" customHeight="1" x14ac:dyDescent="0.2">
      <c r="A299" s="12" t="s">
        <v>48</v>
      </c>
      <c r="B299" s="14">
        <v>98444</v>
      </c>
      <c r="C299" s="12" t="s">
        <v>44</v>
      </c>
      <c r="D299" s="12" t="s">
        <v>224</v>
      </c>
      <c r="E299" s="137" t="s">
        <v>115</v>
      </c>
      <c r="F299" s="137"/>
      <c r="G299" s="13" t="s">
        <v>101</v>
      </c>
      <c r="H299" s="16">
        <v>0.182</v>
      </c>
      <c r="I299" s="15">
        <f t="shared" si="57"/>
        <v>74.385000000000005</v>
      </c>
      <c r="J299" s="15">
        <f t="shared" si="61"/>
        <v>13.53</v>
      </c>
      <c r="K299" s="65"/>
      <c r="N299" s="59">
        <v>99.18</v>
      </c>
      <c r="O299" s="68">
        <f t="shared" si="62"/>
        <v>24.795000000000002</v>
      </c>
      <c r="P299" s="68">
        <f t="shared" si="64"/>
        <v>74.385000000000005</v>
      </c>
      <c r="Q299" s="69">
        <f t="shared" si="63"/>
        <v>0.25</v>
      </c>
    </row>
    <row r="300" spans="1:17" ht="39" customHeight="1" x14ac:dyDescent="0.2">
      <c r="A300" s="12" t="s">
        <v>48</v>
      </c>
      <c r="B300" s="14">
        <v>98445</v>
      </c>
      <c r="C300" s="12" t="s">
        <v>44</v>
      </c>
      <c r="D300" s="12" t="s">
        <v>225</v>
      </c>
      <c r="E300" s="137" t="s">
        <v>115</v>
      </c>
      <c r="F300" s="137"/>
      <c r="G300" s="13" t="s">
        <v>101</v>
      </c>
      <c r="H300" s="16">
        <v>0.46539999999999998</v>
      </c>
      <c r="I300" s="15">
        <f t="shared" ref="I300:I308" si="65">P300</f>
        <v>98.272500000000008</v>
      </c>
      <c r="J300" s="15">
        <f t="shared" ref="J300:J308" si="66">ROUNDDOWN(H300*I300,2)</f>
        <v>45.73</v>
      </c>
      <c r="K300" s="65"/>
      <c r="N300" s="59">
        <v>131.03</v>
      </c>
      <c r="O300" s="68">
        <f t="shared" si="62"/>
        <v>32.7575</v>
      </c>
      <c r="P300" s="68">
        <f t="shared" si="64"/>
        <v>98.272500000000008</v>
      </c>
      <c r="Q300" s="69">
        <f t="shared" si="63"/>
        <v>0.25</v>
      </c>
    </row>
    <row r="301" spans="1:17" ht="39" customHeight="1" x14ac:dyDescent="0.2">
      <c r="A301" s="12" t="s">
        <v>48</v>
      </c>
      <c r="B301" s="14">
        <v>98446</v>
      </c>
      <c r="C301" s="12" t="s">
        <v>44</v>
      </c>
      <c r="D301" s="12" t="s">
        <v>226</v>
      </c>
      <c r="E301" s="137" t="s">
        <v>115</v>
      </c>
      <c r="F301" s="137"/>
      <c r="G301" s="13" t="s">
        <v>101</v>
      </c>
      <c r="H301" s="16">
        <v>0.3629</v>
      </c>
      <c r="I301" s="15">
        <f t="shared" si="65"/>
        <v>124.185</v>
      </c>
      <c r="J301" s="15">
        <f t="shared" si="66"/>
        <v>45.06</v>
      </c>
      <c r="K301" s="65"/>
      <c r="N301" s="59">
        <v>165.58</v>
      </c>
      <c r="O301" s="68">
        <f t="shared" si="62"/>
        <v>41.395000000000003</v>
      </c>
      <c r="P301" s="68">
        <f t="shared" si="64"/>
        <v>124.185</v>
      </c>
      <c r="Q301" s="69">
        <f t="shared" si="63"/>
        <v>0.25</v>
      </c>
    </row>
    <row r="302" spans="1:17" ht="39" customHeight="1" x14ac:dyDescent="0.2">
      <c r="A302" s="12" t="s">
        <v>48</v>
      </c>
      <c r="B302" s="14">
        <v>98447</v>
      </c>
      <c r="C302" s="12" t="s">
        <v>44</v>
      </c>
      <c r="D302" s="12" t="s">
        <v>227</v>
      </c>
      <c r="E302" s="137" t="s">
        <v>115</v>
      </c>
      <c r="F302" s="137"/>
      <c r="G302" s="13" t="s">
        <v>101</v>
      </c>
      <c r="H302" s="16">
        <v>0.247</v>
      </c>
      <c r="I302" s="15">
        <f t="shared" si="65"/>
        <v>83.954999999999998</v>
      </c>
      <c r="J302" s="15">
        <f t="shared" si="66"/>
        <v>20.73</v>
      </c>
      <c r="K302" s="65"/>
      <c r="N302" s="59">
        <v>111.94</v>
      </c>
      <c r="O302" s="68">
        <f t="shared" si="62"/>
        <v>27.984999999999999</v>
      </c>
      <c r="P302" s="68">
        <f t="shared" si="64"/>
        <v>83.954999999999998</v>
      </c>
      <c r="Q302" s="69">
        <f t="shared" si="63"/>
        <v>0.25</v>
      </c>
    </row>
    <row r="303" spans="1:17" ht="39" customHeight="1" x14ac:dyDescent="0.2">
      <c r="A303" s="12" t="s">
        <v>48</v>
      </c>
      <c r="B303" s="14">
        <v>98448</v>
      </c>
      <c r="C303" s="12" t="s">
        <v>44</v>
      </c>
      <c r="D303" s="12" t="s">
        <v>228</v>
      </c>
      <c r="E303" s="137" t="s">
        <v>115</v>
      </c>
      <c r="F303" s="137"/>
      <c r="G303" s="13" t="s">
        <v>101</v>
      </c>
      <c r="H303" s="16">
        <v>0.19259999999999999</v>
      </c>
      <c r="I303" s="15">
        <f t="shared" si="65"/>
        <v>103.5975</v>
      </c>
      <c r="J303" s="15">
        <f t="shared" si="66"/>
        <v>19.95</v>
      </c>
      <c r="K303" s="65"/>
      <c r="N303" s="59">
        <v>138.13</v>
      </c>
      <c r="O303" s="68">
        <f t="shared" si="62"/>
        <v>34.532499999999999</v>
      </c>
      <c r="P303" s="68">
        <f t="shared" si="64"/>
        <v>103.5975</v>
      </c>
      <c r="Q303" s="69">
        <f t="shared" si="63"/>
        <v>0.25</v>
      </c>
    </row>
    <row r="304" spans="1:17" ht="51.95" customHeight="1" x14ac:dyDescent="0.2">
      <c r="A304" s="17" t="s">
        <v>50</v>
      </c>
      <c r="B304" s="19">
        <v>3080</v>
      </c>
      <c r="C304" s="17" t="s">
        <v>44</v>
      </c>
      <c r="D304" s="17" t="s">
        <v>230</v>
      </c>
      <c r="E304" s="139" t="s">
        <v>54</v>
      </c>
      <c r="F304" s="139"/>
      <c r="G304" s="18" t="s">
        <v>231</v>
      </c>
      <c r="H304" s="21">
        <v>5.7799999999999997E-2</v>
      </c>
      <c r="I304" s="20">
        <f t="shared" si="65"/>
        <v>50.234999999999999</v>
      </c>
      <c r="J304" s="20">
        <f t="shared" si="66"/>
        <v>2.9</v>
      </c>
      <c r="K304" s="65"/>
      <c r="N304" s="59">
        <v>66.98</v>
      </c>
      <c r="O304" s="68">
        <f t="shared" si="62"/>
        <v>16.745000000000001</v>
      </c>
      <c r="P304" s="68">
        <f t="shared" si="64"/>
        <v>50.234999999999999</v>
      </c>
      <c r="Q304" s="69">
        <f t="shared" si="63"/>
        <v>0.25</v>
      </c>
    </row>
    <row r="305" spans="1:17" ht="65.099999999999994" customHeight="1" x14ac:dyDescent="0.2">
      <c r="A305" s="17" t="s">
        <v>50</v>
      </c>
      <c r="B305" s="19">
        <v>3097</v>
      </c>
      <c r="C305" s="17" t="s">
        <v>44</v>
      </c>
      <c r="D305" s="17" t="s">
        <v>264</v>
      </c>
      <c r="E305" s="139" t="s">
        <v>54</v>
      </c>
      <c r="F305" s="139"/>
      <c r="G305" s="18" t="s">
        <v>231</v>
      </c>
      <c r="H305" s="21">
        <v>3.85E-2</v>
      </c>
      <c r="I305" s="20">
        <f t="shared" si="65"/>
        <v>56.242499999999993</v>
      </c>
      <c r="J305" s="20">
        <f t="shared" si="66"/>
        <v>2.16</v>
      </c>
      <c r="K305" s="65"/>
      <c r="N305" s="59">
        <v>74.989999999999995</v>
      </c>
      <c r="O305" s="68">
        <f t="shared" si="62"/>
        <v>18.747499999999999</v>
      </c>
      <c r="P305" s="68">
        <f t="shared" si="64"/>
        <v>56.242499999999993</v>
      </c>
      <c r="Q305" s="69">
        <f t="shared" si="63"/>
        <v>0.25</v>
      </c>
    </row>
    <row r="306" spans="1:17" ht="26.1" customHeight="1" x14ac:dyDescent="0.2">
      <c r="A306" s="17" t="s">
        <v>50</v>
      </c>
      <c r="B306" s="19">
        <v>10886</v>
      </c>
      <c r="C306" s="17" t="s">
        <v>44</v>
      </c>
      <c r="D306" s="17" t="s">
        <v>245</v>
      </c>
      <c r="E306" s="139" t="s">
        <v>54</v>
      </c>
      <c r="F306" s="139"/>
      <c r="G306" s="18" t="s">
        <v>130</v>
      </c>
      <c r="H306" s="21">
        <v>1.9300000000000001E-2</v>
      </c>
      <c r="I306" s="20">
        <f t="shared" si="65"/>
        <v>131.25</v>
      </c>
      <c r="J306" s="20">
        <f t="shared" si="66"/>
        <v>2.5299999999999998</v>
      </c>
      <c r="K306" s="65"/>
      <c r="N306" s="59">
        <v>175</v>
      </c>
      <c r="O306" s="68">
        <f t="shared" si="62"/>
        <v>43.75</v>
      </c>
      <c r="P306" s="68">
        <f t="shared" si="64"/>
        <v>131.25</v>
      </c>
      <c r="Q306" s="69">
        <f t="shared" si="63"/>
        <v>0.25</v>
      </c>
    </row>
    <row r="307" spans="1:17" ht="26.1" customHeight="1" x14ac:dyDescent="0.2">
      <c r="A307" s="17" t="s">
        <v>50</v>
      </c>
      <c r="B307" s="19">
        <v>10891</v>
      </c>
      <c r="C307" s="17" t="s">
        <v>44</v>
      </c>
      <c r="D307" s="17" t="s">
        <v>246</v>
      </c>
      <c r="E307" s="139" t="s">
        <v>54</v>
      </c>
      <c r="F307" s="139"/>
      <c r="G307" s="18" t="s">
        <v>130</v>
      </c>
      <c r="H307" s="21">
        <v>1.9300000000000001E-2</v>
      </c>
      <c r="I307" s="20">
        <f t="shared" si="65"/>
        <v>126.92249999999999</v>
      </c>
      <c r="J307" s="20">
        <f t="shared" si="66"/>
        <v>2.44</v>
      </c>
      <c r="K307" s="65"/>
      <c r="N307" s="59">
        <v>169.23</v>
      </c>
      <c r="O307" s="68">
        <f t="shared" si="62"/>
        <v>42.307499999999997</v>
      </c>
      <c r="P307" s="68">
        <f t="shared" si="64"/>
        <v>126.92249999999999</v>
      </c>
      <c r="Q307" s="69">
        <f t="shared" si="63"/>
        <v>0.25</v>
      </c>
    </row>
    <row r="308" spans="1:17" ht="39" customHeight="1" thickBot="1" x14ac:dyDescent="0.25">
      <c r="A308" s="17" t="s">
        <v>50</v>
      </c>
      <c r="B308" s="19">
        <v>11587</v>
      </c>
      <c r="C308" s="17" t="s">
        <v>44</v>
      </c>
      <c r="D308" s="17" t="s">
        <v>234</v>
      </c>
      <c r="E308" s="139" t="s">
        <v>54</v>
      </c>
      <c r="F308" s="139"/>
      <c r="G308" s="18" t="s">
        <v>101</v>
      </c>
      <c r="H308" s="21">
        <v>0.99380000000000002</v>
      </c>
      <c r="I308" s="20">
        <f t="shared" si="65"/>
        <v>70.11</v>
      </c>
      <c r="J308" s="20">
        <f t="shared" si="66"/>
        <v>69.67</v>
      </c>
      <c r="K308" s="65"/>
      <c r="N308" s="59">
        <v>93.48</v>
      </c>
      <c r="O308" s="68">
        <f t="shared" si="62"/>
        <v>23.37</v>
      </c>
      <c r="P308" s="68">
        <f t="shared" si="64"/>
        <v>70.11</v>
      </c>
      <c r="Q308" s="69">
        <f t="shared" si="63"/>
        <v>0.25</v>
      </c>
    </row>
    <row r="309" spans="1:17" ht="0.95" customHeight="1" thickTop="1" x14ac:dyDescent="0.2">
      <c r="A309" s="11"/>
      <c r="B309" s="11"/>
      <c r="C309" s="11"/>
      <c r="D309" s="11"/>
      <c r="E309" s="11"/>
      <c r="F309" s="11"/>
      <c r="G309" s="11"/>
      <c r="H309" s="11"/>
      <c r="I309" s="11"/>
      <c r="J309" s="11"/>
      <c r="K309" s="65" t="b">
        <f t="shared" ref="K309:K310" si="67">IF(J309="Total",J310)</f>
        <v>0</v>
      </c>
      <c r="N309" s="59"/>
      <c r="O309" s="68">
        <f t="shared" si="62"/>
        <v>0</v>
      </c>
      <c r="P309" s="68">
        <f t="shared" si="64"/>
        <v>0</v>
      </c>
      <c r="Q309" s="69" t="e">
        <f t="shared" si="63"/>
        <v>#DIV/0!</v>
      </c>
    </row>
    <row r="310" spans="1:17" ht="18" customHeight="1" x14ac:dyDescent="0.2">
      <c r="A310" s="2" t="s">
        <v>265</v>
      </c>
      <c r="B310" s="4" t="s">
        <v>36</v>
      </c>
      <c r="C310" s="2" t="s">
        <v>37</v>
      </c>
      <c r="D310" s="2" t="s">
        <v>9</v>
      </c>
      <c r="E310" s="129" t="s">
        <v>38</v>
      </c>
      <c r="F310" s="129"/>
      <c r="G310" s="3" t="s">
        <v>39</v>
      </c>
      <c r="H310" s="4" t="s">
        <v>40</v>
      </c>
      <c r="I310" s="4" t="s">
        <v>41</v>
      </c>
      <c r="J310" s="4" t="s">
        <v>10</v>
      </c>
      <c r="K310" s="65">
        <f t="shared" si="67"/>
        <v>602.93999999999994</v>
      </c>
      <c r="N310" s="59" t="s">
        <v>41</v>
      </c>
      <c r="O310" s="68" t="e">
        <f t="shared" si="62"/>
        <v>#VALUE!</v>
      </c>
      <c r="P310" s="68" t="e">
        <f t="shared" si="64"/>
        <v>#VALUE!</v>
      </c>
      <c r="Q310" s="69" t="e">
        <f t="shared" si="63"/>
        <v>#VALUE!</v>
      </c>
    </row>
    <row r="311" spans="1:17" ht="39" customHeight="1" x14ac:dyDescent="0.2">
      <c r="A311" s="6" t="s">
        <v>42</v>
      </c>
      <c r="B311" s="8">
        <v>93208</v>
      </c>
      <c r="C311" s="6" t="s">
        <v>44</v>
      </c>
      <c r="D311" s="6" t="s">
        <v>266</v>
      </c>
      <c r="E311" s="138" t="s">
        <v>115</v>
      </c>
      <c r="F311" s="138"/>
      <c r="G311" s="7" t="s">
        <v>101</v>
      </c>
      <c r="H311" s="10">
        <v>1</v>
      </c>
      <c r="I311" s="9">
        <f>SUM(J312:J353)</f>
        <v>602.93999999999994</v>
      </c>
      <c r="J311" s="9">
        <f>H311*I311</f>
        <v>602.93999999999994</v>
      </c>
      <c r="K311" s="65"/>
      <c r="N311" s="59">
        <v>803.92000000000007</v>
      </c>
      <c r="O311" s="68">
        <f t="shared" si="62"/>
        <v>200.98000000000002</v>
      </c>
      <c r="P311" s="68">
        <f t="shared" si="64"/>
        <v>602.94000000000005</v>
      </c>
      <c r="Q311" s="69">
        <f t="shared" si="63"/>
        <v>0.25</v>
      </c>
    </row>
    <row r="312" spans="1:17" ht="39" customHeight="1" x14ac:dyDescent="0.2">
      <c r="A312" s="12" t="s">
        <v>48</v>
      </c>
      <c r="B312" s="14">
        <v>101165</v>
      </c>
      <c r="C312" s="12" t="s">
        <v>44</v>
      </c>
      <c r="D312" s="12" t="s">
        <v>155</v>
      </c>
      <c r="E312" s="137" t="s">
        <v>103</v>
      </c>
      <c r="F312" s="137"/>
      <c r="G312" s="13" t="s">
        <v>104</v>
      </c>
      <c r="H312" s="16">
        <v>2.69E-2</v>
      </c>
      <c r="I312" s="15">
        <f t="shared" ref="I312" si="68">P312</f>
        <v>597.12749999999994</v>
      </c>
      <c r="J312" s="15">
        <f>ROUND(H312*I312,2)</f>
        <v>16.059999999999999</v>
      </c>
      <c r="K312" s="65"/>
      <c r="N312" s="59">
        <v>796.17</v>
      </c>
      <c r="O312" s="68">
        <f t="shared" si="62"/>
        <v>199.04249999999999</v>
      </c>
      <c r="P312" s="68">
        <f t="shared" si="64"/>
        <v>597.12749999999994</v>
      </c>
      <c r="Q312" s="69">
        <f t="shared" si="63"/>
        <v>0.25</v>
      </c>
    </row>
    <row r="313" spans="1:17" ht="39" customHeight="1" x14ac:dyDescent="0.2">
      <c r="A313" s="12" t="s">
        <v>48</v>
      </c>
      <c r="B313" s="14">
        <v>101876</v>
      </c>
      <c r="C313" s="12" t="s">
        <v>44</v>
      </c>
      <c r="D313" s="12" t="s">
        <v>156</v>
      </c>
      <c r="E313" s="137" t="s">
        <v>157</v>
      </c>
      <c r="F313" s="137"/>
      <c r="G313" s="13" t="s">
        <v>130</v>
      </c>
      <c r="H313" s="16">
        <v>2.52E-2</v>
      </c>
      <c r="I313" s="15">
        <f t="shared" ref="I313:I353" si="69">P313</f>
        <v>47.865000000000002</v>
      </c>
      <c r="J313" s="15">
        <f>ROUND(H313*I313,2)</f>
        <v>1.21</v>
      </c>
      <c r="K313" s="65"/>
      <c r="N313" s="59">
        <v>63.82</v>
      </c>
      <c r="O313" s="68">
        <f t="shared" si="62"/>
        <v>15.955</v>
      </c>
      <c r="P313" s="68">
        <f t="shared" si="64"/>
        <v>47.865000000000002</v>
      </c>
      <c r="Q313" s="69">
        <f t="shared" si="63"/>
        <v>0.25</v>
      </c>
    </row>
    <row r="314" spans="1:17" ht="39" customHeight="1" x14ac:dyDescent="0.2">
      <c r="A314" s="12" t="s">
        <v>48</v>
      </c>
      <c r="B314" s="14">
        <v>101891</v>
      </c>
      <c r="C314" s="12" t="s">
        <v>44</v>
      </c>
      <c r="D314" s="12" t="s">
        <v>158</v>
      </c>
      <c r="E314" s="137" t="s">
        <v>157</v>
      </c>
      <c r="F314" s="137"/>
      <c r="G314" s="13" t="s">
        <v>130</v>
      </c>
      <c r="H314" s="16">
        <v>5.04E-2</v>
      </c>
      <c r="I314" s="15">
        <f t="shared" si="69"/>
        <v>20.4375</v>
      </c>
      <c r="J314" s="15">
        <f>ROUND(H314*I314,2)</f>
        <v>1.03</v>
      </c>
      <c r="K314" s="65"/>
      <c r="N314" s="59">
        <v>27.25</v>
      </c>
      <c r="O314" s="68">
        <f t="shared" si="62"/>
        <v>6.8125</v>
      </c>
      <c r="P314" s="68">
        <f t="shared" si="64"/>
        <v>20.4375</v>
      </c>
      <c r="Q314" s="69">
        <f t="shared" si="63"/>
        <v>0.25</v>
      </c>
    </row>
    <row r="315" spans="1:17" ht="24" customHeight="1" x14ac:dyDescent="0.2">
      <c r="A315" s="12" t="s">
        <v>48</v>
      </c>
      <c r="B315" s="14">
        <v>88262</v>
      </c>
      <c r="C315" s="12" t="s">
        <v>44</v>
      </c>
      <c r="D315" s="12" t="s">
        <v>105</v>
      </c>
      <c r="E315" s="137" t="s">
        <v>46</v>
      </c>
      <c r="F315" s="137"/>
      <c r="G315" s="13" t="s">
        <v>73</v>
      </c>
      <c r="H315" s="16">
        <v>0.97940000000000005</v>
      </c>
      <c r="I315" s="15">
        <f t="shared" si="69"/>
        <v>16.049999999999997</v>
      </c>
      <c r="J315" s="15">
        <f>ROUND(H315*I315,2)</f>
        <v>15.72</v>
      </c>
      <c r="K315" s="65"/>
      <c r="N315" s="59">
        <v>21.4</v>
      </c>
      <c r="O315" s="68">
        <f t="shared" si="62"/>
        <v>5.35</v>
      </c>
      <c r="P315" s="68">
        <f t="shared" si="64"/>
        <v>16.049999999999997</v>
      </c>
      <c r="Q315" s="69">
        <f t="shared" si="63"/>
        <v>0.25000000000000011</v>
      </c>
    </row>
    <row r="316" spans="1:17" ht="26.1" customHeight="1" x14ac:dyDescent="0.2">
      <c r="A316" s="12" t="s">
        <v>48</v>
      </c>
      <c r="B316" s="14">
        <v>88489</v>
      </c>
      <c r="C316" s="12" t="s">
        <v>44</v>
      </c>
      <c r="D316" s="12" t="s">
        <v>168</v>
      </c>
      <c r="E316" s="137" t="s">
        <v>169</v>
      </c>
      <c r="F316" s="137"/>
      <c r="G316" s="13" t="s">
        <v>101</v>
      </c>
      <c r="H316" s="16">
        <v>3.7456999999999998</v>
      </c>
      <c r="I316" s="15">
        <f t="shared" si="69"/>
        <v>9.2174999999999994</v>
      </c>
      <c r="J316" s="15">
        <f>ROUND(H316*I316,2)</f>
        <v>34.53</v>
      </c>
      <c r="K316" s="65"/>
      <c r="N316" s="59">
        <v>12.29</v>
      </c>
      <c r="O316" s="68">
        <f t="shared" si="62"/>
        <v>3.0724999999999998</v>
      </c>
      <c r="P316" s="68">
        <f t="shared" si="64"/>
        <v>9.2174999999999994</v>
      </c>
      <c r="Q316" s="69">
        <f t="shared" si="63"/>
        <v>0.25</v>
      </c>
    </row>
    <row r="317" spans="1:17" ht="65.099999999999994" customHeight="1" x14ac:dyDescent="0.2">
      <c r="A317" s="12" t="s">
        <v>48</v>
      </c>
      <c r="B317" s="14">
        <v>91170</v>
      </c>
      <c r="C317" s="12" t="s">
        <v>44</v>
      </c>
      <c r="D317" s="12" t="s">
        <v>187</v>
      </c>
      <c r="E317" s="137" t="s">
        <v>154</v>
      </c>
      <c r="F317" s="137"/>
      <c r="G317" s="13" t="s">
        <v>108</v>
      </c>
      <c r="H317" s="16">
        <v>0.25180000000000002</v>
      </c>
      <c r="I317" s="15">
        <f t="shared" si="69"/>
        <v>1.9575</v>
      </c>
      <c r="J317" s="15">
        <f t="shared" ref="J317:J353" si="70">ROUNDDOWN(H317*I317,2)</f>
        <v>0.49</v>
      </c>
      <c r="K317" s="65"/>
      <c r="N317" s="59">
        <v>2.61</v>
      </c>
      <c r="O317" s="68">
        <f t="shared" si="62"/>
        <v>0.65249999999999997</v>
      </c>
      <c r="P317" s="68">
        <f t="shared" si="64"/>
        <v>1.9575</v>
      </c>
      <c r="Q317" s="69">
        <f t="shared" si="63"/>
        <v>0.25</v>
      </c>
    </row>
    <row r="318" spans="1:17" ht="51.95" customHeight="1" x14ac:dyDescent="0.2">
      <c r="A318" s="12" t="s">
        <v>48</v>
      </c>
      <c r="B318" s="14">
        <v>91173</v>
      </c>
      <c r="C318" s="12" t="s">
        <v>44</v>
      </c>
      <c r="D318" s="12" t="s">
        <v>188</v>
      </c>
      <c r="E318" s="137" t="s">
        <v>154</v>
      </c>
      <c r="F318" s="137"/>
      <c r="G318" s="13" t="s">
        <v>108</v>
      </c>
      <c r="H318" s="16">
        <v>0.2266</v>
      </c>
      <c r="I318" s="15">
        <f t="shared" si="69"/>
        <v>0.99</v>
      </c>
      <c r="J318" s="15">
        <f t="shared" si="70"/>
        <v>0.22</v>
      </c>
      <c r="K318" s="65"/>
      <c r="N318" s="59">
        <v>1.32</v>
      </c>
      <c r="O318" s="68">
        <f t="shared" si="62"/>
        <v>0.33</v>
      </c>
      <c r="P318" s="68">
        <f t="shared" si="64"/>
        <v>0.99</v>
      </c>
      <c r="Q318" s="69">
        <f t="shared" si="63"/>
        <v>0.25</v>
      </c>
    </row>
    <row r="319" spans="1:17" ht="39" customHeight="1" x14ac:dyDescent="0.2">
      <c r="A319" s="12" t="s">
        <v>48</v>
      </c>
      <c r="B319" s="14">
        <v>91341</v>
      </c>
      <c r="C319" s="12" t="s">
        <v>44</v>
      </c>
      <c r="D319" s="12" t="s">
        <v>258</v>
      </c>
      <c r="E319" s="137" t="s">
        <v>186</v>
      </c>
      <c r="F319" s="137"/>
      <c r="G319" s="13" t="s">
        <v>101</v>
      </c>
      <c r="H319" s="16">
        <v>6.3399999999999998E-2</v>
      </c>
      <c r="I319" s="15">
        <f t="shared" si="69"/>
        <v>475.42499999999995</v>
      </c>
      <c r="J319" s="15">
        <f t="shared" si="70"/>
        <v>30.14</v>
      </c>
      <c r="K319" s="65"/>
      <c r="N319" s="59">
        <v>633.9</v>
      </c>
      <c r="O319" s="68">
        <f t="shared" si="62"/>
        <v>158.47499999999999</v>
      </c>
      <c r="P319" s="68">
        <f t="shared" si="64"/>
        <v>475.42499999999995</v>
      </c>
      <c r="Q319" s="69">
        <f t="shared" si="63"/>
        <v>0.25</v>
      </c>
    </row>
    <row r="320" spans="1:17" ht="39" customHeight="1" x14ac:dyDescent="0.2">
      <c r="A320" s="12" t="s">
        <v>48</v>
      </c>
      <c r="B320" s="14">
        <v>91862</v>
      </c>
      <c r="C320" s="12" t="s">
        <v>44</v>
      </c>
      <c r="D320" s="12" t="s">
        <v>190</v>
      </c>
      <c r="E320" s="137" t="s">
        <v>157</v>
      </c>
      <c r="F320" s="137"/>
      <c r="G320" s="13" t="s">
        <v>108</v>
      </c>
      <c r="H320" s="16">
        <v>0.25180000000000002</v>
      </c>
      <c r="I320" s="15">
        <f t="shared" si="69"/>
        <v>6.8249999999999993</v>
      </c>
      <c r="J320" s="15">
        <f t="shared" si="70"/>
        <v>1.71</v>
      </c>
      <c r="K320" s="65"/>
      <c r="N320" s="59">
        <v>9.1</v>
      </c>
      <c r="O320" s="68">
        <f t="shared" si="62"/>
        <v>2.2749999999999999</v>
      </c>
      <c r="P320" s="68">
        <f t="shared" si="64"/>
        <v>6.8249999999999993</v>
      </c>
      <c r="Q320" s="69">
        <f t="shared" si="63"/>
        <v>0.25</v>
      </c>
    </row>
    <row r="321" spans="1:17" ht="39" customHeight="1" x14ac:dyDescent="0.2">
      <c r="A321" s="12" t="s">
        <v>48</v>
      </c>
      <c r="B321" s="14">
        <v>91870</v>
      </c>
      <c r="C321" s="12" t="s">
        <v>44</v>
      </c>
      <c r="D321" s="12" t="s">
        <v>192</v>
      </c>
      <c r="E321" s="137" t="s">
        <v>157</v>
      </c>
      <c r="F321" s="137"/>
      <c r="G321" s="13" t="s">
        <v>108</v>
      </c>
      <c r="H321" s="16">
        <v>0.2266</v>
      </c>
      <c r="I321" s="15">
        <f t="shared" si="69"/>
        <v>7.4924999999999997</v>
      </c>
      <c r="J321" s="15">
        <f t="shared" si="70"/>
        <v>1.69</v>
      </c>
      <c r="K321" s="65"/>
      <c r="N321" s="59">
        <v>9.99</v>
      </c>
      <c r="O321" s="68">
        <f t="shared" si="62"/>
        <v>2.4975000000000001</v>
      </c>
      <c r="P321" s="68">
        <f t="shared" si="64"/>
        <v>7.4924999999999997</v>
      </c>
      <c r="Q321" s="69">
        <f t="shared" si="63"/>
        <v>0.25</v>
      </c>
    </row>
    <row r="322" spans="1:17" ht="39" customHeight="1" x14ac:dyDescent="0.2">
      <c r="A322" s="12" t="s">
        <v>48</v>
      </c>
      <c r="B322" s="14">
        <v>91911</v>
      </c>
      <c r="C322" s="12" t="s">
        <v>44</v>
      </c>
      <c r="D322" s="12" t="s">
        <v>197</v>
      </c>
      <c r="E322" s="137" t="s">
        <v>157</v>
      </c>
      <c r="F322" s="137"/>
      <c r="G322" s="13" t="s">
        <v>130</v>
      </c>
      <c r="H322" s="16">
        <v>7.5499999999999998E-2</v>
      </c>
      <c r="I322" s="15">
        <f t="shared" si="69"/>
        <v>8.3324999999999996</v>
      </c>
      <c r="J322" s="15">
        <f t="shared" si="70"/>
        <v>0.62</v>
      </c>
      <c r="K322" s="65"/>
      <c r="N322" s="59">
        <v>11.11</v>
      </c>
      <c r="O322" s="68">
        <f t="shared" si="62"/>
        <v>2.7774999999999999</v>
      </c>
      <c r="P322" s="68">
        <f t="shared" si="64"/>
        <v>8.3324999999999996</v>
      </c>
      <c r="Q322" s="69">
        <f t="shared" si="63"/>
        <v>0.25</v>
      </c>
    </row>
    <row r="323" spans="1:17" ht="39" customHeight="1" x14ac:dyDescent="0.2">
      <c r="A323" s="12" t="s">
        <v>48</v>
      </c>
      <c r="B323" s="14">
        <v>91924</v>
      </c>
      <c r="C323" s="12" t="s">
        <v>44</v>
      </c>
      <c r="D323" s="12" t="s">
        <v>198</v>
      </c>
      <c r="E323" s="137" t="s">
        <v>157</v>
      </c>
      <c r="F323" s="137"/>
      <c r="G323" s="13" t="s">
        <v>108</v>
      </c>
      <c r="H323" s="16">
        <v>0.62190000000000001</v>
      </c>
      <c r="I323" s="15">
        <f t="shared" si="69"/>
        <v>1.92</v>
      </c>
      <c r="J323" s="15">
        <f t="shared" si="70"/>
        <v>1.19</v>
      </c>
      <c r="K323" s="65"/>
      <c r="N323" s="59">
        <v>2.56</v>
      </c>
      <c r="O323" s="68">
        <f t="shared" si="62"/>
        <v>0.64</v>
      </c>
      <c r="P323" s="68">
        <f t="shared" si="64"/>
        <v>1.92</v>
      </c>
      <c r="Q323" s="69">
        <f t="shared" si="63"/>
        <v>0.25</v>
      </c>
    </row>
    <row r="324" spans="1:17" ht="39" customHeight="1" x14ac:dyDescent="0.2">
      <c r="A324" s="12" t="s">
        <v>48</v>
      </c>
      <c r="B324" s="14">
        <v>91926</v>
      </c>
      <c r="C324" s="12" t="s">
        <v>44</v>
      </c>
      <c r="D324" s="12" t="s">
        <v>199</v>
      </c>
      <c r="E324" s="137" t="s">
        <v>157</v>
      </c>
      <c r="F324" s="137"/>
      <c r="G324" s="13" t="s">
        <v>108</v>
      </c>
      <c r="H324" s="16">
        <v>0.67979999999999996</v>
      </c>
      <c r="I324" s="15">
        <f t="shared" si="69"/>
        <v>2.7824999999999998</v>
      </c>
      <c r="J324" s="15">
        <f t="shared" si="70"/>
        <v>1.89</v>
      </c>
      <c r="K324" s="65"/>
      <c r="N324" s="59">
        <v>3.71</v>
      </c>
      <c r="O324" s="68">
        <f t="shared" si="62"/>
        <v>0.92749999999999999</v>
      </c>
      <c r="P324" s="68">
        <f t="shared" si="64"/>
        <v>2.7824999999999998</v>
      </c>
      <c r="Q324" s="69">
        <f t="shared" si="63"/>
        <v>0.25000000000000011</v>
      </c>
    </row>
    <row r="325" spans="1:17" ht="26.1" customHeight="1" x14ac:dyDescent="0.2">
      <c r="A325" s="12" t="s">
        <v>48</v>
      </c>
      <c r="B325" s="14">
        <v>91937</v>
      </c>
      <c r="C325" s="12" t="s">
        <v>44</v>
      </c>
      <c r="D325" s="12" t="s">
        <v>201</v>
      </c>
      <c r="E325" s="137" t="s">
        <v>157</v>
      </c>
      <c r="F325" s="137"/>
      <c r="G325" s="13" t="s">
        <v>130</v>
      </c>
      <c r="H325" s="16">
        <v>0.12590000000000001</v>
      </c>
      <c r="I325" s="15">
        <f t="shared" si="69"/>
        <v>7.23</v>
      </c>
      <c r="J325" s="15">
        <f t="shared" si="70"/>
        <v>0.91</v>
      </c>
      <c r="K325" s="65"/>
      <c r="N325" s="59">
        <v>9.64</v>
      </c>
      <c r="O325" s="68">
        <f t="shared" si="62"/>
        <v>2.41</v>
      </c>
      <c r="P325" s="68">
        <f t="shared" si="64"/>
        <v>7.23</v>
      </c>
      <c r="Q325" s="69">
        <f t="shared" si="63"/>
        <v>0.25</v>
      </c>
    </row>
    <row r="326" spans="1:17" ht="39" customHeight="1" x14ac:dyDescent="0.2">
      <c r="A326" s="12" t="s">
        <v>48</v>
      </c>
      <c r="B326" s="14">
        <v>92000</v>
      </c>
      <c r="C326" s="12" t="s">
        <v>44</v>
      </c>
      <c r="D326" s="12" t="s">
        <v>204</v>
      </c>
      <c r="E326" s="137" t="s">
        <v>157</v>
      </c>
      <c r="F326" s="137"/>
      <c r="G326" s="13" t="s">
        <v>130</v>
      </c>
      <c r="H326" s="16">
        <v>5.04E-2</v>
      </c>
      <c r="I326" s="15">
        <f t="shared" si="69"/>
        <v>19.447499999999998</v>
      </c>
      <c r="J326" s="15">
        <f t="shared" si="70"/>
        <v>0.98</v>
      </c>
      <c r="K326" s="65"/>
      <c r="N326" s="59">
        <v>25.93</v>
      </c>
      <c r="O326" s="68">
        <f t="shared" si="62"/>
        <v>6.4824999999999999</v>
      </c>
      <c r="P326" s="68">
        <f t="shared" si="64"/>
        <v>19.447499999999998</v>
      </c>
      <c r="Q326" s="69">
        <f t="shared" si="63"/>
        <v>0.25000000000000011</v>
      </c>
    </row>
    <row r="327" spans="1:17" ht="39" customHeight="1" x14ac:dyDescent="0.2">
      <c r="A327" s="12" t="s">
        <v>48</v>
      </c>
      <c r="B327" s="14">
        <v>92025</v>
      </c>
      <c r="C327" s="12" t="s">
        <v>44</v>
      </c>
      <c r="D327" s="12" t="s">
        <v>267</v>
      </c>
      <c r="E327" s="137" t="s">
        <v>157</v>
      </c>
      <c r="F327" s="137"/>
      <c r="G327" s="13" t="s">
        <v>130</v>
      </c>
      <c r="H327" s="16">
        <v>2.52E-2</v>
      </c>
      <c r="I327" s="15">
        <f t="shared" si="69"/>
        <v>46.447499999999998</v>
      </c>
      <c r="J327" s="15">
        <f t="shared" si="70"/>
        <v>1.17</v>
      </c>
      <c r="K327" s="65"/>
      <c r="N327" s="59">
        <v>61.93</v>
      </c>
      <c r="O327" s="68">
        <f t="shared" si="62"/>
        <v>15.4825</v>
      </c>
      <c r="P327" s="68">
        <f t="shared" si="64"/>
        <v>46.447499999999998</v>
      </c>
      <c r="Q327" s="69">
        <f t="shared" si="63"/>
        <v>0.25</v>
      </c>
    </row>
    <row r="328" spans="1:17" ht="51.95" customHeight="1" x14ac:dyDescent="0.2">
      <c r="A328" s="12" t="s">
        <v>48</v>
      </c>
      <c r="B328" s="14">
        <v>92543</v>
      </c>
      <c r="C328" s="12" t="s">
        <v>44</v>
      </c>
      <c r="D328" s="12" t="s">
        <v>205</v>
      </c>
      <c r="E328" s="137" t="s">
        <v>206</v>
      </c>
      <c r="F328" s="137"/>
      <c r="G328" s="13" t="s">
        <v>101</v>
      </c>
      <c r="H328" s="16">
        <v>1.4396</v>
      </c>
      <c r="I328" s="15">
        <f t="shared" si="69"/>
        <v>10.4175</v>
      </c>
      <c r="J328" s="15">
        <f t="shared" si="70"/>
        <v>14.99</v>
      </c>
      <c r="K328" s="65"/>
      <c r="N328" s="59">
        <v>13.89</v>
      </c>
      <c r="O328" s="68">
        <f t="shared" ref="O328:O391" si="71">N328*$O$4</f>
        <v>3.4725000000000001</v>
      </c>
      <c r="P328" s="68">
        <f t="shared" si="64"/>
        <v>10.4175</v>
      </c>
      <c r="Q328" s="69">
        <f t="shared" ref="Q328:Q391" si="72">1-(P328/N328)</f>
        <v>0.25</v>
      </c>
    </row>
    <row r="329" spans="1:17" ht="26.1" customHeight="1" x14ac:dyDescent="0.2">
      <c r="A329" s="12" t="s">
        <v>48</v>
      </c>
      <c r="B329" s="14">
        <v>93358</v>
      </c>
      <c r="C329" s="12" t="s">
        <v>44</v>
      </c>
      <c r="D329" s="12" t="s">
        <v>208</v>
      </c>
      <c r="E329" s="137" t="s">
        <v>209</v>
      </c>
      <c r="F329" s="137"/>
      <c r="G329" s="13" t="s">
        <v>104</v>
      </c>
      <c r="H329" s="16">
        <v>2.6200000000000001E-2</v>
      </c>
      <c r="I329" s="15">
        <f t="shared" si="69"/>
        <v>50.79</v>
      </c>
      <c r="J329" s="15">
        <f t="shared" si="70"/>
        <v>1.33</v>
      </c>
      <c r="K329" s="65"/>
      <c r="N329" s="59">
        <v>67.72</v>
      </c>
      <c r="O329" s="68">
        <f t="shared" si="71"/>
        <v>16.93</v>
      </c>
      <c r="P329" s="68">
        <f t="shared" si="64"/>
        <v>50.79</v>
      </c>
      <c r="Q329" s="69">
        <f t="shared" si="72"/>
        <v>0.25</v>
      </c>
    </row>
    <row r="330" spans="1:17" ht="51.95" customHeight="1" x14ac:dyDescent="0.2">
      <c r="A330" s="12" t="s">
        <v>48</v>
      </c>
      <c r="B330" s="14">
        <v>94210</v>
      </c>
      <c r="C330" s="12" t="s">
        <v>44</v>
      </c>
      <c r="D330" s="12" t="s">
        <v>210</v>
      </c>
      <c r="E330" s="137" t="s">
        <v>206</v>
      </c>
      <c r="F330" s="137"/>
      <c r="G330" s="13" t="s">
        <v>101</v>
      </c>
      <c r="H330" s="16">
        <v>1.4396</v>
      </c>
      <c r="I330" s="15">
        <f t="shared" si="69"/>
        <v>50.392499999999998</v>
      </c>
      <c r="J330" s="15">
        <f t="shared" si="70"/>
        <v>72.540000000000006</v>
      </c>
      <c r="K330" s="65"/>
      <c r="N330" s="59">
        <v>67.19</v>
      </c>
      <c r="O330" s="68">
        <f t="shared" si="71"/>
        <v>16.797499999999999</v>
      </c>
      <c r="P330" s="68">
        <f t="shared" si="64"/>
        <v>50.392499999999998</v>
      </c>
      <c r="Q330" s="69">
        <f t="shared" si="72"/>
        <v>0.25</v>
      </c>
    </row>
    <row r="331" spans="1:17" ht="51.95" customHeight="1" x14ac:dyDescent="0.2">
      <c r="A331" s="12" t="s">
        <v>48</v>
      </c>
      <c r="B331" s="14">
        <v>94559</v>
      </c>
      <c r="C331" s="12" t="s">
        <v>44</v>
      </c>
      <c r="D331" s="12" t="s">
        <v>211</v>
      </c>
      <c r="E331" s="137" t="s">
        <v>186</v>
      </c>
      <c r="F331" s="137"/>
      <c r="G331" s="13" t="s">
        <v>101</v>
      </c>
      <c r="H331" s="16">
        <v>7.5499999999999998E-2</v>
      </c>
      <c r="I331" s="15">
        <f t="shared" si="69"/>
        <v>592.47</v>
      </c>
      <c r="J331" s="15">
        <f t="shared" si="70"/>
        <v>44.73</v>
      </c>
      <c r="K331" s="65"/>
      <c r="N331" s="59">
        <v>789.96</v>
      </c>
      <c r="O331" s="68">
        <f t="shared" si="71"/>
        <v>197.49</v>
      </c>
      <c r="P331" s="68">
        <f t="shared" si="64"/>
        <v>592.47</v>
      </c>
      <c r="Q331" s="69">
        <f t="shared" si="72"/>
        <v>0.25</v>
      </c>
    </row>
    <row r="332" spans="1:17" ht="39" customHeight="1" x14ac:dyDescent="0.2">
      <c r="A332" s="12" t="s">
        <v>48</v>
      </c>
      <c r="B332" s="14">
        <v>95240</v>
      </c>
      <c r="C332" s="12" t="s">
        <v>44</v>
      </c>
      <c r="D332" s="12" t="s">
        <v>212</v>
      </c>
      <c r="E332" s="137" t="s">
        <v>103</v>
      </c>
      <c r="F332" s="137"/>
      <c r="G332" s="13" t="s">
        <v>101</v>
      </c>
      <c r="H332" s="16">
        <v>6.0000000000000001E-3</v>
      </c>
      <c r="I332" s="15">
        <f t="shared" si="69"/>
        <v>15.419999999999998</v>
      </c>
      <c r="J332" s="15">
        <f t="shared" si="70"/>
        <v>0.09</v>
      </c>
      <c r="K332" s="65"/>
      <c r="N332" s="59">
        <v>20.56</v>
      </c>
      <c r="O332" s="68">
        <f t="shared" si="71"/>
        <v>5.14</v>
      </c>
      <c r="P332" s="68">
        <f t="shared" si="64"/>
        <v>15.419999999999998</v>
      </c>
      <c r="Q332" s="69">
        <f t="shared" si="72"/>
        <v>0.25</v>
      </c>
    </row>
    <row r="333" spans="1:17" ht="39" customHeight="1" x14ac:dyDescent="0.2">
      <c r="A333" s="12" t="s">
        <v>48</v>
      </c>
      <c r="B333" s="14">
        <v>95241</v>
      </c>
      <c r="C333" s="12" t="s">
        <v>44</v>
      </c>
      <c r="D333" s="12" t="s">
        <v>213</v>
      </c>
      <c r="E333" s="137" t="s">
        <v>103</v>
      </c>
      <c r="F333" s="137"/>
      <c r="G333" s="13" t="s">
        <v>101</v>
      </c>
      <c r="H333" s="16">
        <v>1.4396</v>
      </c>
      <c r="I333" s="15">
        <f t="shared" si="69"/>
        <v>25.702500000000001</v>
      </c>
      <c r="J333" s="15">
        <f t="shared" si="70"/>
        <v>37</v>
      </c>
      <c r="K333" s="65"/>
      <c r="N333" s="59">
        <v>34.270000000000003</v>
      </c>
      <c r="O333" s="68">
        <f t="shared" si="71"/>
        <v>8.5675000000000008</v>
      </c>
      <c r="P333" s="68">
        <f t="shared" si="64"/>
        <v>25.702500000000001</v>
      </c>
      <c r="Q333" s="69">
        <f t="shared" si="72"/>
        <v>0.25</v>
      </c>
    </row>
    <row r="334" spans="1:17" ht="39" customHeight="1" x14ac:dyDescent="0.2">
      <c r="A334" s="12" t="s">
        <v>48</v>
      </c>
      <c r="B334" s="14">
        <v>95805</v>
      </c>
      <c r="C334" s="12" t="s">
        <v>44</v>
      </c>
      <c r="D334" s="12" t="s">
        <v>214</v>
      </c>
      <c r="E334" s="137" t="s">
        <v>157</v>
      </c>
      <c r="F334" s="137"/>
      <c r="G334" s="13" t="s">
        <v>130</v>
      </c>
      <c r="H334" s="16">
        <v>5.04E-2</v>
      </c>
      <c r="I334" s="15">
        <f t="shared" si="69"/>
        <v>14.414999999999999</v>
      </c>
      <c r="J334" s="15">
        <f t="shared" si="70"/>
        <v>0.72</v>
      </c>
      <c r="K334" s="65"/>
      <c r="N334" s="59">
        <v>19.22</v>
      </c>
      <c r="O334" s="68">
        <f t="shared" si="71"/>
        <v>4.8049999999999997</v>
      </c>
      <c r="P334" s="68">
        <f t="shared" ref="P334:P397" si="73">N334-O334</f>
        <v>14.414999999999999</v>
      </c>
      <c r="Q334" s="69">
        <f t="shared" si="72"/>
        <v>0.25</v>
      </c>
    </row>
    <row r="335" spans="1:17" ht="39" customHeight="1" x14ac:dyDescent="0.2">
      <c r="A335" s="12" t="s">
        <v>48</v>
      </c>
      <c r="B335" s="14">
        <v>95811</v>
      </c>
      <c r="C335" s="12" t="s">
        <v>44</v>
      </c>
      <c r="D335" s="12" t="s">
        <v>215</v>
      </c>
      <c r="E335" s="137" t="s">
        <v>157</v>
      </c>
      <c r="F335" s="137"/>
      <c r="G335" s="13" t="s">
        <v>130</v>
      </c>
      <c r="H335" s="16">
        <v>2.52E-2</v>
      </c>
      <c r="I335" s="15">
        <f t="shared" si="69"/>
        <v>12.307500000000001</v>
      </c>
      <c r="J335" s="15">
        <f t="shared" si="70"/>
        <v>0.31</v>
      </c>
      <c r="K335" s="65"/>
      <c r="N335" s="59">
        <v>16.41</v>
      </c>
      <c r="O335" s="68">
        <f t="shared" si="71"/>
        <v>4.1025</v>
      </c>
      <c r="P335" s="68">
        <f t="shared" si="73"/>
        <v>12.307500000000001</v>
      </c>
      <c r="Q335" s="69">
        <f t="shared" si="72"/>
        <v>0.25</v>
      </c>
    </row>
    <row r="336" spans="1:17" ht="24" customHeight="1" x14ac:dyDescent="0.2">
      <c r="A336" s="12" t="s">
        <v>48</v>
      </c>
      <c r="B336" s="14">
        <v>96995</v>
      </c>
      <c r="C336" s="12" t="s">
        <v>44</v>
      </c>
      <c r="D336" s="12" t="s">
        <v>217</v>
      </c>
      <c r="E336" s="137" t="s">
        <v>209</v>
      </c>
      <c r="F336" s="137"/>
      <c r="G336" s="13" t="s">
        <v>104</v>
      </c>
      <c r="H336" s="16">
        <v>6.7000000000000002E-3</v>
      </c>
      <c r="I336" s="15">
        <f t="shared" si="69"/>
        <v>30.795000000000002</v>
      </c>
      <c r="J336" s="15">
        <f t="shared" si="70"/>
        <v>0.2</v>
      </c>
      <c r="K336" s="65"/>
      <c r="N336" s="59">
        <v>41.06</v>
      </c>
      <c r="O336" s="68">
        <f t="shared" si="71"/>
        <v>10.265000000000001</v>
      </c>
      <c r="P336" s="68">
        <f t="shared" si="73"/>
        <v>30.795000000000002</v>
      </c>
      <c r="Q336" s="69">
        <f t="shared" si="72"/>
        <v>0.25</v>
      </c>
    </row>
    <row r="337" spans="1:17" ht="51.95" customHeight="1" x14ac:dyDescent="0.2">
      <c r="A337" s="12" t="s">
        <v>48</v>
      </c>
      <c r="B337" s="14">
        <v>97586</v>
      </c>
      <c r="C337" s="12" t="s">
        <v>44</v>
      </c>
      <c r="D337" s="12" t="s">
        <v>218</v>
      </c>
      <c r="E337" s="137" t="s">
        <v>157</v>
      </c>
      <c r="F337" s="137"/>
      <c r="G337" s="13" t="s">
        <v>130</v>
      </c>
      <c r="H337" s="16">
        <v>0.1007</v>
      </c>
      <c r="I337" s="15">
        <f t="shared" si="69"/>
        <v>115.6575</v>
      </c>
      <c r="J337" s="15">
        <f t="shared" si="70"/>
        <v>11.64</v>
      </c>
      <c r="K337" s="65"/>
      <c r="N337" s="59">
        <v>154.21</v>
      </c>
      <c r="O337" s="68">
        <f t="shared" si="71"/>
        <v>38.552500000000002</v>
      </c>
      <c r="P337" s="68">
        <f t="shared" si="73"/>
        <v>115.6575</v>
      </c>
      <c r="Q337" s="69">
        <f t="shared" si="72"/>
        <v>0.25</v>
      </c>
    </row>
    <row r="338" spans="1:17" ht="39" customHeight="1" x14ac:dyDescent="0.2">
      <c r="A338" s="12" t="s">
        <v>48</v>
      </c>
      <c r="B338" s="14">
        <v>97593</v>
      </c>
      <c r="C338" s="12" t="s">
        <v>44</v>
      </c>
      <c r="D338" s="12" t="s">
        <v>260</v>
      </c>
      <c r="E338" s="137" t="s">
        <v>157</v>
      </c>
      <c r="F338" s="137"/>
      <c r="G338" s="13" t="s">
        <v>130</v>
      </c>
      <c r="H338" s="16">
        <v>2.52E-2</v>
      </c>
      <c r="I338" s="15">
        <f t="shared" si="69"/>
        <v>101.97749999999999</v>
      </c>
      <c r="J338" s="15">
        <f t="shared" si="70"/>
        <v>2.56</v>
      </c>
      <c r="K338" s="65"/>
      <c r="N338" s="59">
        <v>135.97</v>
      </c>
      <c r="O338" s="68">
        <f t="shared" si="71"/>
        <v>33.9925</v>
      </c>
      <c r="P338" s="68">
        <f t="shared" si="73"/>
        <v>101.97749999999999</v>
      </c>
      <c r="Q338" s="69">
        <f t="shared" si="72"/>
        <v>0.25</v>
      </c>
    </row>
    <row r="339" spans="1:17" ht="26.1" customHeight="1" x14ac:dyDescent="0.2">
      <c r="A339" s="12" t="s">
        <v>48</v>
      </c>
      <c r="B339" s="14">
        <v>97611</v>
      </c>
      <c r="C339" s="12" t="s">
        <v>44</v>
      </c>
      <c r="D339" s="12" t="s">
        <v>261</v>
      </c>
      <c r="E339" s="137" t="s">
        <v>157</v>
      </c>
      <c r="F339" s="137"/>
      <c r="G339" s="13" t="s">
        <v>130</v>
      </c>
      <c r="H339" s="16">
        <v>2.52E-2</v>
      </c>
      <c r="I339" s="15">
        <f t="shared" si="69"/>
        <v>13.785</v>
      </c>
      <c r="J339" s="15">
        <f t="shared" si="70"/>
        <v>0.34</v>
      </c>
      <c r="K339" s="65"/>
      <c r="N339" s="59">
        <v>18.38</v>
      </c>
      <c r="O339" s="68">
        <f t="shared" si="71"/>
        <v>4.5949999999999998</v>
      </c>
      <c r="P339" s="68">
        <f t="shared" si="73"/>
        <v>13.785</v>
      </c>
      <c r="Q339" s="69">
        <f t="shared" si="72"/>
        <v>0.25</v>
      </c>
    </row>
    <row r="340" spans="1:17" ht="39" customHeight="1" x14ac:dyDescent="0.2">
      <c r="A340" s="12" t="s">
        <v>48</v>
      </c>
      <c r="B340" s="14">
        <v>98441</v>
      </c>
      <c r="C340" s="12" t="s">
        <v>44</v>
      </c>
      <c r="D340" s="12" t="s">
        <v>221</v>
      </c>
      <c r="E340" s="137" t="s">
        <v>115</v>
      </c>
      <c r="F340" s="137"/>
      <c r="G340" s="13" t="s">
        <v>101</v>
      </c>
      <c r="H340" s="16">
        <v>0.35170000000000001</v>
      </c>
      <c r="I340" s="15">
        <f t="shared" si="69"/>
        <v>83.332499999999996</v>
      </c>
      <c r="J340" s="15">
        <f t="shared" si="70"/>
        <v>29.3</v>
      </c>
      <c r="K340" s="65"/>
      <c r="N340" s="59">
        <v>111.11</v>
      </c>
      <c r="O340" s="68">
        <f t="shared" si="71"/>
        <v>27.7775</v>
      </c>
      <c r="P340" s="68">
        <f t="shared" si="73"/>
        <v>83.332499999999996</v>
      </c>
      <c r="Q340" s="69">
        <f t="shared" si="72"/>
        <v>0.25</v>
      </c>
    </row>
    <row r="341" spans="1:17" ht="39" customHeight="1" x14ac:dyDescent="0.2">
      <c r="A341" s="12" t="s">
        <v>48</v>
      </c>
      <c r="B341" s="14">
        <v>98442</v>
      </c>
      <c r="C341" s="12" t="s">
        <v>44</v>
      </c>
      <c r="D341" s="12" t="s">
        <v>222</v>
      </c>
      <c r="E341" s="137" t="s">
        <v>115</v>
      </c>
      <c r="F341" s="137"/>
      <c r="G341" s="13" t="s">
        <v>101</v>
      </c>
      <c r="H341" s="16">
        <v>0.40479999999999999</v>
      </c>
      <c r="I341" s="15">
        <f t="shared" si="69"/>
        <v>85.297499999999999</v>
      </c>
      <c r="J341" s="15">
        <f t="shared" si="70"/>
        <v>34.520000000000003</v>
      </c>
      <c r="K341" s="65"/>
      <c r="N341" s="59">
        <v>113.73</v>
      </c>
      <c r="O341" s="68">
        <f t="shared" si="71"/>
        <v>28.432500000000001</v>
      </c>
      <c r="P341" s="68">
        <f t="shared" si="73"/>
        <v>85.297499999999999</v>
      </c>
      <c r="Q341" s="69">
        <f t="shared" si="72"/>
        <v>0.25</v>
      </c>
    </row>
    <row r="342" spans="1:17" ht="39" customHeight="1" x14ac:dyDescent="0.2">
      <c r="A342" s="12" t="s">
        <v>48</v>
      </c>
      <c r="B342" s="14">
        <v>98443</v>
      </c>
      <c r="C342" s="12" t="s">
        <v>44</v>
      </c>
      <c r="D342" s="12" t="s">
        <v>223</v>
      </c>
      <c r="E342" s="137" t="s">
        <v>115</v>
      </c>
      <c r="F342" s="137"/>
      <c r="G342" s="13" t="s">
        <v>101</v>
      </c>
      <c r="H342" s="16">
        <v>2.81E-2</v>
      </c>
      <c r="I342" s="15">
        <f t="shared" si="69"/>
        <v>72.989999999999995</v>
      </c>
      <c r="J342" s="15">
        <f t="shared" si="70"/>
        <v>2.0499999999999998</v>
      </c>
      <c r="K342" s="65"/>
      <c r="N342" s="59">
        <v>97.32</v>
      </c>
      <c r="O342" s="68">
        <f t="shared" si="71"/>
        <v>24.33</v>
      </c>
      <c r="P342" s="68">
        <f t="shared" si="73"/>
        <v>72.989999999999995</v>
      </c>
      <c r="Q342" s="69">
        <f t="shared" si="72"/>
        <v>0.25</v>
      </c>
    </row>
    <row r="343" spans="1:17" ht="39" customHeight="1" x14ac:dyDescent="0.2">
      <c r="A343" s="12" t="s">
        <v>48</v>
      </c>
      <c r="B343" s="14">
        <v>98444</v>
      </c>
      <c r="C343" s="12" t="s">
        <v>44</v>
      </c>
      <c r="D343" s="12" t="s">
        <v>224</v>
      </c>
      <c r="E343" s="137" t="s">
        <v>115</v>
      </c>
      <c r="F343" s="137"/>
      <c r="G343" s="13" t="s">
        <v>101</v>
      </c>
      <c r="H343" s="16">
        <v>3.2300000000000002E-2</v>
      </c>
      <c r="I343" s="15">
        <f t="shared" si="69"/>
        <v>74.385000000000005</v>
      </c>
      <c r="J343" s="15">
        <f t="shared" si="70"/>
        <v>2.4</v>
      </c>
      <c r="K343" s="65"/>
      <c r="N343" s="59">
        <v>99.18</v>
      </c>
      <c r="O343" s="68">
        <f t="shared" si="71"/>
        <v>24.795000000000002</v>
      </c>
      <c r="P343" s="68">
        <f t="shared" si="73"/>
        <v>74.385000000000005</v>
      </c>
      <c r="Q343" s="69">
        <f t="shared" si="72"/>
        <v>0.25</v>
      </c>
    </row>
    <row r="344" spans="1:17" ht="39" customHeight="1" x14ac:dyDescent="0.2">
      <c r="A344" s="12" t="s">
        <v>48</v>
      </c>
      <c r="B344" s="14">
        <v>98445</v>
      </c>
      <c r="C344" s="12" t="s">
        <v>44</v>
      </c>
      <c r="D344" s="12" t="s">
        <v>225</v>
      </c>
      <c r="E344" s="137" t="s">
        <v>115</v>
      </c>
      <c r="F344" s="137"/>
      <c r="G344" s="13" t="s">
        <v>101</v>
      </c>
      <c r="H344" s="16">
        <v>0.54949999999999999</v>
      </c>
      <c r="I344" s="15">
        <f t="shared" si="69"/>
        <v>98.272500000000008</v>
      </c>
      <c r="J344" s="15">
        <f t="shared" si="70"/>
        <v>54</v>
      </c>
      <c r="K344" s="65"/>
      <c r="N344" s="59">
        <v>131.03</v>
      </c>
      <c r="O344" s="68">
        <f t="shared" si="71"/>
        <v>32.7575</v>
      </c>
      <c r="P344" s="68">
        <f t="shared" si="73"/>
        <v>98.272500000000008</v>
      </c>
      <c r="Q344" s="69">
        <f t="shared" si="72"/>
        <v>0.25</v>
      </c>
    </row>
    <row r="345" spans="1:17" ht="39" customHeight="1" x14ac:dyDescent="0.2">
      <c r="A345" s="12" t="s">
        <v>48</v>
      </c>
      <c r="B345" s="14">
        <v>98446</v>
      </c>
      <c r="C345" s="12" t="s">
        <v>44</v>
      </c>
      <c r="D345" s="12" t="s">
        <v>226</v>
      </c>
      <c r="E345" s="137" t="s">
        <v>115</v>
      </c>
      <c r="F345" s="137"/>
      <c r="G345" s="13" t="s">
        <v>101</v>
      </c>
      <c r="H345" s="16">
        <v>0.4284</v>
      </c>
      <c r="I345" s="15">
        <f t="shared" si="69"/>
        <v>124.185</v>
      </c>
      <c r="J345" s="15">
        <f t="shared" si="70"/>
        <v>53.2</v>
      </c>
      <c r="K345" s="65"/>
      <c r="N345" s="59">
        <v>165.58</v>
      </c>
      <c r="O345" s="68">
        <f t="shared" si="71"/>
        <v>41.395000000000003</v>
      </c>
      <c r="P345" s="68">
        <f t="shared" si="73"/>
        <v>124.185</v>
      </c>
      <c r="Q345" s="69">
        <f t="shared" si="72"/>
        <v>0.25</v>
      </c>
    </row>
    <row r="346" spans="1:17" ht="39" customHeight="1" x14ac:dyDescent="0.2">
      <c r="A346" s="12" t="s">
        <v>48</v>
      </c>
      <c r="B346" s="14">
        <v>98447</v>
      </c>
      <c r="C346" s="12" t="s">
        <v>44</v>
      </c>
      <c r="D346" s="12" t="s">
        <v>227</v>
      </c>
      <c r="E346" s="137" t="s">
        <v>115</v>
      </c>
      <c r="F346" s="137"/>
      <c r="G346" s="13" t="s">
        <v>101</v>
      </c>
      <c r="H346" s="16">
        <v>4.3900000000000002E-2</v>
      </c>
      <c r="I346" s="15">
        <f t="shared" si="69"/>
        <v>83.954999999999998</v>
      </c>
      <c r="J346" s="15">
        <f t="shared" si="70"/>
        <v>3.68</v>
      </c>
      <c r="K346" s="65"/>
      <c r="N346" s="59">
        <v>111.94</v>
      </c>
      <c r="O346" s="68">
        <f t="shared" si="71"/>
        <v>27.984999999999999</v>
      </c>
      <c r="P346" s="68">
        <f t="shared" si="73"/>
        <v>83.954999999999998</v>
      </c>
      <c r="Q346" s="69">
        <f t="shared" si="72"/>
        <v>0.25</v>
      </c>
    </row>
    <row r="347" spans="1:17" ht="39" customHeight="1" x14ac:dyDescent="0.2">
      <c r="A347" s="12" t="s">
        <v>48</v>
      </c>
      <c r="B347" s="14">
        <v>98448</v>
      </c>
      <c r="C347" s="12" t="s">
        <v>44</v>
      </c>
      <c r="D347" s="12" t="s">
        <v>228</v>
      </c>
      <c r="E347" s="137" t="s">
        <v>115</v>
      </c>
      <c r="F347" s="137"/>
      <c r="G347" s="13" t="s">
        <v>101</v>
      </c>
      <c r="H347" s="16">
        <v>3.4200000000000001E-2</v>
      </c>
      <c r="I347" s="15">
        <f t="shared" si="69"/>
        <v>103.5975</v>
      </c>
      <c r="J347" s="15">
        <f t="shared" si="70"/>
        <v>3.54</v>
      </c>
      <c r="K347" s="65"/>
      <c r="N347" s="59">
        <v>138.13</v>
      </c>
      <c r="O347" s="68">
        <f t="shared" si="71"/>
        <v>34.532499999999999</v>
      </c>
      <c r="P347" s="68">
        <f t="shared" si="73"/>
        <v>103.5975</v>
      </c>
      <c r="Q347" s="69">
        <f t="shared" si="72"/>
        <v>0.25</v>
      </c>
    </row>
    <row r="348" spans="1:17" ht="26.1" customHeight="1" x14ac:dyDescent="0.2">
      <c r="A348" s="17" t="s">
        <v>50</v>
      </c>
      <c r="B348" s="19">
        <v>4513</v>
      </c>
      <c r="C348" s="17" t="s">
        <v>44</v>
      </c>
      <c r="D348" s="17" t="s">
        <v>268</v>
      </c>
      <c r="E348" s="139" t="s">
        <v>54</v>
      </c>
      <c r="F348" s="139"/>
      <c r="G348" s="18" t="s">
        <v>108</v>
      </c>
      <c r="H348" s="21">
        <v>3.4843999999999999</v>
      </c>
      <c r="I348" s="20">
        <f t="shared" si="69"/>
        <v>5.2575000000000003</v>
      </c>
      <c r="J348" s="20">
        <f t="shared" si="70"/>
        <v>18.309999999999999</v>
      </c>
      <c r="K348" s="65"/>
      <c r="N348" s="59">
        <v>7.01</v>
      </c>
      <c r="O348" s="68">
        <f t="shared" si="71"/>
        <v>1.7524999999999999</v>
      </c>
      <c r="P348" s="68">
        <f t="shared" si="73"/>
        <v>5.2575000000000003</v>
      </c>
      <c r="Q348" s="69">
        <f t="shared" si="72"/>
        <v>0.24999999999999989</v>
      </c>
    </row>
    <row r="349" spans="1:17" ht="26.1" customHeight="1" x14ac:dyDescent="0.2">
      <c r="A349" s="17" t="s">
        <v>50</v>
      </c>
      <c r="B349" s="19">
        <v>6193</v>
      </c>
      <c r="C349" s="17" t="s">
        <v>44</v>
      </c>
      <c r="D349" s="17" t="s">
        <v>269</v>
      </c>
      <c r="E349" s="139" t="s">
        <v>54</v>
      </c>
      <c r="F349" s="139"/>
      <c r="G349" s="18" t="s">
        <v>108</v>
      </c>
      <c r="H349" s="21">
        <v>3.9174000000000002</v>
      </c>
      <c r="I349" s="20">
        <f t="shared" si="69"/>
        <v>7.4175000000000004</v>
      </c>
      <c r="J349" s="20">
        <f t="shared" si="70"/>
        <v>29.05</v>
      </c>
      <c r="K349" s="65"/>
      <c r="N349" s="59">
        <v>9.89</v>
      </c>
      <c r="O349" s="68">
        <f t="shared" si="71"/>
        <v>2.4725000000000001</v>
      </c>
      <c r="P349" s="68">
        <f t="shared" si="73"/>
        <v>7.4175000000000004</v>
      </c>
      <c r="Q349" s="69">
        <f t="shared" si="72"/>
        <v>0.25</v>
      </c>
    </row>
    <row r="350" spans="1:17" ht="26.1" customHeight="1" x14ac:dyDescent="0.2">
      <c r="A350" s="17" t="s">
        <v>50</v>
      </c>
      <c r="B350" s="19">
        <v>10886</v>
      </c>
      <c r="C350" s="17" t="s">
        <v>44</v>
      </c>
      <c r="D350" s="17" t="s">
        <v>245</v>
      </c>
      <c r="E350" s="139" t="s">
        <v>54</v>
      </c>
      <c r="F350" s="139"/>
      <c r="G350" s="18" t="s">
        <v>130</v>
      </c>
      <c r="H350" s="21">
        <v>2.52E-2</v>
      </c>
      <c r="I350" s="20">
        <f t="shared" si="69"/>
        <v>131.25</v>
      </c>
      <c r="J350" s="20">
        <f t="shared" si="70"/>
        <v>3.3</v>
      </c>
      <c r="K350" s="65"/>
      <c r="N350" s="59">
        <v>175</v>
      </c>
      <c r="O350" s="68">
        <f t="shared" si="71"/>
        <v>43.75</v>
      </c>
      <c r="P350" s="68">
        <f t="shared" si="73"/>
        <v>131.25</v>
      </c>
      <c r="Q350" s="69">
        <f t="shared" si="72"/>
        <v>0.25</v>
      </c>
    </row>
    <row r="351" spans="1:17" ht="26.1" customHeight="1" x14ac:dyDescent="0.2">
      <c r="A351" s="17" t="s">
        <v>50</v>
      </c>
      <c r="B351" s="19">
        <v>10891</v>
      </c>
      <c r="C351" s="17" t="s">
        <v>44</v>
      </c>
      <c r="D351" s="17" t="s">
        <v>246</v>
      </c>
      <c r="E351" s="139" t="s">
        <v>54</v>
      </c>
      <c r="F351" s="139"/>
      <c r="G351" s="18" t="s">
        <v>130</v>
      </c>
      <c r="H351" s="21">
        <v>2.52E-2</v>
      </c>
      <c r="I351" s="20">
        <f t="shared" si="69"/>
        <v>126.92249999999999</v>
      </c>
      <c r="J351" s="20">
        <f t="shared" si="70"/>
        <v>3.19</v>
      </c>
      <c r="K351" s="65"/>
      <c r="N351" s="59">
        <v>169.23</v>
      </c>
      <c r="O351" s="68">
        <f t="shared" si="71"/>
        <v>42.307499999999997</v>
      </c>
      <c r="P351" s="68">
        <f t="shared" si="73"/>
        <v>126.92249999999999</v>
      </c>
      <c r="Q351" s="69">
        <f t="shared" si="72"/>
        <v>0.25</v>
      </c>
    </row>
    <row r="352" spans="1:17" ht="39" customHeight="1" x14ac:dyDescent="0.2">
      <c r="A352" s="17" t="s">
        <v>50</v>
      </c>
      <c r="B352" s="19">
        <v>11455</v>
      </c>
      <c r="C352" s="17" t="s">
        <v>44</v>
      </c>
      <c r="D352" s="17" t="s">
        <v>270</v>
      </c>
      <c r="E352" s="139" t="s">
        <v>54</v>
      </c>
      <c r="F352" s="139"/>
      <c r="G352" s="18" t="s">
        <v>130</v>
      </c>
      <c r="H352" s="21">
        <v>2.52E-2</v>
      </c>
      <c r="I352" s="20">
        <f t="shared" si="69"/>
        <v>11.137499999999999</v>
      </c>
      <c r="J352" s="20">
        <f t="shared" si="70"/>
        <v>0.28000000000000003</v>
      </c>
      <c r="K352" s="65"/>
      <c r="N352" s="59">
        <v>14.85</v>
      </c>
      <c r="O352" s="68">
        <f t="shared" si="71"/>
        <v>3.7124999999999999</v>
      </c>
      <c r="P352" s="68">
        <f t="shared" si="73"/>
        <v>11.137499999999999</v>
      </c>
      <c r="Q352" s="69">
        <f t="shared" si="72"/>
        <v>0.25</v>
      </c>
    </row>
    <row r="353" spans="1:17" ht="39" customHeight="1" thickBot="1" x14ac:dyDescent="0.25">
      <c r="A353" s="17" t="s">
        <v>50</v>
      </c>
      <c r="B353" s="19">
        <v>11587</v>
      </c>
      <c r="C353" s="17" t="s">
        <v>44</v>
      </c>
      <c r="D353" s="17" t="s">
        <v>234</v>
      </c>
      <c r="E353" s="139" t="s">
        <v>54</v>
      </c>
      <c r="F353" s="139"/>
      <c r="G353" s="18" t="s">
        <v>101</v>
      </c>
      <c r="H353" s="21">
        <v>1</v>
      </c>
      <c r="I353" s="20">
        <f t="shared" si="69"/>
        <v>70.11</v>
      </c>
      <c r="J353" s="20">
        <f t="shared" si="70"/>
        <v>70.11</v>
      </c>
      <c r="K353" s="65"/>
      <c r="N353" s="59">
        <v>93.48</v>
      </c>
      <c r="O353" s="68">
        <f t="shared" si="71"/>
        <v>23.37</v>
      </c>
      <c r="P353" s="68">
        <f t="shared" si="73"/>
        <v>70.11</v>
      </c>
      <c r="Q353" s="69">
        <f t="shared" si="72"/>
        <v>0.25</v>
      </c>
    </row>
    <row r="354" spans="1:17" ht="0.95" customHeight="1" thickTop="1" x14ac:dyDescent="0.2">
      <c r="A354" s="11"/>
      <c r="B354" s="11"/>
      <c r="C354" s="11"/>
      <c r="D354" s="11"/>
      <c r="E354" s="11"/>
      <c r="F354" s="11"/>
      <c r="G354" s="11"/>
      <c r="H354" s="11"/>
      <c r="I354" s="11"/>
      <c r="J354" s="11"/>
      <c r="K354" s="65" t="b">
        <f t="shared" ref="K354:K386" si="74">IF(J354="Total",J355)</f>
        <v>0</v>
      </c>
      <c r="N354" s="59"/>
      <c r="O354" s="68">
        <f t="shared" si="71"/>
        <v>0</v>
      </c>
      <c r="P354" s="68">
        <f t="shared" si="73"/>
        <v>0</v>
      </c>
      <c r="Q354" s="69" t="e">
        <f t="shared" si="72"/>
        <v>#DIV/0!</v>
      </c>
    </row>
    <row r="355" spans="1:17" ht="18" customHeight="1" x14ac:dyDescent="0.2">
      <c r="A355" s="2" t="s">
        <v>271</v>
      </c>
      <c r="B355" s="4" t="s">
        <v>36</v>
      </c>
      <c r="C355" s="2" t="s">
        <v>37</v>
      </c>
      <c r="D355" s="2" t="s">
        <v>9</v>
      </c>
      <c r="E355" s="129" t="s">
        <v>38</v>
      </c>
      <c r="F355" s="129"/>
      <c r="G355" s="3" t="s">
        <v>39</v>
      </c>
      <c r="H355" s="4" t="s">
        <v>40</v>
      </c>
      <c r="I355" s="4" t="s">
        <v>41</v>
      </c>
      <c r="J355" s="4" t="s">
        <v>10</v>
      </c>
      <c r="K355" s="65">
        <f t="shared" si="74"/>
        <v>58.569999999999993</v>
      </c>
      <c r="N355" s="59" t="s">
        <v>41</v>
      </c>
      <c r="O355" s="68" t="e">
        <f t="shared" si="71"/>
        <v>#VALUE!</v>
      </c>
      <c r="P355" s="68" t="e">
        <f t="shared" si="73"/>
        <v>#VALUE!</v>
      </c>
      <c r="Q355" s="69" t="e">
        <f t="shared" si="72"/>
        <v>#VALUE!</v>
      </c>
    </row>
    <row r="356" spans="1:17" ht="39" customHeight="1" x14ac:dyDescent="0.2">
      <c r="A356" s="6" t="s">
        <v>42</v>
      </c>
      <c r="B356" s="8">
        <v>96523</v>
      </c>
      <c r="C356" s="6" t="s">
        <v>44</v>
      </c>
      <c r="D356" s="6" t="s">
        <v>272</v>
      </c>
      <c r="E356" s="138" t="s">
        <v>209</v>
      </c>
      <c r="F356" s="138"/>
      <c r="G356" s="7" t="s">
        <v>104</v>
      </c>
      <c r="H356" s="10">
        <v>1</v>
      </c>
      <c r="I356" s="9">
        <f>SUM(J357:J358)</f>
        <v>58.569999999999993</v>
      </c>
      <c r="J356" s="9">
        <f>H356*I356</f>
        <v>58.569999999999993</v>
      </c>
      <c r="K356" s="65"/>
      <c r="N356" s="59">
        <v>78.09</v>
      </c>
      <c r="O356" s="68">
        <f t="shared" si="71"/>
        <v>19.522500000000001</v>
      </c>
      <c r="P356" s="68">
        <f t="shared" si="73"/>
        <v>58.567500000000003</v>
      </c>
      <c r="Q356" s="69">
        <f t="shared" si="72"/>
        <v>0.25</v>
      </c>
    </row>
    <row r="357" spans="1:17" ht="24" customHeight="1" x14ac:dyDescent="0.2">
      <c r="A357" s="12" t="s">
        <v>48</v>
      </c>
      <c r="B357" s="14">
        <v>88309</v>
      </c>
      <c r="C357" s="12" t="s">
        <v>44</v>
      </c>
      <c r="D357" s="12" t="s">
        <v>273</v>
      </c>
      <c r="E357" s="137" t="s">
        <v>46</v>
      </c>
      <c r="F357" s="137"/>
      <c r="G357" s="13" t="s">
        <v>73</v>
      </c>
      <c r="H357" s="16">
        <v>1.1904999999999999</v>
      </c>
      <c r="I357" s="15">
        <f t="shared" ref="I357:I358" si="75">P357</f>
        <v>16.297499999999999</v>
      </c>
      <c r="J357" s="15">
        <f>ROUND(H357*I357,2)</f>
        <v>19.399999999999999</v>
      </c>
      <c r="K357" s="65"/>
      <c r="N357" s="59">
        <v>21.73</v>
      </c>
      <c r="O357" s="68">
        <f t="shared" si="71"/>
        <v>5.4325000000000001</v>
      </c>
      <c r="P357" s="68">
        <f t="shared" si="73"/>
        <v>16.297499999999999</v>
      </c>
      <c r="Q357" s="69">
        <f t="shared" si="72"/>
        <v>0.25</v>
      </c>
    </row>
    <row r="358" spans="1:17" ht="24" customHeight="1" thickBot="1" x14ac:dyDescent="0.25">
      <c r="A358" s="12" t="s">
        <v>48</v>
      </c>
      <c r="B358" s="14">
        <v>88316</v>
      </c>
      <c r="C358" s="12" t="s">
        <v>44</v>
      </c>
      <c r="D358" s="12" t="s">
        <v>106</v>
      </c>
      <c r="E358" s="137" t="s">
        <v>46</v>
      </c>
      <c r="F358" s="137"/>
      <c r="G358" s="13" t="s">
        <v>73</v>
      </c>
      <c r="H358" s="16">
        <v>3.05</v>
      </c>
      <c r="I358" s="15">
        <f t="shared" si="75"/>
        <v>12.84</v>
      </c>
      <c r="J358" s="15">
        <f>ROUND(H358*I358,2)+0.01</f>
        <v>39.169999999999995</v>
      </c>
      <c r="K358" s="65"/>
      <c r="N358" s="59">
        <v>17.12</v>
      </c>
      <c r="O358" s="68">
        <f t="shared" si="71"/>
        <v>4.28</v>
      </c>
      <c r="P358" s="68">
        <f t="shared" si="73"/>
        <v>12.84</v>
      </c>
      <c r="Q358" s="69">
        <f t="shared" si="72"/>
        <v>0.25</v>
      </c>
    </row>
    <row r="359" spans="1:17" ht="0.95" customHeight="1" thickTop="1" x14ac:dyDescent="0.2">
      <c r="A359" s="11"/>
      <c r="B359" s="11"/>
      <c r="C359" s="11"/>
      <c r="D359" s="11"/>
      <c r="E359" s="11"/>
      <c r="F359" s="11"/>
      <c r="G359" s="11"/>
      <c r="H359" s="11"/>
      <c r="I359" s="11"/>
      <c r="J359" s="11"/>
      <c r="K359" s="65" t="b">
        <f t="shared" si="74"/>
        <v>0</v>
      </c>
      <c r="N359" s="59"/>
      <c r="O359" s="68">
        <f t="shared" si="71"/>
        <v>0</v>
      </c>
      <c r="P359" s="68">
        <f t="shared" si="73"/>
        <v>0</v>
      </c>
      <c r="Q359" s="69" t="e">
        <f t="shared" si="72"/>
        <v>#DIV/0!</v>
      </c>
    </row>
    <row r="360" spans="1:17" ht="18" customHeight="1" x14ac:dyDescent="0.2">
      <c r="A360" s="2" t="s">
        <v>274</v>
      </c>
      <c r="B360" s="4" t="s">
        <v>36</v>
      </c>
      <c r="C360" s="2" t="s">
        <v>37</v>
      </c>
      <c r="D360" s="2" t="s">
        <v>9</v>
      </c>
      <c r="E360" s="129" t="s">
        <v>38</v>
      </c>
      <c r="F360" s="129"/>
      <c r="G360" s="3" t="s">
        <v>39</v>
      </c>
      <c r="H360" s="4" t="s">
        <v>40</v>
      </c>
      <c r="I360" s="4" t="s">
        <v>41</v>
      </c>
      <c r="J360" s="4" t="s">
        <v>10</v>
      </c>
      <c r="K360" s="65">
        <f t="shared" si="74"/>
        <v>76.91</v>
      </c>
      <c r="N360" s="59" t="s">
        <v>41</v>
      </c>
      <c r="O360" s="68" t="e">
        <f t="shared" si="71"/>
        <v>#VALUE!</v>
      </c>
      <c r="P360" s="68" t="e">
        <f t="shared" si="73"/>
        <v>#VALUE!</v>
      </c>
      <c r="Q360" s="69" t="e">
        <f t="shared" si="72"/>
        <v>#VALUE!</v>
      </c>
    </row>
    <row r="361" spans="1:17" ht="39" customHeight="1" x14ac:dyDescent="0.2">
      <c r="A361" s="6" t="s">
        <v>42</v>
      </c>
      <c r="B361" s="8">
        <v>96527</v>
      </c>
      <c r="C361" s="6" t="s">
        <v>44</v>
      </c>
      <c r="D361" s="6" t="s">
        <v>275</v>
      </c>
      <c r="E361" s="138" t="s">
        <v>209</v>
      </c>
      <c r="F361" s="138"/>
      <c r="G361" s="7" t="s">
        <v>104</v>
      </c>
      <c r="H361" s="10">
        <v>1</v>
      </c>
      <c r="I361" s="9">
        <f>SUM(J362:J363)</f>
        <v>76.91</v>
      </c>
      <c r="J361" s="9">
        <f>H361*I361</f>
        <v>76.91</v>
      </c>
      <c r="K361" s="65"/>
      <c r="N361" s="59">
        <v>102.54</v>
      </c>
      <c r="O361" s="68">
        <f t="shared" si="71"/>
        <v>25.635000000000002</v>
      </c>
      <c r="P361" s="68">
        <f t="shared" si="73"/>
        <v>76.905000000000001</v>
      </c>
      <c r="Q361" s="69">
        <f t="shared" si="72"/>
        <v>0.25</v>
      </c>
    </row>
    <row r="362" spans="1:17" ht="24" customHeight="1" x14ac:dyDescent="0.2">
      <c r="A362" s="12" t="s">
        <v>48</v>
      </c>
      <c r="B362" s="14">
        <v>88309</v>
      </c>
      <c r="C362" s="12" t="s">
        <v>44</v>
      </c>
      <c r="D362" s="12" t="s">
        <v>273</v>
      </c>
      <c r="E362" s="137" t="s">
        <v>46</v>
      </c>
      <c r="F362" s="137"/>
      <c r="G362" s="13" t="s">
        <v>73</v>
      </c>
      <c r="H362" s="16">
        <v>1.5674999999999999</v>
      </c>
      <c r="I362" s="15">
        <f t="shared" ref="I362:I363" si="76">P362</f>
        <v>16.297499999999999</v>
      </c>
      <c r="J362" s="15">
        <f>ROUND(H362*I362,2)</f>
        <v>25.55</v>
      </c>
      <c r="K362" s="65"/>
      <c r="N362" s="59">
        <v>21.73</v>
      </c>
      <c r="O362" s="68">
        <f t="shared" si="71"/>
        <v>5.4325000000000001</v>
      </c>
      <c r="P362" s="68">
        <f t="shared" si="73"/>
        <v>16.297499999999999</v>
      </c>
      <c r="Q362" s="69">
        <f t="shared" si="72"/>
        <v>0.25</v>
      </c>
    </row>
    <row r="363" spans="1:17" ht="24" customHeight="1" thickBot="1" x14ac:dyDescent="0.25">
      <c r="A363" s="12" t="s">
        <v>48</v>
      </c>
      <c r="B363" s="14">
        <v>88316</v>
      </c>
      <c r="C363" s="12" t="s">
        <v>44</v>
      </c>
      <c r="D363" s="12" t="s">
        <v>106</v>
      </c>
      <c r="E363" s="137" t="s">
        <v>46</v>
      </c>
      <c r="F363" s="137"/>
      <c r="G363" s="13" t="s">
        <v>73</v>
      </c>
      <c r="H363" s="16">
        <v>4</v>
      </c>
      <c r="I363" s="15">
        <f t="shared" si="76"/>
        <v>12.84</v>
      </c>
      <c r="J363" s="15">
        <f>ROUND(H363*I363,2)</f>
        <v>51.36</v>
      </c>
      <c r="K363" s="65"/>
      <c r="N363" s="59">
        <v>17.12</v>
      </c>
      <c r="O363" s="68">
        <f t="shared" si="71"/>
        <v>4.28</v>
      </c>
      <c r="P363" s="68">
        <f t="shared" si="73"/>
        <v>12.84</v>
      </c>
      <c r="Q363" s="69">
        <f t="shared" si="72"/>
        <v>0.25</v>
      </c>
    </row>
    <row r="364" spans="1:17" ht="0.95" customHeight="1" thickTop="1" x14ac:dyDescent="0.2">
      <c r="A364" s="11"/>
      <c r="B364" s="11"/>
      <c r="C364" s="11"/>
      <c r="D364" s="11"/>
      <c r="E364" s="11"/>
      <c r="F364" s="11"/>
      <c r="G364" s="11"/>
      <c r="H364" s="11"/>
      <c r="I364" s="11"/>
      <c r="J364" s="11"/>
      <c r="K364" s="65" t="b">
        <f t="shared" si="74"/>
        <v>0</v>
      </c>
      <c r="N364" s="59"/>
      <c r="O364" s="68">
        <f t="shared" si="71"/>
        <v>0</v>
      </c>
      <c r="P364" s="68">
        <f t="shared" si="73"/>
        <v>0</v>
      </c>
      <c r="Q364" s="69" t="e">
        <f t="shared" si="72"/>
        <v>#DIV/0!</v>
      </c>
    </row>
    <row r="365" spans="1:17" ht="18" customHeight="1" x14ac:dyDescent="0.2">
      <c r="A365" s="2" t="s">
        <v>276</v>
      </c>
      <c r="B365" s="4" t="s">
        <v>36</v>
      </c>
      <c r="C365" s="2" t="s">
        <v>37</v>
      </c>
      <c r="D365" s="2" t="s">
        <v>9</v>
      </c>
      <c r="E365" s="129" t="s">
        <v>38</v>
      </c>
      <c r="F365" s="129"/>
      <c r="G365" s="3" t="s">
        <v>39</v>
      </c>
      <c r="H365" s="4" t="s">
        <v>40</v>
      </c>
      <c r="I365" s="4" t="s">
        <v>41</v>
      </c>
      <c r="J365" s="4" t="s">
        <v>10</v>
      </c>
      <c r="K365" s="65">
        <f t="shared" si="74"/>
        <v>21.83</v>
      </c>
      <c r="N365" s="59" t="s">
        <v>41</v>
      </c>
      <c r="O365" s="68" t="e">
        <f t="shared" si="71"/>
        <v>#VALUE!</v>
      </c>
      <c r="P365" s="68" t="e">
        <f t="shared" si="73"/>
        <v>#VALUE!</v>
      </c>
      <c r="Q365" s="69" t="e">
        <f t="shared" si="72"/>
        <v>#VALUE!</v>
      </c>
    </row>
    <row r="366" spans="1:17" ht="26.1" customHeight="1" x14ac:dyDescent="0.2">
      <c r="A366" s="6" t="s">
        <v>42</v>
      </c>
      <c r="B366" s="8" t="s">
        <v>277</v>
      </c>
      <c r="C366" s="6" t="s">
        <v>278</v>
      </c>
      <c r="D366" s="6" t="s">
        <v>279</v>
      </c>
      <c r="E366" s="138" t="s">
        <v>280</v>
      </c>
      <c r="F366" s="138"/>
      <c r="G366" s="7" t="s">
        <v>101</v>
      </c>
      <c r="H366" s="10">
        <v>1</v>
      </c>
      <c r="I366" s="9">
        <f>SUM(J367)</f>
        <v>21.83</v>
      </c>
      <c r="J366" s="9">
        <f>H366*I366</f>
        <v>21.83</v>
      </c>
      <c r="K366" s="65"/>
      <c r="N366" s="59">
        <v>29.1</v>
      </c>
      <c r="O366" s="68">
        <f t="shared" si="71"/>
        <v>7.2750000000000004</v>
      </c>
      <c r="P366" s="68">
        <f t="shared" si="73"/>
        <v>21.825000000000003</v>
      </c>
      <c r="Q366" s="69">
        <f t="shared" si="72"/>
        <v>0.24999999999999989</v>
      </c>
    </row>
    <row r="367" spans="1:17" ht="24" customHeight="1" thickBot="1" x14ac:dyDescent="0.25">
      <c r="A367" s="12" t="s">
        <v>48</v>
      </c>
      <c r="B367" s="14">
        <v>88316</v>
      </c>
      <c r="C367" s="12" t="s">
        <v>44</v>
      </c>
      <c r="D367" s="12" t="s">
        <v>106</v>
      </c>
      <c r="E367" s="137" t="s">
        <v>46</v>
      </c>
      <c r="F367" s="137"/>
      <c r="G367" s="13" t="s">
        <v>73</v>
      </c>
      <c r="H367" s="16">
        <v>1.7</v>
      </c>
      <c r="I367" s="15">
        <f t="shared" ref="I367" si="77">P367</f>
        <v>12.84</v>
      </c>
      <c r="J367" s="15">
        <f>ROUND(H367*I367,2)</f>
        <v>21.83</v>
      </c>
      <c r="K367" s="65"/>
      <c r="N367" s="59">
        <v>17.12</v>
      </c>
      <c r="O367" s="68">
        <f t="shared" si="71"/>
        <v>4.28</v>
      </c>
      <c r="P367" s="68">
        <f t="shared" si="73"/>
        <v>12.84</v>
      </c>
      <c r="Q367" s="69">
        <f t="shared" si="72"/>
        <v>0.25</v>
      </c>
    </row>
    <row r="368" spans="1:17" ht="0.95" customHeight="1" thickTop="1" x14ac:dyDescent="0.2">
      <c r="A368" s="11"/>
      <c r="B368" s="11"/>
      <c r="C368" s="11"/>
      <c r="D368" s="11"/>
      <c r="E368" s="11"/>
      <c r="F368" s="11"/>
      <c r="G368" s="11"/>
      <c r="H368" s="11"/>
      <c r="I368" s="11"/>
      <c r="J368" s="11"/>
      <c r="K368" s="65" t="b">
        <f t="shared" si="74"/>
        <v>0</v>
      </c>
      <c r="N368" s="59"/>
      <c r="O368" s="68">
        <f t="shared" si="71"/>
        <v>0</v>
      </c>
      <c r="P368" s="68">
        <f t="shared" si="73"/>
        <v>0</v>
      </c>
      <c r="Q368" s="69" t="e">
        <f t="shared" si="72"/>
        <v>#DIV/0!</v>
      </c>
    </row>
    <row r="369" spans="1:17" ht="18" customHeight="1" x14ac:dyDescent="0.2">
      <c r="A369" s="2" t="s">
        <v>281</v>
      </c>
      <c r="B369" s="4" t="s">
        <v>36</v>
      </c>
      <c r="C369" s="2" t="s">
        <v>37</v>
      </c>
      <c r="D369" s="2" t="s">
        <v>9</v>
      </c>
      <c r="E369" s="129" t="s">
        <v>38</v>
      </c>
      <c r="F369" s="129"/>
      <c r="G369" s="3" t="s">
        <v>39</v>
      </c>
      <c r="H369" s="4" t="s">
        <v>40</v>
      </c>
      <c r="I369" s="4" t="s">
        <v>41</v>
      </c>
      <c r="J369" s="4" t="s">
        <v>10</v>
      </c>
      <c r="K369" s="65">
        <f t="shared" si="74"/>
        <v>119.52000000000001</v>
      </c>
      <c r="N369" s="59" t="s">
        <v>41</v>
      </c>
      <c r="O369" s="68" t="e">
        <f t="shared" si="71"/>
        <v>#VALUE!</v>
      </c>
      <c r="P369" s="68" t="e">
        <f t="shared" si="73"/>
        <v>#VALUE!</v>
      </c>
      <c r="Q369" s="69" t="e">
        <f t="shared" si="72"/>
        <v>#VALUE!</v>
      </c>
    </row>
    <row r="370" spans="1:17" ht="26.1" customHeight="1" x14ac:dyDescent="0.2">
      <c r="A370" s="6" t="s">
        <v>42</v>
      </c>
      <c r="B370" s="8">
        <v>77</v>
      </c>
      <c r="C370" s="6" t="s">
        <v>90</v>
      </c>
      <c r="D370" s="6" t="s">
        <v>282</v>
      </c>
      <c r="E370" s="138" t="s">
        <v>283</v>
      </c>
      <c r="F370" s="138"/>
      <c r="G370" s="7" t="s">
        <v>104</v>
      </c>
      <c r="H370" s="10">
        <v>1</v>
      </c>
      <c r="I370" s="9">
        <f>SUM(J371:J372)</f>
        <v>119.52000000000001</v>
      </c>
      <c r="J370" s="9">
        <f>H370*I370</f>
        <v>119.52000000000001</v>
      </c>
      <c r="K370" s="65"/>
      <c r="N370" s="59">
        <v>159.36000000000001</v>
      </c>
      <c r="O370" s="68">
        <f t="shared" si="71"/>
        <v>39.840000000000003</v>
      </c>
      <c r="P370" s="68">
        <f t="shared" si="73"/>
        <v>119.52000000000001</v>
      </c>
      <c r="Q370" s="69">
        <f t="shared" si="72"/>
        <v>0.25</v>
      </c>
    </row>
    <row r="371" spans="1:17" ht="24" customHeight="1" x14ac:dyDescent="0.2">
      <c r="A371" s="12" t="s">
        <v>48</v>
      </c>
      <c r="B371" s="14">
        <v>88316</v>
      </c>
      <c r="C371" s="12" t="s">
        <v>44</v>
      </c>
      <c r="D371" s="12" t="s">
        <v>106</v>
      </c>
      <c r="E371" s="137" t="s">
        <v>46</v>
      </c>
      <c r="F371" s="137"/>
      <c r="G371" s="13" t="s">
        <v>73</v>
      </c>
      <c r="H371" s="16">
        <v>3</v>
      </c>
      <c r="I371" s="15">
        <f t="shared" ref="I371" si="78">P371</f>
        <v>12.84</v>
      </c>
      <c r="J371" s="15">
        <f>ROUND(H371*I371,2)</f>
        <v>38.520000000000003</v>
      </c>
      <c r="K371" s="65"/>
      <c r="N371" s="59">
        <v>17.12</v>
      </c>
      <c r="O371" s="68">
        <f t="shared" si="71"/>
        <v>4.28</v>
      </c>
      <c r="P371" s="68">
        <f t="shared" si="73"/>
        <v>12.84</v>
      </c>
      <c r="Q371" s="69">
        <f t="shared" si="72"/>
        <v>0.25</v>
      </c>
    </row>
    <row r="372" spans="1:17" ht="26.1" customHeight="1" thickBot="1" x14ac:dyDescent="0.25">
      <c r="A372" s="17" t="s">
        <v>50</v>
      </c>
      <c r="B372" s="19">
        <v>366</v>
      </c>
      <c r="C372" s="17" t="s">
        <v>44</v>
      </c>
      <c r="D372" s="17" t="s">
        <v>284</v>
      </c>
      <c r="E372" s="139" t="s">
        <v>54</v>
      </c>
      <c r="F372" s="139"/>
      <c r="G372" s="18" t="s">
        <v>104</v>
      </c>
      <c r="H372" s="21">
        <v>1.2</v>
      </c>
      <c r="I372" s="20">
        <f t="shared" ref="I372" si="79">P372</f>
        <v>67.5</v>
      </c>
      <c r="J372" s="20">
        <f>ROUND(H372*I372,2)</f>
        <v>81</v>
      </c>
      <c r="K372" s="65"/>
      <c r="N372" s="59">
        <v>90</v>
      </c>
      <c r="O372" s="68">
        <f t="shared" si="71"/>
        <v>22.5</v>
      </c>
      <c r="P372" s="68">
        <f t="shared" si="73"/>
        <v>67.5</v>
      </c>
      <c r="Q372" s="69">
        <f t="shared" si="72"/>
        <v>0.25</v>
      </c>
    </row>
    <row r="373" spans="1:17" ht="0.95" customHeight="1" thickTop="1" x14ac:dyDescent="0.2">
      <c r="A373" s="11"/>
      <c r="B373" s="11"/>
      <c r="C373" s="11"/>
      <c r="D373" s="11"/>
      <c r="E373" s="11"/>
      <c r="F373" s="11"/>
      <c r="G373" s="11"/>
      <c r="H373" s="11"/>
      <c r="I373" s="11"/>
      <c r="J373" s="11"/>
      <c r="K373" s="65" t="b">
        <f t="shared" si="74"/>
        <v>0</v>
      </c>
      <c r="N373" s="59"/>
      <c r="O373" s="68">
        <f t="shared" si="71"/>
        <v>0</v>
      </c>
      <c r="P373" s="68">
        <f t="shared" si="73"/>
        <v>0</v>
      </c>
      <c r="Q373" s="69" t="e">
        <f t="shared" si="72"/>
        <v>#DIV/0!</v>
      </c>
    </row>
    <row r="374" spans="1:17" ht="18" customHeight="1" x14ac:dyDescent="0.2">
      <c r="A374" s="2" t="s">
        <v>285</v>
      </c>
      <c r="B374" s="4" t="s">
        <v>36</v>
      </c>
      <c r="C374" s="2" t="s">
        <v>37</v>
      </c>
      <c r="D374" s="2" t="s">
        <v>9</v>
      </c>
      <c r="E374" s="129" t="s">
        <v>38</v>
      </c>
      <c r="F374" s="129"/>
      <c r="G374" s="3" t="s">
        <v>39</v>
      </c>
      <c r="H374" s="4" t="s">
        <v>40</v>
      </c>
      <c r="I374" s="4" t="s">
        <v>41</v>
      </c>
      <c r="J374" s="4" t="s">
        <v>10</v>
      </c>
      <c r="K374" s="65">
        <f t="shared" si="74"/>
        <v>30.8</v>
      </c>
      <c r="N374" s="59" t="s">
        <v>41</v>
      </c>
      <c r="O374" s="68" t="e">
        <f t="shared" si="71"/>
        <v>#VALUE!</v>
      </c>
      <c r="P374" s="68" t="e">
        <f t="shared" si="73"/>
        <v>#VALUE!</v>
      </c>
      <c r="Q374" s="69" t="e">
        <f t="shared" si="72"/>
        <v>#VALUE!</v>
      </c>
    </row>
    <row r="375" spans="1:17" ht="24" customHeight="1" x14ac:dyDescent="0.2">
      <c r="A375" s="6" t="s">
        <v>42</v>
      </c>
      <c r="B375" s="8">
        <v>96995</v>
      </c>
      <c r="C375" s="6" t="s">
        <v>44</v>
      </c>
      <c r="D375" s="6" t="s">
        <v>217</v>
      </c>
      <c r="E375" s="138" t="s">
        <v>209</v>
      </c>
      <c r="F375" s="138"/>
      <c r="G375" s="7" t="s">
        <v>104</v>
      </c>
      <c r="H375" s="10">
        <v>1</v>
      </c>
      <c r="I375" s="9">
        <f>SUM(J376)</f>
        <v>30.8</v>
      </c>
      <c r="J375" s="9">
        <f>H375*I375</f>
        <v>30.8</v>
      </c>
      <c r="K375" s="65"/>
      <c r="N375" s="59">
        <v>41.06</v>
      </c>
      <c r="O375" s="68">
        <f t="shared" si="71"/>
        <v>10.265000000000001</v>
      </c>
      <c r="P375" s="68">
        <f t="shared" si="73"/>
        <v>30.795000000000002</v>
      </c>
      <c r="Q375" s="69">
        <f t="shared" si="72"/>
        <v>0.25</v>
      </c>
    </row>
    <row r="376" spans="1:17" ht="24" customHeight="1" thickBot="1" x14ac:dyDescent="0.25">
      <c r="A376" s="12" t="s">
        <v>48</v>
      </c>
      <c r="B376" s="14">
        <v>88316</v>
      </c>
      <c r="C376" s="12" t="s">
        <v>44</v>
      </c>
      <c r="D376" s="12" t="s">
        <v>106</v>
      </c>
      <c r="E376" s="137" t="s">
        <v>46</v>
      </c>
      <c r="F376" s="137"/>
      <c r="G376" s="13" t="s">
        <v>73</v>
      </c>
      <c r="H376" s="16">
        <v>2.3988999999999998</v>
      </c>
      <c r="I376" s="15">
        <f t="shared" ref="I376" si="80">P376</f>
        <v>12.84</v>
      </c>
      <c r="J376" s="15">
        <f>ROUND(H376*I376,2)</f>
        <v>30.8</v>
      </c>
      <c r="K376" s="65"/>
      <c r="N376" s="59">
        <v>17.12</v>
      </c>
      <c r="O376" s="68">
        <f t="shared" si="71"/>
        <v>4.28</v>
      </c>
      <c r="P376" s="68">
        <f t="shared" si="73"/>
        <v>12.84</v>
      </c>
      <c r="Q376" s="69">
        <f t="shared" si="72"/>
        <v>0.25</v>
      </c>
    </row>
    <row r="377" spans="1:17" ht="0.95" customHeight="1" thickTop="1" x14ac:dyDescent="0.2">
      <c r="A377" s="11"/>
      <c r="B377" s="11"/>
      <c r="C377" s="11"/>
      <c r="D377" s="11"/>
      <c r="E377" s="11"/>
      <c r="F377" s="11"/>
      <c r="G377" s="11"/>
      <c r="H377" s="11"/>
      <c r="I377" s="11"/>
      <c r="J377" s="11"/>
      <c r="K377" s="65" t="b">
        <f t="shared" si="74"/>
        <v>0</v>
      </c>
      <c r="N377" s="59"/>
      <c r="O377" s="68">
        <f t="shared" si="71"/>
        <v>0</v>
      </c>
      <c r="P377" s="68">
        <f t="shared" si="73"/>
        <v>0</v>
      </c>
      <c r="Q377" s="69" t="e">
        <f t="shared" si="72"/>
        <v>#DIV/0!</v>
      </c>
    </row>
    <row r="378" spans="1:17" ht="18" customHeight="1" x14ac:dyDescent="0.2">
      <c r="A378" s="2" t="s">
        <v>286</v>
      </c>
      <c r="B378" s="4" t="s">
        <v>36</v>
      </c>
      <c r="C378" s="2" t="s">
        <v>37</v>
      </c>
      <c r="D378" s="2" t="s">
        <v>9</v>
      </c>
      <c r="E378" s="129" t="s">
        <v>38</v>
      </c>
      <c r="F378" s="129"/>
      <c r="G378" s="3" t="s">
        <v>39</v>
      </c>
      <c r="H378" s="4" t="s">
        <v>40</v>
      </c>
      <c r="I378" s="4" t="s">
        <v>41</v>
      </c>
      <c r="J378" s="4" t="s">
        <v>10</v>
      </c>
      <c r="K378" s="65">
        <f t="shared" si="74"/>
        <v>18.5</v>
      </c>
      <c r="N378" s="59" t="s">
        <v>41</v>
      </c>
      <c r="O378" s="68" t="e">
        <f t="shared" si="71"/>
        <v>#VALUE!</v>
      </c>
      <c r="P378" s="68" t="e">
        <f t="shared" si="73"/>
        <v>#VALUE!</v>
      </c>
      <c r="Q378" s="69" t="e">
        <f t="shared" si="72"/>
        <v>#VALUE!</v>
      </c>
    </row>
    <row r="379" spans="1:17" ht="78" customHeight="1" x14ac:dyDescent="0.2">
      <c r="A379" s="6" t="s">
        <v>42</v>
      </c>
      <c r="B379" s="8">
        <v>101243</v>
      </c>
      <c r="C379" s="6" t="s">
        <v>44</v>
      </c>
      <c r="D379" s="6" t="s">
        <v>287</v>
      </c>
      <c r="E379" s="138" t="s">
        <v>209</v>
      </c>
      <c r="F379" s="138"/>
      <c r="G379" s="7" t="s">
        <v>104</v>
      </c>
      <c r="H379" s="10">
        <v>1</v>
      </c>
      <c r="I379" s="9">
        <f>SUM(J380:J384)</f>
        <v>18.5</v>
      </c>
      <c r="J379" s="9">
        <f>H379*I379</f>
        <v>18.5</v>
      </c>
      <c r="K379" s="65"/>
      <c r="N379" s="59">
        <v>24.659999999999997</v>
      </c>
      <c r="O379" s="68">
        <f t="shared" si="71"/>
        <v>6.1649999999999991</v>
      </c>
      <c r="P379" s="68">
        <f t="shared" si="73"/>
        <v>18.494999999999997</v>
      </c>
      <c r="Q379" s="69">
        <f t="shared" si="72"/>
        <v>0.25</v>
      </c>
    </row>
    <row r="380" spans="1:17" ht="39" customHeight="1" x14ac:dyDescent="0.2">
      <c r="A380" s="12" t="s">
        <v>48</v>
      </c>
      <c r="B380" s="14">
        <v>5631</v>
      </c>
      <c r="C380" s="12" t="s">
        <v>44</v>
      </c>
      <c r="D380" s="12" t="s">
        <v>288</v>
      </c>
      <c r="E380" s="137" t="s">
        <v>118</v>
      </c>
      <c r="F380" s="137"/>
      <c r="G380" s="13" t="s">
        <v>119</v>
      </c>
      <c r="H380" s="16">
        <v>8.8999999999999999E-3</v>
      </c>
      <c r="I380" s="15">
        <f t="shared" ref="I380" si="81">P380</f>
        <v>149.535</v>
      </c>
      <c r="J380" s="15">
        <f>ROUNDDOWN(H380*I380,2)</f>
        <v>1.33</v>
      </c>
      <c r="K380" s="65"/>
      <c r="N380" s="59">
        <v>199.38</v>
      </c>
      <c r="O380" s="68">
        <f t="shared" si="71"/>
        <v>49.844999999999999</v>
      </c>
      <c r="P380" s="68">
        <f t="shared" si="73"/>
        <v>149.535</v>
      </c>
      <c r="Q380" s="69">
        <f t="shared" si="72"/>
        <v>0.25</v>
      </c>
    </row>
    <row r="381" spans="1:17" ht="39" customHeight="1" x14ac:dyDescent="0.2">
      <c r="A381" s="12" t="s">
        <v>48</v>
      </c>
      <c r="B381" s="14">
        <v>5632</v>
      </c>
      <c r="C381" s="12" t="s">
        <v>44</v>
      </c>
      <c r="D381" s="12" t="s">
        <v>289</v>
      </c>
      <c r="E381" s="137" t="s">
        <v>118</v>
      </c>
      <c r="F381" s="137"/>
      <c r="G381" s="13" t="s">
        <v>121</v>
      </c>
      <c r="H381" s="16">
        <v>2.2000000000000001E-3</v>
      </c>
      <c r="I381" s="15">
        <f t="shared" ref="I381:I384" si="82">P381</f>
        <v>58.147500000000001</v>
      </c>
      <c r="J381" s="15">
        <f>ROUNDDOWN(H381*I381,2)</f>
        <v>0.12</v>
      </c>
      <c r="K381" s="65"/>
      <c r="N381" s="59">
        <v>77.53</v>
      </c>
      <c r="O381" s="68">
        <f t="shared" si="71"/>
        <v>19.3825</v>
      </c>
      <c r="P381" s="68">
        <f t="shared" si="73"/>
        <v>58.147500000000001</v>
      </c>
      <c r="Q381" s="69">
        <f t="shared" si="72"/>
        <v>0.25</v>
      </c>
    </row>
    <row r="382" spans="1:17" ht="24" customHeight="1" x14ac:dyDescent="0.2">
      <c r="A382" s="12" t="s">
        <v>48</v>
      </c>
      <c r="B382" s="14">
        <v>88316</v>
      </c>
      <c r="C382" s="12" t="s">
        <v>44</v>
      </c>
      <c r="D382" s="12" t="s">
        <v>106</v>
      </c>
      <c r="E382" s="137" t="s">
        <v>46</v>
      </c>
      <c r="F382" s="137"/>
      <c r="G382" s="13" t="s">
        <v>73</v>
      </c>
      <c r="H382" s="16">
        <v>1.12E-2</v>
      </c>
      <c r="I382" s="15">
        <f t="shared" si="82"/>
        <v>12.84</v>
      </c>
      <c r="J382" s="15">
        <f t="shared" ref="J382:J384" si="83">ROUND(H382*I382,2)</f>
        <v>0.14000000000000001</v>
      </c>
      <c r="K382" s="65"/>
      <c r="N382" s="59">
        <v>17.12</v>
      </c>
      <c r="O382" s="68">
        <f t="shared" si="71"/>
        <v>4.28</v>
      </c>
      <c r="P382" s="68">
        <f t="shared" si="73"/>
        <v>12.84</v>
      </c>
      <c r="Q382" s="69">
        <f t="shared" si="72"/>
        <v>0.25</v>
      </c>
    </row>
    <row r="383" spans="1:17" ht="51.95" customHeight="1" x14ac:dyDescent="0.2">
      <c r="A383" s="12" t="s">
        <v>48</v>
      </c>
      <c r="B383" s="14">
        <v>89883</v>
      </c>
      <c r="C383" s="12" t="s">
        <v>44</v>
      </c>
      <c r="D383" s="12" t="s">
        <v>290</v>
      </c>
      <c r="E383" s="137" t="s">
        <v>118</v>
      </c>
      <c r="F383" s="137"/>
      <c r="G383" s="13" t="s">
        <v>119</v>
      </c>
      <c r="H383" s="16">
        <v>5.8700000000000002E-2</v>
      </c>
      <c r="I383" s="15">
        <f t="shared" si="82"/>
        <v>267.95999999999998</v>
      </c>
      <c r="J383" s="15">
        <f t="shared" si="83"/>
        <v>15.73</v>
      </c>
      <c r="K383" s="65"/>
      <c r="N383" s="59">
        <v>357.28</v>
      </c>
      <c r="O383" s="68">
        <f t="shared" si="71"/>
        <v>89.32</v>
      </c>
      <c r="P383" s="68">
        <f t="shared" si="73"/>
        <v>267.95999999999998</v>
      </c>
      <c r="Q383" s="69">
        <f t="shared" si="72"/>
        <v>0.25</v>
      </c>
    </row>
    <row r="384" spans="1:17" ht="51.95" customHeight="1" thickBot="1" x14ac:dyDescent="0.25">
      <c r="A384" s="12" t="s">
        <v>48</v>
      </c>
      <c r="B384" s="14">
        <v>89884</v>
      </c>
      <c r="C384" s="12" t="s">
        <v>44</v>
      </c>
      <c r="D384" s="12" t="s">
        <v>291</v>
      </c>
      <c r="E384" s="137" t="s">
        <v>118</v>
      </c>
      <c r="F384" s="137"/>
      <c r="G384" s="13" t="s">
        <v>121</v>
      </c>
      <c r="H384" s="16">
        <v>1.95E-2</v>
      </c>
      <c r="I384" s="15">
        <f t="shared" si="82"/>
        <v>60.262499999999996</v>
      </c>
      <c r="J384" s="15">
        <f t="shared" si="83"/>
        <v>1.18</v>
      </c>
      <c r="K384" s="65"/>
      <c r="N384" s="59">
        <v>80.349999999999994</v>
      </c>
      <c r="O384" s="68">
        <f t="shared" si="71"/>
        <v>20.087499999999999</v>
      </c>
      <c r="P384" s="68">
        <f t="shared" si="73"/>
        <v>60.262499999999996</v>
      </c>
      <c r="Q384" s="69">
        <f t="shared" si="72"/>
        <v>0.25</v>
      </c>
    </row>
    <row r="385" spans="1:17" ht="0.95" customHeight="1" thickTop="1" x14ac:dyDescent="0.2">
      <c r="A385" s="11"/>
      <c r="B385" s="11"/>
      <c r="C385" s="11"/>
      <c r="D385" s="11"/>
      <c r="E385" s="11"/>
      <c r="F385" s="11"/>
      <c r="G385" s="11"/>
      <c r="H385" s="11"/>
      <c r="I385" s="11"/>
      <c r="J385" s="11"/>
      <c r="K385" s="65" t="b">
        <f t="shared" si="74"/>
        <v>0</v>
      </c>
      <c r="N385" s="59"/>
      <c r="O385" s="68">
        <f t="shared" si="71"/>
        <v>0</v>
      </c>
      <c r="P385" s="68">
        <f t="shared" si="73"/>
        <v>0</v>
      </c>
      <c r="Q385" s="69" t="e">
        <f t="shared" si="72"/>
        <v>#DIV/0!</v>
      </c>
    </row>
    <row r="386" spans="1:17" ht="18" customHeight="1" x14ac:dyDescent="0.2">
      <c r="A386" s="2" t="s">
        <v>292</v>
      </c>
      <c r="B386" s="4" t="s">
        <v>36</v>
      </c>
      <c r="C386" s="2" t="s">
        <v>37</v>
      </c>
      <c r="D386" s="2" t="s">
        <v>9</v>
      </c>
      <c r="E386" s="129" t="s">
        <v>38</v>
      </c>
      <c r="F386" s="129"/>
      <c r="G386" s="3" t="s">
        <v>39</v>
      </c>
      <c r="H386" s="4" t="s">
        <v>40</v>
      </c>
      <c r="I386" s="4" t="s">
        <v>41</v>
      </c>
      <c r="J386" s="4" t="s">
        <v>10</v>
      </c>
      <c r="K386" s="65">
        <f t="shared" si="74"/>
        <v>8.01</v>
      </c>
      <c r="N386" s="59" t="s">
        <v>41</v>
      </c>
      <c r="O386" s="68" t="e">
        <f t="shared" si="71"/>
        <v>#VALUE!</v>
      </c>
      <c r="P386" s="68" t="e">
        <f t="shared" si="73"/>
        <v>#VALUE!</v>
      </c>
      <c r="Q386" s="69" t="e">
        <f t="shared" si="72"/>
        <v>#VALUE!</v>
      </c>
    </row>
    <row r="387" spans="1:17" ht="39" customHeight="1" x14ac:dyDescent="0.2">
      <c r="A387" s="6" t="s">
        <v>42</v>
      </c>
      <c r="B387" s="8">
        <v>96385</v>
      </c>
      <c r="C387" s="6" t="s">
        <v>44</v>
      </c>
      <c r="D387" s="6" t="s">
        <v>293</v>
      </c>
      <c r="E387" s="138" t="s">
        <v>209</v>
      </c>
      <c r="F387" s="138"/>
      <c r="G387" s="7" t="s">
        <v>104</v>
      </c>
      <c r="H387" s="10">
        <v>1</v>
      </c>
      <c r="I387" s="9">
        <f>SUM(J388:J394)</f>
        <v>8.01</v>
      </c>
      <c r="J387" s="9">
        <f>H387*I387</f>
        <v>8.01</v>
      </c>
      <c r="K387" s="65"/>
      <c r="N387" s="59">
        <v>10.670000000000002</v>
      </c>
      <c r="O387" s="68">
        <f t="shared" si="71"/>
        <v>2.6675000000000004</v>
      </c>
      <c r="P387" s="68">
        <f t="shared" si="73"/>
        <v>8.0025000000000013</v>
      </c>
      <c r="Q387" s="69">
        <f t="shared" si="72"/>
        <v>0.25</v>
      </c>
    </row>
    <row r="388" spans="1:17" ht="65.099999999999994" customHeight="1" x14ac:dyDescent="0.2">
      <c r="A388" s="12" t="s">
        <v>48</v>
      </c>
      <c r="B388" s="14">
        <v>5901</v>
      </c>
      <c r="C388" s="12" t="s">
        <v>44</v>
      </c>
      <c r="D388" s="12" t="s">
        <v>294</v>
      </c>
      <c r="E388" s="137" t="s">
        <v>118</v>
      </c>
      <c r="F388" s="137"/>
      <c r="G388" s="13" t="s">
        <v>119</v>
      </c>
      <c r="H388" s="16">
        <v>4.0000000000000001E-3</v>
      </c>
      <c r="I388" s="15">
        <f t="shared" ref="I388" si="84">P388</f>
        <v>226.935</v>
      </c>
      <c r="J388" s="15">
        <f>ROUND(H388*I388,2)</f>
        <v>0.91</v>
      </c>
      <c r="K388" s="65"/>
      <c r="N388" s="59">
        <v>302.58</v>
      </c>
      <c r="O388" s="68">
        <f t="shared" si="71"/>
        <v>75.644999999999996</v>
      </c>
      <c r="P388" s="68">
        <f t="shared" si="73"/>
        <v>226.935</v>
      </c>
      <c r="Q388" s="69">
        <f t="shared" si="72"/>
        <v>0.25</v>
      </c>
    </row>
    <row r="389" spans="1:17" ht="65.099999999999994" customHeight="1" x14ac:dyDescent="0.2">
      <c r="A389" s="12" t="s">
        <v>48</v>
      </c>
      <c r="B389" s="14">
        <v>5903</v>
      </c>
      <c r="C389" s="12" t="s">
        <v>44</v>
      </c>
      <c r="D389" s="12" t="s">
        <v>295</v>
      </c>
      <c r="E389" s="137" t="s">
        <v>118</v>
      </c>
      <c r="F389" s="137"/>
      <c r="G389" s="13" t="s">
        <v>121</v>
      </c>
      <c r="H389" s="16">
        <v>0.03</v>
      </c>
      <c r="I389" s="15">
        <f t="shared" ref="I389:I394" si="85">P389</f>
        <v>45.644999999999996</v>
      </c>
      <c r="J389" s="15">
        <f>ROUND(H389*I389,2)</f>
        <v>1.37</v>
      </c>
      <c r="K389" s="65"/>
      <c r="N389" s="59">
        <v>60.86</v>
      </c>
      <c r="O389" s="68">
        <f t="shared" si="71"/>
        <v>15.215</v>
      </c>
      <c r="P389" s="68">
        <f t="shared" si="73"/>
        <v>45.644999999999996</v>
      </c>
      <c r="Q389" s="69">
        <f t="shared" si="72"/>
        <v>0.25000000000000011</v>
      </c>
    </row>
    <row r="390" spans="1:17" ht="39" customHeight="1" x14ac:dyDescent="0.2">
      <c r="A390" s="12" t="s">
        <v>48</v>
      </c>
      <c r="B390" s="14">
        <v>5932</v>
      </c>
      <c r="C390" s="12" t="s">
        <v>44</v>
      </c>
      <c r="D390" s="12" t="s">
        <v>296</v>
      </c>
      <c r="E390" s="137" t="s">
        <v>118</v>
      </c>
      <c r="F390" s="137"/>
      <c r="G390" s="13" t="s">
        <v>119</v>
      </c>
      <c r="H390" s="16">
        <v>6.0000000000000001E-3</v>
      </c>
      <c r="I390" s="15">
        <f t="shared" si="85"/>
        <v>181.85249999999999</v>
      </c>
      <c r="J390" s="15">
        <f>ROUND(H390*I390,2)</f>
        <v>1.0900000000000001</v>
      </c>
      <c r="K390" s="65"/>
      <c r="N390" s="59">
        <v>242.47</v>
      </c>
      <c r="O390" s="68">
        <f t="shared" si="71"/>
        <v>60.6175</v>
      </c>
      <c r="P390" s="68">
        <f t="shared" si="73"/>
        <v>181.85249999999999</v>
      </c>
      <c r="Q390" s="69">
        <f t="shared" si="72"/>
        <v>0.25</v>
      </c>
    </row>
    <row r="391" spans="1:17" ht="39" customHeight="1" x14ac:dyDescent="0.2">
      <c r="A391" s="12" t="s">
        <v>48</v>
      </c>
      <c r="B391" s="14">
        <v>5934</v>
      </c>
      <c r="C391" s="12" t="s">
        <v>44</v>
      </c>
      <c r="D391" s="12" t="s">
        <v>297</v>
      </c>
      <c r="E391" s="137" t="s">
        <v>118</v>
      </c>
      <c r="F391" s="137"/>
      <c r="G391" s="13" t="s">
        <v>121</v>
      </c>
      <c r="H391" s="16">
        <v>2.7E-2</v>
      </c>
      <c r="I391" s="15">
        <f t="shared" si="85"/>
        <v>62.534999999999997</v>
      </c>
      <c r="J391" s="15">
        <f>ROUND(H391*I391,2)</f>
        <v>1.69</v>
      </c>
      <c r="K391" s="65"/>
      <c r="N391" s="59">
        <v>83.38</v>
      </c>
      <c r="O391" s="68">
        <f t="shared" si="71"/>
        <v>20.844999999999999</v>
      </c>
      <c r="P391" s="68">
        <f t="shared" si="73"/>
        <v>62.534999999999997</v>
      </c>
      <c r="Q391" s="69">
        <f t="shared" si="72"/>
        <v>0.25</v>
      </c>
    </row>
    <row r="392" spans="1:17" ht="51.95" customHeight="1" x14ac:dyDescent="0.2">
      <c r="A392" s="12" t="s">
        <v>48</v>
      </c>
      <c r="B392" s="14">
        <v>73436</v>
      </c>
      <c r="C392" s="12" t="s">
        <v>44</v>
      </c>
      <c r="D392" s="12" t="s">
        <v>298</v>
      </c>
      <c r="E392" s="137" t="s">
        <v>118</v>
      </c>
      <c r="F392" s="137"/>
      <c r="G392" s="13" t="s">
        <v>119</v>
      </c>
      <c r="H392" s="16">
        <v>0.01</v>
      </c>
      <c r="I392" s="15">
        <f t="shared" si="85"/>
        <v>150.93</v>
      </c>
      <c r="J392" s="15">
        <f t="shared" ref="J392:J394" si="86">ROUNDDOWN(H392*I392,2)</f>
        <v>1.5</v>
      </c>
      <c r="K392" s="65"/>
      <c r="N392" s="59">
        <v>201.24</v>
      </c>
      <c r="O392" s="68">
        <f t="shared" ref="O392:O455" si="87">N392*$O$4</f>
        <v>50.31</v>
      </c>
      <c r="P392" s="68">
        <f t="shared" si="73"/>
        <v>150.93</v>
      </c>
      <c r="Q392" s="69">
        <f t="shared" ref="Q392:Q455" si="88">1-(P392/N392)</f>
        <v>0.25</v>
      </c>
    </row>
    <row r="393" spans="1:17" ht="24" customHeight="1" x14ac:dyDescent="0.2">
      <c r="A393" s="12" t="s">
        <v>48</v>
      </c>
      <c r="B393" s="14">
        <v>88316</v>
      </c>
      <c r="C393" s="12" t="s">
        <v>44</v>
      </c>
      <c r="D393" s="12" t="s">
        <v>106</v>
      </c>
      <c r="E393" s="137" t="s">
        <v>46</v>
      </c>
      <c r="F393" s="137"/>
      <c r="G393" s="13" t="s">
        <v>73</v>
      </c>
      <c r="H393" s="16">
        <v>3.3000000000000002E-2</v>
      </c>
      <c r="I393" s="15">
        <f t="shared" si="85"/>
        <v>12.84</v>
      </c>
      <c r="J393" s="15">
        <f t="shared" si="86"/>
        <v>0.42</v>
      </c>
      <c r="K393" s="65"/>
      <c r="N393" s="59">
        <v>17.12</v>
      </c>
      <c r="O393" s="68">
        <f t="shared" si="87"/>
        <v>4.28</v>
      </c>
      <c r="P393" s="68">
        <f t="shared" si="73"/>
        <v>12.84</v>
      </c>
      <c r="Q393" s="69">
        <f t="shared" si="88"/>
        <v>0.25</v>
      </c>
    </row>
    <row r="394" spans="1:17" ht="51.95" customHeight="1" thickBot="1" x14ac:dyDescent="0.25">
      <c r="A394" s="12" t="s">
        <v>48</v>
      </c>
      <c r="B394" s="14">
        <v>93244</v>
      </c>
      <c r="C394" s="12" t="s">
        <v>44</v>
      </c>
      <c r="D394" s="12" t="s">
        <v>299</v>
      </c>
      <c r="E394" s="137" t="s">
        <v>118</v>
      </c>
      <c r="F394" s="137"/>
      <c r="G394" s="13" t="s">
        <v>121</v>
      </c>
      <c r="H394" s="16">
        <v>2.3E-2</v>
      </c>
      <c r="I394" s="15">
        <f t="shared" si="85"/>
        <v>44.910000000000004</v>
      </c>
      <c r="J394" s="15">
        <f t="shared" si="86"/>
        <v>1.03</v>
      </c>
      <c r="K394" s="65"/>
      <c r="N394" s="59">
        <v>59.88</v>
      </c>
      <c r="O394" s="68">
        <f t="shared" si="87"/>
        <v>14.97</v>
      </c>
      <c r="P394" s="68">
        <f t="shared" si="73"/>
        <v>44.910000000000004</v>
      </c>
      <c r="Q394" s="69">
        <f t="shared" si="88"/>
        <v>0.25</v>
      </c>
    </row>
    <row r="395" spans="1:17" ht="0.95" customHeight="1" thickTop="1" x14ac:dyDescent="0.2">
      <c r="A395" s="11"/>
      <c r="B395" s="11"/>
      <c r="C395" s="11"/>
      <c r="D395" s="11"/>
      <c r="E395" s="11"/>
      <c r="F395" s="11"/>
      <c r="G395" s="11"/>
      <c r="H395" s="11"/>
      <c r="I395" s="11"/>
      <c r="J395" s="11"/>
      <c r="K395" s="65" t="b">
        <f t="shared" ref="K395:K453" si="89">IF(J395="Total",J396)</f>
        <v>0</v>
      </c>
      <c r="N395" s="59"/>
      <c r="O395" s="68">
        <f t="shared" si="87"/>
        <v>0</v>
      </c>
      <c r="P395" s="68">
        <f t="shared" si="73"/>
        <v>0</v>
      </c>
      <c r="Q395" s="69" t="e">
        <f t="shared" si="88"/>
        <v>#DIV/0!</v>
      </c>
    </row>
    <row r="396" spans="1:17" ht="18" customHeight="1" x14ac:dyDescent="0.2">
      <c r="A396" s="2" t="s">
        <v>300</v>
      </c>
      <c r="B396" s="4" t="s">
        <v>36</v>
      </c>
      <c r="C396" s="2" t="s">
        <v>37</v>
      </c>
      <c r="D396" s="2" t="s">
        <v>9</v>
      </c>
      <c r="E396" s="129" t="s">
        <v>38</v>
      </c>
      <c r="F396" s="129"/>
      <c r="G396" s="3" t="s">
        <v>39</v>
      </c>
      <c r="H396" s="4" t="s">
        <v>40</v>
      </c>
      <c r="I396" s="4" t="s">
        <v>41</v>
      </c>
      <c r="J396" s="4" t="s">
        <v>10</v>
      </c>
      <c r="K396" s="65">
        <f t="shared" si="89"/>
        <v>26.48</v>
      </c>
      <c r="N396" s="59" t="s">
        <v>41</v>
      </c>
      <c r="O396" s="68" t="e">
        <f t="shared" si="87"/>
        <v>#VALUE!</v>
      </c>
      <c r="P396" s="68" t="e">
        <f t="shared" si="73"/>
        <v>#VALUE!</v>
      </c>
      <c r="Q396" s="69" t="e">
        <f t="shared" si="88"/>
        <v>#VALUE!</v>
      </c>
    </row>
    <row r="397" spans="1:17" ht="39" customHeight="1" x14ac:dyDescent="0.2">
      <c r="A397" s="6" t="s">
        <v>42</v>
      </c>
      <c r="B397" s="8">
        <v>96619</v>
      </c>
      <c r="C397" s="6" t="s">
        <v>44</v>
      </c>
      <c r="D397" s="6" t="s">
        <v>301</v>
      </c>
      <c r="E397" s="138" t="s">
        <v>103</v>
      </c>
      <c r="F397" s="138"/>
      <c r="G397" s="7" t="s">
        <v>101</v>
      </c>
      <c r="H397" s="10">
        <v>1</v>
      </c>
      <c r="I397" s="9">
        <f>SUM(J398:J400)</f>
        <v>26.48</v>
      </c>
      <c r="J397" s="9">
        <f>H397*I397</f>
        <v>26.48</v>
      </c>
      <c r="K397" s="65"/>
      <c r="N397" s="59">
        <v>35.299999999999997</v>
      </c>
      <c r="O397" s="68">
        <f t="shared" si="87"/>
        <v>8.8249999999999993</v>
      </c>
      <c r="P397" s="68">
        <f t="shared" si="73"/>
        <v>26.474999999999998</v>
      </c>
      <c r="Q397" s="69">
        <f t="shared" si="88"/>
        <v>0.25</v>
      </c>
    </row>
    <row r="398" spans="1:17" ht="24" customHeight="1" x14ac:dyDescent="0.2">
      <c r="A398" s="12" t="s">
        <v>48</v>
      </c>
      <c r="B398" s="14">
        <v>88309</v>
      </c>
      <c r="C398" s="12" t="s">
        <v>44</v>
      </c>
      <c r="D398" s="12" t="s">
        <v>273</v>
      </c>
      <c r="E398" s="137" t="s">
        <v>46</v>
      </c>
      <c r="F398" s="137"/>
      <c r="G398" s="13" t="s">
        <v>73</v>
      </c>
      <c r="H398" s="16">
        <v>0.31059999999999999</v>
      </c>
      <c r="I398" s="15">
        <f t="shared" ref="I398" si="90">P398</f>
        <v>16.297499999999999</v>
      </c>
      <c r="J398" s="15">
        <f t="shared" ref="J398" si="91">ROUNDDOWN(H398*I398,2)</f>
        <v>5.0599999999999996</v>
      </c>
      <c r="K398" s="65"/>
      <c r="N398" s="59">
        <v>21.73</v>
      </c>
      <c r="O398" s="68">
        <f t="shared" si="87"/>
        <v>5.4325000000000001</v>
      </c>
      <c r="P398" s="68">
        <f t="shared" ref="P398:P461" si="92">N398-O398</f>
        <v>16.297499999999999</v>
      </c>
      <c r="Q398" s="69">
        <f t="shared" si="88"/>
        <v>0.25</v>
      </c>
    </row>
    <row r="399" spans="1:17" ht="24" customHeight="1" x14ac:dyDescent="0.2">
      <c r="A399" s="12" t="s">
        <v>48</v>
      </c>
      <c r="B399" s="14">
        <v>88316</v>
      </c>
      <c r="C399" s="12" t="s">
        <v>44</v>
      </c>
      <c r="D399" s="12" t="s">
        <v>106</v>
      </c>
      <c r="E399" s="137" t="s">
        <v>46</v>
      </c>
      <c r="F399" s="137"/>
      <c r="G399" s="13" t="s">
        <v>73</v>
      </c>
      <c r="H399" s="16">
        <v>8.4699999999999998E-2</v>
      </c>
      <c r="I399" s="15">
        <f t="shared" ref="I399:I400" si="93">P399</f>
        <v>12.84</v>
      </c>
      <c r="J399" s="15">
        <f t="shared" ref="J399" si="94">ROUNDDOWN(H399*I399,2)</f>
        <v>1.08</v>
      </c>
      <c r="K399" s="65"/>
      <c r="N399" s="59">
        <v>17.12</v>
      </c>
      <c r="O399" s="68">
        <f t="shared" si="87"/>
        <v>4.28</v>
      </c>
      <c r="P399" s="68">
        <f t="shared" si="92"/>
        <v>12.84</v>
      </c>
      <c r="Q399" s="69">
        <f t="shared" si="88"/>
        <v>0.25</v>
      </c>
    </row>
    <row r="400" spans="1:17" ht="39" customHeight="1" thickBot="1" x14ac:dyDescent="0.25">
      <c r="A400" s="12" t="s">
        <v>48</v>
      </c>
      <c r="B400" s="14">
        <v>94968</v>
      </c>
      <c r="C400" s="12" t="s">
        <v>44</v>
      </c>
      <c r="D400" s="12" t="s">
        <v>302</v>
      </c>
      <c r="E400" s="137" t="s">
        <v>103</v>
      </c>
      <c r="F400" s="137"/>
      <c r="G400" s="13" t="s">
        <v>104</v>
      </c>
      <c r="H400" s="16">
        <v>5.6500000000000002E-2</v>
      </c>
      <c r="I400" s="15">
        <f t="shared" si="93"/>
        <v>359.92499999999995</v>
      </c>
      <c r="J400" s="15">
        <f>ROUND(H400*I400,2)</f>
        <v>20.34</v>
      </c>
      <c r="K400" s="65"/>
      <c r="N400" s="59">
        <v>479.9</v>
      </c>
      <c r="O400" s="68">
        <f t="shared" si="87"/>
        <v>119.97499999999999</v>
      </c>
      <c r="P400" s="68">
        <f t="shared" si="92"/>
        <v>359.92499999999995</v>
      </c>
      <c r="Q400" s="69">
        <f t="shared" si="88"/>
        <v>0.25000000000000011</v>
      </c>
    </row>
    <row r="401" spans="1:17" ht="0.95" customHeight="1" thickTop="1" x14ac:dyDescent="0.2">
      <c r="A401" s="11"/>
      <c r="B401" s="11"/>
      <c r="C401" s="11"/>
      <c r="D401" s="11"/>
      <c r="E401" s="11"/>
      <c r="F401" s="11"/>
      <c r="G401" s="11"/>
      <c r="H401" s="11"/>
      <c r="I401" s="11"/>
      <c r="J401" s="11"/>
      <c r="K401" s="65" t="b">
        <f t="shared" si="89"/>
        <v>0</v>
      </c>
      <c r="N401" s="59"/>
      <c r="O401" s="68">
        <f t="shared" si="87"/>
        <v>0</v>
      </c>
      <c r="P401" s="68">
        <f t="shared" si="92"/>
        <v>0</v>
      </c>
      <c r="Q401" s="69" t="e">
        <f t="shared" si="88"/>
        <v>#DIV/0!</v>
      </c>
    </row>
    <row r="402" spans="1:17" ht="18" customHeight="1" x14ac:dyDescent="0.2">
      <c r="A402" s="2" t="s">
        <v>303</v>
      </c>
      <c r="B402" s="4" t="s">
        <v>36</v>
      </c>
      <c r="C402" s="2" t="s">
        <v>37</v>
      </c>
      <c r="D402" s="2" t="s">
        <v>9</v>
      </c>
      <c r="E402" s="129" t="s">
        <v>38</v>
      </c>
      <c r="F402" s="129"/>
      <c r="G402" s="3" t="s">
        <v>39</v>
      </c>
      <c r="H402" s="4" t="s">
        <v>40</v>
      </c>
      <c r="I402" s="4" t="s">
        <v>41</v>
      </c>
      <c r="J402" s="4" t="s">
        <v>10</v>
      </c>
      <c r="K402" s="65">
        <f t="shared" si="89"/>
        <v>93.320000000000007</v>
      </c>
      <c r="N402" s="59" t="s">
        <v>41</v>
      </c>
      <c r="O402" s="68" t="e">
        <f t="shared" si="87"/>
        <v>#VALUE!</v>
      </c>
      <c r="P402" s="68" t="e">
        <f t="shared" si="92"/>
        <v>#VALUE!</v>
      </c>
      <c r="Q402" s="69" t="e">
        <f t="shared" si="88"/>
        <v>#VALUE!</v>
      </c>
    </row>
    <row r="403" spans="1:17" ht="51.95" customHeight="1" x14ac:dyDescent="0.2">
      <c r="A403" s="6" t="s">
        <v>42</v>
      </c>
      <c r="B403" s="8">
        <v>103334</v>
      </c>
      <c r="C403" s="6" t="s">
        <v>44</v>
      </c>
      <c r="D403" s="6" t="s">
        <v>304</v>
      </c>
      <c r="E403" s="138" t="s">
        <v>160</v>
      </c>
      <c r="F403" s="138"/>
      <c r="G403" s="7" t="s">
        <v>101</v>
      </c>
      <c r="H403" s="10">
        <v>1</v>
      </c>
      <c r="I403" s="9">
        <f>SUM(J404:J409)</f>
        <v>93.320000000000007</v>
      </c>
      <c r="J403" s="9">
        <f>H403*I403</f>
        <v>93.320000000000007</v>
      </c>
      <c r="K403" s="65"/>
      <c r="N403" s="59">
        <v>124.42999999999999</v>
      </c>
      <c r="O403" s="68">
        <f t="shared" si="87"/>
        <v>31.107499999999998</v>
      </c>
      <c r="P403" s="68">
        <f t="shared" si="92"/>
        <v>93.322499999999991</v>
      </c>
      <c r="Q403" s="69">
        <f t="shared" si="88"/>
        <v>0.25</v>
      </c>
    </row>
    <row r="404" spans="1:17" ht="51.95" customHeight="1" x14ac:dyDescent="0.2">
      <c r="A404" s="12" t="s">
        <v>48</v>
      </c>
      <c r="B404" s="14">
        <v>87292</v>
      </c>
      <c r="C404" s="12" t="s">
        <v>44</v>
      </c>
      <c r="D404" s="12" t="s">
        <v>305</v>
      </c>
      <c r="E404" s="137" t="s">
        <v>46</v>
      </c>
      <c r="F404" s="137"/>
      <c r="G404" s="13" t="s">
        <v>104</v>
      </c>
      <c r="H404" s="16">
        <v>1.83E-2</v>
      </c>
      <c r="I404" s="15">
        <f t="shared" ref="I404" si="95">P404</f>
        <v>422.73</v>
      </c>
      <c r="J404" s="15">
        <f t="shared" ref="J404" si="96">ROUNDDOWN(H404*I404,2)</f>
        <v>7.73</v>
      </c>
      <c r="K404" s="65"/>
      <c r="N404" s="59">
        <v>563.64</v>
      </c>
      <c r="O404" s="68">
        <f t="shared" si="87"/>
        <v>140.91</v>
      </c>
      <c r="P404" s="68">
        <f t="shared" si="92"/>
        <v>422.73</v>
      </c>
      <c r="Q404" s="69">
        <f t="shared" si="88"/>
        <v>0.25</v>
      </c>
    </row>
    <row r="405" spans="1:17" ht="24" customHeight="1" x14ac:dyDescent="0.2">
      <c r="A405" s="12" t="s">
        <v>48</v>
      </c>
      <c r="B405" s="14">
        <v>88309</v>
      </c>
      <c r="C405" s="12" t="s">
        <v>44</v>
      </c>
      <c r="D405" s="12" t="s">
        <v>273</v>
      </c>
      <c r="E405" s="137" t="s">
        <v>46</v>
      </c>
      <c r="F405" s="137"/>
      <c r="G405" s="13" t="s">
        <v>73</v>
      </c>
      <c r="H405" s="16">
        <v>2.3199999999999998</v>
      </c>
      <c r="I405" s="15">
        <f t="shared" ref="I405:I409" si="97">P405</f>
        <v>16.297499999999999</v>
      </c>
      <c r="J405" s="15">
        <f t="shared" ref="J405:J409" si="98">ROUNDDOWN(H405*I405,2)</f>
        <v>37.81</v>
      </c>
      <c r="K405" s="65"/>
      <c r="N405" s="59">
        <v>21.73</v>
      </c>
      <c r="O405" s="68">
        <f t="shared" si="87"/>
        <v>5.4325000000000001</v>
      </c>
      <c r="P405" s="68">
        <f t="shared" si="92"/>
        <v>16.297499999999999</v>
      </c>
      <c r="Q405" s="69">
        <f t="shared" si="88"/>
        <v>0.25</v>
      </c>
    </row>
    <row r="406" spans="1:17" ht="24" customHeight="1" x14ac:dyDescent="0.2">
      <c r="A406" s="12" t="s">
        <v>48</v>
      </c>
      <c r="B406" s="14">
        <v>88316</v>
      </c>
      <c r="C406" s="12" t="s">
        <v>44</v>
      </c>
      <c r="D406" s="12" t="s">
        <v>106</v>
      </c>
      <c r="E406" s="137" t="s">
        <v>46</v>
      </c>
      <c r="F406" s="137"/>
      <c r="G406" s="13" t="s">
        <v>73</v>
      </c>
      <c r="H406" s="16">
        <v>1.1599999999999999</v>
      </c>
      <c r="I406" s="15">
        <f t="shared" si="97"/>
        <v>12.84</v>
      </c>
      <c r="J406" s="15">
        <f t="shared" si="98"/>
        <v>14.89</v>
      </c>
      <c r="K406" s="65"/>
      <c r="N406" s="59">
        <v>17.12</v>
      </c>
      <c r="O406" s="68">
        <f t="shared" si="87"/>
        <v>4.28</v>
      </c>
      <c r="P406" s="68">
        <f t="shared" si="92"/>
        <v>12.84</v>
      </c>
      <c r="Q406" s="69">
        <f t="shared" si="88"/>
        <v>0.25</v>
      </c>
    </row>
    <row r="407" spans="1:17" ht="39" customHeight="1" x14ac:dyDescent="0.2">
      <c r="A407" s="17" t="s">
        <v>50</v>
      </c>
      <c r="B407" s="19">
        <v>7267</v>
      </c>
      <c r="C407" s="17" t="s">
        <v>44</v>
      </c>
      <c r="D407" s="17" t="s">
        <v>306</v>
      </c>
      <c r="E407" s="139" t="s">
        <v>54</v>
      </c>
      <c r="F407" s="139"/>
      <c r="G407" s="18" t="s">
        <v>130</v>
      </c>
      <c r="H407" s="21">
        <v>56.62</v>
      </c>
      <c r="I407" s="20">
        <f t="shared" si="97"/>
        <v>0.51</v>
      </c>
      <c r="J407" s="20">
        <f t="shared" si="98"/>
        <v>28.87</v>
      </c>
      <c r="K407" s="65"/>
      <c r="N407" s="59">
        <v>0.68</v>
      </c>
      <c r="O407" s="68">
        <f t="shared" si="87"/>
        <v>0.17</v>
      </c>
      <c r="P407" s="68">
        <f t="shared" si="92"/>
        <v>0.51</v>
      </c>
      <c r="Q407" s="69">
        <f t="shared" si="88"/>
        <v>0.25</v>
      </c>
    </row>
    <row r="408" spans="1:17" ht="39" customHeight="1" x14ac:dyDescent="0.2">
      <c r="A408" s="17" t="s">
        <v>50</v>
      </c>
      <c r="B408" s="19">
        <v>34547</v>
      </c>
      <c r="C408" s="17" t="s">
        <v>44</v>
      </c>
      <c r="D408" s="17" t="s">
        <v>307</v>
      </c>
      <c r="E408" s="139" t="s">
        <v>54</v>
      </c>
      <c r="F408" s="139"/>
      <c r="G408" s="18" t="s">
        <v>108</v>
      </c>
      <c r="H408" s="21">
        <v>0.80500000000000005</v>
      </c>
      <c r="I408" s="20">
        <f t="shared" si="97"/>
        <v>4.2824999999999998</v>
      </c>
      <c r="J408" s="20">
        <f t="shared" si="98"/>
        <v>3.44</v>
      </c>
      <c r="K408" s="65"/>
      <c r="N408" s="59">
        <v>5.71</v>
      </c>
      <c r="O408" s="68">
        <f t="shared" si="87"/>
        <v>1.4275</v>
      </c>
      <c r="P408" s="68">
        <f t="shared" si="92"/>
        <v>4.2824999999999998</v>
      </c>
      <c r="Q408" s="69">
        <f t="shared" si="88"/>
        <v>0.25</v>
      </c>
    </row>
    <row r="409" spans="1:17" ht="24" customHeight="1" thickBot="1" x14ac:dyDescent="0.25">
      <c r="A409" s="17" t="s">
        <v>50</v>
      </c>
      <c r="B409" s="19">
        <v>37395</v>
      </c>
      <c r="C409" s="17" t="s">
        <v>44</v>
      </c>
      <c r="D409" s="17" t="s">
        <v>308</v>
      </c>
      <c r="E409" s="139" t="s">
        <v>54</v>
      </c>
      <c r="F409" s="139"/>
      <c r="G409" s="18" t="s">
        <v>309</v>
      </c>
      <c r="H409" s="21">
        <v>1.9300000000000001E-2</v>
      </c>
      <c r="I409" s="20">
        <f t="shared" si="97"/>
        <v>30.247499999999999</v>
      </c>
      <c r="J409" s="20">
        <f t="shared" si="98"/>
        <v>0.57999999999999996</v>
      </c>
      <c r="K409" s="65"/>
      <c r="N409" s="59">
        <v>40.33</v>
      </c>
      <c r="O409" s="68">
        <f t="shared" si="87"/>
        <v>10.0825</v>
      </c>
      <c r="P409" s="68">
        <f t="shared" si="92"/>
        <v>30.247499999999999</v>
      </c>
      <c r="Q409" s="69">
        <f t="shared" si="88"/>
        <v>0.25</v>
      </c>
    </row>
    <row r="410" spans="1:17" ht="0.95" customHeight="1" thickTop="1" x14ac:dyDescent="0.2">
      <c r="A410" s="11"/>
      <c r="B410" s="11"/>
      <c r="C410" s="11"/>
      <c r="D410" s="11"/>
      <c r="E410" s="11"/>
      <c r="F410" s="11"/>
      <c r="G410" s="11"/>
      <c r="H410" s="11"/>
      <c r="I410" s="11"/>
      <c r="J410" s="11"/>
      <c r="K410" s="65" t="b">
        <f t="shared" si="89"/>
        <v>0</v>
      </c>
      <c r="N410" s="59"/>
      <c r="O410" s="68">
        <f t="shared" si="87"/>
        <v>0</v>
      </c>
      <c r="P410" s="68">
        <f t="shared" si="92"/>
        <v>0</v>
      </c>
      <c r="Q410" s="69" t="e">
        <f t="shared" si="88"/>
        <v>#DIV/0!</v>
      </c>
    </row>
    <row r="411" spans="1:17" ht="18" customHeight="1" x14ac:dyDescent="0.2">
      <c r="A411" s="2" t="s">
        <v>310</v>
      </c>
      <c r="B411" s="4" t="s">
        <v>36</v>
      </c>
      <c r="C411" s="2" t="s">
        <v>37</v>
      </c>
      <c r="D411" s="2" t="s">
        <v>9</v>
      </c>
      <c r="E411" s="129" t="s">
        <v>38</v>
      </c>
      <c r="F411" s="129"/>
      <c r="G411" s="3" t="s">
        <v>39</v>
      </c>
      <c r="H411" s="4" t="s">
        <v>40</v>
      </c>
      <c r="I411" s="4" t="s">
        <v>41</v>
      </c>
      <c r="J411" s="4" t="s">
        <v>10</v>
      </c>
      <c r="K411" s="65">
        <f t="shared" si="89"/>
        <v>466.13000000000005</v>
      </c>
      <c r="N411" s="59" t="s">
        <v>41</v>
      </c>
      <c r="O411" s="68" t="e">
        <f t="shared" si="87"/>
        <v>#VALUE!</v>
      </c>
      <c r="P411" s="68" t="e">
        <f t="shared" si="92"/>
        <v>#VALUE!</v>
      </c>
      <c r="Q411" s="69" t="e">
        <f t="shared" si="88"/>
        <v>#VALUE!</v>
      </c>
    </row>
    <row r="412" spans="1:17" ht="39" customHeight="1" x14ac:dyDescent="0.2">
      <c r="A412" s="6" t="s">
        <v>42</v>
      </c>
      <c r="B412" s="8">
        <v>94965</v>
      </c>
      <c r="C412" s="6" t="s">
        <v>44</v>
      </c>
      <c r="D412" s="6" t="s">
        <v>311</v>
      </c>
      <c r="E412" s="138" t="s">
        <v>103</v>
      </c>
      <c r="F412" s="138"/>
      <c r="G412" s="7" t="s">
        <v>104</v>
      </c>
      <c r="H412" s="10">
        <v>1</v>
      </c>
      <c r="I412" s="9">
        <f>SUM(J413:J419)</f>
        <v>466.13000000000005</v>
      </c>
      <c r="J412" s="9">
        <f>H412*I412</f>
        <v>466.13000000000005</v>
      </c>
      <c r="K412" s="65"/>
      <c r="N412" s="59">
        <v>621.5</v>
      </c>
      <c r="O412" s="68">
        <f t="shared" si="87"/>
        <v>155.375</v>
      </c>
      <c r="P412" s="68">
        <f t="shared" si="92"/>
        <v>466.125</v>
      </c>
      <c r="Q412" s="69">
        <f t="shared" si="88"/>
        <v>0.25</v>
      </c>
    </row>
    <row r="413" spans="1:17" ht="24" customHeight="1" x14ac:dyDescent="0.2">
      <c r="A413" s="12" t="s">
        <v>48</v>
      </c>
      <c r="B413" s="14">
        <v>88316</v>
      </c>
      <c r="C413" s="12" t="s">
        <v>44</v>
      </c>
      <c r="D413" s="12" t="s">
        <v>106</v>
      </c>
      <c r="E413" s="137" t="s">
        <v>46</v>
      </c>
      <c r="F413" s="137"/>
      <c r="G413" s="13" t="s">
        <v>73</v>
      </c>
      <c r="H413" s="16">
        <v>2.3117000000000001</v>
      </c>
      <c r="I413" s="15">
        <f t="shared" ref="I413" si="99">P413</f>
        <v>12.84</v>
      </c>
      <c r="J413" s="15">
        <f t="shared" ref="J413" si="100">ROUNDDOWN(H413*I413,2)</f>
        <v>29.68</v>
      </c>
      <c r="K413" s="65"/>
      <c r="N413" s="59">
        <v>17.12</v>
      </c>
      <c r="O413" s="68">
        <f t="shared" si="87"/>
        <v>4.28</v>
      </c>
      <c r="P413" s="68">
        <f t="shared" si="92"/>
        <v>12.84</v>
      </c>
      <c r="Q413" s="69">
        <f t="shared" si="88"/>
        <v>0.25</v>
      </c>
    </row>
    <row r="414" spans="1:17" ht="26.1" customHeight="1" x14ac:dyDescent="0.2">
      <c r="A414" s="12" t="s">
        <v>48</v>
      </c>
      <c r="B414" s="14">
        <v>88377</v>
      </c>
      <c r="C414" s="12" t="s">
        <v>44</v>
      </c>
      <c r="D414" s="12" t="s">
        <v>312</v>
      </c>
      <c r="E414" s="137" t="s">
        <v>46</v>
      </c>
      <c r="F414" s="137"/>
      <c r="G414" s="13" t="s">
        <v>73</v>
      </c>
      <c r="H414" s="16">
        <v>1.4637</v>
      </c>
      <c r="I414" s="15">
        <f t="shared" ref="I414:I419" si="101">P414</f>
        <v>14.077500000000001</v>
      </c>
      <c r="J414" s="15">
        <f t="shared" ref="J414:J419" si="102">ROUNDDOWN(H414*I414,2)</f>
        <v>20.6</v>
      </c>
      <c r="K414" s="65"/>
      <c r="N414" s="59">
        <v>18.77</v>
      </c>
      <c r="O414" s="68">
        <f t="shared" si="87"/>
        <v>4.6924999999999999</v>
      </c>
      <c r="P414" s="68">
        <f t="shared" si="92"/>
        <v>14.077500000000001</v>
      </c>
      <c r="Q414" s="69">
        <f t="shared" si="88"/>
        <v>0.25</v>
      </c>
    </row>
    <row r="415" spans="1:17" ht="51.95" customHeight="1" x14ac:dyDescent="0.2">
      <c r="A415" s="12" t="s">
        <v>48</v>
      </c>
      <c r="B415" s="14">
        <v>88830</v>
      </c>
      <c r="C415" s="12" t="s">
        <v>44</v>
      </c>
      <c r="D415" s="12" t="s">
        <v>313</v>
      </c>
      <c r="E415" s="137" t="s">
        <v>118</v>
      </c>
      <c r="F415" s="137"/>
      <c r="G415" s="13" t="s">
        <v>119</v>
      </c>
      <c r="H415" s="16">
        <v>0.75339999999999996</v>
      </c>
      <c r="I415" s="15">
        <f t="shared" si="101"/>
        <v>1.4924999999999999</v>
      </c>
      <c r="J415" s="15">
        <f t="shared" si="102"/>
        <v>1.1200000000000001</v>
      </c>
      <c r="K415" s="65"/>
      <c r="N415" s="59">
        <v>1.99</v>
      </c>
      <c r="O415" s="68">
        <f t="shared" si="87"/>
        <v>0.4975</v>
      </c>
      <c r="P415" s="68">
        <f t="shared" si="92"/>
        <v>1.4924999999999999</v>
      </c>
      <c r="Q415" s="69">
        <f t="shared" si="88"/>
        <v>0.25</v>
      </c>
    </row>
    <row r="416" spans="1:17" ht="51.95" customHeight="1" x14ac:dyDescent="0.2">
      <c r="A416" s="12" t="s">
        <v>48</v>
      </c>
      <c r="B416" s="14">
        <v>88831</v>
      </c>
      <c r="C416" s="12" t="s">
        <v>44</v>
      </c>
      <c r="D416" s="12" t="s">
        <v>314</v>
      </c>
      <c r="E416" s="137" t="s">
        <v>118</v>
      </c>
      <c r="F416" s="137"/>
      <c r="G416" s="13" t="s">
        <v>121</v>
      </c>
      <c r="H416" s="16">
        <v>0.71030000000000004</v>
      </c>
      <c r="I416" s="15">
        <f t="shared" si="101"/>
        <v>0.315</v>
      </c>
      <c r="J416" s="15">
        <f t="shared" si="102"/>
        <v>0.22</v>
      </c>
      <c r="K416" s="65"/>
      <c r="N416" s="59">
        <v>0.42</v>
      </c>
      <c r="O416" s="68">
        <f t="shared" si="87"/>
        <v>0.105</v>
      </c>
      <c r="P416" s="68">
        <f t="shared" si="92"/>
        <v>0.315</v>
      </c>
      <c r="Q416" s="69">
        <f t="shared" si="88"/>
        <v>0.25</v>
      </c>
    </row>
    <row r="417" spans="1:17" ht="26.1" customHeight="1" x14ac:dyDescent="0.2">
      <c r="A417" s="17" t="s">
        <v>50</v>
      </c>
      <c r="B417" s="19">
        <v>370</v>
      </c>
      <c r="C417" s="17" t="s">
        <v>44</v>
      </c>
      <c r="D417" s="17" t="s">
        <v>315</v>
      </c>
      <c r="E417" s="139" t="s">
        <v>54</v>
      </c>
      <c r="F417" s="139"/>
      <c r="G417" s="18" t="s">
        <v>104</v>
      </c>
      <c r="H417" s="21">
        <v>0.72289999999999999</v>
      </c>
      <c r="I417" s="20">
        <f t="shared" si="101"/>
        <v>67.5</v>
      </c>
      <c r="J417" s="20">
        <f t="shared" si="102"/>
        <v>48.79</v>
      </c>
      <c r="K417" s="65"/>
      <c r="N417" s="59">
        <v>90</v>
      </c>
      <c r="O417" s="68">
        <f t="shared" si="87"/>
        <v>22.5</v>
      </c>
      <c r="P417" s="68">
        <f t="shared" si="92"/>
        <v>67.5</v>
      </c>
      <c r="Q417" s="69">
        <f t="shared" si="88"/>
        <v>0.25</v>
      </c>
    </row>
    <row r="418" spans="1:17" ht="24" customHeight="1" x14ac:dyDescent="0.2">
      <c r="A418" s="17" t="s">
        <v>50</v>
      </c>
      <c r="B418" s="19">
        <v>1379</v>
      </c>
      <c r="C418" s="17" t="s">
        <v>44</v>
      </c>
      <c r="D418" s="17" t="s">
        <v>316</v>
      </c>
      <c r="E418" s="139" t="s">
        <v>54</v>
      </c>
      <c r="F418" s="139"/>
      <c r="G418" s="18" t="s">
        <v>112</v>
      </c>
      <c r="H418" s="21">
        <v>362.65789999999998</v>
      </c>
      <c r="I418" s="20">
        <f t="shared" si="101"/>
        <v>0.73499999999999999</v>
      </c>
      <c r="J418" s="20">
        <f t="shared" si="102"/>
        <v>266.55</v>
      </c>
      <c r="K418" s="65"/>
      <c r="N418" s="59">
        <v>0.98</v>
      </c>
      <c r="O418" s="68">
        <f t="shared" si="87"/>
        <v>0.245</v>
      </c>
      <c r="P418" s="68">
        <f t="shared" si="92"/>
        <v>0.73499999999999999</v>
      </c>
      <c r="Q418" s="69">
        <f t="shared" si="88"/>
        <v>0.25</v>
      </c>
    </row>
    <row r="419" spans="1:17" ht="26.1" customHeight="1" thickBot="1" x14ac:dyDescent="0.25">
      <c r="A419" s="17" t="s">
        <v>50</v>
      </c>
      <c r="B419" s="19">
        <v>4721</v>
      </c>
      <c r="C419" s="17" t="s">
        <v>44</v>
      </c>
      <c r="D419" s="17" t="s">
        <v>317</v>
      </c>
      <c r="E419" s="139" t="s">
        <v>54</v>
      </c>
      <c r="F419" s="139"/>
      <c r="G419" s="18" t="s">
        <v>104</v>
      </c>
      <c r="H419" s="21">
        <v>0.59340000000000004</v>
      </c>
      <c r="I419" s="20">
        <f t="shared" si="101"/>
        <v>167.1225</v>
      </c>
      <c r="J419" s="20">
        <f t="shared" si="102"/>
        <v>99.17</v>
      </c>
      <c r="K419" s="65"/>
      <c r="N419" s="59">
        <v>222.83</v>
      </c>
      <c r="O419" s="68">
        <f t="shared" si="87"/>
        <v>55.707500000000003</v>
      </c>
      <c r="P419" s="68">
        <f t="shared" si="92"/>
        <v>167.1225</v>
      </c>
      <c r="Q419" s="69">
        <f t="shared" si="88"/>
        <v>0.25</v>
      </c>
    </row>
    <row r="420" spans="1:17" ht="0.95" customHeight="1" thickTop="1" x14ac:dyDescent="0.2">
      <c r="A420" s="11"/>
      <c r="B420" s="11"/>
      <c r="C420" s="11"/>
      <c r="D420" s="11"/>
      <c r="E420" s="11"/>
      <c r="F420" s="11"/>
      <c r="G420" s="11"/>
      <c r="H420" s="11"/>
      <c r="I420" s="11"/>
      <c r="J420" s="11"/>
      <c r="K420" s="65" t="b">
        <f t="shared" si="89"/>
        <v>0</v>
      </c>
      <c r="N420" s="59"/>
      <c r="O420" s="68">
        <f t="shared" si="87"/>
        <v>0</v>
      </c>
      <c r="P420" s="68">
        <f t="shared" si="92"/>
        <v>0</v>
      </c>
      <c r="Q420" s="69" t="e">
        <f t="shared" si="88"/>
        <v>#DIV/0!</v>
      </c>
    </row>
    <row r="421" spans="1:17" ht="18" customHeight="1" x14ac:dyDescent="0.2">
      <c r="A421" s="2" t="s">
        <v>318</v>
      </c>
      <c r="B421" s="4" t="s">
        <v>36</v>
      </c>
      <c r="C421" s="2" t="s">
        <v>37</v>
      </c>
      <c r="D421" s="2" t="s">
        <v>9</v>
      </c>
      <c r="E421" s="129" t="s">
        <v>38</v>
      </c>
      <c r="F421" s="129"/>
      <c r="G421" s="3" t="s">
        <v>39</v>
      </c>
      <c r="H421" s="4" t="s">
        <v>40</v>
      </c>
      <c r="I421" s="4" t="s">
        <v>41</v>
      </c>
      <c r="J421" s="4" t="s">
        <v>10</v>
      </c>
      <c r="K421" s="65">
        <f t="shared" si="89"/>
        <v>12.05</v>
      </c>
      <c r="N421" s="59" t="s">
        <v>41</v>
      </c>
      <c r="O421" s="68" t="e">
        <f t="shared" si="87"/>
        <v>#VALUE!</v>
      </c>
      <c r="P421" s="68" t="e">
        <f t="shared" si="92"/>
        <v>#VALUE!</v>
      </c>
      <c r="Q421" s="69" t="e">
        <f t="shared" si="88"/>
        <v>#VALUE!</v>
      </c>
    </row>
    <row r="422" spans="1:17" ht="26.1" customHeight="1" x14ac:dyDescent="0.2">
      <c r="A422" s="6" t="s">
        <v>42</v>
      </c>
      <c r="B422" s="8">
        <v>96544</v>
      </c>
      <c r="C422" s="6" t="s">
        <v>44</v>
      </c>
      <c r="D422" s="6" t="s">
        <v>319</v>
      </c>
      <c r="E422" s="138" t="s">
        <v>103</v>
      </c>
      <c r="F422" s="138"/>
      <c r="G422" s="7" t="s">
        <v>112</v>
      </c>
      <c r="H422" s="10">
        <v>1</v>
      </c>
      <c r="I422" s="9">
        <f>SUM(J423:J427)</f>
        <v>12.05</v>
      </c>
      <c r="J422" s="9">
        <f>H422*I422</f>
        <v>12.05</v>
      </c>
      <c r="K422" s="65"/>
      <c r="N422" s="59">
        <v>16.059999999999999</v>
      </c>
      <c r="O422" s="68">
        <f t="shared" si="87"/>
        <v>4.0149999999999997</v>
      </c>
      <c r="P422" s="68">
        <f t="shared" si="92"/>
        <v>12.044999999999998</v>
      </c>
      <c r="Q422" s="69">
        <f t="shared" si="88"/>
        <v>0.25</v>
      </c>
    </row>
    <row r="423" spans="1:17" ht="24" customHeight="1" x14ac:dyDescent="0.2">
      <c r="A423" s="12" t="s">
        <v>48</v>
      </c>
      <c r="B423" s="14">
        <v>88238</v>
      </c>
      <c r="C423" s="12" t="s">
        <v>44</v>
      </c>
      <c r="D423" s="12" t="s">
        <v>320</v>
      </c>
      <c r="E423" s="137" t="s">
        <v>46</v>
      </c>
      <c r="F423" s="137"/>
      <c r="G423" s="13" t="s">
        <v>73</v>
      </c>
      <c r="H423" s="16">
        <v>4.9000000000000002E-2</v>
      </c>
      <c r="I423" s="15">
        <f t="shared" ref="I423" si="103">P423</f>
        <v>12.817499999999999</v>
      </c>
      <c r="J423" s="15">
        <f>ROUNDDOWN(H423*I423,2)</f>
        <v>0.62</v>
      </c>
      <c r="K423" s="65"/>
      <c r="N423" s="59">
        <v>17.09</v>
      </c>
      <c r="O423" s="68">
        <f t="shared" si="87"/>
        <v>4.2725</v>
      </c>
      <c r="P423" s="68">
        <f t="shared" si="92"/>
        <v>12.817499999999999</v>
      </c>
      <c r="Q423" s="69">
        <f t="shared" si="88"/>
        <v>0.25</v>
      </c>
    </row>
    <row r="424" spans="1:17" ht="24" customHeight="1" x14ac:dyDescent="0.2">
      <c r="A424" s="12" t="s">
        <v>48</v>
      </c>
      <c r="B424" s="14">
        <v>88245</v>
      </c>
      <c r="C424" s="12" t="s">
        <v>44</v>
      </c>
      <c r="D424" s="12" t="s">
        <v>321</v>
      </c>
      <c r="E424" s="137" t="s">
        <v>46</v>
      </c>
      <c r="F424" s="137"/>
      <c r="G424" s="13" t="s">
        <v>73</v>
      </c>
      <c r="H424" s="16">
        <v>0.151</v>
      </c>
      <c r="I424" s="15">
        <f t="shared" ref="I424:I427" si="104">P424</f>
        <v>16.184999999999999</v>
      </c>
      <c r="J424" s="15">
        <f>ROUND(H424*I424,2)</f>
        <v>2.44</v>
      </c>
      <c r="K424" s="65"/>
      <c r="N424" s="59">
        <v>21.58</v>
      </c>
      <c r="O424" s="68">
        <f t="shared" si="87"/>
        <v>5.3949999999999996</v>
      </c>
      <c r="P424" s="68">
        <f t="shared" si="92"/>
        <v>16.184999999999999</v>
      </c>
      <c r="Q424" s="69">
        <f t="shared" si="88"/>
        <v>0.25</v>
      </c>
    </row>
    <row r="425" spans="1:17" ht="26.1" customHeight="1" x14ac:dyDescent="0.2">
      <c r="A425" s="12" t="s">
        <v>48</v>
      </c>
      <c r="B425" s="14">
        <v>92801</v>
      </c>
      <c r="C425" s="12" t="s">
        <v>44</v>
      </c>
      <c r="D425" s="12" t="s">
        <v>322</v>
      </c>
      <c r="E425" s="137" t="s">
        <v>103</v>
      </c>
      <c r="F425" s="137"/>
      <c r="G425" s="13" t="s">
        <v>112</v>
      </c>
      <c r="H425" s="16">
        <v>1</v>
      </c>
      <c r="I425" s="15">
        <f t="shared" si="104"/>
        <v>8.3925000000000001</v>
      </c>
      <c r="J425" s="15">
        <f t="shared" ref="J425:J427" si="105">ROUND(H425*I425,2)</f>
        <v>8.39</v>
      </c>
      <c r="K425" s="65"/>
      <c r="N425" s="59">
        <v>11.19</v>
      </c>
      <c r="O425" s="68">
        <f t="shared" si="87"/>
        <v>2.7974999999999999</v>
      </c>
      <c r="P425" s="68">
        <f t="shared" si="92"/>
        <v>8.3925000000000001</v>
      </c>
      <c r="Q425" s="69">
        <f t="shared" si="88"/>
        <v>0.25</v>
      </c>
    </row>
    <row r="426" spans="1:17" ht="39" customHeight="1" x14ac:dyDescent="0.2">
      <c r="A426" s="17" t="s">
        <v>50</v>
      </c>
      <c r="B426" s="19">
        <v>39017</v>
      </c>
      <c r="C426" s="17" t="s">
        <v>44</v>
      </c>
      <c r="D426" s="17" t="s">
        <v>323</v>
      </c>
      <c r="E426" s="139" t="s">
        <v>54</v>
      </c>
      <c r="F426" s="139"/>
      <c r="G426" s="18" t="s">
        <v>130</v>
      </c>
      <c r="H426" s="21">
        <v>1.19</v>
      </c>
      <c r="I426" s="20">
        <f t="shared" si="104"/>
        <v>0.16500000000000001</v>
      </c>
      <c r="J426" s="20">
        <f t="shared" si="105"/>
        <v>0.2</v>
      </c>
      <c r="K426" s="65"/>
      <c r="N426" s="59">
        <v>0.22</v>
      </c>
      <c r="O426" s="68">
        <f t="shared" si="87"/>
        <v>5.5E-2</v>
      </c>
      <c r="P426" s="68">
        <f t="shared" si="92"/>
        <v>0.16500000000000001</v>
      </c>
      <c r="Q426" s="69">
        <f t="shared" si="88"/>
        <v>0.25</v>
      </c>
    </row>
    <row r="427" spans="1:17" ht="26.1" customHeight="1" thickBot="1" x14ac:dyDescent="0.25">
      <c r="A427" s="17" t="s">
        <v>50</v>
      </c>
      <c r="B427" s="19">
        <v>43132</v>
      </c>
      <c r="C427" s="17" t="s">
        <v>44</v>
      </c>
      <c r="D427" s="17" t="s">
        <v>324</v>
      </c>
      <c r="E427" s="139" t="s">
        <v>54</v>
      </c>
      <c r="F427" s="139"/>
      <c r="G427" s="18" t="s">
        <v>112</v>
      </c>
      <c r="H427" s="21">
        <v>2.5000000000000001E-2</v>
      </c>
      <c r="I427" s="20">
        <f t="shared" si="104"/>
        <v>15.997499999999999</v>
      </c>
      <c r="J427" s="20">
        <f t="shared" si="105"/>
        <v>0.4</v>
      </c>
      <c r="K427" s="65"/>
      <c r="N427" s="59">
        <v>21.33</v>
      </c>
      <c r="O427" s="68">
        <f t="shared" si="87"/>
        <v>5.3324999999999996</v>
      </c>
      <c r="P427" s="68">
        <f t="shared" si="92"/>
        <v>15.997499999999999</v>
      </c>
      <c r="Q427" s="69">
        <f t="shared" si="88"/>
        <v>0.25</v>
      </c>
    </row>
    <row r="428" spans="1:17" ht="0.95" customHeight="1" thickTop="1" x14ac:dyDescent="0.2">
      <c r="A428" s="11"/>
      <c r="B428" s="11"/>
      <c r="C428" s="11"/>
      <c r="D428" s="11"/>
      <c r="E428" s="11"/>
      <c r="F428" s="11"/>
      <c r="G428" s="11"/>
      <c r="H428" s="11"/>
      <c r="I428" s="11"/>
      <c r="J428" s="11"/>
      <c r="K428" s="65" t="b">
        <f t="shared" si="89"/>
        <v>0</v>
      </c>
      <c r="N428" s="59"/>
      <c r="O428" s="68">
        <f t="shared" si="87"/>
        <v>0</v>
      </c>
      <c r="P428" s="68">
        <f t="shared" si="92"/>
        <v>0</v>
      </c>
      <c r="Q428" s="69" t="e">
        <f t="shared" si="88"/>
        <v>#DIV/0!</v>
      </c>
    </row>
    <row r="429" spans="1:17" ht="18" customHeight="1" x14ac:dyDescent="0.2">
      <c r="A429" s="2" t="s">
        <v>325</v>
      </c>
      <c r="B429" s="4" t="s">
        <v>36</v>
      </c>
      <c r="C429" s="2" t="s">
        <v>37</v>
      </c>
      <c r="D429" s="2" t="s">
        <v>9</v>
      </c>
      <c r="E429" s="129" t="s">
        <v>38</v>
      </c>
      <c r="F429" s="129"/>
      <c r="G429" s="3" t="s">
        <v>39</v>
      </c>
      <c r="H429" s="4" t="s">
        <v>40</v>
      </c>
      <c r="I429" s="4" t="s">
        <v>41</v>
      </c>
      <c r="J429" s="4" t="s">
        <v>10</v>
      </c>
      <c r="K429" s="65">
        <f t="shared" si="89"/>
        <v>11.32</v>
      </c>
      <c r="N429" s="59" t="s">
        <v>41</v>
      </c>
      <c r="O429" s="68" t="e">
        <f t="shared" si="87"/>
        <v>#VALUE!</v>
      </c>
      <c r="P429" s="68" t="e">
        <f t="shared" si="92"/>
        <v>#VALUE!</v>
      </c>
      <c r="Q429" s="69" t="e">
        <f t="shared" si="88"/>
        <v>#VALUE!</v>
      </c>
    </row>
    <row r="430" spans="1:17" ht="26.1" customHeight="1" x14ac:dyDescent="0.2">
      <c r="A430" s="6" t="s">
        <v>42</v>
      </c>
      <c r="B430" s="8">
        <v>96545</v>
      </c>
      <c r="C430" s="6" t="s">
        <v>44</v>
      </c>
      <c r="D430" s="6" t="s">
        <v>326</v>
      </c>
      <c r="E430" s="138" t="s">
        <v>103</v>
      </c>
      <c r="F430" s="138"/>
      <c r="G430" s="7" t="s">
        <v>112</v>
      </c>
      <c r="H430" s="10">
        <v>1</v>
      </c>
      <c r="I430" s="9">
        <f>SUM(J431:J435)</f>
        <v>11.32</v>
      </c>
      <c r="J430" s="9">
        <f>H430*I430</f>
        <v>11.32</v>
      </c>
      <c r="K430" s="65"/>
      <c r="N430" s="59">
        <v>15.09</v>
      </c>
      <c r="O430" s="68">
        <f t="shared" si="87"/>
        <v>3.7725</v>
      </c>
      <c r="P430" s="68">
        <f t="shared" si="92"/>
        <v>11.317499999999999</v>
      </c>
      <c r="Q430" s="69">
        <f t="shared" si="88"/>
        <v>0.25000000000000011</v>
      </c>
    </row>
    <row r="431" spans="1:17" ht="24" customHeight="1" x14ac:dyDescent="0.2">
      <c r="A431" s="12" t="s">
        <v>48</v>
      </c>
      <c r="B431" s="14">
        <v>88238</v>
      </c>
      <c r="C431" s="12" t="s">
        <v>44</v>
      </c>
      <c r="D431" s="12" t="s">
        <v>320</v>
      </c>
      <c r="E431" s="137" t="s">
        <v>46</v>
      </c>
      <c r="F431" s="137"/>
      <c r="G431" s="13" t="s">
        <v>73</v>
      </c>
      <c r="H431" s="16">
        <v>3.7499999999999999E-2</v>
      </c>
      <c r="I431" s="15">
        <f t="shared" ref="I431" si="106">P431</f>
        <v>12.817499999999999</v>
      </c>
      <c r="J431" s="15">
        <f>ROUND(H431*I431,2)</f>
        <v>0.48</v>
      </c>
      <c r="K431" s="65"/>
      <c r="N431" s="59">
        <v>17.09</v>
      </c>
      <c r="O431" s="68">
        <f t="shared" si="87"/>
        <v>4.2725</v>
      </c>
      <c r="P431" s="68">
        <f t="shared" si="92"/>
        <v>12.817499999999999</v>
      </c>
      <c r="Q431" s="69">
        <f t="shared" si="88"/>
        <v>0.25</v>
      </c>
    </row>
    <row r="432" spans="1:17" ht="24" customHeight="1" x14ac:dyDescent="0.2">
      <c r="A432" s="12" t="s">
        <v>48</v>
      </c>
      <c r="B432" s="14">
        <v>88245</v>
      </c>
      <c r="C432" s="12" t="s">
        <v>44</v>
      </c>
      <c r="D432" s="12" t="s">
        <v>321</v>
      </c>
      <c r="E432" s="137" t="s">
        <v>46</v>
      </c>
      <c r="F432" s="137"/>
      <c r="G432" s="13" t="s">
        <v>73</v>
      </c>
      <c r="H432" s="16">
        <v>0.11550000000000001</v>
      </c>
      <c r="I432" s="15">
        <f t="shared" ref="I432:I435" si="107">P432</f>
        <v>16.184999999999999</v>
      </c>
      <c r="J432" s="15">
        <f t="shared" ref="J432:J433" si="108">ROUND(H432*I432,2)</f>
        <v>1.87</v>
      </c>
      <c r="K432" s="65"/>
      <c r="N432" s="59">
        <v>21.58</v>
      </c>
      <c r="O432" s="68">
        <f t="shared" si="87"/>
        <v>5.3949999999999996</v>
      </c>
      <c r="P432" s="68">
        <f t="shared" si="92"/>
        <v>16.184999999999999</v>
      </c>
      <c r="Q432" s="69">
        <f t="shared" si="88"/>
        <v>0.25</v>
      </c>
    </row>
    <row r="433" spans="1:17" ht="26.1" customHeight="1" x14ac:dyDescent="0.2">
      <c r="A433" s="12" t="s">
        <v>48</v>
      </c>
      <c r="B433" s="14">
        <v>92802</v>
      </c>
      <c r="C433" s="12" t="s">
        <v>44</v>
      </c>
      <c r="D433" s="12" t="s">
        <v>327</v>
      </c>
      <c r="E433" s="137" t="s">
        <v>103</v>
      </c>
      <c r="F433" s="137"/>
      <c r="G433" s="13" t="s">
        <v>112</v>
      </c>
      <c r="H433" s="16">
        <v>1</v>
      </c>
      <c r="I433" s="15">
        <f t="shared" si="107"/>
        <v>8.4599999999999991</v>
      </c>
      <c r="J433" s="15">
        <f t="shared" si="108"/>
        <v>8.4600000000000009</v>
      </c>
      <c r="K433" s="65"/>
      <c r="N433" s="59">
        <v>11.28</v>
      </c>
      <c r="O433" s="68">
        <f t="shared" si="87"/>
        <v>2.82</v>
      </c>
      <c r="P433" s="68">
        <f t="shared" si="92"/>
        <v>8.4599999999999991</v>
      </c>
      <c r="Q433" s="69">
        <f t="shared" si="88"/>
        <v>0.25</v>
      </c>
    </row>
    <row r="434" spans="1:17" ht="39" customHeight="1" x14ac:dyDescent="0.2">
      <c r="A434" s="17" t="s">
        <v>50</v>
      </c>
      <c r="B434" s="19">
        <v>39017</v>
      </c>
      <c r="C434" s="17" t="s">
        <v>44</v>
      </c>
      <c r="D434" s="17" t="s">
        <v>323</v>
      </c>
      <c r="E434" s="139" t="s">
        <v>54</v>
      </c>
      <c r="F434" s="139"/>
      <c r="G434" s="18" t="s">
        <v>130</v>
      </c>
      <c r="H434" s="21">
        <v>0.72399999999999998</v>
      </c>
      <c r="I434" s="20">
        <f t="shared" si="107"/>
        <v>0.16500000000000001</v>
      </c>
      <c r="J434" s="20">
        <f>ROUND(H434*I434,2)</f>
        <v>0.12</v>
      </c>
      <c r="K434" s="65"/>
      <c r="N434" s="59">
        <v>0.22</v>
      </c>
      <c r="O434" s="68">
        <f t="shared" si="87"/>
        <v>5.5E-2</v>
      </c>
      <c r="P434" s="68">
        <f t="shared" si="92"/>
        <v>0.16500000000000001</v>
      </c>
      <c r="Q434" s="69">
        <f t="shared" si="88"/>
        <v>0.25</v>
      </c>
    </row>
    <row r="435" spans="1:17" ht="26.1" customHeight="1" thickBot="1" x14ac:dyDescent="0.25">
      <c r="A435" s="17" t="s">
        <v>50</v>
      </c>
      <c r="B435" s="19">
        <v>43132</v>
      </c>
      <c r="C435" s="17" t="s">
        <v>44</v>
      </c>
      <c r="D435" s="17" t="s">
        <v>324</v>
      </c>
      <c r="E435" s="139" t="s">
        <v>54</v>
      </c>
      <c r="F435" s="139"/>
      <c r="G435" s="18" t="s">
        <v>112</v>
      </c>
      <c r="H435" s="21">
        <v>2.5000000000000001E-2</v>
      </c>
      <c r="I435" s="20">
        <f t="shared" si="107"/>
        <v>15.997499999999999</v>
      </c>
      <c r="J435" s="20">
        <f t="shared" ref="J435" si="109">ROUNDDOWN(H435*I435,2)</f>
        <v>0.39</v>
      </c>
      <c r="K435" s="65"/>
      <c r="N435" s="59">
        <v>21.33</v>
      </c>
      <c r="O435" s="68">
        <f t="shared" si="87"/>
        <v>5.3324999999999996</v>
      </c>
      <c r="P435" s="68">
        <f t="shared" si="92"/>
        <v>15.997499999999999</v>
      </c>
      <c r="Q435" s="69">
        <f t="shared" si="88"/>
        <v>0.25</v>
      </c>
    </row>
    <row r="436" spans="1:17" ht="0.95" customHeight="1" thickTop="1" x14ac:dyDescent="0.2">
      <c r="A436" s="11"/>
      <c r="B436" s="11"/>
      <c r="C436" s="11"/>
      <c r="D436" s="11"/>
      <c r="E436" s="11"/>
      <c r="F436" s="11"/>
      <c r="G436" s="11"/>
      <c r="H436" s="11"/>
      <c r="I436" s="11"/>
      <c r="J436" s="11"/>
      <c r="K436" s="65" t="b">
        <f t="shared" si="89"/>
        <v>0</v>
      </c>
      <c r="N436" s="59"/>
      <c r="O436" s="68">
        <f t="shared" si="87"/>
        <v>0</v>
      </c>
      <c r="P436" s="68">
        <f t="shared" si="92"/>
        <v>0</v>
      </c>
      <c r="Q436" s="69" t="e">
        <f t="shared" si="88"/>
        <v>#DIV/0!</v>
      </c>
    </row>
    <row r="437" spans="1:17" ht="18" customHeight="1" x14ac:dyDescent="0.2">
      <c r="A437" s="2" t="s">
        <v>328</v>
      </c>
      <c r="B437" s="4" t="s">
        <v>36</v>
      </c>
      <c r="C437" s="2" t="s">
        <v>37</v>
      </c>
      <c r="D437" s="2" t="s">
        <v>9</v>
      </c>
      <c r="E437" s="129" t="s">
        <v>38</v>
      </c>
      <c r="F437" s="129"/>
      <c r="G437" s="3" t="s">
        <v>39</v>
      </c>
      <c r="H437" s="4" t="s">
        <v>40</v>
      </c>
      <c r="I437" s="4" t="s">
        <v>41</v>
      </c>
      <c r="J437" s="4" t="s">
        <v>10</v>
      </c>
      <c r="K437" s="65">
        <f t="shared" si="89"/>
        <v>10.14</v>
      </c>
      <c r="N437" s="59" t="s">
        <v>41</v>
      </c>
      <c r="O437" s="68" t="e">
        <f t="shared" si="87"/>
        <v>#VALUE!</v>
      </c>
      <c r="P437" s="68" t="e">
        <f t="shared" si="92"/>
        <v>#VALUE!</v>
      </c>
      <c r="Q437" s="69" t="e">
        <f t="shared" si="88"/>
        <v>#VALUE!</v>
      </c>
    </row>
    <row r="438" spans="1:17" ht="26.1" customHeight="1" x14ac:dyDescent="0.2">
      <c r="A438" s="6" t="s">
        <v>42</v>
      </c>
      <c r="B438" s="8">
        <v>96546</v>
      </c>
      <c r="C438" s="6" t="s">
        <v>44</v>
      </c>
      <c r="D438" s="6" t="s">
        <v>329</v>
      </c>
      <c r="E438" s="138" t="s">
        <v>103</v>
      </c>
      <c r="F438" s="138"/>
      <c r="G438" s="7" t="s">
        <v>112</v>
      </c>
      <c r="H438" s="10">
        <v>1</v>
      </c>
      <c r="I438" s="9">
        <f>SUM(J439:J443)</f>
        <v>10.14</v>
      </c>
      <c r="J438" s="9">
        <f>H438*I438</f>
        <v>10.14</v>
      </c>
      <c r="K438" s="65"/>
      <c r="N438" s="59">
        <v>13.51</v>
      </c>
      <c r="O438" s="68">
        <f t="shared" si="87"/>
        <v>3.3774999999999999</v>
      </c>
      <c r="P438" s="68">
        <f t="shared" si="92"/>
        <v>10.1325</v>
      </c>
      <c r="Q438" s="69">
        <f t="shared" si="88"/>
        <v>0.25</v>
      </c>
    </row>
    <row r="439" spans="1:17" ht="24" customHeight="1" x14ac:dyDescent="0.2">
      <c r="A439" s="12" t="s">
        <v>48</v>
      </c>
      <c r="B439" s="14">
        <v>88238</v>
      </c>
      <c r="C439" s="12" t="s">
        <v>44</v>
      </c>
      <c r="D439" s="12" t="s">
        <v>320</v>
      </c>
      <c r="E439" s="137" t="s">
        <v>46</v>
      </c>
      <c r="F439" s="137"/>
      <c r="G439" s="13" t="s">
        <v>73</v>
      </c>
      <c r="H439" s="16">
        <v>2.9000000000000001E-2</v>
      </c>
      <c r="I439" s="15">
        <f t="shared" ref="I439:I443" si="110">P439</f>
        <v>12.817499999999999</v>
      </c>
      <c r="J439" s="15">
        <f>ROUND(H439*I439,2)</f>
        <v>0.37</v>
      </c>
      <c r="K439" s="65"/>
      <c r="N439" s="59">
        <v>17.09</v>
      </c>
      <c r="O439" s="68">
        <f t="shared" si="87"/>
        <v>4.2725</v>
      </c>
      <c r="P439" s="68">
        <f t="shared" si="92"/>
        <v>12.817499999999999</v>
      </c>
      <c r="Q439" s="69">
        <f t="shared" si="88"/>
        <v>0.25</v>
      </c>
    </row>
    <row r="440" spans="1:17" ht="24" customHeight="1" x14ac:dyDescent="0.2">
      <c r="A440" s="12" t="s">
        <v>48</v>
      </c>
      <c r="B440" s="14">
        <v>88245</v>
      </c>
      <c r="C440" s="12" t="s">
        <v>44</v>
      </c>
      <c r="D440" s="12" t="s">
        <v>321</v>
      </c>
      <c r="E440" s="137" t="s">
        <v>46</v>
      </c>
      <c r="F440" s="137"/>
      <c r="G440" s="13" t="s">
        <v>73</v>
      </c>
      <c r="H440" s="16">
        <v>8.8999999999999996E-2</v>
      </c>
      <c r="I440" s="15">
        <f t="shared" si="110"/>
        <v>16.184999999999999</v>
      </c>
      <c r="J440" s="15">
        <f t="shared" ref="J440:J441" si="111">ROUND(H440*I440,2)</f>
        <v>1.44</v>
      </c>
      <c r="K440" s="65"/>
      <c r="N440" s="59">
        <v>21.58</v>
      </c>
      <c r="O440" s="68">
        <f t="shared" si="87"/>
        <v>5.3949999999999996</v>
      </c>
      <c r="P440" s="68">
        <f t="shared" si="92"/>
        <v>16.184999999999999</v>
      </c>
      <c r="Q440" s="69">
        <f t="shared" si="88"/>
        <v>0.25</v>
      </c>
    </row>
    <row r="441" spans="1:17" ht="26.1" customHeight="1" x14ac:dyDescent="0.2">
      <c r="A441" s="12" t="s">
        <v>48</v>
      </c>
      <c r="B441" s="14">
        <v>92803</v>
      </c>
      <c r="C441" s="12" t="s">
        <v>44</v>
      </c>
      <c r="D441" s="12" t="s">
        <v>330</v>
      </c>
      <c r="E441" s="137" t="s">
        <v>103</v>
      </c>
      <c r="F441" s="137"/>
      <c r="G441" s="13" t="s">
        <v>112</v>
      </c>
      <c r="H441" s="16">
        <v>1</v>
      </c>
      <c r="I441" s="15">
        <f t="shared" si="110"/>
        <v>7.8525000000000009</v>
      </c>
      <c r="J441" s="15">
        <f t="shared" si="111"/>
        <v>7.85</v>
      </c>
      <c r="K441" s="65"/>
      <c r="N441" s="59">
        <v>10.47</v>
      </c>
      <c r="O441" s="68">
        <f t="shared" si="87"/>
        <v>2.6175000000000002</v>
      </c>
      <c r="P441" s="68">
        <f t="shared" si="92"/>
        <v>7.8525000000000009</v>
      </c>
      <c r="Q441" s="69">
        <f t="shared" si="88"/>
        <v>0.25</v>
      </c>
    </row>
    <row r="442" spans="1:17" ht="39" customHeight="1" x14ac:dyDescent="0.2">
      <c r="A442" s="17" t="s">
        <v>50</v>
      </c>
      <c r="B442" s="19">
        <v>39017</v>
      </c>
      <c r="C442" s="17" t="s">
        <v>44</v>
      </c>
      <c r="D442" s="17" t="s">
        <v>323</v>
      </c>
      <c r="E442" s="139" t="s">
        <v>54</v>
      </c>
      <c r="F442" s="139"/>
      <c r="G442" s="18" t="s">
        <v>130</v>
      </c>
      <c r="H442" s="21">
        <v>0.46550000000000002</v>
      </c>
      <c r="I442" s="20">
        <f t="shared" si="110"/>
        <v>0.16500000000000001</v>
      </c>
      <c r="J442" s="20">
        <f>ROUND(H442*I442,2)</f>
        <v>0.08</v>
      </c>
      <c r="K442" s="65"/>
      <c r="N442" s="59">
        <v>0.22</v>
      </c>
      <c r="O442" s="68">
        <f t="shared" si="87"/>
        <v>5.5E-2</v>
      </c>
      <c r="P442" s="68">
        <f t="shared" si="92"/>
        <v>0.16500000000000001</v>
      </c>
      <c r="Q442" s="69">
        <f t="shared" si="88"/>
        <v>0.25</v>
      </c>
    </row>
    <row r="443" spans="1:17" ht="26.1" customHeight="1" thickBot="1" x14ac:dyDescent="0.25">
      <c r="A443" s="17" t="s">
        <v>50</v>
      </c>
      <c r="B443" s="19">
        <v>43132</v>
      </c>
      <c r="C443" s="17" t="s">
        <v>44</v>
      </c>
      <c r="D443" s="17" t="s">
        <v>324</v>
      </c>
      <c r="E443" s="139" t="s">
        <v>54</v>
      </c>
      <c r="F443" s="139"/>
      <c r="G443" s="18" t="s">
        <v>112</v>
      </c>
      <c r="H443" s="21">
        <v>2.5000000000000001E-2</v>
      </c>
      <c r="I443" s="20">
        <f t="shared" si="110"/>
        <v>15.997499999999999</v>
      </c>
      <c r="J443" s="20">
        <f>ROUND(H443*I443,2)</f>
        <v>0.4</v>
      </c>
      <c r="K443" s="65"/>
      <c r="N443" s="59">
        <v>21.33</v>
      </c>
      <c r="O443" s="68">
        <f t="shared" si="87"/>
        <v>5.3324999999999996</v>
      </c>
      <c r="P443" s="68">
        <f t="shared" si="92"/>
        <v>15.997499999999999</v>
      </c>
      <c r="Q443" s="69">
        <f t="shared" si="88"/>
        <v>0.25</v>
      </c>
    </row>
    <row r="444" spans="1:17" ht="0.95" customHeight="1" thickTop="1" x14ac:dyDescent="0.2">
      <c r="A444" s="11"/>
      <c r="B444" s="11"/>
      <c r="C444" s="11"/>
      <c r="D444" s="11"/>
      <c r="E444" s="11"/>
      <c r="F444" s="11"/>
      <c r="G444" s="11"/>
      <c r="H444" s="11"/>
      <c r="I444" s="11"/>
      <c r="J444" s="11"/>
      <c r="K444" s="65" t="b">
        <f t="shared" si="89"/>
        <v>0</v>
      </c>
      <c r="N444" s="59"/>
      <c r="O444" s="68">
        <f t="shared" si="87"/>
        <v>0</v>
      </c>
      <c r="P444" s="68">
        <f t="shared" si="92"/>
        <v>0</v>
      </c>
      <c r="Q444" s="69" t="e">
        <f t="shared" si="88"/>
        <v>#DIV/0!</v>
      </c>
    </row>
    <row r="445" spans="1:17" ht="18" customHeight="1" x14ac:dyDescent="0.2">
      <c r="A445" s="2" t="s">
        <v>331</v>
      </c>
      <c r="B445" s="4" t="s">
        <v>36</v>
      </c>
      <c r="C445" s="2" t="s">
        <v>37</v>
      </c>
      <c r="D445" s="2" t="s">
        <v>9</v>
      </c>
      <c r="E445" s="129" t="s">
        <v>38</v>
      </c>
      <c r="F445" s="129"/>
      <c r="G445" s="3" t="s">
        <v>39</v>
      </c>
      <c r="H445" s="4" t="s">
        <v>40</v>
      </c>
      <c r="I445" s="4" t="s">
        <v>41</v>
      </c>
      <c r="J445" s="4" t="s">
        <v>10</v>
      </c>
      <c r="K445" s="65">
        <f t="shared" si="89"/>
        <v>8.5800000000000018</v>
      </c>
      <c r="N445" s="59" t="s">
        <v>41</v>
      </c>
      <c r="O445" s="68" t="e">
        <f t="shared" si="87"/>
        <v>#VALUE!</v>
      </c>
      <c r="P445" s="68" t="e">
        <f t="shared" si="92"/>
        <v>#VALUE!</v>
      </c>
      <c r="Q445" s="69" t="e">
        <f t="shared" si="88"/>
        <v>#VALUE!</v>
      </c>
    </row>
    <row r="446" spans="1:17" ht="26.1" customHeight="1" x14ac:dyDescent="0.2">
      <c r="A446" s="6" t="s">
        <v>42</v>
      </c>
      <c r="B446" s="8">
        <v>96547</v>
      </c>
      <c r="C446" s="6" t="s">
        <v>44</v>
      </c>
      <c r="D446" s="6" t="s">
        <v>332</v>
      </c>
      <c r="E446" s="138" t="s">
        <v>103</v>
      </c>
      <c r="F446" s="138"/>
      <c r="G446" s="7" t="s">
        <v>112</v>
      </c>
      <c r="H446" s="10">
        <v>1</v>
      </c>
      <c r="I446" s="9">
        <f>SUM(J447:J451)</f>
        <v>8.5800000000000018</v>
      </c>
      <c r="J446" s="9">
        <f>H446*I446</f>
        <v>8.5800000000000018</v>
      </c>
      <c r="K446" s="65"/>
      <c r="N446" s="59">
        <v>11.43</v>
      </c>
      <c r="O446" s="68">
        <f t="shared" si="87"/>
        <v>2.8574999999999999</v>
      </c>
      <c r="P446" s="68">
        <f t="shared" si="92"/>
        <v>8.5724999999999998</v>
      </c>
      <c r="Q446" s="69">
        <f t="shared" si="88"/>
        <v>0.25</v>
      </c>
    </row>
    <row r="447" spans="1:17" ht="24" customHeight="1" x14ac:dyDescent="0.2">
      <c r="A447" s="12" t="s">
        <v>48</v>
      </c>
      <c r="B447" s="14">
        <v>88238</v>
      </c>
      <c r="C447" s="12" t="s">
        <v>44</v>
      </c>
      <c r="D447" s="12" t="s">
        <v>320</v>
      </c>
      <c r="E447" s="137" t="s">
        <v>46</v>
      </c>
      <c r="F447" s="137"/>
      <c r="G447" s="13" t="s">
        <v>73</v>
      </c>
      <c r="H447" s="16">
        <v>2.1999999999999999E-2</v>
      </c>
      <c r="I447" s="15">
        <f t="shared" ref="I447:I451" si="112">P447</f>
        <v>12.817499999999999</v>
      </c>
      <c r="J447" s="15">
        <f>ROUNDDOWN(H447*I447,2)</f>
        <v>0.28000000000000003</v>
      </c>
      <c r="K447" s="65"/>
      <c r="N447" s="59">
        <v>17.09</v>
      </c>
      <c r="O447" s="68">
        <f t="shared" si="87"/>
        <v>4.2725</v>
      </c>
      <c r="P447" s="68">
        <f t="shared" si="92"/>
        <v>12.817499999999999</v>
      </c>
      <c r="Q447" s="69">
        <f t="shared" si="88"/>
        <v>0.25</v>
      </c>
    </row>
    <row r="448" spans="1:17" ht="24" customHeight="1" x14ac:dyDescent="0.2">
      <c r="A448" s="12" t="s">
        <v>48</v>
      </c>
      <c r="B448" s="14">
        <v>88245</v>
      </c>
      <c r="C448" s="12" t="s">
        <v>44</v>
      </c>
      <c r="D448" s="12" t="s">
        <v>321</v>
      </c>
      <c r="E448" s="137" t="s">
        <v>46</v>
      </c>
      <c r="F448" s="137"/>
      <c r="G448" s="13" t="s">
        <v>73</v>
      </c>
      <c r="H448" s="16">
        <v>6.8000000000000005E-2</v>
      </c>
      <c r="I448" s="15">
        <f t="shared" si="112"/>
        <v>16.184999999999999</v>
      </c>
      <c r="J448" s="15">
        <f>ROUNDDOWN(H448*I448,2)</f>
        <v>1.1000000000000001</v>
      </c>
      <c r="K448" s="65"/>
      <c r="N448" s="59">
        <v>21.58</v>
      </c>
      <c r="O448" s="68">
        <f t="shared" si="87"/>
        <v>5.3949999999999996</v>
      </c>
      <c r="P448" s="68">
        <f t="shared" si="92"/>
        <v>16.184999999999999</v>
      </c>
      <c r="Q448" s="69">
        <f t="shared" si="88"/>
        <v>0.25</v>
      </c>
    </row>
    <row r="449" spans="1:17" ht="26.1" customHeight="1" x14ac:dyDescent="0.2">
      <c r="A449" s="12" t="s">
        <v>48</v>
      </c>
      <c r="B449" s="14">
        <v>92804</v>
      </c>
      <c r="C449" s="12" t="s">
        <v>44</v>
      </c>
      <c r="D449" s="12" t="s">
        <v>333</v>
      </c>
      <c r="E449" s="137" t="s">
        <v>103</v>
      </c>
      <c r="F449" s="137"/>
      <c r="G449" s="13" t="s">
        <v>112</v>
      </c>
      <c r="H449" s="16">
        <v>1</v>
      </c>
      <c r="I449" s="15">
        <f t="shared" si="112"/>
        <v>6.7575000000000003</v>
      </c>
      <c r="J449" s="15">
        <f>ROUNDDOWN(H449*I449,2)</f>
        <v>6.75</v>
      </c>
      <c r="K449" s="65"/>
      <c r="N449" s="59">
        <v>9.01</v>
      </c>
      <c r="O449" s="68">
        <f t="shared" si="87"/>
        <v>2.2524999999999999</v>
      </c>
      <c r="P449" s="68">
        <f t="shared" si="92"/>
        <v>6.7575000000000003</v>
      </c>
      <c r="Q449" s="69">
        <f t="shared" si="88"/>
        <v>0.25</v>
      </c>
    </row>
    <row r="450" spans="1:17" ht="39" customHeight="1" x14ac:dyDescent="0.2">
      <c r="A450" s="17" t="s">
        <v>50</v>
      </c>
      <c r="B450" s="19">
        <v>39017</v>
      </c>
      <c r="C450" s="17" t="s">
        <v>44</v>
      </c>
      <c r="D450" s="17" t="s">
        <v>323</v>
      </c>
      <c r="E450" s="139" t="s">
        <v>54</v>
      </c>
      <c r="F450" s="139"/>
      <c r="G450" s="18" t="s">
        <v>130</v>
      </c>
      <c r="H450" s="21">
        <v>0.30599999999999999</v>
      </c>
      <c r="I450" s="20">
        <f t="shared" si="112"/>
        <v>0.16500000000000001</v>
      </c>
      <c r="J450" s="20">
        <f>ROUND(H450*I450,2)</f>
        <v>0.05</v>
      </c>
      <c r="K450" s="65"/>
      <c r="N450" s="59">
        <v>0.22</v>
      </c>
      <c r="O450" s="68">
        <f t="shared" si="87"/>
        <v>5.5E-2</v>
      </c>
      <c r="P450" s="68">
        <f t="shared" si="92"/>
        <v>0.16500000000000001</v>
      </c>
      <c r="Q450" s="69">
        <f t="shared" si="88"/>
        <v>0.25</v>
      </c>
    </row>
    <row r="451" spans="1:17" ht="26.1" customHeight="1" thickBot="1" x14ac:dyDescent="0.25">
      <c r="A451" s="17" t="s">
        <v>50</v>
      </c>
      <c r="B451" s="19">
        <v>43132</v>
      </c>
      <c r="C451" s="17" t="s">
        <v>44</v>
      </c>
      <c r="D451" s="17" t="s">
        <v>324</v>
      </c>
      <c r="E451" s="139" t="s">
        <v>54</v>
      </c>
      <c r="F451" s="139"/>
      <c r="G451" s="18" t="s">
        <v>112</v>
      </c>
      <c r="H451" s="21">
        <v>2.5000000000000001E-2</v>
      </c>
      <c r="I451" s="20">
        <f t="shared" si="112"/>
        <v>15.997499999999999</v>
      </c>
      <c r="J451" s="20">
        <f>ROUND(H451*I451,2)</f>
        <v>0.4</v>
      </c>
      <c r="K451" s="65"/>
      <c r="N451" s="59">
        <v>21.33</v>
      </c>
      <c r="O451" s="68">
        <f t="shared" si="87"/>
        <v>5.3324999999999996</v>
      </c>
      <c r="P451" s="68">
        <f t="shared" si="92"/>
        <v>15.997499999999999</v>
      </c>
      <c r="Q451" s="69">
        <f t="shared" si="88"/>
        <v>0.25</v>
      </c>
    </row>
    <row r="452" spans="1:17" ht="0.95" customHeight="1" thickTop="1" x14ac:dyDescent="0.2">
      <c r="A452" s="11"/>
      <c r="B452" s="11"/>
      <c r="C452" s="11"/>
      <c r="D452" s="11"/>
      <c r="E452" s="11"/>
      <c r="F452" s="11"/>
      <c r="G452" s="11"/>
      <c r="H452" s="11"/>
      <c r="I452" s="11"/>
      <c r="J452" s="11"/>
      <c r="K452" s="65" t="b">
        <f t="shared" si="89"/>
        <v>0</v>
      </c>
      <c r="N452" s="59"/>
      <c r="O452" s="68">
        <f t="shared" si="87"/>
        <v>0</v>
      </c>
      <c r="P452" s="68">
        <f t="shared" si="92"/>
        <v>0</v>
      </c>
      <c r="Q452" s="69" t="e">
        <f t="shared" si="88"/>
        <v>#DIV/0!</v>
      </c>
    </row>
    <row r="453" spans="1:17" ht="18" customHeight="1" x14ac:dyDescent="0.2">
      <c r="A453" s="2" t="s">
        <v>334</v>
      </c>
      <c r="B453" s="4" t="s">
        <v>36</v>
      </c>
      <c r="C453" s="2" t="s">
        <v>37</v>
      </c>
      <c r="D453" s="2" t="s">
        <v>9</v>
      </c>
      <c r="E453" s="129" t="s">
        <v>38</v>
      </c>
      <c r="F453" s="129"/>
      <c r="G453" s="3" t="s">
        <v>39</v>
      </c>
      <c r="H453" s="4" t="s">
        <v>40</v>
      </c>
      <c r="I453" s="4" t="s">
        <v>41</v>
      </c>
      <c r="J453" s="4" t="s">
        <v>10</v>
      </c>
      <c r="K453" s="65">
        <f t="shared" si="89"/>
        <v>8.14</v>
      </c>
      <c r="N453" s="59" t="s">
        <v>41</v>
      </c>
      <c r="O453" s="68" t="e">
        <f t="shared" si="87"/>
        <v>#VALUE!</v>
      </c>
      <c r="P453" s="68" t="e">
        <f t="shared" si="92"/>
        <v>#VALUE!</v>
      </c>
      <c r="Q453" s="69" t="e">
        <f t="shared" si="88"/>
        <v>#VALUE!</v>
      </c>
    </row>
    <row r="454" spans="1:17" ht="26.1" customHeight="1" x14ac:dyDescent="0.2">
      <c r="A454" s="6" t="s">
        <v>42</v>
      </c>
      <c r="B454" s="8">
        <v>96548</v>
      </c>
      <c r="C454" s="6" t="s">
        <v>44</v>
      </c>
      <c r="D454" s="6" t="s">
        <v>335</v>
      </c>
      <c r="E454" s="138" t="s">
        <v>103</v>
      </c>
      <c r="F454" s="138"/>
      <c r="G454" s="7" t="s">
        <v>112</v>
      </c>
      <c r="H454" s="10">
        <v>1</v>
      </c>
      <c r="I454" s="9">
        <f>SUM(J455:J459)</f>
        <v>8.14</v>
      </c>
      <c r="J454" s="9">
        <f>H454*I454</f>
        <v>8.14</v>
      </c>
      <c r="K454" s="65"/>
      <c r="N454" s="59">
        <v>10.849999999999998</v>
      </c>
      <c r="O454" s="68">
        <f t="shared" si="87"/>
        <v>2.7124999999999995</v>
      </c>
      <c r="P454" s="68">
        <f t="shared" si="92"/>
        <v>8.1374999999999993</v>
      </c>
      <c r="Q454" s="69">
        <f t="shared" si="88"/>
        <v>0.24999999999999989</v>
      </c>
    </row>
    <row r="455" spans="1:17" ht="24" customHeight="1" x14ac:dyDescent="0.2">
      <c r="A455" s="12" t="s">
        <v>48</v>
      </c>
      <c r="B455" s="14">
        <v>88238</v>
      </c>
      <c r="C455" s="12" t="s">
        <v>44</v>
      </c>
      <c r="D455" s="12" t="s">
        <v>320</v>
      </c>
      <c r="E455" s="137" t="s">
        <v>46</v>
      </c>
      <c r="F455" s="137"/>
      <c r="G455" s="13" t="s">
        <v>73</v>
      </c>
      <c r="H455" s="16">
        <v>1.6E-2</v>
      </c>
      <c r="I455" s="15">
        <f t="shared" ref="I455:I459" si="113">P455</f>
        <v>12.817499999999999</v>
      </c>
      <c r="J455" s="15">
        <f>ROUNDDOWN(H455*I455,2)</f>
        <v>0.2</v>
      </c>
      <c r="K455" s="65"/>
      <c r="N455" s="59">
        <v>17.09</v>
      </c>
      <c r="O455" s="68">
        <f t="shared" si="87"/>
        <v>4.2725</v>
      </c>
      <c r="P455" s="68">
        <f t="shared" si="92"/>
        <v>12.817499999999999</v>
      </c>
      <c r="Q455" s="69">
        <f t="shared" si="88"/>
        <v>0.25</v>
      </c>
    </row>
    <row r="456" spans="1:17" ht="24" customHeight="1" x14ac:dyDescent="0.2">
      <c r="A456" s="12" t="s">
        <v>48</v>
      </c>
      <c r="B456" s="14">
        <v>88245</v>
      </c>
      <c r="C456" s="12" t="s">
        <v>44</v>
      </c>
      <c r="D456" s="12" t="s">
        <v>321</v>
      </c>
      <c r="E456" s="137" t="s">
        <v>46</v>
      </c>
      <c r="F456" s="137"/>
      <c r="G456" s="13" t="s">
        <v>73</v>
      </c>
      <c r="H456" s="16">
        <v>4.9500000000000002E-2</v>
      </c>
      <c r="I456" s="15">
        <f t="shared" si="113"/>
        <v>16.184999999999999</v>
      </c>
      <c r="J456" s="15">
        <f>ROUNDDOWN(H456*I456,2)</f>
        <v>0.8</v>
      </c>
      <c r="K456" s="65"/>
      <c r="N456" s="59">
        <v>21.58</v>
      </c>
      <c r="O456" s="68">
        <f t="shared" ref="O456:O519" si="114">N456*$O$4</f>
        <v>5.3949999999999996</v>
      </c>
      <c r="P456" s="68">
        <f t="shared" si="92"/>
        <v>16.184999999999999</v>
      </c>
      <c r="Q456" s="69">
        <f t="shared" ref="Q456:Q519" si="115">1-(P456/N456)</f>
        <v>0.25</v>
      </c>
    </row>
    <row r="457" spans="1:17" ht="26.1" customHeight="1" x14ac:dyDescent="0.2">
      <c r="A457" s="12" t="s">
        <v>48</v>
      </c>
      <c r="B457" s="14">
        <v>92805</v>
      </c>
      <c r="C457" s="12" t="s">
        <v>44</v>
      </c>
      <c r="D457" s="12" t="s">
        <v>336</v>
      </c>
      <c r="E457" s="137" t="s">
        <v>103</v>
      </c>
      <c r="F457" s="137"/>
      <c r="G457" s="13" t="s">
        <v>112</v>
      </c>
      <c r="H457" s="16">
        <v>1</v>
      </c>
      <c r="I457" s="15">
        <f t="shared" si="113"/>
        <v>6.7124999999999995</v>
      </c>
      <c r="J457" s="15">
        <f>ROUNDDOWN(H457*I457,2)</f>
        <v>6.71</v>
      </c>
      <c r="K457" s="65"/>
      <c r="N457" s="59">
        <v>8.9499999999999993</v>
      </c>
      <c r="O457" s="68">
        <f t="shared" si="114"/>
        <v>2.2374999999999998</v>
      </c>
      <c r="P457" s="68">
        <f t="shared" si="92"/>
        <v>6.7124999999999995</v>
      </c>
      <c r="Q457" s="69">
        <f t="shared" si="115"/>
        <v>0.25</v>
      </c>
    </row>
    <row r="458" spans="1:17" ht="39" customHeight="1" x14ac:dyDescent="0.2">
      <c r="A458" s="17" t="s">
        <v>50</v>
      </c>
      <c r="B458" s="19">
        <v>39017</v>
      </c>
      <c r="C458" s="17" t="s">
        <v>44</v>
      </c>
      <c r="D458" s="17" t="s">
        <v>323</v>
      </c>
      <c r="E458" s="139" t="s">
        <v>54</v>
      </c>
      <c r="F458" s="139"/>
      <c r="G458" s="18" t="s">
        <v>130</v>
      </c>
      <c r="H458" s="21">
        <v>0.19750000000000001</v>
      </c>
      <c r="I458" s="20">
        <f t="shared" si="113"/>
        <v>0.16500000000000001</v>
      </c>
      <c r="J458" s="20">
        <f>ROUND(H458*I458,2)</f>
        <v>0.03</v>
      </c>
      <c r="K458" s="65"/>
      <c r="N458" s="59">
        <v>0.22</v>
      </c>
      <c r="O458" s="68">
        <f t="shared" si="114"/>
        <v>5.5E-2</v>
      </c>
      <c r="P458" s="68">
        <f t="shared" si="92"/>
        <v>0.16500000000000001</v>
      </c>
      <c r="Q458" s="69">
        <f t="shared" si="115"/>
        <v>0.25</v>
      </c>
    </row>
    <row r="459" spans="1:17" ht="26.1" customHeight="1" thickBot="1" x14ac:dyDescent="0.25">
      <c r="A459" s="17" t="s">
        <v>50</v>
      </c>
      <c r="B459" s="19">
        <v>43132</v>
      </c>
      <c r="C459" s="17" t="s">
        <v>44</v>
      </c>
      <c r="D459" s="17" t="s">
        <v>324</v>
      </c>
      <c r="E459" s="139" t="s">
        <v>54</v>
      </c>
      <c r="F459" s="139"/>
      <c r="G459" s="18" t="s">
        <v>112</v>
      </c>
      <c r="H459" s="21">
        <v>2.5000000000000001E-2</v>
      </c>
      <c r="I459" s="20">
        <f t="shared" si="113"/>
        <v>15.997499999999999</v>
      </c>
      <c r="J459" s="20">
        <f>ROUND(H459*I459,2)</f>
        <v>0.4</v>
      </c>
      <c r="K459" s="65"/>
      <c r="N459" s="59">
        <v>21.33</v>
      </c>
      <c r="O459" s="68">
        <f t="shared" si="114"/>
        <v>5.3324999999999996</v>
      </c>
      <c r="P459" s="68">
        <f t="shared" si="92"/>
        <v>15.997499999999999</v>
      </c>
      <c r="Q459" s="69">
        <f t="shared" si="115"/>
        <v>0.25</v>
      </c>
    </row>
    <row r="460" spans="1:17" ht="0.95" customHeight="1" thickTop="1" x14ac:dyDescent="0.2">
      <c r="A460" s="11"/>
      <c r="B460" s="11"/>
      <c r="C460" s="11"/>
      <c r="D460" s="11"/>
      <c r="E460" s="11"/>
      <c r="F460" s="11"/>
      <c r="G460" s="11"/>
      <c r="H460" s="11"/>
      <c r="I460" s="11"/>
      <c r="J460" s="11"/>
      <c r="K460" s="65" t="b">
        <f t="shared" ref="K460:K517" si="116">IF(J460="Total",J461)</f>
        <v>0</v>
      </c>
      <c r="N460" s="59"/>
      <c r="O460" s="68">
        <f t="shared" si="114"/>
        <v>0</v>
      </c>
      <c r="P460" s="68">
        <f t="shared" si="92"/>
        <v>0</v>
      </c>
      <c r="Q460" s="69" t="e">
        <f t="shared" si="115"/>
        <v>#DIV/0!</v>
      </c>
    </row>
    <row r="461" spans="1:17" ht="18" customHeight="1" x14ac:dyDescent="0.2">
      <c r="A461" s="2" t="s">
        <v>337</v>
      </c>
      <c r="B461" s="4" t="s">
        <v>36</v>
      </c>
      <c r="C461" s="2" t="s">
        <v>37</v>
      </c>
      <c r="D461" s="2" t="s">
        <v>9</v>
      </c>
      <c r="E461" s="129" t="s">
        <v>38</v>
      </c>
      <c r="F461" s="129"/>
      <c r="G461" s="3" t="s">
        <v>39</v>
      </c>
      <c r="H461" s="4" t="s">
        <v>40</v>
      </c>
      <c r="I461" s="4" t="s">
        <v>41</v>
      </c>
      <c r="J461" s="4" t="s">
        <v>10</v>
      </c>
      <c r="K461" s="65">
        <f t="shared" si="116"/>
        <v>9.07</v>
      </c>
      <c r="N461" s="59" t="s">
        <v>41</v>
      </c>
      <c r="O461" s="68" t="e">
        <f t="shared" si="114"/>
        <v>#VALUE!</v>
      </c>
      <c r="P461" s="68" t="e">
        <f t="shared" si="92"/>
        <v>#VALUE!</v>
      </c>
      <c r="Q461" s="69" t="e">
        <f t="shared" si="115"/>
        <v>#VALUE!</v>
      </c>
    </row>
    <row r="462" spans="1:17" ht="26.1" customHeight="1" x14ac:dyDescent="0.2">
      <c r="A462" s="6" t="s">
        <v>42</v>
      </c>
      <c r="B462" s="8">
        <v>96549</v>
      </c>
      <c r="C462" s="6" t="s">
        <v>44</v>
      </c>
      <c r="D462" s="6" t="s">
        <v>338</v>
      </c>
      <c r="E462" s="138" t="s">
        <v>103</v>
      </c>
      <c r="F462" s="138"/>
      <c r="G462" s="7" t="s">
        <v>112</v>
      </c>
      <c r="H462" s="10">
        <v>1</v>
      </c>
      <c r="I462" s="9">
        <f>SUM(J463:J467)</f>
        <v>9.07</v>
      </c>
      <c r="J462" s="9">
        <f>H462*I462</f>
        <v>9.07</v>
      </c>
      <c r="K462" s="65"/>
      <c r="N462" s="59">
        <v>12.09</v>
      </c>
      <c r="O462" s="68">
        <f t="shared" si="114"/>
        <v>3.0225</v>
      </c>
      <c r="P462" s="68">
        <f t="shared" ref="P462:P525" si="117">N462-O462</f>
        <v>9.067499999999999</v>
      </c>
      <c r="Q462" s="69">
        <f t="shared" si="115"/>
        <v>0.25000000000000011</v>
      </c>
    </row>
    <row r="463" spans="1:17" ht="24" customHeight="1" x14ac:dyDescent="0.2">
      <c r="A463" s="12" t="s">
        <v>48</v>
      </c>
      <c r="B463" s="14">
        <v>88238</v>
      </c>
      <c r="C463" s="12" t="s">
        <v>44</v>
      </c>
      <c r="D463" s="12" t="s">
        <v>320</v>
      </c>
      <c r="E463" s="137" t="s">
        <v>46</v>
      </c>
      <c r="F463" s="137"/>
      <c r="G463" s="13" t="s">
        <v>73</v>
      </c>
      <c r="H463" s="16">
        <v>1.2E-2</v>
      </c>
      <c r="I463" s="15">
        <f t="shared" ref="I463:I467" si="118">P463</f>
        <v>12.817499999999999</v>
      </c>
      <c r="J463" s="15">
        <f>ROUNDDOWN(H463*I463,2)</f>
        <v>0.15</v>
      </c>
      <c r="K463" s="65"/>
      <c r="N463" s="59">
        <v>17.09</v>
      </c>
      <c r="O463" s="68">
        <f t="shared" si="114"/>
        <v>4.2725</v>
      </c>
      <c r="P463" s="68">
        <f t="shared" si="117"/>
        <v>12.817499999999999</v>
      </c>
      <c r="Q463" s="69">
        <f t="shared" si="115"/>
        <v>0.25</v>
      </c>
    </row>
    <row r="464" spans="1:17" ht="24" customHeight="1" x14ac:dyDescent="0.2">
      <c r="A464" s="12" t="s">
        <v>48</v>
      </c>
      <c r="B464" s="14">
        <v>88245</v>
      </c>
      <c r="C464" s="12" t="s">
        <v>44</v>
      </c>
      <c r="D464" s="12" t="s">
        <v>321</v>
      </c>
      <c r="E464" s="137" t="s">
        <v>46</v>
      </c>
      <c r="F464" s="137"/>
      <c r="G464" s="13" t="s">
        <v>73</v>
      </c>
      <c r="H464" s="16">
        <v>3.6499999999999998E-2</v>
      </c>
      <c r="I464" s="15">
        <f t="shared" si="118"/>
        <v>16.184999999999999</v>
      </c>
      <c r="J464" s="15">
        <f>ROUNDDOWN(H464*I464,2)</f>
        <v>0.59</v>
      </c>
      <c r="K464" s="65"/>
      <c r="N464" s="59">
        <v>21.58</v>
      </c>
      <c r="O464" s="68">
        <f t="shared" si="114"/>
        <v>5.3949999999999996</v>
      </c>
      <c r="P464" s="68">
        <f t="shared" si="117"/>
        <v>16.184999999999999</v>
      </c>
      <c r="Q464" s="69">
        <f t="shared" si="115"/>
        <v>0.25</v>
      </c>
    </row>
    <row r="465" spans="1:17" ht="26.1" customHeight="1" x14ac:dyDescent="0.2">
      <c r="A465" s="12" t="s">
        <v>48</v>
      </c>
      <c r="B465" s="14">
        <v>92806</v>
      </c>
      <c r="C465" s="12" t="s">
        <v>44</v>
      </c>
      <c r="D465" s="12" t="s">
        <v>339</v>
      </c>
      <c r="E465" s="137" t="s">
        <v>103</v>
      </c>
      <c r="F465" s="137"/>
      <c r="G465" s="13" t="s">
        <v>112</v>
      </c>
      <c r="H465" s="16">
        <v>1</v>
      </c>
      <c r="I465" s="15">
        <f t="shared" si="118"/>
        <v>7.92</v>
      </c>
      <c r="J465" s="15">
        <f>ROUNDDOWN(H465*I465,2)</f>
        <v>7.92</v>
      </c>
      <c r="K465" s="65"/>
      <c r="N465" s="59">
        <v>10.56</v>
      </c>
      <c r="O465" s="68">
        <f t="shared" si="114"/>
        <v>2.64</v>
      </c>
      <c r="P465" s="68">
        <f t="shared" si="117"/>
        <v>7.92</v>
      </c>
      <c r="Q465" s="69">
        <f t="shared" si="115"/>
        <v>0.25</v>
      </c>
    </row>
    <row r="466" spans="1:17" ht="39" customHeight="1" x14ac:dyDescent="0.2">
      <c r="A466" s="17" t="s">
        <v>50</v>
      </c>
      <c r="B466" s="19">
        <v>39017</v>
      </c>
      <c r="C466" s="17" t="s">
        <v>44</v>
      </c>
      <c r="D466" s="17" t="s">
        <v>323</v>
      </c>
      <c r="E466" s="139" t="s">
        <v>54</v>
      </c>
      <c r="F466" s="139"/>
      <c r="G466" s="18" t="s">
        <v>130</v>
      </c>
      <c r="H466" s="21">
        <v>0.13600000000000001</v>
      </c>
      <c r="I466" s="20">
        <f t="shared" si="118"/>
        <v>0.16500000000000001</v>
      </c>
      <c r="J466" s="20">
        <f>ROUND(H466*I466,2)</f>
        <v>0.02</v>
      </c>
      <c r="K466" s="65"/>
      <c r="N466" s="59">
        <v>0.22</v>
      </c>
      <c r="O466" s="68">
        <f t="shared" si="114"/>
        <v>5.5E-2</v>
      </c>
      <c r="P466" s="68">
        <f t="shared" si="117"/>
        <v>0.16500000000000001</v>
      </c>
      <c r="Q466" s="69">
        <f t="shared" si="115"/>
        <v>0.25</v>
      </c>
    </row>
    <row r="467" spans="1:17" ht="26.1" customHeight="1" thickBot="1" x14ac:dyDescent="0.25">
      <c r="A467" s="17" t="s">
        <v>50</v>
      </c>
      <c r="B467" s="19">
        <v>43132</v>
      </c>
      <c r="C467" s="17" t="s">
        <v>44</v>
      </c>
      <c r="D467" s="17" t="s">
        <v>324</v>
      </c>
      <c r="E467" s="139" t="s">
        <v>54</v>
      </c>
      <c r="F467" s="139"/>
      <c r="G467" s="18" t="s">
        <v>112</v>
      </c>
      <c r="H467" s="21">
        <v>2.5000000000000001E-2</v>
      </c>
      <c r="I467" s="20">
        <f t="shared" si="118"/>
        <v>15.997499999999999</v>
      </c>
      <c r="J467" s="20">
        <f>ROUNDDOWN(H467*I467,2)</f>
        <v>0.39</v>
      </c>
      <c r="K467" s="65"/>
      <c r="N467" s="59">
        <v>21.33</v>
      </c>
      <c r="O467" s="68">
        <f t="shared" si="114"/>
        <v>5.3324999999999996</v>
      </c>
      <c r="P467" s="68">
        <f t="shared" si="117"/>
        <v>15.997499999999999</v>
      </c>
      <c r="Q467" s="69">
        <f t="shared" si="115"/>
        <v>0.25</v>
      </c>
    </row>
    <row r="468" spans="1:17" ht="0.95" customHeight="1" thickTop="1" x14ac:dyDescent="0.2">
      <c r="A468" s="11"/>
      <c r="B468" s="11"/>
      <c r="C468" s="11"/>
      <c r="D468" s="11"/>
      <c r="E468" s="11"/>
      <c r="F468" s="11"/>
      <c r="G468" s="11"/>
      <c r="H468" s="11"/>
      <c r="I468" s="11"/>
      <c r="J468" s="11"/>
      <c r="K468" s="65" t="b">
        <f t="shared" si="116"/>
        <v>0</v>
      </c>
      <c r="N468" s="59"/>
      <c r="O468" s="68">
        <f t="shared" si="114"/>
        <v>0</v>
      </c>
      <c r="P468" s="68">
        <f t="shared" si="117"/>
        <v>0</v>
      </c>
      <c r="Q468" s="69" t="e">
        <f t="shared" si="115"/>
        <v>#DIV/0!</v>
      </c>
    </row>
    <row r="469" spans="1:17" ht="18" customHeight="1" x14ac:dyDescent="0.2">
      <c r="A469" s="2" t="s">
        <v>340</v>
      </c>
      <c r="B469" s="4" t="s">
        <v>36</v>
      </c>
      <c r="C469" s="2" t="s">
        <v>37</v>
      </c>
      <c r="D469" s="2" t="s">
        <v>9</v>
      </c>
      <c r="E469" s="129" t="s">
        <v>38</v>
      </c>
      <c r="F469" s="129"/>
      <c r="G469" s="3" t="s">
        <v>39</v>
      </c>
      <c r="H469" s="4" t="s">
        <v>40</v>
      </c>
      <c r="I469" s="4" t="s">
        <v>41</v>
      </c>
      <c r="J469" s="4" t="s">
        <v>10</v>
      </c>
      <c r="K469" s="65">
        <f t="shared" si="116"/>
        <v>12.76</v>
      </c>
      <c r="N469" s="59" t="s">
        <v>41</v>
      </c>
      <c r="O469" s="68" t="e">
        <f t="shared" si="114"/>
        <v>#VALUE!</v>
      </c>
      <c r="P469" s="68" t="e">
        <f t="shared" si="117"/>
        <v>#VALUE!</v>
      </c>
      <c r="Q469" s="69" t="e">
        <f t="shared" si="115"/>
        <v>#VALUE!</v>
      </c>
    </row>
    <row r="470" spans="1:17" ht="26.1" customHeight="1" x14ac:dyDescent="0.2">
      <c r="A470" s="6" t="s">
        <v>42</v>
      </c>
      <c r="B470" s="8">
        <v>96543</v>
      </c>
      <c r="C470" s="6" t="s">
        <v>44</v>
      </c>
      <c r="D470" s="6" t="s">
        <v>341</v>
      </c>
      <c r="E470" s="138" t="s">
        <v>103</v>
      </c>
      <c r="F470" s="138"/>
      <c r="G470" s="7" t="s">
        <v>112</v>
      </c>
      <c r="H470" s="10">
        <v>1</v>
      </c>
      <c r="I470" s="9">
        <f>SUM(J471:J475)</f>
        <v>12.76</v>
      </c>
      <c r="J470" s="9">
        <f>H470*I470</f>
        <v>12.76</v>
      </c>
      <c r="K470" s="65"/>
      <c r="N470" s="59">
        <v>17.010000000000002</v>
      </c>
      <c r="O470" s="68">
        <f t="shared" si="114"/>
        <v>4.2525000000000004</v>
      </c>
      <c r="P470" s="68">
        <f t="shared" si="117"/>
        <v>12.7575</v>
      </c>
      <c r="Q470" s="69">
        <f t="shared" si="115"/>
        <v>0.25</v>
      </c>
    </row>
    <row r="471" spans="1:17" ht="24" customHeight="1" x14ac:dyDescent="0.2">
      <c r="A471" s="12" t="s">
        <v>48</v>
      </c>
      <c r="B471" s="14">
        <v>88238</v>
      </c>
      <c r="C471" s="12" t="s">
        <v>44</v>
      </c>
      <c r="D471" s="12" t="s">
        <v>320</v>
      </c>
      <c r="E471" s="137" t="s">
        <v>46</v>
      </c>
      <c r="F471" s="137"/>
      <c r="G471" s="13" t="s">
        <v>73</v>
      </c>
      <c r="H471" s="16">
        <v>6.6000000000000003E-2</v>
      </c>
      <c r="I471" s="15">
        <f t="shared" ref="I471:I475" si="119">P471</f>
        <v>12.817499999999999</v>
      </c>
      <c r="J471" s="15">
        <f>ROUND(H471*I471,2)</f>
        <v>0.85</v>
      </c>
      <c r="K471" s="65"/>
      <c r="N471" s="59">
        <v>17.09</v>
      </c>
      <c r="O471" s="68">
        <f t="shared" si="114"/>
        <v>4.2725</v>
      </c>
      <c r="P471" s="68">
        <f t="shared" si="117"/>
        <v>12.817499999999999</v>
      </c>
      <c r="Q471" s="69">
        <f t="shared" si="115"/>
        <v>0.25</v>
      </c>
    </row>
    <row r="472" spans="1:17" ht="24" customHeight="1" x14ac:dyDescent="0.2">
      <c r="A472" s="12" t="s">
        <v>48</v>
      </c>
      <c r="B472" s="14">
        <v>88245</v>
      </c>
      <c r="C472" s="12" t="s">
        <v>44</v>
      </c>
      <c r="D472" s="12" t="s">
        <v>321</v>
      </c>
      <c r="E472" s="137" t="s">
        <v>46</v>
      </c>
      <c r="F472" s="137"/>
      <c r="G472" s="13" t="s">
        <v>73</v>
      </c>
      <c r="H472" s="16">
        <v>0.1925</v>
      </c>
      <c r="I472" s="15">
        <f t="shared" si="119"/>
        <v>16.184999999999999</v>
      </c>
      <c r="J472" s="15">
        <f>ROUNDDOWN(H472*I472,2)</f>
        <v>3.11</v>
      </c>
      <c r="K472" s="65"/>
      <c r="N472" s="59">
        <v>21.58</v>
      </c>
      <c r="O472" s="68">
        <f t="shared" si="114"/>
        <v>5.3949999999999996</v>
      </c>
      <c r="P472" s="68">
        <f t="shared" si="117"/>
        <v>16.184999999999999</v>
      </c>
      <c r="Q472" s="69">
        <f t="shared" si="115"/>
        <v>0.25</v>
      </c>
    </row>
    <row r="473" spans="1:17" ht="26.1" customHeight="1" x14ac:dyDescent="0.2">
      <c r="A473" s="12" t="s">
        <v>48</v>
      </c>
      <c r="B473" s="14">
        <v>92800</v>
      </c>
      <c r="C473" s="12" t="s">
        <v>44</v>
      </c>
      <c r="D473" s="12" t="s">
        <v>342</v>
      </c>
      <c r="E473" s="137" t="s">
        <v>103</v>
      </c>
      <c r="F473" s="137"/>
      <c r="G473" s="13" t="s">
        <v>112</v>
      </c>
      <c r="H473" s="16">
        <v>1</v>
      </c>
      <c r="I473" s="15">
        <f t="shared" si="119"/>
        <v>8.0849999999999991</v>
      </c>
      <c r="J473" s="15">
        <f>ROUNDDOWN(H473*I473,2)</f>
        <v>8.08</v>
      </c>
      <c r="K473" s="65"/>
      <c r="N473" s="59">
        <v>10.78</v>
      </c>
      <c r="O473" s="68">
        <f t="shared" si="114"/>
        <v>2.6949999999999998</v>
      </c>
      <c r="P473" s="68">
        <f t="shared" si="117"/>
        <v>8.0849999999999991</v>
      </c>
      <c r="Q473" s="69">
        <f t="shared" si="115"/>
        <v>0.25</v>
      </c>
    </row>
    <row r="474" spans="1:17" ht="39" customHeight="1" x14ac:dyDescent="0.2">
      <c r="A474" s="17" t="s">
        <v>50</v>
      </c>
      <c r="B474" s="19">
        <v>39017</v>
      </c>
      <c r="C474" s="17" t="s">
        <v>44</v>
      </c>
      <c r="D474" s="17" t="s">
        <v>323</v>
      </c>
      <c r="E474" s="139" t="s">
        <v>54</v>
      </c>
      <c r="F474" s="139"/>
      <c r="G474" s="18" t="s">
        <v>130</v>
      </c>
      <c r="H474" s="21">
        <v>1.9664999999999999</v>
      </c>
      <c r="I474" s="20">
        <f t="shared" si="119"/>
        <v>0.16500000000000001</v>
      </c>
      <c r="J474" s="20">
        <f>ROUND(H474*I474,2)</f>
        <v>0.32</v>
      </c>
      <c r="K474" s="65"/>
      <c r="N474" s="59">
        <v>0.22</v>
      </c>
      <c r="O474" s="68">
        <f t="shared" si="114"/>
        <v>5.5E-2</v>
      </c>
      <c r="P474" s="68">
        <f t="shared" si="117"/>
        <v>0.16500000000000001</v>
      </c>
      <c r="Q474" s="69">
        <f t="shared" si="115"/>
        <v>0.25</v>
      </c>
    </row>
    <row r="475" spans="1:17" ht="26.1" customHeight="1" thickBot="1" x14ac:dyDescent="0.25">
      <c r="A475" s="17" t="s">
        <v>50</v>
      </c>
      <c r="B475" s="19">
        <v>43132</v>
      </c>
      <c r="C475" s="17" t="s">
        <v>44</v>
      </c>
      <c r="D475" s="17" t="s">
        <v>324</v>
      </c>
      <c r="E475" s="139" t="s">
        <v>54</v>
      </c>
      <c r="F475" s="139"/>
      <c r="G475" s="18" t="s">
        <v>112</v>
      </c>
      <c r="H475" s="21">
        <v>2.5000000000000001E-2</v>
      </c>
      <c r="I475" s="20">
        <f t="shared" si="119"/>
        <v>15.997499999999999</v>
      </c>
      <c r="J475" s="20">
        <f>ROUND(H475*I475,2)</f>
        <v>0.4</v>
      </c>
      <c r="K475" s="65"/>
      <c r="N475" s="59">
        <v>21.33</v>
      </c>
      <c r="O475" s="68">
        <f t="shared" si="114"/>
        <v>5.3324999999999996</v>
      </c>
      <c r="P475" s="68">
        <f t="shared" si="117"/>
        <v>15.997499999999999</v>
      </c>
      <c r="Q475" s="69">
        <f t="shared" si="115"/>
        <v>0.25</v>
      </c>
    </row>
    <row r="476" spans="1:17" ht="0.95" customHeight="1" thickTop="1" x14ac:dyDescent="0.2">
      <c r="A476" s="11"/>
      <c r="B476" s="11"/>
      <c r="C476" s="11"/>
      <c r="D476" s="11"/>
      <c r="E476" s="11"/>
      <c r="F476" s="11"/>
      <c r="G476" s="11"/>
      <c r="H476" s="11"/>
      <c r="I476" s="11"/>
      <c r="J476" s="11"/>
      <c r="K476" s="65" t="b">
        <f t="shared" si="116"/>
        <v>0</v>
      </c>
      <c r="N476" s="59"/>
      <c r="O476" s="68">
        <f t="shared" si="114"/>
        <v>0</v>
      </c>
      <c r="P476" s="68">
        <f t="shared" si="117"/>
        <v>0</v>
      </c>
      <c r="Q476" s="69" t="e">
        <f t="shared" si="115"/>
        <v>#DIV/0!</v>
      </c>
    </row>
    <row r="477" spans="1:17" ht="18" customHeight="1" x14ac:dyDescent="0.2">
      <c r="A477" s="2" t="s">
        <v>343</v>
      </c>
      <c r="B477" s="4" t="s">
        <v>36</v>
      </c>
      <c r="C477" s="2" t="s">
        <v>37</v>
      </c>
      <c r="D477" s="2" t="s">
        <v>9</v>
      </c>
      <c r="E477" s="129" t="s">
        <v>38</v>
      </c>
      <c r="F477" s="129"/>
      <c r="G477" s="3" t="s">
        <v>39</v>
      </c>
      <c r="H477" s="4" t="s">
        <v>40</v>
      </c>
      <c r="I477" s="4" t="s">
        <v>41</v>
      </c>
      <c r="J477" s="4" t="s">
        <v>10</v>
      </c>
      <c r="K477" s="65">
        <f t="shared" si="116"/>
        <v>88.159999999999982</v>
      </c>
      <c r="N477" s="59" t="s">
        <v>41</v>
      </c>
      <c r="O477" s="68" t="e">
        <f t="shared" si="114"/>
        <v>#VALUE!</v>
      </c>
      <c r="P477" s="68" t="e">
        <f t="shared" si="117"/>
        <v>#VALUE!</v>
      </c>
      <c r="Q477" s="69" t="e">
        <f t="shared" si="115"/>
        <v>#VALUE!</v>
      </c>
    </row>
    <row r="478" spans="1:17" ht="39" customHeight="1" x14ac:dyDescent="0.2">
      <c r="A478" s="6" t="s">
        <v>42</v>
      </c>
      <c r="B478" s="8">
        <v>96535</v>
      </c>
      <c r="C478" s="6" t="s">
        <v>44</v>
      </c>
      <c r="D478" s="6" t="s">
        <v>344</v>
      </c>
      <c r="E478" s="138" t="s">
        <v>103</v>
      </c>
      <c r="F478" s="138"/>
      <c r="G478" s="7" t="s">
        <v>101</v>
      </c>
      <c r="H478" s="10">
        <v>1</v>
      </c>
      <c r="I478" s="9">
        <f>SUM(J479:J488)</f>
        <v>88.159999999999982</v>
      </c>
      <c r="J478" s="9">
        <f>H478*I478</f>
        <v>88.159999999999982</v>
      </c>
      <c r="K478" s="65"/>
      <c r="N478" s="59">
        <v>117.54</v>
      </c>
      <c r="O478" s="68">
        <f t="shared" si="114"/>
        <v>29.385000000000002</v>
      </c>
      <c r="P478" s="68">
        <f t="shared" si="117"/>
        <v>88.155000000000001</v>
      </c>
      <c r="Q478" s="69">
        <f t="shared" si="115"/>
        <v>0.25</v>
      </c>
    </row>
    <row r="479" spans="1:17" ht="26.1" customHeight="1" x14ac:dyDescent="0.2">
      <c r="A479" s="12" t="s">
        <v>48</v>
      </c>
      <c r="B479" s="14">
        <v>88239</v>
      </c>
      <c r="C479" s="12" t="s">
        <v>44</v>
      </c>
      <c r="D479" s="12" t="s">
        <v>116</v>
      </c>
      <c r="E479" s="137" t="s">
        <v>46</v>
      </c>
      <c r="F479" s="137"/>
      <c r="G479" s="13" t="s">
        <v>73</v>
      </c>
      <c r="H479" s="16">
        <v>1.1515</v>
      </c>
      <c r="I479" s="15">
        <f t="shared" ref="I479:I481" si="120">P479</f>
        <v>13.26</v>
      </c>
      <c r="J479" s="15">
        <f>ROUND(H479*I479,2)</f>
        <v>15.27</v>
      </c>
      <c r="K479" s="65"/>
      <c r="N479" s="59">
        <v>17.68</v>
      </c>
      <c r="O479" s="68">
        <f t="shared" si="114"/>
        <v>4.42</v>
      </c>
      <c r="P479" s="68">
        <f t="shared" si="117"/>
        <v>13.26</v>
      </c>
      <c r="Q479" s="69">
        <f t="shared" si="115"/>
        <v>0.25</v>
      </c>
    </row>
    <row r="480" spans="1:17" ht="24" customHeight="1" x14ac:dyDescent="0.2">
      <c r="A480" s="12" t="s">
        <v>48</v>
      </c>
      <c r="B480" s="14">
        <v>88262</v>
      </c>
      <c r="C480" s="12" t="s">
        <v>44</v>
      </c>
      <c r="D480" s="12" t="s">
        <v>105</v>
      </c>
      <c r="E480" s="137" t="s">
        <v>46</v>
      </c>
      <c r="F480" s="137"/>
      <c r="G480" s="13" t="s">
        <v>73</v>
      </c>
      <c r="H480" s="16">
        <v>2.714</v>
      </c>
      <c r="I480" s="15">
        <f t="shared" si="120"/>
        <v>16.049999999999997</v>
      </c>
      <c r="J480" s="15">
        <f>ROUNDDOWN(H480*I480,2)</f>
        <v>43.55</v>
      </c>
      <c r="K480" s="65"/>
      <c r="N480" s="59">
        <v>21.4</v>
      </c>
      <c r="O480" s="68">
        <f t="shared" si="114"/>
        <v>5.35</v>
      </c>
      <c r="P480" s="68">
        <f t="shared" si="117"/>
        <v>16.049999999999997</v>
      </c>
      <c r="Q480" s="69">
        <f t="shared" si="115"/>
        <v>0.25000000000000011</v>
      </c>
    </row>
    <row r="481" spans="1:17" ht="39" customHeight="1" x14ac:dyDescent="0.2">
      <c r="A481" s="12" t="s">
        <v>48</v>
      </c>
      <c r="B481" s="14">
        <v>91692</v>
      </c>
      <c r="C481" s="12" t="s">
        <v>44</v>
      </c>
      <c r="D481" s="12" t="s">
        <v>117</v>
      </c>
      <c r="E481" s="137" t="s">
        <v>118</v>
      </c>
      <c r="F481" s="137"/>
      <c r="G481" s="13" t="s">
        <v>119</v>
      </c>
      <c r="H481" s="16">
        <v>0.08</v>
      </c>
      <c r="I481" s="15">
        <f t="shared" si="120"/>
        <v>18.5625</v>
      </c>
      <c r="J481" s="15">
        <f>ROUNDDOWN(H481*I481,2)</f>
        <v>1.48</v>
      </c>
      <c r="K481" s="65"/>
      <c r="N481" s="59">
        <v>24.75</v>
      </c>
      <c r="O481" s="68">
        <f t="shared" si="114"/>
        <v>6.1875</v>
      </c>
      <c r="P481" s="68">
        <f t="shared" si="117"/>
        <v>18.5625</v>
      </c>
      <c r="Q481" s="69">
        <f t="shared" si="115"/>
        <v>0.25</v>
      </c>
    </row>
    <row r="482" spans="1:17" ht="39" customHeight="1" x14ac:dyDescent="0.2">
      <c r="A482" s="12" t="s">
        <v>48</v>
      </c>
      <c r="B482" s="14">
        <v>91693</v>
      </c>
      <c r="C482" s="12" t="s">
        <v>44</v>
      </c>
      <c r="D482" s="12" t="s">
        <v>120</v>
      </c>
      <c r="E482" s="137" t="s">
        <v>118</v>
      </c>
      <c r="F482" s="137"/>
      <c r="G482" s="13" t="s">
        <v>121</v>
      </c>
      <c r="H482" s="16">
        <v>3.9E-2</v>
      </c>
      <c r="I482" s="15">
        <f t="shared" ref="I482:I488" si="121">P482</f>
        <v>17.580000000000002</v>
      </c>
      <c r="J482" s="15">
        <f t="shared" ref="J482" si="122">ROUND(H482*I482,2)</f>
        <v>0.69</v>
      </c>
      <c r="K482" s="65"/>
      <c r="N482" s="59">
        <v>23.44</v>
      </c>
      <c r="O482" s="68">
        <f t="shared" si="114"/>
        <v>5.86</v>
      </c>
      <c r="P482" s="68">
        <f t="shared" si="117"/>
        <v>17.580000000000002</v>
      </c>
      <c r="Q482" s="69">
        <f t="shared" si="115"/>
        <v>0.25</v>
      </c>
    </row>
    <row r="483" spans="1:17" ht="26.1" customHeight="1" x14ac:dyDescent="0.2">
      <c r="A483" s="17" t="s">
        <v>50</v>
      </c>
      <c r="B483" s="19">
        <v>2692</v>
      </c>
      <c r="C483" s="17" t="s">
        <v>44</v>
      </c>
      <c r="D483" s="17" t="s">
        <v>345</v>
      </c>
      <c r="E483" s="139" t="s">
        <v>54</v>
      </c>
      <c r="F483" s="139"/>
      <c r="G483" s="18" t="s">
        <v>133</v>
      </c>
      <c r="H483" s="21">
        <v>1.7000000000000001E-2</v>
      </c>
      <c r="I483" s="20">
        <f t="shared" si="121"/>
        <v>7.6050000000000004</v>
      </c>
      <c r="J483" s="20">
        <f t="shared" ref="J483:J484" si="123">ROUNDDOWN(H483*I483,2)</f>
        <v>0.12</v>
      </c>
      <c r="K483" s="65"/>
      <c r="N483" s="59">
        <v>10.14</v>
      </c>
      <c r="O483" s="68">
        <f t="shared" si="114"/>
        <v>2.5350000000000001</v>
      </c>
      <c r="P483" s="68">
        <f t="shared" si="117"/>
        <v>7.6050000000000004</v>
      </c>
      <c r="Q483" s="69">
        <f t="shared" si="115"/>
        <v>0.25</v>
      </c>
    </row>
    <row r="484" spans="1:17" ht="26.1" customHeight="1" x14ac:dyDescent="0.2">
      <c r="A484" s="17" t="s">
        <v>50</v>
      </c>
      <c r="B484" s="19">
        <v>4517</v>
      </c>
      <c r="C484" s="17" t="s">
        <v>44</v>
      </c>
      <c r="D484" s="17" t="s">
        <v>346</v>
      </c>
      <c r="E484" s="139" t="s">
        <v>54</v>
      </c>
      <c r="F484" s="139"/>
      <c r="G484" s="18" t="s">
        <v>108</v>
      </c>
      <c r="H484" s="21">
        <v>4.6120000000000001</v>
      </c>
      <c r="I484" s="20">
        <f t="shared" si="121"/>
        <v>2.61</v>
      </c>
      <c r="J484" s="20">
        <f t="shared" si="123"/>
        <v>12.03</v>
      </c>
      <c r="K484" s="65"/>
      <c r="N484" s="59">
        <v>3.48</v>
      </c>
      <c r="O484" s="68">
        <f t="shared" si="114"/>
        <v>0.87</v>
      </c>
      <c r="P484" s="68">
        <f t="shared" si="117"/>
        <v>2.61</v>
      </c>
      <c r="Q484" s="69">
        <f t="shared" si="115"/>
        <v>0.25</v>
      </c>
    </row>
    <row r="485" spans="1:17" ht="26.1" customHeight="1" x14ac:dyDescent="0.2">
      <c r="A485" s="17" t="s">
        <v>50</v>
      </c>
      <c r="B485" s="19">
        <v>5073</v>
      </c>
      <c r="C485" s="17" t="s">
        <v>44</v>
      </c>
      <c r="D485" s="17" t="s">
        <v>347</v>
      </c>
      <c r="E485" s="139" t="s">
        <v>54</v>
      </c>
      <c r="F485" s="139"/>
      <c r="G485" s="18" t="s">
        <v>112</v>
      </c>
      <c r="H485" s="21">
        <v>4.7E-2</v>
      </c>
      <c r="I485" s="20">
        <f t="shared" si="121"/>
        <v>15.555</v>
      </c>
      <c r="J485" s="20">
        <f t="shared" ref="J485" si="124">ROUND(H485*I485,2)</f>
        <v>0.73</v>
      </c>
      <c r="K485" s="65"/>
      <c r="N485" s="59">
        <v>20.74</v>
      </c>
      <c r="O485" s="68">
        <f t="shared" si="114"/>
        <v>5.1849999999999996</v>
      </c>
      <c r="P485" s="68">
        <f t="shared" si="117"/>
        <v>15.555</v>
      </c>
      <c r="Q485" s="69">
        <f t="shared" si="115"/>
        <v>0.25</v>
      </c>
    </row>
    <row r="486" spans="1:17" ht="26.1" customHeight="1" x14ac:dyDescent="0.2">
      <c r="A486" s="17" t="s">
        <v>50</v>
      </c>
      <c r="B486" s="19">
        <v>5074</v>
      </c>
      <c r="C486" s="17" t="s">
        <v>44</v>
      </c>
      <c r="D486" s="17" t="s">
        <v>348</v>
      </c>
      <c r="E486" s="139" t="s">
        <v>54</v>
      </c>
      <c r="F486" s="139"/>
      <c r="G486" s="18" t="s">
        <v>112</v>
      </c>
      <c r="H486" s="21">
        <v>1.6E-2</v>
      </c>
      <c r="I486" s="20">
        <f t="shared" si="121"/>
        <v>17.092500000000001</v>
      </c>
      <c r="J486" s="20">
        <f t="shared" ref="J486:J487" si="125">ROUNDDOWN(H486*I486,2)</f>
        <v>0.27</v>
      </c>
      <c r="K486" s="65"/>
      <c r="N486" s="59">
        <v>22.79</v>
      </c>
      <c r="O486" s="68">
        <f t="shared" si="114"/>
        <v>5.6974999999999998</v>
      </c>
      <c r="P486" s="68">
        <f t="shared" si="117"/>
        <v>17.092500000000001</v>
      </c>
      <c r="Q486" s="69">
        <f t="shared" si="115"/>
        <v>0.24999999999999989</v>
      </c>
    </row>
    <row r="487" spans="1:17" ht="26.1" customHeight="1" x14ac:dyDescent="0.2">
      <c r="A487" s="17" t="s">
        <v>50</v>
      </c>
      <c r="B487" s="19">
        <v>6189</v>
      </c>
      <c r="C487" s="17" t="s">
        <v>44</v>
      </c>
      <c r="D487" s="17" t="s">
        <v>349</v>
      </c>
      <c r="E487" s="139" t="s">
        <v>54</v>
      </c>
      <c r="F487" s="139"/>
      <c r="G487" s="18" t="s">
        <v>108</v>
      </c>
      <c r="H487" s="21">
        <v>1.278</v>
      </c>
      <c r="I487" s="20">
        <f t="shared" si="121"/>
        <v>10.8225</v>
      </c>
      <c r="J487" s="20">
        <f t="shared" si="125"/>
        <v>13.83</v>
      </c>
      <c r="K487" s="65"/>
      <c r="N487" s="59">
        <v>14.43</v>
      </c>
      <c r="O487" s="68">
        <f t="shared" si="114"/>
        <v>3.6074999999999999</v>
      </c>
      <c r="P487" s="68">
        <f t="shared" si="117"/>
        <v>10.8225</v>
      </c>
      <c r="Q487" s="69">
        <f t="shared" si="115"/>
        <v>0.25</v>
      </c>
    </row>
    <row r="488" spans="1:17" ht="26.1" customHeight="1" thickBot="1" x14ac:dyDescent="0.25">
      <c r="A488" s="17" t="s">
        <v>50</v>
      </c>
      <c r="B488" s="19">
        <v>40304</v>
      </c>
      <c r="C488" s="17" t="s">
        <v>44</v>
      </c>
      <c r="D488" s="17" t="s">
        <v>350</v>
      </c>
      <c r="E488" s="139" t="s">
        <v>54</v>
      </c>
      <c r="F488" s="139"/>
      <c r="G488" s="18" t="s">
        <v>112</v>
      </c>
      <c r="H488" s="21">
        <v>0.01</v>
      </c>
      <c r="I488" s="20">
        <f t="shared" si="121"/>
        <v>18.8325</v>
      </c>
      <c r="J488" s="20">
        <f t="shared" ref="J488" si="126">ROUND(H488*I488,2)</f>
        <v>0.19</v>
      </c>
      <c r="K488" s="65"/>
      <c r="N488" s="59">
        <v>25.11</v>
      </c>
      <c r="O488" s="68">
        <f t="shared" si="114"/>
        <v>6.2774999999999999</v>
      </c>
      <c r="P488" s="68">
        <f t="shared" si="117"/>
        <v>18.8325</v>
      </c>
      <c r="Q488" s="69">
        <f t="shared" si="115"/>
        <v>0.25</v>
      </c>
    </row>
    <row r="489" spans="1:17" ht="0.95" customHeight="1" thickTop="1" x14ac:dyDescent="0.2">
      <c r="A489" s="11"/>
      <c r="B489" s="11"/>
      <c r="C489" s="11"/>
      <c r="D489" s="11"/>
      <c r="E489" s="11"/>
      <c r="F489" s="11"/>
      <c r="G489" s="11"/>
      <c r="H489" s="11"/>
      <c r="I489" s="11"/>
      <c r="J489" s="11"/>
      <c r="K489" s="65" t="b">
        <f t="shared" si="116"/>
        <v>0</v>
      </c>
      <c r="N489" s="59"/>
      <c r="O489" s="68">
        <f t="shared" si="114"/>
        <v>0</v>
      </c>
      <c r="P489" s="68">
        <f t="shared" si="117"/>
        <v>0</v>
      </c>
      <c r="Q489" s="69" t="e">
        <f t="shared" si="115"/>
        <v>#DIV/0!</v>
      </c>
    </row>
    <row r="490" spans="1:17" ht="18" customHeight="1" x14ac:dyDescent="0.2">
      <c r="A490" s="2" t="s">
        <v>351</v>
      </c>
      <c r="B490" s="4" t="s">
        <v>36</v>
      </c>
      <c r="C490" s="2" t="s">
        <v>37</v>
      </c>
      <c r="D490" s="2" t="s">
        <v>9</v>
      </c>
      <c r="E490" s="129" t="s">
        <v>38</v>
      </c>
      <c r="F490" s="129"/>
      <c r="G490" s="3" t="s">
        <v>39</v>
      </c>
      <c r="H490" s="4" t="s">
        <v>40</v>
      </c>
      <c r="I490" s="4" t="s">
        <v>41</v>
      </c>
      <c r="J490" s="4" t="s">
        <v>10</v>
      </c>
      <c r="K490" s="65">
        <f t="shared" si="116"/>
        <v>43.22999999999999</v>
      </c>
      <c r="N490" s="59" t="s">
        <v>41</v>
      </c>
      <c r="O490" s="68" t="e">
        <f t="shared" si="114"/>
        <v>#VALUE!</v>
      </c>
      <c r="P490" s="68" t="e">
        <f t="shared" si="117"/>
        <v>#VALUE!</v>
      </c>
      <c r="Q490" s="69" t="e">
        <f t="shared" si="115"/>
        <v>#VALUE!</v>
      </c>
    </row>
    <row r="491" spans="1:17" ht="39" customHeight="1" x14ac:dyDescent="0.2">
      <c r="A491" s="6" t="s">
        <v>42</v>
      </c>
      <c r="B491" s="8">
        <v>96536</v>
      </c>
      <c r="C491" s="6" t="s">
        <v>44</v>
      </c>
      <c r="D491" s="6" t="s">
        <v>352</v>
      </c>
      <c r="E491" s="138" t="s">
        <v>103</v>
      </c>
      <c r="F491" s="138"/>
      <c r="G491" s="7" t="s">
        <v>101</v>
      </c>
      <c r="H491" s="10">
        <v>1</v>
      </c>
      <c r="I491" s="9">
        <f>SUM(J492:J501)</f>
        <v>43.22999999999999</v>
      </c>
      <c r="J491" s="9">
        <f>H491*I491</f>
        <v>43.22999999999999</v>
      </c>
      <c r="K491" s="65"/>
      <c r="N491" s="59">
        <v>57.64</v>
      </c>
      <c r="O491" s="68">
        <f t="shared" si="114"/>
        <v>14.41</v>
      </c>
      <c r="P491" s="68">
        <f t="shared" si="117"/>
        <v>43.230000000000004</v>
      </c>
      <c r="Q491" s="69">
        <f t="shared" si="115"/>
        <v>0.24999999999999989</v>
      </c>
    </row>
    <row r="492" spans="1:17" ht="26.1" customHeight="1" x14ac:dyDescent="0.2">
      <c r="A492" s="12" t="s">
        <v>48</v>
      </c>
      <c r="B492" s="14">
        <v>88239</v>
      </c>
      <c r="C492" s="12" t="s">
        <v>44</v>
      </c>
      <c r="D492" s="12" t="s">
        <v>116</v>
      </c>
      <c r="E492" s="137" t="s">
        <v>46</v>
      </c>
      <c r="F492" s="137"/>
      <c r="G492" s="13" t="s">
        <v>73</v>
      </c>
      <c r="H492" s="16">
        <v>0.4</v>
      </c>
      <c r="I492" s="15">
        <f t="shared" ref="I492:I495" si="127">P492</f>
        <v>13.26</v>
      </c>
      <c r="J492" s="15">
        <f>ROUND(H492*I492,2)</f>
        <v>5.3</v>
      </c>
      <c r="K492" s="65"/>
      <c r="N492" s="59">
        <v>17.68</v>
      </c>
      <c r="O492" s="68">
        <f t="shared" si="114"/>
        <v>4.42</v>
      </c>
      <c r="P492" s="68">
        <f t="shared" si="117"/>
        <v>13.26</v>
      </c>
      <c r="Q492" s="69">
        <f t="shared" si="115"/>
        <v>0.25</v>
      </c>
    </row>
    <row r="493" spans="1:17" ht="24" customHeight="1" x14ac:dyDescent="0.2">
      <c r="A493" s="12" t="s">
        <v>48</v>
      </c>
      <c r="B493" s="14">
        <v>88262</v>
      </c>
      <c r="C493" s="12" t="s">
        <v>44</v>
      </c>
      <c r="D493" s="12" t="s">
        <v>105</v>
      </c>
      <c r="E493" s="137" t="s">
        <v>46</v>
      </c>
      <c r="F493" s="137"/>
      <c r="G493" s="13" t="s">
        <v>73</v>
      </c>
      <c r="H493" s="16">
        <v>1.2035</v>
      </c>
      <c r="I493" s="15">
        <f t="shared" si="127"/>
        <v>16.049999999999997</v>
      </c>
      <c r="J493" s="15">
        <f>ROUNDDOWN(H493*I493,2)</f>
        <v>19.309999999999999</v>
      </c>
      <c r="K493" s="65"/>
      <c r="N493" s="59">
        <v>21.4</v>
      </c>
      <c r="O493" s="68">
        <f t="shared" si="114"/>
        <v>5.35</v>
      </c>
      <c r="P493" s="68">
        <f t="shared" si="117"/>
        <v>16.049999999999997</v>
      </c>
      <c r="Q493" s="69">
        <f t="shared" si="115"/>
        <v>0.25000000000000011</v>
      </c>
    </row>
    <row r="494" spans="1:17" ht="39" customHeight="1" x14ac:dyDescent="0.2">
      <c r="A494" s="12" t="s">
        <v>48</v>
      </c>
      <c r="B494" s="14">
        <v>91692</v>
      </c>
      <c r="C494" s="12" t="s">
        <v>44</v>
      </c>
      <c r="D494" s="12" t="s">
        <v>117</v>
      </c>
      <c r="E494" s="137" t="s">
        <v>118</v>
      </c>
      <c r="F494" s="137"/>
      <c r="G494" s="13" t="s">
        <v>119</v>
      </c>
      <c r="H494" s="16">
        <v>1.7000000000000001E-2</v>
      </c>
      <c r="I494" s="15">
        <f t="shared" si="127"/>
        <v>18.5625</v>
      </c>
      <c r="J494" s="15">
        <f>ROUNDDOWN(H494*I494,2)</f>
        <v>0.31</v>
      </c>
      <c r="K494" s="65"/>
      <c r="N494" s="59">
        <v>24.75</v>
      </c>
      <c r="O494" s="68">
        <f t="shared" si="114"/>
        <v>6.1875</v>
      </c>
      <c r="P494" s="68">
        <f t="shared" si="117"/>
        <v>18.5625</v>
      </c>
      <c r="Q494" s="69">
        <f t="shared" si="115"/>
        <v>0.25</v>
      </c>
    </row>
    <row r="495" spans="1:17" ht="39" customHeight="1" x14ac:dyDescent="0.2">
      <c r="A495" s="12" t="s">
        <v>48</v>
      </c>
      <c r="B495" s="14">
        <v>91693</v>
      </c>
      <c r="C495" s="12" t="s">
        <v>44</v>
      </c>
      <c r="D495" s="12" t="s">
        <v>120</v>
      </c>
      <c r="E495" s="137" t="s">
        <v>118</v>
      </c>
      <c r="F495" s="137"/>
      <c r="G495" s="13" t="s">
        <v>121</v>
      </c>
      <c r="H495" s="16">
        <v>1.4E-2</v>
      </c>
      <c r="I495" s="15">
        <f t="shared" si="127"/>
        <v>17.580000000000002</v>
      </c>
      <c r="J495" s="15">
        <f t="shared" ref="J495:J496" si="128">ROUND(H495*I495,2)</f>
        <v>0.25</v>
      </c>
      <c r="K495" s="65"/>
      <c r="N495" s="59">
        <v>23.44</v>
      </c>
      <c r="O495" s="68">
        <f t="shared" si="114"/>
        <v>5.86</v>
      </c>
      <c r="P495" s="68">
        <f t="shared" si="117"/>
        <v>17.580000000000002</v>
      </c>
      <c r="Q495" s="69">
        <f t="shared" si="115"/>
        <v>0.25</v>
      </c>
    </row>
    <row r="496" spans="1:17" ht="26.1" customHeight="1" x14ac:dyDescent="0.2">
      <c r="A496" s="17" t="s">
        <v>50</v>
      </c>
      <c r="B496" s="19">
        <v>2692</v>
      </c>
      <c r="C496" s="17" t="s">
        <v>44</v>
      </c>
      <c r="D496" s="17" t="s">
        <v>345</v>
      </c>
      <c r="E496" s="139" t="s">
        <v>54</v>
      </c>
      <c r="F496" s="139"/>
      <c r="G496" s="18" t="s">
        <v>133</v>
      </c>
      <c r="H496" s="21">
        <v>1.7000000000000001E-2</v>
      </c>
      <c r="I496" s="20">
        <f t="shared" ref="I496:I501" si="129">P496</f>
        <v>7.6050000000000004</v>
      </c>
      <c r="J496" s="20">
        <f t="shared" si="128"/>
        <v>0.13</v>
      </c>
      <c r="K496" s="65"/>
      <c r="N496" s="59">
        <v>10.14</v>
      </c>
      <c r="O496" s="68">
        <f t="shared" si="114"/>
        <v>2.5350000000000001</v>
      </c>
      <c r="P496" s="68">
        <f t="shared" si="117"/>
        <v>7.6050000000000004</v>
      </c>
      <c r="Q496" s="69">
        <f t="shared" si="115"/>
        <v>0.25</v>
      </c>
    </row>
    <row r="497" spans="1:17" ht="26.1" customHeight="1" x14ac:dyDescent="0.2">
      <c r="A497" s="17" t="s">
        <v>50</v>
      </c>
      <c r="B497" s="19">
        <v>4491</v>
      </c>
      <c r="C497" s="17" t="s">
        <v>44</v>
      </c>
      <c r="D497" s="17" t="s">
        <v>109</v>
      </c>
      <c r="E497" s="139" t="s">
        <v>54</v>
      </c>
      <c r="F497" s="139"/>
      <c r="G497" s="18" t="s">
        <v>108</v>
      </c>
      <c r="H497" s="21">
        <v>0.60499999999999998</v>
      </c>
      <c r="I497" s="20">
        <f t="shared" si="129"/>
        <v>7.4700000000000006</v>
      </c>
      <c r="J497" s="20">
        <f t="shared" ref="J497:J498" si="130">ROUNDDOWN(H497*I497,2)</f>
        <v>4.51</v>
      </c>
      <c r="K497" s="65"/>
      <c r="N497" s="59">
        <v>9.9600000000000009</v>
      </c>
      <c r="O497" s="68">
        <f t="shared" si="114"/>
        <v>2.4900000000000002</v>
      </c>
      <c r="P497" s="68">
        <f t="shared" si="117"/>
        <v>7.4700000000000006</v>
      </c>
      <c r="Q497" s="69">
        <f t="shared" si="115"/>
        <v>0.25</v>
      </c>
    </row>
    <row r="498" spans="1:17" ht="26.1" customHeight="1" x14ac:dyDescent="0.2">
      <c r="A498" s="17" t="s">
        <v>50</v>
      </c>
      <c r="B498" s="19">
        <v>4517</v>
      </c>
      <c r="C498" s="17" t="s">
        <v>44</v>
      </c>
      <c r="D498" s="17" t="s">
        <v>346</v>
      </c>
      <c r="E498" s="139" t="s">
        <v>54</v>
      </c>
      <c r="F498" s="139"/>
      <c r="G498" s="18" t="s">
        <v>108</v>
      </c>
      <c r="H498" s="21">
        <v>0.56699999999999995</v>
      </c>
      <c r="I498" s="20">
        <f t="shared" si="129"/>
        <v>2.61</v>
      </c>
      <c r="J498" s="20">
        <f t="shared" si="130"/>
        <v>1.47</v>
      </c>
      <c r="K498" s="65"/>
      <c r="N498" s="59">
        <v>3.48</v>
      </c>
      <c r="O498" s="68">
        <f t="shared" si="114"/>
        <v>0.87</v>
      </c>
      <c r="P498" s="68">
        <f t="shared" si="117"/>
        <v>2.61</v>
      </c>
      <c r="Q498" s="69">
        <f t="shared" si="115"/>
        <v>0.25</v>
      </c>
    </row>
    <row r="499" spans="1:17" ht="26.1" customHeight="1" x14ac:dyDescent="0.2">
      <c r="A499" s="17" t="s">
        <v>50</v>
      </c>
      <c r="B499" s="19">
        <v>5073</v>
      </c>
      <c r="C499" s="17" t="s">
        <v>44</v>
      </c>
      <c r="D499" s="17" t="s">
        <v>347</v>
      </c>
      <c r="E499" s="139" t="s">
        <v>54</v>
      </c>
      <c r="F499" s="139"/>
      <c r="G499" s="18" t="s">
        <v>112</v>
      </c>
      <c r="H499" s="21">
        <v>2.5999999999999999E-2</v>
      </c>
      <c r="I499" s="20">
        <f t="shared" si="129"/>
        <v>15.555</v>
      </c>
      <c r="J499" s="20">
        <f t="shared" ref="J499:J500" si="131">ROUND(H499*I499,2)</f>
        <v>0.4</v>
      </c>
      <c r="K499" s="65"/>
      <c r="N499" s="59">
        <v>20.74</v>
      </c>
      <c r="O499" s="68">
        <f t="shared" si="114"/>
        <v>5.1849999999999996</v>
      </c>
      <c r="P499" s="68">
        <f t="shared" si="117"/>
        <v>15.555</v>
      </c>
      <c r="Q499" s="69">
        <f t="shared" si="115"/>
        <v>0.25</v>
      </c>
    </row>
    <row r="500" spans="1:17" ht="26.1" customHeight="1" x14ac:dyDescent="0.2">
      <c r="A500" s="17" t="s">
        <v>50</v>
      </c>
      <c r="B500" s="19">
        <v>6189</v>
      </c>
      <c r="C500" s="17" t="s">
        <v>44</v>
      </c>
      <c r="D500" s="17" t="s">
        <v>349</v>
      </c>
      <c r="E500" s="139" t="s">
        <v>54</v>
      </c>
      <c r="F500" s="139"/>
      <c r="G500" s="18" t="s">
        <v>108</v>
      </c>
      <c r="H500" s="21">
        <v>1.008</v>
      </c>
      <c r="I500" s="20">
        <f t="shared" si="129"/>
        <v>10.8225</v>
      </c>
      <c r="J500" s="20">
        <f t="shared" si="131"/>
        <v>10.91</v>
      </c>
      <c r="K500" s="65"/>
      <c r="N500" s="59">
        <v>14.43</v>
      </c>
      <c r="O500" s="68">
        <f t="shared" si="114"/>
        <v>3.6074999999999999</v>
      </c>
      <c r="P500" s="68">
        <f t="shared" si="117"/>
        <v>10.8225</v>
      </c>
      <c r="Q500" s="69">
        <f t="shared" si="115"/>
        <v>0.25</v>
      </c>
    </row>
    <row r="501" spans="1:17" ht="26.1" customHeight="1" thickBot="1" x14ac:dyDescent="0.25">
      <c r="A501" s="17" t="s">
        <v>50</v>
      </c>
      <c r="B501" s="19">
        <v>40304</v>
      </c>
      <c r="C501" s="17" t="s">
        <v>44</v>
      </c>
      <c r="D501" s="17" t="s">
        <v>350</v>
      </c>
      <c r="E501" s="139" t="s">
        <v>54</v>
      </c>
      <c r="F501" s="139"/>
      <c r="G501" s="18" t="s">
        <v>112</v>
      </c>
      <c r="H501" s="21">
        <v>3.4000000000000002E-2</v>
      </c>
      <c r="I501" s="20">
        <f t="shared" si="129"/>
        <v>18.8325</v>
      </c>
      <c r="J501" s="20">
        <f t="shared" ref="J501" si="132">ROUNDDOWN(H501*I501,2)</f>
        <v>0.64</v>
      </c>
      <c r="K501" s="65"/>
      <c r="N501" s="59">
        <v>25.11</v>
      </c>
      <c r="O501" s="68">
        <f t="shared" si="114"/>
        <v>6.2774999999999999</v>
      </c>
      <c r="P501" s="68">
        <f t="shared" si="117"/>
        <v>18.8325</v>
      </c>
      <c r="Q501" s="69">
        <f t="shared" si="115"/>
        <v>0.25</v>
      </c>
    </row>
    <row r="502" spans="1:17" ht="0.95" customHeight="1" thickTop="1" x14ac:dyDescent="0.2">
      <c r="A502" s="11"/>
      <c r="B502" s="11"/>
      <c r="C502" s="11"/>
      <c r="D502" s="11"/>
      <c r="E502" s="11"/>
      <c r="F502" s="11"/>
      <c r="G502" s="11"/>
      <c r="H502" s="11"/>
      <c r="I502" s="11"/>
      <c r="J502" s="11"/>
      <c r="K502" s="65" t="b">
        <f t="shared" si="116"/>
        <v>0</v>
      </c>
      <c r="N502" s="59"/>
      <c r="O502" s="68">
        <f t="shared" si="114"/>
        <v>0</v>
      </c>
      <c r="P502" s="68">
        <f t="shared" si="117"/>
        <v>0</v>
      </c>
      <c r="Q502" s="69" t="e">
        <f t="shared" si="115"/>
        <v>#DIV/0!</v>
      </c>
    </row>
    <row r="503" spans="1:17" ht="18" customHeight="1" x14ac:dyDescent="0.2">
      <c r="A503" s="2" t="s">
        <v>353</v>
      </c>
      <c r="B503" s="4" t="s">
        <v>36</v>
      </c>
      <c r="C503" s="2" t="s">
        <v>37</v>
      </c>
      <c r="D503" s="2" t="s">
        <v>9</v>
      </c>
      <c r="E503" s="129" t="s">
        <v>38</v>
      </c>
      <c r="F503" s="129"/>
      <c r="G503" s="3" t="s">
        <v>39</v>
      </c>
      <c r="H503" s="4" t="s">
        <v>40</v>
      </c>
      <c r="I503" s="4" t="s">
        <v>41</v>
      </c>
      <c r="J503" s="4" t="s">
        <v>10</v>
      </c>
      <c r="K503" s="65">
        <f t="shared" si="116"/>
        <v>34.4</v>
      </c>
      <c r="N503" s="59" t="s">
        <v>41</v>
      </c>
      <c r="O503" s="68" t="e">
        <f t="shared" si="114"/>
        <v>#VALUE!</v>
      </c>
      <c r="P503" s="68" t="e">
        <f t="shared" si="117"/>
        <v>#VALUE!</v>
      </c>
      <c r="Q503" s="69" t="e">
        <f t="shared" si="115"/>
        <v>#VALUE!</v>
      </c>
    </row>
    <row r="504" spans="1:17" ht="26.1" customHeight="1" x14ac:dyDescent="0.2">
      <c r="A504" s="6" t="s">
        <v>42</v>
      </c>
      <c r="B504" s="8">
        <v>98557</v>
      </c>
      <c r="C504" s="6" t="s">
        <v>44</v>
      </c>
      <c r="D504" s="6" t="s">
        <v>354</v>
      </c>
      <c r="E504" s="138" t="s">
        <v>355</v>
      </c>
      <c r="F504" s="138"/>
      <c r="G504" s="7" t="s">
        <v>101</v>
      </c>
      <c r="H504" s="10">
        <v>1</v>
      </c>
      <c r="I504" s="9">
        <f>SUM(J505:J507)</f>
        <v>34.4</v>
      </c>
      <c r="J504" s="9">
        <f>H504*I504</f>
        <v>34.4</v>
      </c>
      <c r="K504" s="65"/>
      <c r="N504" s="59">
        <v>45.86</v>
      </c>
      <c r="O504" s="68">
        <f t="shared" si="114"/>
        <v>11.465</v>
      </c>
      <c r="P504" s="68">
        <f t="shared" si="117"/>
        <v>34.394999999999996</v>
      </c>
      <c r="Q504" s="69">
        <f t="shared" si="115"/>
        <v>0.25000000000000011</v>
      </c>
    </row>
    <row r="505" spans="1:17" ht="26.1" customHeight="1" x14ac:dyDescent="0.2">
      <c r="A505" s="12" t="s">
        <v>48</v>
      </c>
      <c r="B505" s="14">
        <v>88243</v>
      </c>
      <c r="C505" s="12" t="s">
        <v>44</v>
      </c>
      <c r="D505" s="12" t="s">
        <v>356</v>
      </c>
      <c r="E505" s="137" t="s">
        <v>46</v>
      </c>
      <c r="F505" s="137"/>
      <c r="G505" s="13" t="s">
        <v>73</v>
      </c>
      <c r="H505" s="16">
        <v>8.5000000000000006E-2</v>
      </c>
      <c r="I505" s="15">
        <f t="shared" ref="I505:I506" si="133">P505</f>
        <v>13.3125</v>
      </c>
      <c r="J505" s="15">
        <f>ROUND(H505*I505,2)</f>
        <v>1.1299999999999999</v>
      </c>
      <c r="K505" s="65"/>
      <c r="N505" s="59">
        <v>17.75</v>
      </c>
      <c r="O505" s="68">
        <f t="shared" si="114"/>
        <v>4.4375</v>
      </c>
      <c r="P505" s="68">
        <f t="shared" si="117"/>
        <v>13.3125</v>
      </c>
      <c r="Q505" s="69">
        <f t="shared" si="115"/>
        <v>0.25</v>
      </c>
    </row>
    <row r="506" spans="1:17" ht="24" customHeight="1" x14ac:dyDescent="0.2">
      <c r="A506" s="12" t="s">
        <v>48</v>
      </c>
      <c r="B506" s="14">
        <v>88270</v>
      </c>
      <c r="C506" s="12" t="s">
        <v>44</v>
      </c>
      <c r="D506" s="12" t="s">
        <v>357</v>
      </c>
      <c r="E506" s="137" t="s">
        <v>46</v>
      </c>
      <c r="F506" s="137"/>
      <c r="G506" s="13" t="s">
        <v>73</v>
      </c>
      <c r="H506" s="16">
        <v>0.42199999999999999</v>
      </c>
      <c r="I506" s="15">
        <f t="shared" si="133"/>
        <v>16.297499999999999</v>
      </c>
      <c r="J506" s="15">
        <f>ROUND(H506*I506,2)</f>
        <v>6.88</v>
      </c>
      <c r="K506" s="65"/>
      <c r="N506" s="59">
        <v>21.73</v>
      </c>
      <c r="O506" s="68">
        <f t="shared" si="114"/>
        <v>5.4325000000000001</v>
      </c>
      <c r="P506" s="68">
        <f t="shared" si="117"/>
        <v>16.297499999999999</v>
      </c>
      <c r="Q506" s="69">
        <f t="shared" si="115"/>
        <v>0.25</v>
      </c>
    </row>
    <row r="507" spans="1:17" ht="51.95" customHeight="1" thickBot="1" x14ac:dyDescent="0.25">
      <c r="A507" s="17" t="s">
        <v>50</v>
      </c>
      <c r="B507" s="19">
        <v>626</v>
      </c>
      <c r="C507" s="17" t="s">
        <v>44</v>
      </c>
      <c r="D507" s="17" t="s">
        <v>358</v>
      </c>
      <c r="E507" s="139" t="s">
        <v>54</v>
      </c>
      <c r="F507" s="139"/>
      <c r="G507" s="18" t="s">
        <v>112</v>
      </c>
      <c r="H507" s="21">
        <v>1.5</v>
      </c>
      <c r="I507" s="20">
        <f t="shared" ref="I507" si="134">P507</f>
        <v>17.594999999999999</v>
      </c>
      <c r="J507" s="20">
        <f>ROUND(H507*I507,2)</f>
        <v>26.39</v>
      </c>
      <c r="K507" s="65"/>
      <c r="N507" s="59">
        <v>23.46</v>
      </c>
      <c r="O507" s="68">
        <f t="shared" si="114"/>
        <v>5.8650000000000002</v>
      </c>
      <c r="P507" s="68">
        <f t="shared" si="117"/>
        <v>17.594999999999999</v>
      </c>
      <c r="Q507" s="69">
        <f t="shared" si="115"/>
        <v>0.25000000000000011</v>
      </c>
    </row>
    <row r="508" spans="1:17" ht="0.95" customHeight="1" thickTop="1" x14ac:dyDescent="0.2">
      <c r="A508" s="11"/>
      <c r="B508" s="11"/>
      <c r="C508" s="11"/>
      <c r="D508" s="11"/>
      <c r="E508" s="11"/>
      <c r="F508" s="11"/>
      <c r="G508" s="11"/>
      <c r="H508" s="11"/>
      <c r="I508" s="11"/>
      <c r="J508" s="11"/>
      <c r="K508" s="65" t="b">
        <f t="shared" si="116"/>
        <v>0</v>
      </c>
      <c r="N508" s="59"/>
      <c r="O508" s="68">
        <f t="shared" si="114"/>
        <v>0</v>
      </c>
      <c r="P508" s="68">
        <f t="shared" si="117"/>
        <v>0</v>
      </c>
      <c r="Q508" s="69" t="e">
        <f t="shared" si="115"/>
        <v>#DIV/0!</v>
      </c>
    </row>
    <row r="509" spans="1:17" ht="18" customHeight="1" x14ac:dyDescent="0.2">
      <c r="A509" s="2" t="s">
        <v>359</v>
      </c>
      <c r="B509" s="4" t="s">
        <v>36</v>
      </c>
      <c r="C509" s="2" t="s">
        <v>37</v>
      </c>
      <c r="D509" s="2" t="s">
        <v>9</v>
      </c>
      <c r="E509" s="129" t="s">
        <v>38</v>
      </c>
      <c r="F509" s="129"/>
      <c r="G509" s="3" t="s">
        <v>39</v>
      </c>
      <c r="H509" s="4" t="s">
        <v>40</v>
      </c>
      <c r="I509" s="4" t="s">
        <v>41</v>
      </c>
      <c r="J509" s="4" t="s">
        <v>10</v>
      </c>
      <c r="K509" s="65">
        <f t="shared" si="116"/>
        <v>175.81</v>
      </c>
      <c r="N509" s="59" t="s">
        <v>41</v>
      </c>
      <c r="O509" s="68" t="e">
        <f t="shared" si="114"/>
        <v>#VALUE!</v>
      </c>
      <c r="P509" s="68" t="e">
        <f t="shared" si="117"/>
        <v>#VALUE!</v>
      </c>
      <c r="Q509" s="69" t="e">
        <f t="shared" si="115"/>
        <v>#VALUE!</v>
      </c>
    </row>
    <row r="510" spans="1:17" ht="26.1" customHeight="1" x14ac:dyDescent="0.2">
      <c r="A510" s="6" t="s">
        <v>42</v>
      </c>
      <c r="B510" s="8">
        <v>103670</v>
      </c>
      <c r="C510" s="6" t="s">
        <v>44</v>
      </c>
      <c r="D510" s="6" t="s">
        <v>360</v>
      </c>
      <c r="E510" s="138" t="s">
        <v>103</v>
      </c>
      <c r="F510" s="138"/>
      <c r="G510" s="7" t="s">
        <v>104</v>
      </c>
      <c r="H510" s="10">
        <v>1</v>
      </c>
      <c r="I510" s="9">
        <f>SUM(J511:J515)</f>
        <v>175.81</v>
      </c>
      <c r="J510" s="9">
        <f>H510*I510</f>
        <v>175.81</v>
      </c>
      <c r="K510" s="65"/>
      <c r="N510" s="59">
        <v>234.41000000000003</v>
      </c>
      <c r="O510" s="68">
        <f t="shared" si="114"/>
        <v>58.602500000000006</v>
      </c>
      <c r="P510" s="68">
        <f t="shared" si="117"/>
        <v>175.8075</v>
      </c>
      <c r="Q510" s="69">
        <f t="shared" si="115"/>
        <v>0.25000000000000011</v>
      </c>
    </row>
    <row r="511" spans="1:17" ht="24" customHeight="1" x14ac:dyDescent="0.2">
      <c r="A511" s="12" t="s">
        <v>48</v>
      </c>
      <c r="B511" s="14">
        <v>88262</v>
      </c>
      <c r="C511" s="12" t="s">
        <v>44</v>
      </c>
      <c r="D511" s="12" t="s">
        <v>105</v>
      </c>
      <c r="E511" s="137" t="s">
        <v>46</v>
      </c>
      <c r="F511" s="137"/>
      <c r="G511" s="13" t="s">
        <v>73</v>
      </c>
      <c r="H511" s="16">
        <v>2.4510000000000001</v>
      </c>
      <c r="I511" s="15">
        <f t="shared" ref="I511:I512" si="135">P511</f>
        <v>16.049999999999997</v>
      </c>
      <c r="J511" s="15">
        <f>ROUNDDOWN(H511*I511,2)</f>
        <v>39.33</v>
      </c>
      <c r="K511" s="65"/>
      <c r="N511" s="59">
        <v>21.4</v>
      </c>
      <c r="O511" s="68">
        <f t="shared" si="114"/>
        <v>5.35</v>
      </c>
      <c r="P511" s="68">
        <f t="shared" si="117"/>
        <v>16.049999999999997</v>
      </c>
      <c r="Q511" s="69">
        <f t="shared" si="115"/>
        <v>0.25000000000000011</v>
      </c>
    </row>
    <row r="512" spans="1:17" ht="24" customHeight="1" x14ac:dyDescent="0.2">
      <c r="A512" s="12" t="s">
        <v>48</v>
      </c>
      <c r="B512" s="14">
        <v>88309</v>
      </c>
      <c r="C512" s="12" t="s">
        <v>44</v>
      </c>
      <c r="D512" s="12" t="s">
        <v>273</v>
      </c>
      <c r="E512" s="137" t="s">
        <v>46</v>
      </c>
      <c r="F512" s="137"/>
      <c r="G512" s="13" t="s">
        <v>73</v>
      </c>
      <c r="H512" s="16">
        <v>2.6179999999999999</v>
      </c>
      <c r="I512" s="15">
        <f t="shared" si="135"/>
        <v>16.297499999999999</v>
      </c>
      <c r="J512" s="15">
        <f>ROUNDDOWN(H512*I512,2)</f>
        <v>42.66</v>
      </c>
      <c r="K512" s="65"/>
      <c r="N512" s="59">
        <v>21.73</v>
      </c>
      <c r="O512" s="68">
        <f t="shared" si="114"/>
        <v>5.4325000000000001</v>
      </c>
      <c r="P512" s="68">
        <f t="shared" si="117"/>
        <v>16.297499999999999</v>
      </c>
      <c r="Q512" s="69">
        <f t="shared" si="115"/>
        <v>0.25</v>
      </c>
    </row>
    <row r="513" spans="1:17" ht="24" customHeight="1" x14ac:dyDescent="0.2">
      <c r="A513" s="12" t="s">
        <v>48</v>
      </c>
      <c r="B513" s="14">
        <v>88316</v>
      </c>
      <c r="C513" s="12" t="s">
        <v>44</v>
      </c>
      <c r="D513" s="12" t="s">
        <v>106</v>
      </c>
      <c r="E513" s="137" t="s">
        <v>46</v>
      </c>
      <c r="F513" s="137"/>
      <c r="G513" s="13" t="s">
        <v>73</v>
      </c>
      <c r="H513" s="16">
        <v>7.2</v>
      </c>
      <c r="I513" s="15">
        <f t="shared" ref="I513:I515" si="136">P513</f>
        <v>12.84</v>
      </c>
      <c r="J513" s="15">
        <f t="shared" ref="J513:J515" si="137">ROUND(H513*I513,2)</f>
        <v>92.45</v>
      </c>
      <c r="K513" s="65"/>
      <c r="N513" s="59">
        <v>17.12</v>
      </c>
      <c r="O513" s="68">
        <f t="shared" si="114"/>
        <v>4.28</v>
      </c>
      <c r="P513" s="68">
        <f t="shared" si="117"/>
        <v>12.84</v>
      </c>
      <c r="Q513" s="69">
        <f t="shared" si="115"/>
        <v>0.25</v>
      </c>
    </row>
    <row r="514" spans="1:17" ht="39" customHeight="1" x14ac:dyDescent="0.2">
      <c r="A514" s="12" t="s">
        <v>48</v>
      </c>
      <c r="B514" s="14">
        <v>90586</v>
      </c>
      <c r="C514" s="12" t="s">
        <v>44</v>
      </c>
      <c r="D514" s="12" t="s">
        <v>361</v>
      </c>
      <c r="E514" s="137" t="s">
        <v>118</v>
      </c>
      <c r="F514" s="137"/>
      <c r="G514" s="13" t="s">
        <v>119</v>
      </c>
      <c r="H514" s="16">
        <v>1</v>
      </c>
      <c r="I514" s="15">
        <f t="shared" si="136"/>
        <v>0.99</v>
      </c>
      <c r="J514" s="15">
        <f t="shared" si="137"/>
        <v>0.99</v>
      </c>
      <c r="K514" s="65"/>
      <c r="N514" s="59">
        <v>1.32</v>
      </c>
      <c r="O514" s="68">
        <f t="shared" si="114"/>
        <v>0.33</v>
      </c>
      <c r="P514" s="68">
        <f t="shared" si="117"/>
        <v>0.99</v>
      </c>
      <c r="Q514" s="69">
        <f t="shared" si="115"/>
        <v>0.25</v>
      </c>
    </row>
    <row r="515" spans="1:17" ht="39" customHeight="1" thickBot="1" x14ac:dyDescent="0.25">
      <c r="A515" s="12" t="s">
        <v>48</v>
      </c>
      <c r="B515" s="14">
        <v>90587</v>
      </c>
      <c r="C515" s="12" t="s">
        <v>44</v>
      </c>
      <c r="D515" s="12" t="s">
        <v>362</v>
      </c>
      <c r="E515" s="137" t="s">
        <v>118</v>
      </c>
      <c r="F515" s="137"/>
      <c r="G515" s="13" t="s">
        <v>121</v>
      </c>
      <c r="H515" s="16">
        <v>1</v>
      </c>
      <c r="I515" s="15">
        <f t="shared" si="136"/>
        <v>0.375</v>
      </c>
      <c r="J515" s="15">
        <f t="shared" si="137"/>
        <v>0.38</v>
      </c>
      <c r="K515" s="65"/>
      <c r="N515" s="59">
        <v>0.5</v>
      </c>
      <c r="O515" s="68">
        <f t="shared" si="114"/>
        <v>0.125</v>
      </c>
      <c r="P515" s="68">
        <f t="shared" si="117"/>
        <v>0.375</v>
      </c>
      <c r="Q515" s="69">
        <f t="shared" si="115"/>
        <v>0.25</v>
      </c>
    </row>
    <row r="516" spans="1:17" ht="0.95" customHeight="1" thickTop="1" x14ac:dyDescent="0.2">
      <c r="A516" s="11"/>
      <c r="B516" s="11"/>
      <c r="C516" s="11"/>
      <c r="D516" s="11"/>
      <c r="E516" s="11"/>
      <c r="F516" s="11"/>
      <c r="G516" s="11"/>
      <c r="H516" s="11"/>
      <c r="I516" s="11"/>
      <c r="J516" s="11"/>
      <c r="K516" s="65" t="b">
        <f t="shared" si="116"/>
        <v>0</v>
      </c>
      <c r="N516" s="59"/>
      <c r="O516" s="68">
        <f t="shared" si="114"/>
        <v>0</v>
      </c>
      <c r="P516" s="68">
        <f t="shared" si="117"/>
        <v>0</v>
      </c>
      <c r="Q516" s="69" t="e">
        <f t="shared" si="115"/>
        <v>#DIV/0!</v>
      </c>
    </row>
    <row r="517" spans="1:17" ht="18" customHeight="1" x14ac:dyDescent="0.2">
      <c r="A517" s="2" t="s">
        <v>363</v>
      </c>
      <c r="B517" s="4" t="s">
        <v>36</v>
      </c>
      <c r="C517" s="2" t="s">
        <v>37</v>
      </c>
      <c r="D517" s="2" t="s">
        <v>9</v>
      </c>
      <c r="E517" s="129" t="s">
        <v>38</v>
      </c>
      <c r="F517" s="129"/>
      <c r="G517" s="3" t="s">
        <v>39</v>
      </c>
      <c r="H517" s="4" t="s">
        <v>40</v>
      </c>
      <c r="I517" s="4" t="s">
        <v>41</v>
      </c>
      <c r="J517" s="4" t="s">
        <v>10</v>
      </c>
      <c r="K517" s="65">
        <f t="shared" si="116"/>
        <v>76.91</v>
      </c>
      <c r="N517" s="59" t="s">
        <v>41</v>
      </c>
      <c r="O517" s="68" t="e">
        <f t="shared" si="114"/>
        <v>#VALUE!</v>
      </c>
      <c r="P517" s="68" t="e">
        <f t="shared" si="117"/>
        <v>#VALUE!</v>
      </c>
      <c r="Q517" s="69" t="e">
        <f t="shared" si="115"/>
        <v>#VALUE!</v>
      </c>
    </row>
    <row r="518" spans="1:17" ht="39" customHeight="1" x14ac:dyDescent="0.2">
      <c r="A518" s="6" t="s">
        <v>42</v>
      </c>
      <c r="B518" s="8">
        <v>96527</v>
      </c>
      <c r="C518" s="6" t="s">
        <v>44</v>
      </c>
      <c r="D518" s="6" t="s">
        <v>275</v>
      </c>
      <c r="E518" s="138" t="s">
        <v>209</v>
      </c>
      <c r="F518" s="138"/>
      <c r="G518" s="7" t="s">
        <v>104</v>
      </c>
      <c r="H518" s="10">
        <v>1</v>
      </c>
      <c r="I518" s="9">
        <f>SUM(J519:J520)</f>
        <v>76.91</v>
      </c>
      <c r="J518" s="9">
        <f>H518*I518</f>
        <v>76.91</v>
      </c>
      <c r="K518" s="65"/>
      <c r="N518" s="59">
        <v>102.54</v>
      </c>
      <c r="O518" s="68">
        <f t="shared" si="114"/>
        <v>25.635000000000002</v>
      </c>
      <c r="P518" s="68">
        <f t="shared" si="117"/>
        <v>76.905000000000001</v>
      </c>
      <c r="Q518" s="69">
        <f t="shared" si="115"/>
        <v>0.25</v>
      </c>
    </row>
    <row r="519" spans="1:17" ht="24" customHeight="1" x14ac:dyDescent="0.2">
      <c r="A519" s="12" t="s">
        <v>48</v>
      </c>
      <c r="B519" s="14">
        <v>88309</v>
      </c>
      <c r="C519" s="12" t="s">
        <v>44</v>
      </c>
      <c r="D519" s="12" t="s">
        <v>273</v>
      </c>
      <c r="E519" s="137" t="s">
        <v>46</v>
      </c>
      <c r="F519" s="137"/>
      <c r="G519" s="13" t="s">
        <v>73</v>
      </c>
      <c r="H519" s="16">
        <v>1.5674999999999999</v>
      </c>
      <c r="I519" s="15">
        <f t="shared" ref="I519:I520" si="138">P519</f>
        <v>16.297499999999999</v>
      </c>
      <c r="J519" s="15">
        <f>ROUND(H519*I519,2)</f>
        <v>25.55</v>
      </c>
      <c r="K519" s="65"/>
      <c r="N519" s="59">
        <v>21.73</v>
      </c>
      <c r="O519" s="68">
        <f t="shared" si="114"/>
        <v>5.4325000000000001</v>
      </c>
      <c r="P519" s="68">
        <f t="shared" si="117"/>
        <v>16.297499999999999</v>
      </c>
      <c r="Q519" s="69">
        <f t="shared" si="115"/>
        <v>0.25</v>
      </c>
    </row>
    <row r="520" spans="1:17" ht="24" customHeight="1" thickBot="1" x14ac:dyDescent="0.25">
      <c r="A520" s="12" t="s">
        <v>48</v>
      </c>
      <c r="B520" s="14">
        <v>88316</v>
      </c>
      <c r="C520" s="12" t="s">
        <v>44</v>
      </c>
      <c r="D520" s="12" t="s">
        <v>106</v>
      </c>
      <c r="E520" s="137" t="s">
        <v>46</v>
      </c>
      <c r="F520" s="137"/>
      <c r="G520" s="13" t="s">
        <v>73</v>
      </c>
      <c r="H520" s="16">
        <v>4</v>
      </c>
      <c r="I520" s="15">
        <f t="shared" si="138"/>
        <v>12.84</v>
      </c>
      <c r="J520" s="15">
        <f>ROUND(H520*I520,2)</f>
        <v>51.36</v>
      </c>
      <c r="K520" s="65"/>
      <c r="N520" s="59">
        <v>17.12</v>
      </c>
      <c r="O520" s="68">
        <f t="shared" ref="O520:O583" si="139">N520*$O$4</f>
        <v>4.28</v>
      </c>
      <c r="P520" s="68">
        <f t="shared" si="117"/>
        <v>12.84</v>
      </c>
      <c r="Q520" s="69">
        <f t="shared" ref="Q520:Q583" si="140">1-(P520/N520)</f>
        <v>0.25</v>
      </c>
    </row>
    <row r="521" spans="1:17" ht="0.95" customHeight="1" thickTop="1" x14ac:dyDescent="0.2">
      <c r="A521" s="11"/>
      <c r="B521" s="11"/>
      <c r="C521" s="11"/>
      <c r="D521" s="11"/>
      <c r="E521" s="11"/>
      <c r="F521" s="11"/>
      <c r="G521" s="11"/>
      <c r="H521" s="11"/>
      <c r="I521" s="11"/>
      <c r="J521" s="11"/>
      <c r="K521" s="65" t="b">
        <f t="shared" ref="K521:K574" si="141">IF(J521="Total",J522)</f>
        <v>0</v>
      </c>
      <c r="N521" s="59"/>
      <c r="O521" s="68">
        <f t="shared" si="139"/>
        <v>0</v>
      </c>
      <c r="P521" s="68">
        <f t="shared" si="117"/>
        <v>0</v>
      </c>
      <c r="Q521" s="69" t="e">
        <f t="shared" si="140"/>
        <v>#DIV/0!</v>
      </c>
    </row>
    <row r="522" spans="1:17" ht="18" customHeight="1" x14ac:dyDescent="0.2">
      <c r="A522" s="2" t="s">
        <v>364</v>
      </c>
      <c r="B522" s="4" t="s">
        <v>36</v>
      </c>
      <c r="C522" s="2" t="s">
        <v>37</v>
      </c>
      <c r="D522" s="2" t="s">
        <v>9</v>
      </c>
      <c r="E522" s="129" t="s">
        <v>38</v>
      </c>
      <c r="F522" s="129"/>
      <c r="G522" s="3" t="s">
        <v>39</v>
      </c>
      <c r="H522" s="4" t="s">
        <v>40</v>
      </c>
      <c r="I522" s="4" t="s">
        <v>41</v>
      </c>
      <c r="J522" s="4" t="s">
        <v>10</v>
      </c>
      <c r="K522" s="65">
        <f t="shared" si="141"/>
        <v>21.83</v>
      </c>
      <c r="N522" s="59" t="s">
        <v>41</v>
      </c>
      <c r="O522" s="68" t="e">
        <f t="shared" si="139"/>
        <v>#VALUE!</v>
      </c>
      <c r="P522" s="68" t="e">
        <f t="shared" si="117"/>
        <v>#VALUE!</v>
      </c>
      <c r="Q522" s="69" t="e">
        <f t="shared" si="140"/>
        <v>#VALUE!</v>
      </c>
    </row>
    <row r="523" spans="1:17" ht="26.1" customHeight="1" x14ac:dyDescent="0.2">
      <c r="A523" s="6" t="s">
        <v>42</v>
      </c>
      <c r="B523" s="8" t="s">
        <v>277</v>
      </c>
      <c r="C523" s="6" t="s">
        <v>278</v>
      </c>
      <c r="D523" s="6" t="s">
        <v>279</v>
      </c>
      <c r="E523" s="138" t="s">
        <v>280</v>
      </c>
      <c r="F523" s="138"/>
      <c r="G523" s="7" t="s">
        <v>101</v>
      </c>
      <c r="H523" s="10">
        <v>1</v>
      </c>
      <c r="I523" s="9">
        <f>SUM(J524)</f>
        <v>21.83</v>
      </c>
      <c r="J523" s="9">
        <f>H523*I523</f>
        <v>21.83</v>
      </c>
      <c r="K523" s="65"/>
      <c r="N523" s="59">
        <v>29.1</v>
      </c>
      <c r="O523" s="68">
        <f t="shared" si="139"/>
        <v>7.2750000000000004</v>
      </c>
      <c r="P523" s="68">
        <f t="shared" si="117"/>
        <v>21.825000000000003</v>
      </c>
      <c r="Q523" s="69">
        <f t="shared" si="140"/>
        <v>0.24999999999999989</v>
      </c>
    </row>
    <row r="524" spans="1:17" ht="24" customHeight="1" thickBot="1" x14ac:dyDescent="0.25">
      <c r="A524" s="12" t="s">
        <v>48</v>
      </c>
      <c r="B524" s="14">
        <v>88316</v>
      </c>
      <c r="C524" s="12" t="s">
        <v>44</v>
      </c>
      <c r="D524" s="12" t="s">
        <v>106</v>
      </c>
      <c r="E524" s="137" t="s">
        <v>46</v>
      </c>
      <c r="F524" s="137"/>
      <c r="G524" s="13" t="s">
        <v>73</v>
      </c>
      <c r="H524" s="16">
        <v>1.7</v>
      </c>
      <c r="I524" s="15">
        <f t="shared" ref="I524" si="142">P524</f>
        <v>12.84</v>
      </c>
      <c r="J524" s="15">
        <f>ROUND(H524*I524,2)</f>
        <v>21.83</v>
      </c>
      <c r="K524" s="65"/>
      <c r="N524" s="59">
        <v>17.12</v>
      </c>
      <c r="O524" s="68">
        <f t="shared" si="139"/>
        <v>4.28</v>
      </c>
      <c r="P524" s="68">
        <f t="shared" si="117"/>
        <v>12.84</v>
      </c>
      <c r="Q524" s="69">
        <f t="shared" si="140"/>
        <v>0.25</v>
      </c>
    </row>
    <row r="525" spans="1:17" ht="0.95" customHeight="1" thickTop="1" x14ac:dyDescent="0.2">
      <c r="A525" s="11"/>
      <c r="B525" s="11"/>
      <c r="C525" s="11"/>
      <c r="D525" s="11"/>
      <c r="E525" s="11"/>
      <c r="F525" s="11"/>
      <c r="G525" s="11"/>
      <c r="H525" s="11"/>
      <c r="I525" s="11"/>
      <c r="J525" s="11"/>
      <c r="K525" s="65" t="b">
        <f t="shared" si="141"/>
        <v>0</v>
      </c>
      <c r="N525" s="59"/>
      <c r="O525" s="68">
        <f t="shared" si="139"/>
        <v>0</v>
      </c>
      <c r="P525" s="68">
        <f t="shared" si="117"/>
        <v>0</v>
      </c>
      <c r="Q525" s="69" t="e">
        <f t="shared" si="140"/>
        <v>#DIV/0!</v>
      </c>
    </row>
    <row r="526" spans="1:17" ht="18" customHeight="1" x14ac:dyDescent="0.2">
      <c r="A526" s="2" t="s">
        <v>365</v>
      </c>
      <c r="B526" s="4" t="s">
        <v>36</v>
      </c>
      <c r="C526" s="2" t="s">
        <v>37</v>
      </c>
      <c r="D526" s="2" t="s">
        <v>9</v>
      </c>
      <c r="E526" s="129" t="s">
        <v>38</v>
      </c>
      <c r="F526" s="129"/>
      <c r="G526" s="3" t="s">
        <v>39</v>
      </c>
      <c r="H526" s="4" t="s">
        <v>40</v>
      </c>
      <c r="I526" s="4" t="s">
        <v>41</v>
      </c>
      <c r="J526" s="4" t="s">
        <v>10</v>
      </c>
      <c r="K526" s="65">
        <f t="shared" si="141"/>
        <v>26.48</v>
      </c>
      <c r="N526" s="59" t="s">
        <v>41</v>
      </c>
      <c r="O526" s="68" t="e">
        <f t="shared" si="139"/>
        <v>#VALUE!</v>
      </c>
      <c r="P526" s="68" t="e">
        <f t="shared" ref="P526:P589" si="143">N526-O526</f>
        <v>#VALUE!</v>
      </c>
      <c r="Q526" s="69" t="e">
        <f t="shared" si="140"/>
        <v>#VALUE!</v>
      </c>
    </row>
    <row r="527" spans="1:17" ht="39" customHeight="1" x14ac:dyDescent="0.2">
      <c r="A527" s="6" t="s">
        <v>42</v>
      </c>
      <c r="B527" s="8">
        <v>96619</v>
      </c>
      <c r="C527" s="6" t="s">
        <v>44</v>
      </c>
      <c r="D527" s="6" t="s">
        <v>301</v>
      </c>
      <c r="E527" s="138" t="s">
        <v>103</v>
      </c>
      <c r="F527" s="138"/>
      <c r="G527" s="7" t="s">
        <v>101</v>
      </c>
      <c r="H527" s="10">
        <v>1</v>
      </c>
      <c r="I527" s="9">
        <f>SUM(J528:J530)</f>
        <v>26.48</v>
      </c>
      <c r="J527" s="9">
        <f>H527*I527</f>
        <v>26.48</v>
      </c>
      <c r="K527" s="65"/>
      <c r="N527" s="59">
        <v>35.299999999999997</v>
      </c>
      <c r="O527" s="68">
        <f t="shared" si="139"/>
        <v>8.8249999999999993</v>
      </c>
      <c r="P527" s="68">
        <f t="shared" si="143"/>
        <v>26.474999999999998</v>
      </c>
      <c r="Q527" s="69">
        <f t="shared" si="140"/>
        <v>0.25</v>
      </c>
    </row>
    <row r="528" spans="1:17" ht="24" customHeight="1" x14ac:dyDescent="0.2">
      <c r="A528" s="12" t="s">
        <v>48</v>
      </c>
      <c r="B528" s="14">
        <v>88309</v>
      </c>
      <c r="C528" s="12" t="s">
        <v>44</v>
      </c>
      <c r="D528" s="12" t="s">
        <v>273</v>
      </c>
      <c r="E528" s="137" t="s">
        <v>46</v>
      </c>
      <c r="F528" s="137"/>
      <c r="G528" s="13" t="s">
        <v>73</v>
      </c>
      <c r="H528" s="16">
        <v>0.31059999999999999</v>
      </c>
      <c r="I528" s="15">
        <f t="shared" ref="I528:I529" si="144">P528</f>
        <v>16.297499999999999</v>
      </c>
      <c r="J528" s="15">
        <f>ROUNDDOWN(H528*I528,2)</f>
        <v>5.0599999999999996</v>
      </c>
      <c r="K528" s="65"/>
      <c r="N528" s="59">
        <v>21.73</v>
      </c>
      <c r="O528" s="68">
        <f t="shared" si="139"/>
        <v>5.4325000000000001</v>
      </c>
      <c r="P528" s="68">
        <f t="shared" si="143"/>
        <v>16.297499999999999</v>
      </c>
      <c r="Q528" s="69">
        <f t="shared" si="140"/>
        <v>0.25</v>
      </c>
    </row>
    <row r="529" spans="1:17" ht="24" customHeight="1" x14ac:dyDescent="0.2">
      <c r="A529" s="12" t="s">
        <v>48</v>
      </c>
      <c r="B529" s="14">
        <v>88316</v>
      </c>
      <c r="C529" s="12" t="s">
        <v>44</v>
      </c>
      <c r="D529" s="12" t="s">
        <v>106</v>
      </c>
      <c r="E529" s="137" t="s">
        <v>46</v>
      </c>
      <c r="F529" s="137"/>
      <c r="G529" s="13" t="s">
        <v>73</v>
      </c>
      <c r="H529" s="16">
        <v>8.4699999999999998E-2</v>
      </c>
      <c r="I529" s="15">
        <f t="shared" si="144"/>
        <v>12.84</v>
      </c>
      <c r="J529" s="15">
        <f>ROUNDDOWN(H529*I529,2)</f>
        <v>1.08</v>
      </c>
      <c r="K529" s="65"/>
      <c r="N529" s="59">
        <v>17.12</v>
      </c>
      <c r="O529" s="68">
        <f t="shared" si="139"/>
        <v>4.28</v>
      </c>
      <c r="P529" s="68">
        <f t="shared" si="143"/>
        <v>12.84</v>
      </c>
      <c r="Q529" s="69">
        <f t="shared" si="140"/>
        <v>0.25</v>
      </c>
    </row>
    <row r="530" spans="1:17" ht="39" customHeight="1" thickBot="1" x14ac:dyDescent="0.25">
      <c r="A530" s="12" t="s">
        <v>48</v>
      </c>
      <c r="B530" s="14">
        <v>94968</v>
      </c>
      <c r="C530" s="12" t="s">
        <v>44</v>
      </c>
      <c r="D530" s="12" t="s">
        <v>302</v>
      </c>
      <c r="E530" s="137" t="s">
        <v>103</v>
      </c>
      <c r="F530" s="137"/>
      <c r="G530" s="13" t="s">
        <v>104</v>
      </c>
      <c r="H530" s="16">
        <v>5.6500000000000002E-2</v>
      </c>
      <c r="I530" s="15">
        <f t="shared" ref="I530" si="145">P530</f>
        <v>359.92499999999995</v>
      </c>
      <c r="J530" s="15">
        <f>ROUND(H530*I530,2)</f>
        <v>20.34</v>
      </c>
      <c r="K530" s="65"/>
      <c r="N530" s="59">
        <v>479.9</v>
      </c>
      <c r="O530" s="68">
        <f t="shared" si="139"/>
        <v>119.97499999999999</v>
      </c>
      <c r="P530" s="68">
        <f t="shared" si="143"/>
        <v>359.92499999999995</v>
      </c>
      <c r="Q530" s="69">
        <f t="shared" si="140"/>
        <v>0.25000000000000011</v>
      </c>
    </row>
    <row r="531" spans="1:17" ht="0.95" customHeight="1" thickTop="1" x14ac:dyDescent="0.2">
      <c r="A531" s="11"/>
      <c r="B531" s="11"/>
      <c r="C531" s="11"/>
      <c r="D531" s="11"/>
      <c r="E531" s="11"/>
      <c r="F531" s="11"/>
      <c r="G531" s="11"/>
      <c r="H531" s="11"/>
      <c r="I531" s="11"/>
      <c r="J531" s="11"/>
      <c r="K531" s="65" t="b">
        <f t="shared" si="141"/>
        <v>0</v>
      </c>
      <c r="N531" s="59"/>
      <c r="O531" s="68">
        <f t="shared" si="139"/>
        <v>0</v>
      </c>
      <c r="P531" s="68">
        <f t="shared" si="143"/>
        <v>0</v>
      </c>
      <c r="Q531" s="69" t="e">
        <f t="shared" si="140"/>
        <v>#DIV/0!</v>
      </c>
    </row>
    <row r="532" spans="1:17" ht="18" customHeight="1" x14ac:dyDescent="0.2">
      <c r="A532" s="2" t="s">
        <v>366</v>
      </c>
      <c r="B532" s="4" t="s">
        <v>36</v>
      </c>
      <c r="C532" s="2" t="s">
        <v>37</v>
      </c>
      <c r="D532" s="2" t="s">
        <v>9</v>
      </c>
      <c r="E532" s="129" t="s">
        <v>38</v>
      </c>
      <c r="F532" s="129"/>
      <c r="G532" s="3" t="s">
        <v>39</v>
      </c>
      <c r="H532" s="4" t="s">
        <v>40</v>
      </c>
      <c r="I532" s="4" t="s">
        <v>41</v>
      </c>
      <c r="J532" s="4" t="s">
        <v>10</v>
      </c>
      <c r="K532" s="65">
        <f t="shared" si="141"/>
        <v>466.13000000000005</v>
      </c>
      <c r="N532" s="59" t="s">
        <v>41</v>
      </c>
      <c r="O532" s="68" t="e">
        <f t="shared" si="139"/>
        <v>#VALUE!</v>
      </c>
      <c r="P532" s="68" t="e">
        <f t="shared" si="143"/>
        <v>#VALUE!</v>
      </c>
      <c r="Q532" s="69" t="e">
        <f t="shared" si="140"/>
        <v>#VALUE!</v>
      </c>
    </row>
    <row r="533" spans="1:17" ht="39" customHeight="1" x14ac:dyDescent="0.2">
      <c r="A533" s="6" t="s">
        <v>42</v>
      </c>
      <c r="B533" s="8">
        <v>94965</v>
      </c>
      <c r="C533" s="6" t="s">
        <v>44</v>
      </c>
      <c r="D533" s="6" t="s">
        <v>311</v>
      </c>
      <c r="E533" s="138" t="s">
        <v>103</v>
      </c>
      <c r="F533" s="138"/>
      <c r="G533" s="7" t="s">
        <v>104</v>
      </c>
      <c r="H533" s="10">
        <v>1</v>
      </c>
      <c r="I533" s="9">
        <f>SUM(J534:J540)</f>
        <v>466.13000000000005</v>
      </c>
      <c r="J533" s="9">
        <f>H533*I533</f>
        <v>466.13000000000005</v>
      </c>
      <c r="K533" s="65"/>
      <c r="N533" s="59">
        <v>621.5</v>
      </c>
      <c r="O533" s="68">
        <f t="shared" si="139"/>
        <v>155.375</v>
      </c>
      <c r="P533" s="68">
        <f t="shared" si="143"/>
        <v>466.125</v>
      </c>
      <c r="Q533" s="69">
        <f t="shared" si="140"/>
        <v>0.25</v>
      </c>
    </row>
    <row r="534" spans="1:17" ht="24" customHeight="1" x14ac:dyDescent="0.2">
      <c r="A534" s="12" t="s">
        <v>48</v>
      </c>
      <c r="B534" s="14">
        <v>88316</v>
      </c>
      <c r="C534" s="12" t="s">
        <v>44</v>
      </c>
      <c r="D534" s="12" t="s">
        <v>106</v>
      </c>
      <c r="E534" s="137" t="s">
        <v>46</v>
      </c>
      <c r="F534" s="137"/>
      <c r="G534" s="13" t="s">
        <v>73</v>
      </c>
      <c r="H534" s="16">
        <v>2.3117000000000001</v>
      </c>
      <c r="I534" s="15">
        <f t="shared" ref="I534:I536" si="146">P534</f>
        <v>12.84</v>
      </c>
      <c r="J534" s="15">
        <f>ROUNDDOWN(H534*I534,2)</f>
        <v>29.68</v>
      </c>
      <c r="K534" s="65"/>
      <c r="N534" s="59">
        <v>17.12</v>
      </c>
      <c r="O534" s="68">
        <f t="shared" si="139"/>
        <v>4.28</v>
      </c>
      <c r="P534" s="68">
        <f t="shared" si="143"/>
        <v>12.84</v>
      </c>
      <c r="Q534" s="69">
        <f t="shared" si="140"/>
        <v>0.25</v>
      </c>
    </row>
    <row r="535" spans="1:17" ht="26.1" customHeight="1" x14ac:dyDescent="0.2">
      <c r="A535" s="12" t="s">
        <v>48</v>
      </c>
      <c r="B535" s="14">
        <v>88377</v>
      </c>
      <c r="C535" s="12" t="s">
        <v>44</v>
      </c>
      <c r="D535" s="12" t="s">
        <v>312</v>
      </c>
      <c r="E535" s="137" t="s">
        <v>46</v>
      </c>
      <c r="F535" s="137"/>
      <c r="G535" s="13" t="s">
        <v>73</v>
      </c>
      <c r="H535" s="16">
        <v>1.4637</v>
      </c>
      <c r="I535" s="15">
        <f t="shared" si="146"/>
        <v>14.077500000000001</v>
      </c>
      <c r="J535" s="15">
        <f>ROUNDDOWN(H535*I535,2)</f>
        <v>20.6</v>
      </c>
      <c r="K535" s="65"/>
      <c r="N535" s="59">
        <v>18.77</v>
      </c>
      <c r="O535" s="68">
        <f t="shared" si="139"/>
        <v>4.6924999999999999</v>
      </c>
      <c r="P535" s="68">
        <f t="shared" si="143"/>
        <v>14.077500000000001</v>
      </c>
      <c r="Q535" s="69">
        <f t="shared" si="140"/>
        <v>0.25</v>
      </c>
    </row>
    <row r="536" spans="1:17" ht="51.95" customHeight="1" x14ac:dyDescent="0.2">
      <c r="A536" s="12" t="s">
        <v>48</v>
      </c>
      <c r="B536" s="14">
        <v>88830</v>
      </c>
      <c r="C536" s="12" t="s">
        <v>44</v>
      </c>
      <c r="D536" s="12" t="s">
        <v>313</v>
      </c>
      <c r="E536" s="137" t="s">
        <v>118</v>
      </c>
      <c r="F536" s="137"/>
      <c r="G536" s="13" t="s">
        <v>119</v>
      </c>
      <c r="H536" s="16">
        <v>0.75339999999999996</v>
      </c>
      <c r="I536" s="15">
        <f t="shared" si="146"/>
        <v>1.4924999999999999</v>
      </c>
      <c r="J536" s="15">
        <f>ROUND(H536*I536,2)</f>
        <v>1.1200000000000001</v>
      </c>
      <c r="K536" s="65"/>
      <c r="N536" s="59">
        <v>1.99</v>
      </c>
      <c r="O536" s="68">
        <f t="shared" si="139"/>
        <v>0.4975</v>
      </c>
      <c r="P536" s="68">
        <f t="shared" si="143"/>
        <v>1.4924999999999999</v>
      </c>
      <c r="Q536" s="69">
        <f t="shared" si="140"/>
        <v>0.25</v>
      </c>
    </row>
    <row r="537" spans="1:17" ht="51.95" customHeight="1" x14ac:dyDescent="0.2">
      <c r="A537" s="12" t="s">
        <v>48</v>
      </c>
      <c r="B537" s="14">
        <v>88831</v>
      </c>
      <c r="C537" s="12" t="s">
        <v>44</v>
      </c>
      <c r="D537" s="12" t="s">
        <v>314</v>
      </c>
      <c r="E537" s="137" t="s">
        <v>118</v>
      </c>
      <c r="F537" s="137"/>
      <c r="G537" s="13" t="s">
        <v>121</v>
      </c>
      <c r="H537" s="16">
        <v>0.71030000000000004</v>
      </c>
      <c r="I537" s="15">
        <f t="shared" ref="I537:I540" si="147">P537</f>
        <v>0.315</v>
      </c>
      <c r="J537" s="15">
        <f t="shared" ref="J537:J538" si="148">ROUNDDOWN(H537*I537,2)</f>
        <v>0.22</v>
      </c>
      <c r="K537" s="65"/>
      <c r="N537" s="59">
        <v>0.42</v>
      </c>
      <c r="O537" s="68">
        <f t="shared" si="139"/>
        <v>0.105</v>
      </c>
      <c r="P537" s="68">
        <f t="shared" si="143"/>
        <v>0.315</v>
      </c>
      <c r="Q537" s="69">
        <f t="shared" si="140"/>
        <v>0.25</v>
      </c>
    </row>
    <row r="538" spans="1:17" ht="26.1" customHeight="1" x14ac:dyDescent="0.2">
      <c r="A538" s="17" t="s">
        <v>50</v>
      </c>
      <c r="B538" s="19">
        <v>370</v>
      </c>
      <c r="C538" s="17" t="s">
        <v>44</v>
      </c>
      <c r="D538" s="17" t="s">
        <v>315</v>
      </c>
      <c r="E538" s="139" t="s">
        <v>54</v>
      </c>
      <c r="F538" s="139"/>
      <c r="G538" s="18" t="s">
        <v>104</v>
      </c>
      <c r="H538" s="21">
        <v>0.72289999999999999</v>
      </c>
      <c r="I538" s="20">
        <f t="shared" si="147"/>
        <v>67.5</v>
      </c>
      <c r="J538" s="20">
        <f t="shared" si="148"/>
        <v>48.79</v>
      </c>
      <c r="K538" s="65"/>
      <c r="N538" s="59">
        <v>90</v>
      </c>
      <c r="O538" s="68">
        <f t="shared" si="139"/>
        <v>22.5</v>
      </c>
      <c r="P538" s="68">
        <f t="shared" si="143"/>
        <v>67.5</v>
      </c>
      <c r="Q538" s="69">
        <f t="shared" si="140"/>
        <v>0.25</v>
      </c>
    </row>
    <row r="539" spans="1:17" ht="24" customHeight="1" x14ac:dyDescent="0.2">
      <c r="A539" s="17" t="s">
        <v>50</v>
      </c>
      <c r="B539" s="19">
        <v>1379</v>
      </c>
      <c r="C539" s="17" t="s">
        <v>44</v>
      </c>
      <c r="D539" s="17" t="s">
        <v>316</v>
      </c>
      <c r="E539" s="139" t="s">
        <v>54</v>
      </c>
      <c r="F539" s="139"/>
      <c r="G539" s="18" t="s">
        <v>112</v>
      </c>
      <c r="H539" s="21">
        <v>362.65789999999998</v>
      </c>
      <c r="I539" s="20">
        <f t="shared" si="147"/>
        <v>0.73499999999999999</v>
      </c>
      <c r="J539" s="20">
        <f t="shared" ref="J539" si="149">ROUND(H539*I539,2)</f>
        <v>266.55</v>
      </c>
      <c r="K539" s="65"/>
      <c r="N539" s="59">
        <v>0.98</v>
      </c>
      <c r="O539" s="68">
        <f t="shared" si="139"/>
        <v>0.245</v>
      </c>
      <c r="P539" s="68">
        <f t="shared" si="143"/>
        <v>0.73499999999999999</v>
      </c>
      <c r="Q539" s="69">
        <f t="shared" si="140"/>
        <v>0.25</v>
      </c>
    </row>
    <row r="540" spans="1:17" ht="26.1" customHeight="1" thickBot="1" x14ac:dyDescent="0.25">
      <c r="A540" s="17" t="s">
        <v>50</v>
      </c>
      <c r="B540" s="19">
        <v>4721</v>
      </c>
      <c r="C540" s="17" t="s">
        <v>44</v>
      </c>
      <c r="D540" s="17" t="s">
        <v>317</v>
      </c>
      <c r="E540" s="139" t="s">
        <v>54</v>
      </c>
      <c r="F540" s="139"/>
      <c r="G540" s="18" t="s">
        <v>104</v>
      </c>
      <c r="H540" s="21">
        <v>0.59340000000000004</v>
      </c>
      <c r="I540" s="20">
        <f t="shared" si="147"/>
        <v>167.1225</v>
      </c>
      <c r="J540" s="20">
        <f t="shared" ref="J540" si="150">ROUNDDOWN(H540*I540,2)</f>
        <v>99.17</v>
      </c>
      <c r="K540" s="65"/>
      <c r="N540" s="59">
        <v>222.83</v>
      </c>
      <c r="O540" s="68">
        <f t="shared" si="139"/>
        <v>55.707500000000003</v>
      </c>
      <c r="P540" s="68">
        <f t="shared" si="143"/>
        <v>167.1225</v>
      </c>
      <c r="Q540" s="69">
        <f t="shared" si="140"/>
        <v>0.25</v>
      </c>
    </row>
    <row r="541" spans="1:17" ht="0.95" customHeight="1" thickTop="1" x14ac:dyDescent="0.2">
      <c r="A541" s="11"/>
      <c r="B541" s="11"/>
      <c r="C541" s="11"/>
      <c r="D541" s="11"/>
      <c r="E541" s="11"/>
      <c r="F541" s="11"/>
      <c r="G541" s="11"/>
      <c r="H541" s="11"/>
      <c r="I541" s="11"/>
      <c r="J541" s="11"/>
      <c r="K541" s="65" t="b">
        <f t="shared" si="141"/>
        <v>0</v>
      </c>
      <c r="N541" s="59"/>
      <c r="O541" s="68">
        <f t="shared" si="139"/>
        <v>0</v>
      </c>
      <c r="P541" s="68">
        <f t="shared" si="143"/>
        <v>0</v>
      </c>
      <c r="Q541" s="69" t="e">
        <f t="shared" si="140"/>
        <v>#DIV/0!</v>
      </c>
    </row>
    <row r="542" spans="1:17" ht="18" customHeight="1" x14ac:dyDescent="0.2">
      <c r="A542" s="2" t="s">
        <v>367</v>
      </c>
      <c r="B542" s="4" t="s">
        <v>36</v>
      </c>
      <c r="C542" s="2" t="s">
        <v>37</v>
      </c>
      <c r="D542" s="2" t="s">
        <v>9</v>
      </c>
      <c r="E542" s="129" t="s">
        <v>38</v>
      </c>
      <c r="F542" s="129"/>
      <c r="G542" s="3" t="s">
        <v>39</v>
      </c>
      <c r="H542" s="4" t="s">
        <v>40</v>
      </c>
      <c r="I542" s="4" t="s">
        <v>41</v>
      </c>
      <c r="J542" s="4" t="s">
        <v>10</v>
      </c>
      <c r="K542" s="65">
        <f t="shared" si="141"/>
        <v>175.81</v>
      </c>
      <c r="N542" s="59" t="s">
        <v>41</v>
      </c>
      <c r="O542" s="68" t="e">
        <f t="shared" si="139"/>
        <v>#VALUE!</v>
      </c>
      <c r="P542" s="68" t="e">
        <f t="shared" si="143"/>
        <v>#VALUE!</v>
      </c>
      <c r="Q542" s="69" t="e">
        <f t="shared" si="140"/>
        <v>#VALUE!</v>
      </c>
    </row>
    <row r="543" spans="1:17" ht="26.1" customHeight="1" x14ac:dyDescent="0.2">
      <c r="A543" s="6" t="s">
        <v>42</v>
      </c>
      <c r="B543" s="8">
        <v>103670</v>
      </c>
      <c r="C543" s="6" t="s">
        <v>44</v>
      </c>
      <c r="D543" s="6" t="s">
        <v>360</v>
      </c>
      <c r="E543" s="138" t="s">
        <v>103</v>
      </c>
      <c r="F543" s="138"/>
      <c r="G543" s="7" t="s">
        <v>104</v>
      </c>
      <c r="H543" s="10">
        <v>1</v>
      </c>
      <c r="I543" s="9">
        <f>SUM(J544:J548)</f>
        <v>175.81</v>
      </c>
      <c r="J543" s="9">
        <f>H543*I543</f>
        <v>175.81</v>
      </c>
      <c r="K543" s="65"/>
      <c r="N543" s="59">
        <v>234.41000000000003</v>
      </c>
      <c r="O543" s="68">
        <f t="shared" si="139"/>
        <v>58.602500000000006</v>
      </c>
      <c r="P543" s="68">
        <f t="shared" si="143"/>
        <v>175.8075</v>
      </c>
      <c r="Q543" s="69">
        <f t="shared" si="140"/>
        <v>0.25000000000000011</v>
      </c>
    </row>
    <row r="544" spans="1:17" ht="24" customHeight="1" x14ac:dyDescent="0.2">
      <c r="A544" s="12" t="s">
        <v>48</v>
      </c>
      <c r="B544" s="14">
        <v>88262</v>
      </c>
      <c r="C544" s="12" t="s">
        <v>44</v>
      </c>
      <c r="D544" s="12" t="s">
        <v>105</v>
      </c>
      <c r="E544" s="137" t="s">
        <v>46</v>
      </c>
      <c r="F544" s="137"/>
      <c r="G544" s="13" t="s">
        <v>73</v>
      </c>
      <c r="H544" s="16">
        <v>2.4510000000000001</v>
      </c>
      <c r="I544" s="15">
        <f t="shared" ref="I544:I547" si="151">P544</f>
        <v>16.049999999999997</v>
      </c>
      <c r="J544" s="15">
        <f>ROUND(H544*I544,2)</f>
        <v>39.340000000000003</v>
      </c>
      <c r="K544" s="65"/>
      <c r="N544" s="59">
        <v>21.4</v>
      </c>
      <c r="O544" s="68">
        <f t="shared" si="139"/>
        <v>5.35</v>
      </c>
      <c r="P544" s="68">
        <f t="shared" si="143"/>
        <v>16.049999999999997</v>
      </c>
      <c r="Q544" s="69">
        <f t="shared" si="140"/>
        <v>0.25000000000000011</v>
      </c>
    </row>
    <row r="545" spans="1:17" ht="24" customHeight="1" x14ac:dyDescent="0.2">
      <c r="A545" s="12" t="s">
        <v>48</v>
      </c>
      <c r="B545" s="14">
        <v>88309</v>
      </c>
      <c r="C545" s="12" t="s">
        <v>44</v>
      </c>
      <c r="D545" s="12" t="s">
        <v>273</v>
      </c>
      <c r="E545" s="137" t="s">
        <v>46</v>
      </c>
      <c r="F545" s="137"/>
      <c r="G545" s="13" t="s">
        <v>73</v>
      </c>
      <c r="H545" s="16">
        <v>2.6179999999999999</v>
      </c>
      <c r="I545" s="15">
        <f t="shared" si="151"/>
        <v>16.297499999999999</v>
      </c>
      <c r="J545" s="15">
        <f>ROUNDDOWN(H545*I545,2)</f>
        <v>42.66</v>
      </c>
      <c r="K545" s="65"/>
      <c r="N545" s="59">
        <v>21.73</v>
      </c>
      <c r="O545" s="68">
        <f t="shared" si="139"/>
        <v>5.4325000000000001</v>
      </c>
      <c r="P545" s="68">
        <f t="shared" si="143"/>
        <v>16.297499999999999</v>
      </c>
      <c r="Q545" s="69">
        <f t="shared" si="140"/>
        <v>0.25</v>
      </c>
    </row>
    <row r="546" spans="1:17" ht="24" customHeight="1" x14ac:dyDescent="0.2">
      <c r="A546" s="12" t="s">
        <v>48</v>
      </c>
      <c r="B546" s="14">
        <v>88316</v>
      </c>
      <c r="C546" s="12" t="s">
        <v>44</v>
      </c>
      <c r="D546" s="12" t="s">
        <v>106</v>
      </c>
      <c r="E546" s="137" t="s">
        <v>46</v>
      </c>
      <c r="F546" s="137"/>
      <c r="G546" s="13" t="s">
        <v>73</v>
      </c>
      <c r="H546" s="16">
        <v>7.2</v>
      </c>
      <c r="I546" s="15">
        <f t="shared" si="151"/>
        <v>12.84</v>
      </c>
      <c r="J546" s="15">
        <f>ROUND(H546*I546,2)</f>
        <v>92.45</v>
      </c>
      <c r="K546" s="65"/>
      <c r="N546" s="59">
        <v>17.12</v>
      </c>
      <c r="O546" s="68">
        <f t="shared" si="139"/>
        <v>4.28</v>
      </c>
      <c r="P546" s="68">
        <f t="shared" si="143"/>
        <v>12.84</v>
      </c>
      <c r="Q546" s="69">
        <f t="shared" si="140"/>
        <v>0.25</v>
      </c>
    </row>
    <row r="547" spans="1:17" ht="39" customHeight="1" x14ac:dyDescent="0.2">
      <c r="A547" s="12" t="s">
        <v>48</v>
      </c>
      <c r="B547" s="14">
        <v>90586</v>
      </c>
      <c r="C547" s="12" t="s">
        <v>44</v>
      </c>
      <c r="D547" s="12" t="s">
        <v>361</v>
      </c>
      <c r="E547" s="137" t="s">
        <v>118</v>
      </c>
      <c r="F547" s="137"/>
      <c r="G547" s="13" t="s">
        <v>119</v>
      </c>
      <c r="H547" s="16">
        <v>1</v>
      </c>
      <c r="I547" s="15">
        <f t="shared" si="151"/>
        <v>0.99</v>
      </c>
      <c r="J547" s="15">
        <f t="shared" ref="J547" si="152">ROUNDDOWN(H547*I547,2)</f>
        <v>0.99</v>
      </c>
      <c r="K547" s="65"/>
      <c r="N547" s="59">
        <v>1.32</v>
      </c>
      <c r="O547" s="68">
        <f t="shared" si="139"/>
        <v>0.33</v>
      </c>
      <c r="P547" s="68">
        <f t="shared" si="143"/>
        <v>0.99</v>
      </c>
      <c r="Q547" s="69">
        <f t="shared" si="140"/>
        <v>0.25</v>
      </c>
    </row>
    <row r="548" spans="1:17" ht="39" customHeight="1" thickBot="1" x14ac:dyDescent="0.25">
      <c r="A548" s="12" t="s">
        <v>48</v>
      </c>
      <c r="B548" s="14">
        <v>90587</v>
      </c>
      <c r="C548" s="12" t="s">
        <v>44</v>
      </c>
      <c r="D548" s="12" t="s">
        <v>362</v>
      </c>
      <c r="E548" s="137" t="s">
        <v>118</v>
      </c>
      <c r="F548" s="137"/>
      <c r="G548" s="13" t="s">
        <v>121</v>
      </c>
      <c r="H548" s="16">
        <v>1</v>
      </c>
      <c r="I548" s="15">
        <f t="shared" ref="I548" si="153">P548</f>
        <v>0.375</v>
      </c>
      <c r="J548" s="15">
        <f>ROUNDDOWN(H548*I548,2)</f>
        <v>0.37</v>
      </c>
      <c r="K548" s="65"/>
      <c r="N548" s="59">
        <v>0.5</v>
      </c>
      <c r="O548" s="68">
        <f t="shared" si="139"/>
        <v>0.125</v>
      </c>
      <c r="P548" s="68">
        <f t="shared" si="143"/>
        <v>0.375</v>
      </c>
      <c r="Q548" s="69">
        <f t="shared" si="140"/>
        <v>0.25</v>
      </c>
    </row>
    <row r="549" spans="1:17" ht="0.95" customHeight="1" thickTop="1" x14ac:dyDescent="0.2">
      <c r="A549" s="11"/>
      <c r="B549" s="11"/>
      <c r="C549" s="11"/>
      <c r="D549" s="11"/>
      <c r="E549" s="11"/>
      <c r="F549" s="11"/>
      <c r="G549" s="11"/>
      <c r="H549" s="11"/>
      <c r="I549" s="11"/>
      <c r="J549" s="11"/>
      <c r="K549" s="65" t="b">
        <f t="shared" si="141"/>
        <v>0</v>
      </c>
      <c r="N549" s="59"/>
      <c r="O549" s="68">
        <f t="shared" si="139"/>
        <v>0</v>
      </c>
      <c r="P549" s="68">
        <f t="shared" si="143"/>
        <v>0</v>
      </c>
      <c r="Q549" s="69" t="e">
        <f t="shared" si="140"/>
        <v>#DIV/0!</v>
      </c>
    </row>
    <row r="550" spans="1:17" ht="18" customHeight="1" x14ac:dyDescent="0.2">
      <c r="A550" s="2" t="s">
        <v>368</v>
      </c>
      <c r="B550" s="4" t="s">
        <v>36</v>
      </c>
      <c r="C550" s="2" t="s">
        <v>37</v>
      </c>
      <c r="D550" s="2" t="s">
        <v>9</v>
      </c>
      <c r="E550" s="129" t="s">
        <v>38</v>
      </c>
      <c r="F550" s="129"/>
      <c r="G550" s="3" t="s">
        <v>39</v>
      </c>
      <c r="H550" s="4" t="s">
        <v>40</v>
      </c>
      <c r="I550" s="4" t="s">
        <v>41</v>
      </c>
      <c r="J550" s="4" t="s">
        <v>10</v>
      </c>
      <c r="K550" s="65">
        <f t="shared" si="141"/>
        <v>12.21</v>
      </c>
      <c r="N550" s="59" t="s">
        <v>41</v>
      </c>
      <c r="O550" s="68" t="e">
        <f t="shared" si="139"/>
        <v>#VALUE!</v>
      </c>
      <c r="P550" s="68" t="e">
        <f t="shared" si="143"/>
        <v>#VALUE!</v>
      </c>
      <c r="Q550" s="69" t="e">
        <f t="shared" si="140"/>
        <v>#VALUE!</v>
      </c>
    </row>
    <row r="551" spans="1:17" ht="39" customHeight="1" x14ac:dyDescent="0.2">
      <c r="A551" s="6" t="s">
        <v>42</v>
      </c>
      <c r="B551" s="8">
        <v>92915</v>
      </c>
      <c r="C551" s="6" t="s">
        <v>44</v>
      </c>
      <c r="D551" s="6" t="s">
        <v>369</v>
      </c>
      <c r="E551" s="138" t="s">
        <v>103</v>
      </c>
      <c r="F551" s="138"/>
      <c r="G551" s="7" t="s">
        <v>112</v>
      </c>
      <c r="H551" s="10">
        <v>1</v>
      </c>
      <c r="I551" s="9">
        <f>SUM(J552:J556)</f>
        <v>12.21</v>
      </c>
      <c r="J551" s="9">
        <f>H551*I551</f>
        <v>12.21</v>
      </c>
      <c r="K551" s="65"/>
      <c r="N551" s="59">
        <v>16.279999999999998</v>
      </c>
      <c r="O551" s="68">
        <f t="shared" si="139"/>
        <v>4.0699999999999994</v>
      </c>
      <c r="P551" s="68">
        <f t="shared" si="143"/>
        <v>12.209999999999997</v>
      </c>
      <c r="Q551" s="69">
        <f t="shared" si="140"/>
        <v>0.25</v>
      </c>
    </row>
    <row r="552" spans="1:17" ht="24" customHeight="1" x14ac:dyDescent="0.2">
      <c r="A552" s="12" t="s">
        <v>48</v>
      </c>
      <c r="B552" s="14">
        <v>88238</v>
      </c>
      <c r="C552" s="12" t="s">
        <v>44</v>
      </c>
      <c r="D552" s="12" t="s">
        <v>320</v>
      </c>
      <c r="E552" s="137" t="s">
        <v>46</v>
      </c>
      <c r="F552" s="137"/>
      <c r="G552" s="13" t="s">
        <v>73</v>
      </c>
      <c r="H552" s="16">
        <v>3.1600000000000003E-2</v>
      </c>
      <c r="I552" s="15">
        <f t="shared" ref="I552:I554" si="154">P552</f>
        <v>12.817499999999999</v>
      </c>
      <c r="J552" s="15">
        <f>ROUND(H552*I552,2)</f>
        <v>0.41</v>
      </c>
      <c r="K552" s="65"/>
      <c r="N552" s="59">
        <v>17.09</v>
      </c>
      <c r="O552" s="68">
        <f t="shared" si="139"/>
        <v>4.2725</v>
      </c>
      <c r="P552" s="68">
        <f t="shared" si="143"/>
        <v>12.817499999999999</v>
      </c>
      <c r="Q552" s="69">
        <f t="shared" si="140"/>
        <v>0.25</v>
      </c>
    </row>
    <row r="553" spans="1:17" ht="24" customHeight="1" x14ac:dyDescent="0.2">
      <c r="A553" s="12" t="s">
        <v>48</v>
      </c>
      <c r="B553" s="14">
        <v>88245</v>
      </c>
      <c r="C553" s="12" t="s">
        <v>44</v>
      </c>
      <c r="D553" s="12" t="s">
        <v>321</v>
      </c>
      <c r="E553" s="137" t="s">
        <v>46</v>
      </c>
      <c r="F553" s="137"/>
      <c r="G553" s="13" t="s">
        <v>73</v>
      </c>
      <c r="H553" s="16">
        <v>0.1933</v>
      </c>
      <c r="I553" s="15">
        <f t="shared" si="154"/>
        <v>16.184999999999999</v>
      </c>
      <c r="J553" s="15">
        <f>ROUNDDOWN(H553*I553,2)</f>
        <v>3.12</v>
      </c>
      <c r="K553" s="65"/>
      <c r="N553" s="59">
        <v>21.58</v>
      </c>
      <c r="O553" s="68">
        <f t="shared" si="139"/>
        <v>5.3949999999999996</v>
      </c>
      <c r="P553" s="68">
        <f t="shared" si="143"/>
        <v>16.184999999999999</v>
      </c>
      <c r="Q553" s="69">
        <f t="shared" si="140"/>
        <v>0.25</v>
      </c>
    </row>
    <row r="554" spans="1:17" ht="26.1" customHeight="1" x14ac:dyDescent="0.2">
      <c r="A554" s="12" t="s">
        <v>48</v>
      </c>
      <c r="B554" s="14">
        <v>92800</v>
      </c>
      <c r="C554" s="12" t="s">
        <v>44</v>
      </c>
      <c r="D554" s="12" t="s">
        <v>342</v>
      </c>
      <c r="E554" s="137" t="s">
        <v>103</v>
      </c>
      <c r="F554" s="137"/>
      <c r="G554" s="13" t="s">
        <v>112</v>
      </c>
      <c r="H554" s="16">
        <v>1</v>
      </c>
      <c r="I554" s="15">
        <f t="shared" si="154"/>
        <v>8.0849999999999991</v>
      </c>
      <c r="J554" s="15">
        <f>ROUND(H554*I554,2)</f>
        <v>8.09</v>
      </c>
      <c r="K554" s="65"/>
      <c r="N554" s="59">
        <v>10.78</v>
      </c>
      <c r="O554" s="68">
        <f t="shared" si="139"/>
        <v>2.6949999999999998</v>
      </c>
      <c r="P554" s="68">
        <f t="shared" si="143"/>
        <v>8.0849999999999991</v>
      </c>
      <c r="Q554" s="69">
        <f t="shared" si="140"/>
        <v>0.25</v>
      </c>
    </row>
    <row r="555" spans="1:17" ht="39" customHeight="1" x14ac:dyDescent="0.2">
      <c r="A555" s="17" t="s">
        <v>50</v>
      </c>
      <c r="B555" s="19">
        <v>39017</v>
      </c>
      <c r="C555" s="17" t="s">
        <v>44</v>
      </c>
      <c r="D555" s="17" t="s">
        <v>323</v>
      </c>
      <c r="E555" s="139" t="s">
        <v>54</v>
      </c>
      <c r="F555" s="139"/>
      <c r="G555" s="18" t="s">
        <v>130</v>
      </c>
      <c r="H555" s="21">
        <v>1.19</v>
      </c>
      <c r="I555" s="20">
        <f t="shared" ref="I555:I556" si="155">P555</f>
        <v>0.16500000000000001</v>
      </c>
      <c r="J555" s="20">
        <f>ROUND(H555*I555,2)</f>
        <v>0.2</v>
      </c>
      <c r="K555" s="65"/>
      <c r="N555" s="59">
        <v>0.22</v>
      </c>
      <c r="O555" s="68">
        <f t="shared" si="139"/>
        <v>5.5E-2</v>
      </c>
      <c r="P555" s="68">
        <f t="shared" si="143"/>
        <v>0.16500000000000001</v>
      </c>
      <c r="Q555" s="69">
        <f t="shared" si="140"/>
        <v>0.25</v>
      </c>
    </row>
    <row r="556" spans="1:17" ht="26.1" customHeight="1" thickBot="1" x14ac:dyDescent="0.25">
      <c r="A556" s="17" t="s">
        <v>50</v>
      </c>
      <c r="B556" s="19">
        <v>43132</v>
      </c>
      <c r="C556" s="17" t="s">
        <v>44</v>
      </c>
      <c r="D556" s="17" t="s">
        <v>324</v>
      </c>
      <c r="E556" s="139" t="s">
        <v>54</v>
      </c>
      <c r="F556" s="139"/>
      <c r="G556" s="18" t="s">
        <v>112</v>
      </c>
      <c r="H556" s="21">
        <v>2.5000000000000001E-2</v>
      </c>
      <c r="I556" s="20">
        <f t="shared" si="155"/>
        <v>15.997499999999999</v>
      </c>
      <c r="J556" s="20">
        <f>ROUNDDOWN(H556*I556,2)</f>
        <v>0.39</v>
      </c>
      <c r="K556" s="65"/>
      <c r="N556" s="59">
        <v>21.33</v>
      </c>
      <c r="O556" s="68">
        <f t="shared" si="139"/>
        <v>5.3324999999999996</v>
      </c>
      <c r="P556" s="68">
        <f t="shared" si="143"/>
        <v>15.997499999999999</v>
      </c>
      <c r="Q556" s="69">
        <f t="shared" si="140"/>
        <v>0.25</v>
      </c>
    </row>
    <row r="557" spans="1:17" ht="0.95" customHeight="1" thickTop="1" x14ac:dyDescent="0.2">
      <c r="A557" s="11"/>
      <c r="B557" s="11"/>
      <c r="C557" s="11"/>
      <c r="D557" s="11"/>
      <c r="E557" s="11"/>
      <c r="F557" s="11"/>
      <c r="G557" s="11"/>
      <c r="H557" s="11"/>
      <c r="I557" s="11"/>
      <c r="J557" s="11"/>
      <c r="K557" s="65" t="b">
        <f t="shared" si="141"/>
        <v>0</v>
      </c>
      <c r="N557" s="59"/>
      <c r="O557" s="68">
        <f t="shared" si="139"/>
        <v>0</v>
      </c>
      <c r="P557" s="68">
        <f t="shared" si="143"/>
        <v>0</v>
      </c>
      <c r="Q557" s="69" t="e">
        <f t="shared" si="140"/>
        <v>#DIV/0!</v>
      </c>
    </row>
    <row r="558" spans="1:17" ht="18" customHeight="1" x14ac:dyDescent="0.2">
      <c r="A558" s="2" t="s">
        <v>370</v>
      </c>
      <c r="B558" s="4" t="s">
        <v>36</v>
      </c>
      <c r="C558" s="2" t="s">
        <v>37</v>
      </c>
      <c r="D558" s="2" t="s">
        <v>9</v>
      </c>
      <c r="E558" s="129" t="s">
        <v>38</v>
      </c>
      <c r="F558" s="129"/>
      <c r="G558" s="3" t="s">
        <v>39</v>
      </c>
      <c r="H558" s="4" t="s">
        <v>40</v>
      </c>
      <c r="I558" s="4" t="s">
        <v>41</v>
      </c>
      <c r="J558" s="4" t="s">
        <v>10</v>
      </c>
      <c r="K558" s="65">
        <f t="shared" si="141"/>
        <v>11.55</v>
      </c>
      <c r="N558" s="59" t="s">
        <v>41</v>
      </c>
      <c r="O558" s="68" t="e">
        <f t="shared" si="139"/>
        <v>#VALUE!</v>
      </c>
      <c r="P558" s="68" t="e">
        <f t="shared" si="143"/>
        <v>#VALUE!</v>
      </c>
      <c r="Q558" s="69" t="e">
        <f t="shared" si="140"/>
        <v>#VALUE!</v>
      </c>
    </row>
    <row r="559" spans="1:17" ht="39" customHeight="1" x14ac:dyDescent="0.2">
      <c r="A559" s="6" t="s">
        <v>42</v>
      </c>
      <c r="B559" s="8">
        <v>92916</v>
      </c>
      <c r="C559" s="6" t="s">
        <v>44</v>
      </c>
      <c r="D559" s="6" t="s">
        <v>371</v>
      </c>
      <c r="E559" s="138" t="s">
        <v>103</v>
      </c>
      <c r="F559" s="138"/>
      <c r="G559" s="7" t="s">
        <v>112</v>
      </c>
      <c r="H559" s="10">
        <v>1</v>
      </c>
      <c r="I559" s="9">
        <f>SUM(J560:J564)</f>
        <v>11.55</v>
      </c>
      <c r="J559" s="9">
        <f>H559*I559</f>
        <v>11.55</v>
      </c>
      <c r="K559" s="65"/>
      <c r="N559" s="59">
        <v>15.4</v>
      </c>
      <c r="O559" s="68">
        <f t="shared" si="139"/>
        <v>3.85</v>
      </c>
      <c r="P559" s="68">
        <f t="shared" si="143"/>
        <v>11.55</v>
      </c>
      <c r="Q559" s="69">
        <f t="shared" si="140"/>
        <v>0.25</v>
      </c>
    </row>
    <row r="560" spans="1:17" ht="24" customHeight="1" x14ac:dyDescent="0.2">
      <c r="A560" s="12" t="s">
        <v>48</v>
      </c>
      <c r="B560" s="14">
        <v>88238</v>
      </c>
      <c r="C560" s="12" t="s">
        <v>44</v>
      </c>
      <c r="D560" s="12" t="s">
        <v>320</v>
      </c>
      <c r="E560" s="137" t="s">
        <v>46</v>
      </c>
      <c r="F560" s="137"/>
      <c r="G560" s="13" t="s">
        <v>73</v>
      </c>
      <c r="H560" s="16">
        <v>2.3300000000000001E-2</v>
      </c>
      <c r="I560" s="15">
        <f t="shared" ref="I560:I564" si="156">P560</f>
        <v>12.817499999999999</v>
      </c>
      <c r="J560" s="15">
        <f>ROUND(H560*I560,2)</f>
        <v>0.3</v>
      </c>
      <c r="K560" s="65"/>
      <c r="N560" s="59">
        <v>17.09</v>
      </c>
      <c r="O560" s="68">
        <f t="shared" si="139"/>
        <v>4.2725</v>
      </c>
      <c r="P560" s="68">
        <f t="shared" si="143"/>
        <v>12.817499999999999</v>
      </c>
      <c r="Q560" s="69">
        <f t="shared" si="140"/>
        <v>0.25</v>
      </c>
    </row>
    <row r="561" spans="1:17" ht="24" customHeight="1" x14ac:dyDescent="0.2">
      <c r="A561" s="12" t="s">
        <v>48</v>
      </c>
      <c r="B561" s="14">
        <v>88245</v>
      </c>
      <c r="C561" s="12" t="s">
        <v>44</v>
      </c>
      <c r="D561" s="12" t="s">
        <v>321</v>
      </c>
      <c r="E561" s="137" t="s">
        <v>46</v>
      </c>
      <c r="F561" s="137"/>
      <c r="G561" s="13" t="s">
        <v>73</v>
      </c>
      <c r="H561" s="16">
        <v>0.14280000000000001</v>
      </c>
      <c r="I561" s="15">
        <f t="shared" si="156"/>
        <v>16.184999999999999</v>
      </c>
      <c r="J561" s="15">
        <f>ROUNDDOWN(H561*I561,2)</f>
        <v>2.31</v>
      </c>
      <c r="K561" s="65"/>
      <c r="N561" s="59">
        <v>21.58</v>
      </c>
      <c r="O561" s="68">
        <f t="shared" si="139"/>
        <v>5.3949999999999996</v>
      </c>
      <c r="P561" s="68">
        <f t="shared" si="143"/>
        <v>16.184999999999999</v>
      </c>
      <c r="Q561" s="69">
        <f t="shared" si="140"/>
        <v>0.25</v>
      </c>
    </row>
    <row r="562" spans="1:17" ht="26.1" customHeight="1" x14ac:dyDescent="0.2">
      <c r="A562" s="12" t="s">
        <v>48</v>
      </c>
      <c r="B562" s="14">
        <v>92801</v>
      </c>
      <c r="C562" s="12" t="s">
        <v>44</v>
      </c>
      <c r="D562" s="12" t="s">
        <v>322</v>
      </c>
      <c r="E562" s="137" t="s">
        <v>103</v>
      </c>
      <c r="F562" s="137"/>
      <c r="G562" s="13" t="s">
        <v>112</v>
      </c>
      <c r="H562" s="16">
        <v>1</v>
      </c>
      <c r="I562" s="15">
        <f t="shared" si="156"/>
        <v>8.3925000000000001</v>
      </c>
      <c r="J562" s="15">
        <f>ROUND(H562*I562,2)</f>
        <v>8.39</v>
      </c>
      <c r="K562" s="65"/>
      <c r="N562" s="59">
        <v>11.19</v>
      </c>
      <c r="O562" s="68">
        <f t="shared" si="139"/>
        <v>2.7974999999999999</v>
      </c>
      <c r="P562" s="68">
        <f t="shared" si="143"/>
        <v>8.3925000000000001</v>
      </c>
      <c r="Q562" s="69">
        <f t="shared" si="140"/>
        <v>0.25</v>
      </c>
    </row>
    <row r="563" spans="1:17" ht="39" customHeight="1" x14ac:dyDescent="0.2">
      <c r="A563" s="17" t="s">
        <v>50</v>
      </c>
      <c r="B563" s="19">
        <v>39017</v>
      </c>
      <c r="C563" s="17" t="s">
        <v>44</v>
      </c>
      <c r="D563" s="17" t="s">
        <v>323</v>
      </c>
      <c r="E563" s="139" t="s">
        <v>54</v>
      </c>
      <c r="F563" s="139"/>
      <c r="G563" s="18" t="s">
        <v>130</v>
      </c>
      <c r="H563" s="21">
        <v>0.97</v>
      </c>
      <c r="I563" s="20">
        <f t="shared" si="156"/>
        <v>0.16500000000000001</v>
      </c>
      <c r="J563" s="20">
        <f>ROUND(H563*I563,2)</f>
        <v>0.16</v>
      </c>
      <c r="K563" s="65"/>
      <c r="N563" s="59">
        <v>0.22</v>
      </c>
      <c r="O563" s="68">
        <f t="shared" si="139"/>
        <v>5.5E-2</v>
      </c>
      <c r="P563" s="68">
        <f t="shared" si="143"/>
        <v>0.16500000000000001</v>
      </c>
      <c r="Q563" s="69">
        <f t="shared" si="140"/>
        <v>0.25</v>
      </c>
    </row>
    <row r="564" spans="1:17" ht="26.1" customHeight="1" thickBot="1" x14ac:dyDescent="0.25">
      <c r="A564" s="17" t="s">
        <v>50</v>
      </c>
      <c r="B564" s="19">
        <v>43132</v>
      </c>
      <c r="C564" s="17" t="s">
        <v>44</v>
      </c>
      <c r="D564" s="17" t="s">
        <v>324</v>
      </c>
      <c r="E564" s="139" t="s">
        <v>54</v>
      </c>
      <c r="F564" s="139"/>
      <c r="G564" s="18" t="s">
        <v>112</v>
      </c>
      <c r="H564" s="21">
        <v>2.5000000000000001E-2</v>
      </c>
      <c r="I564" s="20">
        <f t="shared" si="156"/>
        <v>15.997499999999999</v>
      </c>
      <c r="J564" s="20">
        <f>ROUNDDOWN(H564*I564,2)</f>
        <v>0.39</v>
      </c>
      <c r="K564" s="65"/>
      <c r="N564" s="59">
        <v>21.33</v>
      </c>
      <c r="O564" s="68">
        <f t="shared" si="139"/>
        <v>5.3324999999999996</v>
      </c>
      <c r="P564" s="68">
        <f t="shared" si="143"/>
        <v>15.997499999999999</v>
      </c>
      <c r="Q564" s="69">
        <f t="shared" si="140"/>
        <v>0.25</v>
      </c>
    </row>
    <row r="565" spans="1:17" ht="0.95" customHeight="1" thickTop="1" x14ac:dyDescent="0.2">
      <c r="A565" s="11"/>
      <c r="B565" s="11"/>
      <c r="C565" s="11"/>
      <c r="D565" s="11"/>
      <c r="E565" s="11"/>
      <c r="F565" s="11"/>
      <c r="G565" s="11"/>
      <c r="H565" s="11" t="s">
        <v>103</v>
      </c>
      <c r="I565" s="11"/>
      <c r="J565" s="11" t="s">
        <v>112</v>
      </c>
      <c r="K565" s="65" t="b">
        <f t="shared" si="141"/>
        <v>0</v>
      </c>
      <c r="N565" s="59"/>
      <c r="O565" s="68">
        <f t="shared" si="139"/>
        <v>0</v>
      </c>
      <c r="P565" s="68">
        <f t="shared" si="143"/>
        <v>0</v>
      </c>
      <c r="Q565" s="69" t="e">
        <f t="shared" si="140"/>
        <v>#DIV/0!</v>
      </c>
    </row>
    <row r="566" spans="1:17" ht="18" customHeight="1" x14ac:dyDescent="0.2">
      <c r="A566" s="2" t="s">
        <v>372</v>
      </c>
      <c r="B566" s="4" t="s">
        <v>36</v>
      </c>
      <c r="C566" s="2" t="s">
        <v>37</v>
      </c>
      <c r="D566" s="2" t="s">
        <v>9</v>
      </c>
      <c r="E566" s="129" t="s">
        <v>38</v>
      </c>
      <c r="F566" s="129"/>
      <c r="G566" s="3" t="s">
        <v>39</v>
      </c>
      <c r="H566" s="4" t="e">
        <f>E562-H565</f>
        <v>#VALUE!</v>
      </c>
      <c r="I566" s="4" t="s">
        <v>41</v>
      </c>
      <c r="J566" s="4" t="s">
        <v>10</v>
      </c>
      <c r="K566" s="65">
        <f t="shared" si="141"/>
        <v>9.629999999999999</v>
      </c>
      <c r="N566" s="59" t="s">
        <v>41</v>
      </c>
      <c r="O566" s="68" t="e">
        <f t="shared" si="139"/>
        <v>#VALUE!</v>
      </c>
      <c r="P566" s="68" t="e">
        <f t="shared" si="143"/>
        <v>#VALUE!</v>
      </c>
      <c r="Q566" s="69" t="e">
        <f t="shared" si="140"/>
        <v>#VALUE!</v>
      </c>
    </row>
    <row r="567" spans="1:17" ht="39" customHeight="1" x14ac:dyDescent="0.2">
      <c r="A567" s="6" t="s">
        <v>42</v>
      </c>
      <c r="B567" s="8">
        <v>92919</v>
      </c>
      <c r="C567" s="6" t="s">
        <v>44</v>
      </c>
      <c r="D567" s="6" t="s">
        <v>13671</v>
      </c>
      <c r="E567" s="138" t="s">
        <v>103</v>
      </c>
      <c r="F567" s="138"/>
      <c r="G567" s="7" t="s">
        <v>112</v>
      </c>
      <c r="H567" s="10">
        <v>1</v>
      </c>
      <c r="I567" s="9">
        <f>SUM(J568:J572)</f>
        <v>9.629999999999999</v>
      </c>
      <c r="J567" s="9">
        <f>H567*I567</f>
        <v>9.629999999999999</v>
      </c>
      <c r="K567" s="65"/>
      <c r="N567" s="59">
        <v>12.83</v>
      </c>
      <c r="O567" s="68">
        <f t="shared" si="139"/>
        <v>3.2075</v>
      </c>
      <c r="P567" s="68">
        <f t="shared" si="143"/>
        <v>9.6225000000000005</v>
      </c>
      <c r="Q567" s="69">
        <f t="shared" si="140"/>
        <v>0.25</v>
      </c>
    </row>
    <row r="568" spans="1:17" ht="24" customHeight="1" x14ac:dyDescent="0.2">
      <c r="A568" s="12" t="s">
        <v>48</v>
      </c>
      <c r="B568" s="14">
        <v>88238</v>
      </c>
      <c r="C568" s="12" t="s">
        <v>44</v>
      </c>
      <c r="D568" s="12" t="s">
        <v>320</v>
      </c>
      <c r="E568" s="137" t="s">
        <v>46</v>
      </c>
      <c r="F568" s="137"/>
      <c r="G568" s="13" t="s">
        <v>73</v>
      </c>
      <c r="H568" s="16">
        <v>1.1599999999999999E-2</v>
      </c>
      <c r="I568" s="15">
        <f t="shared" ref="I568:I572" si="157">P568</f>
        <v>12.817499999999999</v>
      </c>
      <c r="J568" s="15">
        <f>ROUND(H568*I568,2)</f>
        <v>0.15</v>
      </c>
      <c r="K568" s="65"/>
      <c r="N568" s="59">
        <v>17.09</v>
      </c>
      <c r="O568" s="68">
        <f t="shared" si="139"/>
        <v>4.2725</v>
      </c>
      <c r="P568" s="68">
        <f t="shared" si="143"/>
        <v>12.817499999999999</v>
      </c>
      <c r="Q568" s="69">
        <f t="shared" si="140"/>
        <v>0.25</v>
      </c>
    </row>
    <row r="569" spans="1:17" ht="24" customHeight="1" x14ac:dyDescent="0.2">
      <c r="A569" s="12" t="s">
        <v>48</v>
      </c>
      <c r="B569" s="14">
        <v>88245</v>
      </c>
      <c r="C569" s="12" t="s">
        <v>44</v>
      </c>
      <c r="D569" s="12" t="s">
        <v>321</v>
      </c>
      <c r="E569" s="137" t="s">
        <v>46</v>
      </c>
      <c r="F569" s="137"/>
      <c r="G569" s="13" t="s">
        <v>73</v>
      </c>
      <c r="H569" s="16">
        <v>7.0900000000000005E-2</v>
      </c>
      <c r="I569" s="15">
        <f t="shared" si="157"/>
        <v>16.184999999999999</v>
      </c>
      <c r="J569" s="15">
        <f>ROUND(H569*I569,2)</f>
        <v>1.1499999999999999</v>
      </c>
      <c r="K569" s="65"/>
      <c r="N569" s="59">
        <v>21.58</v>
      </c>
      <c r="O569" s="68">
        <f t="shared" si="139"/>
        <v>5.3949999999999996</v>
      </c>
      <c r="P569" s="68">
        <f t="shared" si="143"/>
        <v>16.184999999999999</v>
      </c>
      <c r="Q569" s="69">
        <f t="shared" si="140"/>
        <v>0.25</v>
      </c>
    </row>
    <row r="570" spans="1:17" ht="26.1" customHeight="1" x14ac:dyDescent="0.2">
      <c r="A570" s="12" t="s">
        <v>48</v>
      </c>
      <c r="B570" s="14">
        <v>92803</v>
      </c>
      <c r="C570" s="12" t="s">
        <v>44</v>
      </c>
      <c r="D570" s="12" t="s">
        <v>330</v>
      </c>
      <c r="E570" s="137" t="s">
        <v>103</v>
      </c>
      <c r="F570" s="137"/>
      <c r="G570" s="13" t="s">
        <v>112</v>
      </c>
      <c r="H570" s="16">
        <v>1</v>
      </c>
      <c r="I570" s="15">
        <f t="shared" si="157"/>
        <v>7.8525000000000009</v>
      </c>
      <c r="J570" s="15">
        <f>ROUND(H570*I570,2)</f>
        <v>7.85</v>
      </c>
      <c r="K570" s="65"/>
      <c r="N570" s="59">
        <v>10.47</v>
      </c>
      <c r="O570" s="68">
        <f t="shared" si="139"/>
        <v>2.6175000000000002</v>
      </c>
      <c r="P570" s="68">
        <f t="shared" si="143"/>
        <v>7.8525000000000009</v>
      </c>
      <c r="Q570" s="69">
        <f t="shared" si="140"/>
        <v>0.25</v>
      </c>
    </row>
    <row r="571" spans="1:17" ht="39" customHeight="1" x14ac:dyDescent="0.2">
      <c r="A571" s="17" t="s">
        <v>50</v>
      </c>
      <c r="B571" s="19">
        <v>39017</v>
      </c>
      <c r="C571" s="17" t="s">
        <v>44</v>
      </c>
      <c r="D571" s="17" t="s">
        <v>323</v>
      </c>
      <c r="E571" s="139" t="s">
        <v>54</v>
      </c>
      <c r="F571" s="139"/>
      <c r="G571" s="18" t="s">
        <v>130</v>
      </c>
      <c r="H571" s="21">
        <v>0.54300000000000004</v>
      </c>
      <c r="I571" s="20">
        <f t="shared" si="157"/>
        <v>0.16500000000000001</v>
      </c>
      <c r="J571" s="20">
        <f>ROUND(H571*I571,2)</f>
        <v>0.09</v>
      </c>
      <c r="K571" s="65"/>
      <c r="N571" s="59">
        <v>0.22</v>
      </c>
      <c r="O571" s="68">
        <f t="shared" si="139"/>
        <v>5.5E-2</v>
      </c>
      <c r="P571" s="68">
        <f t="shared" si="143"/>
        <v>0.16500000000000001</v>
      </c>
      <c r="Q571" s="69">
        <f t="shared" si="140"/>
        <v>0.25</v>
      </c>
    </row>
    <row r="572" spans="1:17" ht="26.1" customHeight="1" thickBot="1" x14ac:dyDescent="0.25">
      <c r="A572" s="17" t="s">
        <v>50</v>
      </c>
      <c r="B572" s="19">
        <v>43132</v>
      </c>
      <c r="C572" s="17" t="s">
        <v>44</v>
      </c>
      <c r="D572" s="17" t="s">
        <v>324</v>
      </c>
      <c r="E572" s="139" t="s">
        <v>54</v>
      </c>
      <c r="F572" s="139"/>
      <c r="G572" s="18" t="s">
        <v>112</v>
      </c>
      <c r="H572" s="21">
        <v>2.5000000000000001E-2</v>
      </c>
      <c r="I572" s="20">
        <f t="shared" si="157"/>
        <v>15.997499999999999</v>
      </c>
      <c r="J572" s="20">
        <f>ROUNDDOWN(H572*I572,2)</f>
        <v>0.39</v>
      </c>
      <c r="K572" s="65"/>
      <c r="N572" s="59">
        <v>21.33</v>
      </c>
      <c r="O572" s="68">
        <f t="shared" si="139"/>
        <v>5.3324999999999996</v>
      </c>
      <c r="P572" s="68">
        <f t="shared" si="143"/>
        <v>15.997499999999999</v>
      </c>
      <c r="Q572" s="69">
        <f t="shared" si="140"/>
        <v>0.25</v>
      </c>
    </row>
    <row r="573" spans="1:17" ht="0.95" customHeight="1" thickTop="1" x14ac:dyDescent="0.2">
      <c r="A573" s="11"/>
      <c r="B573" s="11"/>
      <c r="C573" s="11"/>
      <c r="D573" s="11"/>
      <c r="E573" s="11"/>
      <c r="F573" s="11"/>
      <c r="G573" s="11"/>
      <c r="H573" s="11"/>
      <c r="I573" s="11"/>
      <c r="J573" s="11"/>
      <c r="K573" s="65" t="b">
        <f t="shared" si="141"/>
        <v>0</v>
      </c>
      <c r="N573" s="59"/>
      <c r="O573" s="68">
        <f t="shared" si="139"/>
        <v>0</v>
      </c>
      <c r="P573" s="68">
        <f t="shared" si="143"/>
        <v>0</v>
      </c>
      <c r="Q573" s="69" t="e">
        <f t="shared" si="140"/>
        <v>#DIV/0!</v>
      </c>
    </row>
    <row r="574" spans="1:17" ht="18" customHeight="1" x14ac:dyDescent="0.2">
      <c r="A574" s="2" t="s">
        <v>374</v>
      </c>
      <c r="B574" s="4" t="s">
        <v>36</v>
      </c>
      <c r="C574" s="2" t="s">
        <v>37</v>
      </c>
      <c r="D574" s="2" t="s">
        <v>9</v>
      </c>
      <c r="E574" s="129" t="s">
        <v>38</v>
      </c>
      <c r="F574" s="129"/>
      <c r="G574" s="3" t="s">
        <v>39</v>
      </c>
      <c r="H574" s="4" t="s">
        <v>40</v>
      </c>
      <c r="I574" s="4" t="s">
        <v>41</v>
      </c>
      <c r="J574" s="4" t="s">
        <v>10</v>
      </c>
      <c r="K574" s="65">
        <f t="shared" si="141"/>
        <v>26.270000000000003</v>
      </c>
      <c r="N574" s="59" t="s">
        <v>41</v>
      </c>
      <c r="O574" s="68" t="e">
        <f t="shared" si="139"/>
        <v>#VALUE!</v>
      </c>
      <c r="P574" s="68" t="e">
        <f t="shared" si="143"/>
        <v>#VALUE!</v>
      </c>
      <c r="Q574" s="69" t="e">
        <f t="shared" si="140"/>
        <v>#VALUE!</v>
      </c>
    </row>
    <row r="575" spans="1:17" ht="51.95" customHeight="1" x14ac:dyDescent="0.2">
      <c r="A575" s="6" t="s">
        <v>42</v>
      </c>
      <c r="B575" s="8">
        <v>100341</v>
      </c>
      <c r="C575" s="6" t="s">
        <v>44</v>
      </c>
      <c r="D575" s="6" t="s">
        <v>375</v>
      </c>
      <c r="E575" s="138" t="s">
        <v>376</v>
      </c>
      <c r="F575" s="138"/>
      <c r="G575" s="7" t="s">
        <v>101</v>
      </c>
      <c r="H575" s="10">
        <v>1</v>
      </c>
      <c r="I575" s="9">
        <f>SUM(J576:J586)</f>
        <v>26.270000000000003</v>
      </c>
      <c r="J575" s="9">
        <f>H575*I575</f>
        <v>26.270000000000003</v>
      </c>
      <c r="K575" s="65"/>
      <c r="N575" s="59">
        <v>35.02000000000001</v>
      </c>
      <c r="O575" s="68">
        <f t="shared" si="139"/>
        <v>8.7550000000000026</v>
      </c>
      <c r="P575" s="68">
        <f t="shared" si="143"/>
        <v>26.265000000000008</v>
      </c>
      <c r="Q575" s="69">
        <f t="shared" si="140"/>
        <v>0.25</v>
      </c>
    </row>
    <row r="576" spans="1:17" ht="26.1" customHeight="1" x14ac:dyDescent="0.2">
      <c r="A576" s="12" t="s">
        <v>48</v>
      </c>
      <c r="B576" s="14">
        <v>88239</v>
      </c>
      <c r="C576" s="12" t="s">
        <v>44</v>
      </c>
      <c r="D576" s="12" t="s">
        <v>116</v>
      </c>
      <c r="E576" s="137" t="s">
        <v>46</v>
      </c>
      <c r="F576" s="137"/>
      <c r="G576" s="13" t="s">
        <v>73</v>
      </c>
      <c r="H576" s="16">
        <v>1.24E-2</v>
      </c>
      <c r="I576" s="15">
        <f t="shared" ref="I576:I578" si="158">P576</f>
        <v>13.26</v>
      </c>
      <c r="J576" s="15">
        <f>ROUNDDOWN(H576*I576,2)</f>
        <v>0.16</v>
      </c>
      <c r="K576" s="65"/>
      <c r="N576" s="59">
        <v>17.68</v>
      </c>
      <c r="O576" s="68">
        <f t="shared" si="139"/>
        <v>4.42</v>
      </c>
      <c r="P576" s="68">
        <f t="shared" si="143"/>
        <v>13.26</v>
      </c>
      <c r="Q576" s="69">
        <f t="shared" si="140"/>
        <v>0.25</v>
      </c>
    </row>
    <row r="577" spans="1:17" ht="24" customHeight="1" x14ac:dyDescent="0.2">
      <c r="A577" s="12" t="s">
        <v>48</v>
      </c>
      <c r="B577" s="14">
        <v>88262</v>
      </c>
      <c r="C577" s="12" t="s">
        <v>44</v>
      </c>
      <c r="D577" s="12" t="s">
        <v>105</v>
      </c>
      <c r="E577" s="137" t="s">
        <v>46</v>
      </c>
      <c r="F577" s="137"/>
      <c r="G577" s="13" t="s">
        <v>73</v>
      </c>
      <c r="H577" s="16">
        <v>0.66749999999999998</v>
      </c>
      <c r="I577" s="15">
        <f t="shared" si="158"/>
        <v>16.049999999999997</v>
      </c>
      <c r="J577" s="15">
        <f t="shared" ref="J577:J578" si="159">ROUNDDOWN(H577*I577,2)</f>
        <v>10.71</v>
      </c>
      <c r="K577" s="65"/>
      <c r="N577" s="59">
        <v>21.4</v>
      </c>
      <c r="O577" s="68">
        <f t="shared" si="139"/>
        <v>5.35</v>
      </c>
      <c r="P577" s="68">
        <f t="shared" si="143"/>
        <v>16.049999999999997</v>
      </c>
      <c r="Q577" s="69">
        <f t="shared" si="140"/>
        <v>0.25000000000000011</v>
      </c>
    </row>
    <row r="578" spans="1:17" ht="39" customHeight="1" x14ac:dyDescent="0.2">
      <c r="A578" s="12" t="s">
        <v>48</v>
      </c>
      <c r="B578" s="14">
        <v>91692</v>
      </c>
      <c r="C578" s="12" t="s">
        <v>44</v>
      </c>
      <c r="D578" s="12" t="s">
        <v>117</v>
      </c>
      <c r="E578" s="137" t="s">
        <v>118</v>
      </c>
      <c r="F578" s="137"/>
      <c r="G578" s="13" t="s">
        <v>119</v>
      </c>
      <c r="H578" s="16">
        <v>1.4E-3</v>
      </c>
      <c r="I578" s="15">
        <f t="shared" si="158"/>
        <v>18.5625</v>
      </c>
      <c r="J578" s="15">
        <f t="shared" si="159"/>
        <v>0.02</v>
      </c>
      <c r="K578" s="65"/>
      <c r="N578" s="59">
        <v>24.75</v>
      </c>
      <c r="O578" s="68">
        <f t="shared" si="139"/>
        <v>6.1875</v>
      </c>
      <c r="P578" s="68">
        <f t="shared" si="143"/>
        <v>18.5625</v>
      </c>
      <c r="Q578" s="69">
        <f t="shared" si="140"/>
        <v>0.25</v>
      </c>
    </row>
    <row r="579" spans="1:17" ht="39" customHeight="1" x14ac:dyDescent="0.2">
      <c r="A579" s="12" t="s">
        <v>48</v>
      </c>
      <c r="B579" s="14">
        <v>91693</v>
      </c>
      <c r="C579" s="12" t="s">
        <v>44</v>
      </c>
      <c r="D579" s="12" t="s">
        <v>120</v>
      </c>
      <c r="E579" s="137" t="s">
        <v>118</v>
      </c>
      <c r="F579" s="137"/>
      <c r="G579" s="13" t="s">
        <v>121</v>
      </c>
      <c r="H579" s="16">
        <v>5.7999999999999996E-3</v>
      </c>
      <c r="I579" s="15">
        <f t="shared" ref="I579:I586" si="160">P579</f>
        <v>17.580000000000002</v>
      </c>
      <c r="J579" s="15">
        <f>ROUNDDOWN(H579*I579,2)</f>
        <v>0.1</v>
      </c>
      <c r="K579" s="65"/>
      <c r="N579" s="59">
        <v>23.44</v>
      </c>
      <c r="O579" s="68">
        <f t="shared" si="139"/>
        <v>5.86</v>
      </c>
      <c r="P579" s="68">
        <f t="shared" si="143"/>
        <v>17.580000000000002</v>
      </c>
      <c r="Q579" s="69">
        <f t="shared" si="140"/>
        <v>0.25</v>
      </c>
    </row>
    <row r="580" spans="1:17" ht="39" customHeight="1" x14ac:dyDescent="0.2">
      <c r="A580" s="17" t="s">
        <v>50</v>
      </c>
      <c r="B580" s="19">
        <v>1345</v>
      </c>
      <c r="C580" s="17" t="s">
        <v>44</v>
      </c>
      <c r="D580" s="17" t="s">
        <v>377</v>
      </c>
      <c r="E580" s="139" t="s">
        <v>54</v>
      </c>
      <c r="F580" s="139"/>
      <c r="G580" s="18" t="s">
        <v>101</v>
      </c>
      <c r="H580" s="21">
        <v>0.1103</v>
      </c>
      <c r="I580" s="20">
        <f t="shared" si="160"/>
        <v>83.295000000000002</v>
      </c>
      <c r="J580" s="20">
        <f>ROUNDDOWN(H580*I580,2)</f>
        <v>9.18</v>
      </c>
      <c r="K580" s="65"/>
      <c r="N580" s="59">
        <v>111.06</v>
      </c>
      <c r="O580" s="68">
        <f t="shared" si="139"/>
        <v>27.765000000000001</v>
      </c>
      <c r="P580" s="68">
        <f t="shared" si="143"/>
        <v>83.295000000000002</v>
      </c>
      <c r="Q580" s="69">
        <f t="shared" si="140"/>
        <v>0.25</v>
      </c>
    </row>
    <row r="581" spans="1:17" ht="26.1" customHeight="1" x14ac:dyDescent="0.2">
      <c r="A581" s="17" t="s">
        <v>50</v>
      </c>
      <c r="B581" s="19">
        <v>2692</v>
      </c>
      <c r="C581" s="17" t="s">
        <v>44</v>
      </c>
      <c r="D581" s="17" t="s">
        <v>345</v>
      </c>
      <c r="E581" s="139" t="s">
        <v>54</v>
      </c>
      <c r="F581" s="139"/>
      <c r="G581" s="18" t="s">
        <v>133</v>
      </c>
      <c r="H581" s="21">
        <v>3.5000000000000001E-3</v>
      </c>
      <c r="I581" s="20">
        <f t="shared" si="160"/>
        <v>7.6050000000000004</v>
      </c>
      <c r="J581" s="20">
        <f>ROUNDDOWN(H581*I581,2)</f>
        <v>0.02</v>
      </c>
      <c r="K581" s="65"/>
      <c r="N581" s="59">
        <v>10.14</v>
      </c>
      <c r="O581" s="68">
        <f t="shared" si="139"/>
        <v>2.5350000000000001</v>
      </c>
      <c r="P581" s="68">
        <f t="shared" si="143"/>
        <v>7.6050000000000004</v>
      </c>
      <c r="Q581" s="69">
        <f t="shared" si="140"/>
        <v>0.25</v>
      </c>
    </row>
    <row r="582" spans="1:17" ht="26.1" customHeight="1" x14ac:dyDescent="0.2">
      <c r="A582" s="17" t="s">
        <v>50</v>
      </c>
      <c r="B582" s="19">
        <v>4491</v>
      </c>
      <c r="C582" s="17" t="s">
        <v>44</v>
      </c>
      <c r="D582" s="17" t="s">
        <v>109</v>
      </c>
      <c r="E582" s="139" t="s">
        <v>54</v>
      </c>
      <c r="F582" s="139"/>
      <c r="G582" s="18" t="s">
        <v>108</v>
      </c>
      <c r="H582" s="21">
        <v>0.42</v>
      </c>
      <c r="I582" s="20">
        <f t="shared" si="160"/>
        <v>7.4700000000000006</v>
      </c>
      <c r="J582" s="20">
        <f t="shared" ref="J582" si="161">ROUND(H582*I582,2)</f>
        <v>3.14</v>
      </c>
      <c r="K582" s="65"/>
      <c r="N582" s="59">
        <v>9.9600000000000009</v>
      </c>
      <c r="O582" s="68">
        <f t="shared" si="139"/>
        <v>2.4900000000000002</v>
      </c>
      <c r="P582" s="68">
        <f t="shared" si="143"/>
        <v>7.4700000000000006</v>
      </c>
      <c r="Q582" s="69">
        <f t="shared" si="140"/>
        <v>0.25</v>
      </c>
    </row>
    <row r="583" spans="1:17" ht="24" customHeight="1" x14ac:dyDescent="0.2">
      <c r="A583" s="17" t="s">
        <v>50</v>
      </c>
      <c r="B583" s="19">
        <v>5068</v>
      </c>
      <c r="C583" s="17" t="s">
        <v>44</v>
      </c>
      <c r="D583" s="17" t="s">
        <v>131</v>
      </c>
      <c r="E583" s="139" t="s">
        <v>54</v>
      </c>
      <c r="F583" s="139"/>
      <c r="G583" s="18" t="s">
        <v>112</v>
      </c>
      <c r="H583" s="21">
        <v>7.0000000000000001E-3</v>
      </c>
      <c r="I583" s="20">
        <f t="shared" si="160"/>
        <v>15.254999999999999</v>
      </c>
      <c r="J583" s="20">
        <f t="shared" ref="J583" si="162">ROUNDDOWN(H583*I583,2)</f>
        <v>0.1</v>
      </c>
      <c r="K583" s="65"/>
      <c r="N583" s="59">
        <v>20.34</v>
      </c>
      <c r="O583" s="68">
        <f t="shared" si="139"/>
        <v>5.085</v>
      </c>
      <c r="P583" s="68">
        <f t="shared" si="143"/>
        <v>15.254999999999999</v>
      </c>
      <c r="Q583" s="69">
        <f t="shared" si="140"/>
        <v>0.25</v>
      </c>
    </row>
    <row r="584" spans="1:17" ht="39" customHeight="1" x14ac:dyDescent="0.2">
      <c r="A584" s="17" t="s">
        <v>50</v>
      </c>
      <c r="B584" s="19">
        <v>40271</v>
      </c>
      <c r="C584" s="17" t="s">
        <v>44</v>
      </c>
      <c r="D584" s="17" t="s">
        <v>378</v>
      </c>
      <c r="E584" s="139" t="s">
        <v>57</v>
      </c>
      <c r="F584" s="139"/>
      <c r="G584" s="18" t="s">
        <v>47</v>
      </c>
      <c r="H584" s="21">
        <v>0.12470000000000001</v>
      </c>
      <c r="I584" s="20">
        <f t="shared" si="160"/>
        <v>6.5774999999999997</v>
      </c>
      <c r="J584" s="20">
        <f t="shared" ref="J584:J585" si="163">ROUND(H584*I584,2)</f>
        <v>0.82</v>
      </c>
      <c r="K584" s="65"/>
      <c r="N584" s="59">
        <v>8.77</v>
      </c>
      <c r="O584" s="68">
        <f t="shared" ref="O584:O647" si="164">N584*$O$4</f>
        <v>2.1924999999999999</v>
      </c>
      <c r="P584" s="68">
        <f t="shared" si="143"/>
        <v>6.5774999999999997</v>
      </c>
      <c r="Q584" s="69">
        <f t="shared" ref="Q584:Q647" si="165">1-(P584/N584)</f>
        <v>0.25</v>
      </c>
    </row>
    <row r="585" spans="1:17" ht="39" customHeight="1" x14ac:dyDescent="0.2">
      <c r="A585" s="17" t="s">
        <v>50</v>
      </c>
      <c r="B585" s="19">
        <v>40275</v>
      </c>
      <c r="C585" s="17" t="s">
        <v>44</v>
      </c>
      <c r="D585" s="17" t="s">
        <v>379</v>
      </c>
      <c r="E585" s="139" t="s">
        <v>57</v>
      </c>
      <c r="F585" s="139"/>
      <c r="G585" s="18" t="s">
        <v>47</v>
      </c>
      <c r="H585" s="21">
        <v>0.1371</v>
      </c>
      <c r="I585" s="20">
        <f t="shared" si="160"/>
        <v>10.125</v>
      </c>
      <c r="J585" s="20">
        <f t="shared" si="163"/>
        <v>1.39</v>
      </c>
      <c r="K585" s="65"/>
      <c r="N585" s="59">
        <v>13.5</v>
      </c>
      <c r="O585" s="68">
        <f t="shared" si="164"/>
        <v>3.375</v>
      </c>
      <c r="P585" s="68">
        <f t="shared" si="143"/>
        <v>10.125</v>
      </c>
      <c r="Q585" s="69">
        <f t="shared" si="165"/>
        <v>0.25</v>
      </c>
    </row>
    <row r="586" spans="1:17" ht="39" customHeight="1" thickBot="1" x14ac:dyDescent="0.25">
      <c r="A586" s="17" t="s">
        <v>50</v>
      </c>
      <c r="B586" s="19">
        <v>40287</v>
      </c>
      <c r="C586" s="17" t="s">
        <v>44</v>
      </c>
      <c r="D586" s="17" t="s">
        <v>380</v>
      </c>
      <c r="E586" s="139" t="s">
        <v>57</v>
      </c>
      <c r="F586" s="139"/>
      <c r="G586" s="18" t="s">
        <v>47</v>
      </c>
      <c r="H586" s="21">
        <v>0.24940000000000001</v>
      </c>
      <c r="I586" s="20">
        <f t="shared" si="160"/>
        <v>2.5274999999999999</v>
      </c>
      <c r="J586" s="20">
        <f t="shared" ref="J586" si="166">ROUNDDOWN(H586*I586,2)</f>
        <v>0.63</v>
      </c>
      <c r="K586" s="65"/>
      <c r="N586" s="59">
        <v>3.37</v>
      </c>
      <c r="O586" s="68">
        <f t="shared" si="164"/>
        <v>0.84250000000000003</v>
      </c>
      <c r="P586" s="68">
        <f t="shared" si="143"/>
        <v>2.5274999999999999</v>
      </c>
      <c r="Q586" s="69">
        <f t="shared" si="165"/>
        <v>0.25000000000000011</v>
      </c>
    </row>
    <row r="587" spans="1:17" ht="0.95" customHeight="1" thickTop="1" x14ac:dyDescent="0.2">
      <c r="A587" s="11"/>
      <c r="B587" s="11"/>
      <c r="C587" s="11"/>
      <c r="D587" s="11"/>
      <c r="E587" s="11"/>
      <c r="F587" s="11"/>
      <c r="G587" s="11"/>
      <c r="H587" s="11"/>
      <c r="I587" s="11"/>
      <c r="J587" s="11"/>
      <c r="K587" s="65"/>
      <c r="N587" s="59"/>
      <c r="O587" s="68">
        <f t="shared" si="164"/>
        <v>0</v>
      </c>
      <c r="P587" s="68">
        <f t="shared" si="143"/>
        <v>0</v>
      </c>
      <c r="Q587" s="69" t="e">
        <f t="shared" si="165"/>
        <v>#DIV/0!</v>
      </c>
    </row>
    <row r="588" spans="1:17" ht="18" customHeight="1" x14ac:dyDescent="0.2">
      <c r="A588" s="2" t="s">
        <v>381</v>
      </c>
      <c r="B588" s="4" t="s">
        <v>36</v>
      </c>
      <c r="C588" s="2" t="s">
        <v>37</v>
      </c>
      <c r="D588" s="2" t="s">
        <v>9</v>
      </c>
      <c r="E588" s="129" t="s">
        <v>38</v>
      </c>
      <c r="F588" s="129"/>
      <c r="G588" s="3" t="s">
        <v>39</v>
      </c>
      <c r="H588" s="4" t="s">
        <v>40</v>
      </c>
      <c r="I588" s="4" t="s">
        <v>41</v>
      </c>
      <c r="J588" s="4" t="s">
        <v>10</v>
      </c>
      <c r="K588" s="65">
        <f t="shared" ref="K588:K644" si="167">IF(J588="Total",J589)</f>
        <v>23.019999999999996</v>
      </c>
      <c r="N588" s="59" t="s">
        <v>41</v>
      </c>
      <c r="O588" s="68" t="e">
        <f t="shared" si="164"/>
        <v>#VALUE!</v>
      </c>
      <c r="P588" s="68" t="e">
        <f t="shared" si="143"/>
        <v>#VALUE!</v>
      </c>
      <c r="Q588" s="69" t="e">
        <f t="shared" si="165"/>
        <v>#VALUE!</v>
      </c>
    </row>
    <row r="589" spans="1:17" ht="26.1" customHeight="1" x14ac:dyDescent="0.2">
      <c r="A589" s="6" t="s">
        <v>42</v>
      </c>
      <c r="B589" s="8">
        <v>102726</v>
      </c>
      <c r="C589" s="6" t="s">
        <v>44</v>
      </c>
      <c r="D589" s="6" t="s">
        <v>382</v>
      </c>
      <c r="E589" s="138" t="s">
        <v>376</v>
      </c>
      <c r="F589" s="138"/>
      <c r="G589" s="7" t="s">
        <v>130</v>
      </c>
      <c r="H589" s="10">
        <v>1</v>
      </c>
      <c r="I589" s="9">
        <f>SUM(J590:J594)</f>
        <v>23.019999999999996</v>
      </c>
      <c r="J589" s="9">
        <f>H589*I589</f>
        <v>23.019999999999996</v>
      </c>
      <c r="K589" s="65"/>
      <c r="N589" s="59">
        <v>30.69</v>
      </c>
      <c r="O589" s="68">
        <f t="shared" si="164"/>
        <v>7.6725000000000003</v>
      </c>
      <c r="P589" s="68">
        <f t="shared" si="143"/>
        <v>23.017500000000002</v>
      </c>
      <c r="Q589" s="69">
        <f t="shared" si="165"/>
        <v>0.25</v>
      </c>
    </row>
    <row r="590" spans="1:17" ht="24" customHeight="1" x14ac:dyDescent="0.2">
      <c r="A590" s="12" t="s">
        <v>48</v>
      </c>
      <c r="B590" s="14">
        <v>88316</v>
      </c>
      <c r="C590" s="12" t="s">
        <v>44</v>
      </c>
      <c r="D590" s="12" t="s">
        <v>106</v>
      </c>
      <c r="E590" s="137" t="s">
        <v>46</v>
      </c>
      <c r="F590" s="137"/>
      <c r="G590" s="13" t="s">
        <v>73</v>
      </c>
      <c r="H590" s="16">
        <v>0.51149999999999995</v>
      </c>
      <c r="I590" s="15">
        <f t="shared" ref="I590" si="168">P590</f>
        <v>12.84</v>
      </c>
      <c r="J590" s="15">
        <f>ROUNDDOWN(H590*I590,2)</f>
        <v>6.56</v>
      </c>
      <c r="K590" s="65"/>
      <c r="N590" s="59">
        <v>17.12</v>
      </c>
      <c r="O590" s="68">
        <f t="shared" si="164"/>
        <v>4.28</v>
      </c>
      <c r="P590" s="68">
        <f t="shared" ref="P590:P653" si="169">N590-O590</f>
        <v>12.84</v>
      </c>
      <c r="Q590" s="69">
        <f t="shared" si="165"/>
        <v>0.25</v>
      </c>
    </row>
    <row r="591" spans="1:17" ht="24" customHeight="1" x14ac:dyDescent="0.2">
      <c r="A591" s="17" t="s">
        <v>50</v>
      </c>
      <c r="B591" s="19">
        <v>345</v>
      </c>
      <c r="C591" s="17" t="s">
        <v>44</v>
      </c>
      <c r="D591" s="17" t="s">
        <v>383</v>
      </c>
      <c r="E591" s="139" t="s">
        <v>54</v>
      </c>
      <c r="F591" s="139"/>
      <c r="G591" s="18" t="s">
        <v>112</v>
      </c>
      <c r="H591" s="21">
        <v>8.5000000000000006E-3</v>
      </c>
      <c r="I591" s="20">
        <f t="shared" ref="I591:I594" si="170">P591</f>
        <v>22.815000000000001</v>
      </c>
      <c r="J591" s="20">
        <f t="shared" ref="J591:J594" si="171">ROUNDDOWN(H591*I591,2)</f>
        <v>0.19</v>
      </c>
      <c r="K591" s="65"/>
      <c r="N591" s="59">
        <v>30.42</v>
      </c>
      <c r="O591" s="68">
        <f t="shared" si="164"/>
        <v>7.6050000000000004</v>
      </c>
      <c r="P591" s="68">
        <f t="shared" si="169"/>
        <v>22.815000000000001</v>
      </c>
      <c r="Q591" s="69">
        <f t="shared" si="165"/>
        <v>0.25</v>
      </c>
    </row>
    <row r="592" spans="1:17" ht="26.1" customHeight="1" x14ac:dyDescent="0.2">
      <c r="A592" s="17" t="s">
        <v>50</v>
      </c>
      <c r="B592" s="19">
        <v>4013</v>
      </c>
      <c r="C592" s="17" t="s">
        <v>44</v>
      </c>
      <c r="D592" s="17" t="s">
        <v>384</v>
      </c>
      <c r="E592" s="139" t="s">
        <v>54</v>
      </c>
      <c r="F592" s="139"/>
      <c r="G592" s="18" t="s">
        <v>101</v>
      </c>
      <c r="H592" s="21">
        <v>1.0125</v>
      </c>
      <c r="I592" s="20">
        <f t="shared" si="170"/>
        <v>7.5375000000000005</v>
      </c>
      <c r="J592" s="20">
        <f t="shared" si="171"/>
        <v>7.63</v>
      </c>
      <c r="K592" s="65"/>
      <c r="N592" s="59">
        <v>10.050000000000001</v>
      </c>
      <c r="O592" s="68">
        <f t="shared" si="164"/>
        <v>2.5125000000000002</v>
      </c>
      <c r="P592" s="68">
        <f t="shared" si="169"/>
        <v>7.5375000000000005</v>
      </c>
      <c r="Q592" s="69">
        <f t="shared" si="165"/>
        <v>0.25</v>
      </c>
    </row>
    <row r="593" spans="1:17" ht="26.1" customHeight="1" x14ac:dyDescent="0.2">
      <c r="A593" s="17" t="s">
        <v>50</v>
      </c>
      <c r="B593" s="19">
        <v>4720</v>
      </c>
      <c r="C593" s="17" t="s">
        <v>44</v>
      </c>
      <c r="D593" s="17" t="s">
        <v>385</v>
      </c>
      <c r="E593" s="139" t="s">
        <v>54</v>
      </c>
      <c r="F593" s="139"/>
      <c r="G593" s="18" t="s">
        <v>104</v>
      </c>
      <c r="H593" s="21">
        <v>2.6599999999999999E-2</v>
      </c>
      <c r="I593" s="20">
        <f t="shared" si="170"/>
        <v>192.94499999999999</v>
      </c>
      <c r="J593" s="20">
        <f t="shared" si="171"/>
        <v>5.13</v>
      </c>
      <c r="K593" s="65"/>
      <c r="N593" s="59">
        <v>257.26</v>
      </c>
      <c r="O593" s="68">
        <f t="shared" si="164"/>
        <v>64.314999999999998</v>
      </c>
      <c r="P593" s="68">
        <f t="shared" si="169"/>
        <v>192.94499999999999</v>
      </c>
      <c r="Q593" s="69">
        <f t="shared" si="165"/>
        <v>0.25</v>
      </c>
    </row>
    <row r="594" spans="1:17" ht="26.1" customHeight="1" thickBot="1" x14ac:dyDescent="0.25">
      <c r="A594" s="17" t="s">
        <v>50</v>
      </c>
      <c r="B594" s="19">
        <v>9838</v>
      </c>
      <c r="C594" s="17" t="s">
        <v>44</v>
      </c>
      <c r="D594" s="17" t="s">
        <v>386</v>
      </c>
      <c r="E594" s="139" t="s">
        <v>54</v>
      </c>
      <c r="F594" s="139"/>
      <c r="G594" s="18" t="s">
        <v>108</v>
      </c>
      <c r="H594" s="21">
        <v>0.5</v>
      </c>
      <c r="I594" s="20">
        <f t="shared" si="170"/>
        <v>7.0274999999999999</v>
      </c>
      <c r="J594" s="20">
        <f t="shared" si="171"/>
        <v>3.51</v>
      </c>
      <c r="K594" s="65"/>
      <c r="N594" s="59">
        <v>9.3699999999999992</v>
      </c>
      <c r="O594" s="68">
        <f t="shared" si="164"/>
        <v>2.3424999999999998</v>
      </c>
      <c r="P594" s="68">
        <f t="shared" si="169"/>
        <v>7.0274999999999999</v>
      </c>
      <c r="Q594" s="69">
        <f t="shared" si="165"/>
        <v>0.25</v>
      </c>
    </row>
    <row r="595" spans="1:17" ht="0.95" customHeight="1" thickTop="1" x14ac:dyDescent="0.2">
      <c r="A595" s="11"/>
      <c r="B595" s="11"/>
      <c r="C595" s="11"/>
      <c r="D595" s="11"/>
      <c r="E595" s="11"/>
      <c r="F595" s="11"/>
      <c r="G595" s="11"/>
      <c r="H595" s="11"/>
      <c r="I595" s="11"/>
      <c r="J595" s="11"/>
      <c r="K595" s="65" t="b">
        <f t="shared" si="167"/>
        <v>0</v>
      </c>
      <c r="N595" s="59"/>
      <c r="O595" s="68">
        <f t="shared" si="164"/>
        <v>0</v>
      </c>
      <c r="P595" s="68">
        <f t="shared" si="169"/>
        <v>0</v>
      </c>
      <c r="Q595" s="69" t="e">
        <f t="shared" si="165"/>
        <v>#DIV/0!</v>
      </c>
    </row>
    <row r="596" spans="1:17" ht="18" customHeight="1" x14ac:dyDescent="0.2">
      <c r="A596" s="2" t="s">
        <v>387</v>
      </c>
      <c r="B596" s="4" t="s">
        <v>36</v>
      </c>
      <c r="C596" s="2" t="s">
        <v>37</v>
      </c>
      <c r="D596" s="2" t="s">
        <v>9</v>
      </c>
      <c r="E596" s="129" t="s">
        <v>38</v>
      </c>
      <c r="F596" s="129"/>
      <c r="G596" s="3" t="s">
        <v>39</v>
      </c>
      <c r="H596" s="4" t="s">
        <v>40</v>
      </c>
      <c r="I596" s="4" t="s">
        <v>41</v>
      </c>
      <c r="J596" s="4" t="s">
        <v>10</v>
      </c>
      <c r="K596" s="65">
        <f t="shared" si="167"/>
        <v>42.260000000000005</v>
      </c>
      <c r="N596" s="59" t="s">
        <v>41</v>
      </c>
      <c r="O596" s="68" t="e">
        <f t="shared" si="164"/>
        <v>#VALUE!</v>
      </c>
      <c r="P596" s="68" t="e">
        <f t="shared" si="169"/>
        <v>#VALUE!</v>
      </c>
      <c r="Q596" s="69" t="e">
        <f t="shared" si="165"/>
        <v>#VALUE!</v>
      </c>
    </row>
    <row r="597" spans="1:17" ht="24" customHeight="1" x14ac:dyDescent="0.2">
      <c r="A597" s="6" t="s">
        <v>42</v>
      </c>
      <c r="B597" s="8">
        <v>8637</v>
      </c>
      <c r="C597" s="6" t="s">
        <v>90</v>
      </c>
      <c r="D597" s="6" t="s">
        <v>388</v>
      </c>
      <c r="E597" s="138" t="s">
        <v>389</v>
      </c>
      <c r="F597" s="138"/>
      <c r="G597" s="7" t="s">
        <v>390</v>
      </c>
      <c r="H597" s="10">
        <v>1</v>
      </c>
      <c r="I597" s="9">
        <f>SUM(J598:J600)</f>
        <v>42.260000000000005</v>
      </c>
      <c r="J597" s="9">
        <f>H597*I597</f>
        <v>42.260000000000005</v>
      </c>
      <c r="K597" s="65"/>
      <c r="N597" s="59">
        <v>56.35</v>
      </c>
      <c r="O597" s="68">
        <f t="shared" si="164"/>
        <v>14.0875</v>
      </c>
      <c r="P597" s="68">
        <f t="shared" si="169"/>
        <v>42.262500000000003</v>
      </c>
      <c r="Q597" s="69">
        <f t="shared" si="165"/>
        <v>0.25</v>
      </c>
    </row>
    <row r="598" spans="1:17" ht="39" customHeight="1" x14ac:dyDescent="0.2">
      <c r="A598" s="12" t="s">
        <v>48</v>
      </c>
      <c r="B598" s="14">
        <v>11640</v>
      </c>
      <c r="C598" s="12" t="s">
        <v>90</v>
      </c>
      <c r="D598" s="12" t="s">
        <v>391</v>
      </c>
      <c r="E598" s="137" t="s">
        <v>392</v>
      </c>
      <c r="F598" s="137"/>
      <c r="G598" s="13" t="s">
        <v>101</v>
      </c>
      <c r="H598" s="16">
        <v>0.35</v>
      </c>
      <c r="I598" s="15">
        <f t="shared" ref="I598" si="172">P598</f>
        <v>92.512499999999989</v>
      </c>
      <c r="J598" s="15">
        <f>ROUND(H598*I598,2)</f>
        <v>32.380000000000003</v>
      </c>
      <c r="K598" s="65"/>
      <c r="N598" s="59">
        <v>123.35</v>
      </c>
      <c r="O598" s="68">
        <f t="shared" si="164"/>
        <v>30.837499999999999</v>
      </c>
      <c r="P598" s="68">
        <f t="shared" si="169"/>
        <v>92.512499999999989</v>
      </c>
      <c r="Q598" s="69">
        <f t="shared" si="165"/>
        <v>0.25000000000000011</v>
      </c>
    </row>
    <row r="599" spans="1:17" ht="26.1" customHeight="1" x14ac:dyDescent="0.2">
      <c r="A599" s="12" t="s">
        <v>48</v>
      </c>
      <c r="B599" s="14">
        <v>127</v>
      </c>
      <c r="C599" s="12" t="s">
        <v>90</v>
      </c>
      <c r="D599" s="12" t="s">
        <v>393</v>
      </c>
      <c r="E599" s="137" t="s">
        <v>394</v>
      </c>
      <c r="F599" s="137"/>
      <c r="G599" s="13" t="s">
        <v>104</v>
      </c>
      <c r="H599" s="16">
        <v>0.01</v>
      </c>
      <c r="I599" s="15">
        <f t="shared" ref="I599:I600" si="173">P599</f>
        <v>377.685</v>
      </c>
      <c r="J599" s="15">
        <f>ROUND(H599*I599,2)</f>
        <v>3.78</v>
      </c>
      <c r="K599" s="65"/>
      <c r="N599" s="59">
        <v>503.58</v>
      </c>
      <c r="O599" s="68">
        <f t="shared" si="164"/>
        <v>125.895</v>
      </c>
      <c r="P599" s="68">
        <f t="shared" si="169"/>
        <v>377.685</v>
      </c>
      <c r="Q599" s="69">
        <f t="shared" si="165"/>
        <v>0.25</v>
      </c>
    </row>
    <row r="600" spans="1:17" ht="24" customHeight="1" thickBot="1" x14ac:dyDescent="0.25">
      <c r="A600" s="17" t="s">
        <v>50</v>
      </c>
      <c r="B600" s="19">
        <v>81</v>
      </c>
      <c r="C600" s="17" t="s">
        <v>90</v>
      </c>
      <c r="D600" s="17" t="s">
        <v>395</v>
      </c>
      <c r="E600" s="139" t="s">
        <v>54</v>
      </c>
      <c r="F600" s="139"/>
      <c r="G600" s="18" t="s">
        <v>396</v>
      </c>
      <c r="H600" s="21">
        <v>0.8</v>
      </c>
      <c r="I600" s="20">
        <f t="shared" si="173"/>
        <v>7.6349999999999998</v>
      </c>
      <c r="J600" s="20">
        <f t="shared" ref="J600" si="174">ROUNDDOWN(H600*I600,2)</f>
        <v>6.1</v>
      </c>
      <c r="K600" s="65"/>
      <c r="N600" s="59">
        <v>10.18</v>
      </c>
      <c r="O600" s="68">
        <f t="shared" si="164"/>
        <v>2.5449999999999999</v>
      </c>
      <c r="P600" s="68">
        <f t="shared" si="169"/>
        <v>7.6349999999999998</v>
      </c>
      <c r="Q600" s="69">
        <f t="shared" si="165"/>
        <v>0.25</v>
      </c>
    </row>
    <row r="601" spans="1:17" ht="0.95" customHeight="1" thickTop="1" x14ac:dyDescent="0.2">
      <c r="A601" s="11"/>
      <c r="B601" s="11"/>
      <c r="C601" s="11"/>
      <c r="D601" s="11"/>
      <c r="E601" s="11"/>
      <c r="F601" s="11"/>
      <c r="G601" s="11"/>
      <c r="H601" s="11"/>
      <c r="I601" s="11"/>
      <c r="J601" s="11"/>
      <c r="K601" s="65" t="b">
        <f t="shared" si="167"/>
        <v>0</v>
      </c>
      <c r="N601" s="59"/>
      <c r="O601" s="68">
        <f t="shared" si="164"/>
        <v>0</v>
      </c>
      <c r="P601" s="68">
        <f t="shared" si="169"/>
        <v>0</v>
      </c>
      <c r="Q601" s="69" t="e">
        <f t="shared" si="165"/>
        <v>#DIV/0!</v>
      </c>
    </row>
    <row r="602" spans="1:17" ht="18" customHeight="1" x14ac:dyDescent="0.2">
      <c r="A602" s="2" t="s">
        <v>397</v>
      </c>
      <c r="B602" s="4" t="s">
        <v>36</v>
      </c>
      <c r="C602" s="2" t="s">
        <v>37</v>
      </c>
      <c r="D602" s="2" t="s">
        <v>9</v>
      </c>
      <c r="E602" s="129" t="s">
        <v>38</v>
      </c>
      <c r="F602" s="129"/>
      <c r="G602" s="3" t="s">
        <v>39</v>
      </c>
      <c r="H602" s="4" t="s">
        <v>40</v>
      </c>
      <c r="I602" s="4" t="s">
        <v>41</v>
      </c>
      <c r="J602" s="4" t="s">
        <v>10</v>
      </c>
      <c r="K602" s="65">
        <f t="shared" si="167"/>
        <v>466.13000000000005</v>
      </c>
      <c r="N602" s="59" t="s">
        <v>41</v>
      </c>
      <c r="O602" s="68" t="e">
        <f t="shared" si="164"/>
        <v>#VALUE!</v>
      </c>
      <c r="P602" s="68" t="e">
        <f t="shared" si="169"/>
        <v>#VALUE!</v>
      </c>
      <c r="Q602" s="69" t="e">
        <f t="shared" si="165"/>
        <v>#VALUE!</v>
      </c>
    </row>
    <row r="603" spans="1:17" ht="39" customHeight="1" x14ac:dyDescent="0.2">
      <c r="A603" s="6" t="s">
        <v>42</v>
      </c>
      <c r="B603" s="8">
        <v>94965</v>
      </c>
      <c r="C603" s="6" t="s">
        <v>44</v>
      </c>
      <c r="D603" s="6" t="s">
        <v>311</v>
      </c>
      <c r="E603" s="138" t="s">
        <v>103</v>
      </c>
      <c r="F603" s="138"/>
      <c r="G603" s="7" t="s">
        <v>104</v>
      </c>
      <c r="H603" s="10">
        <v>1</v>
      </c>
      <c r="I603" s="9">
        <f>SUM(J604:J610)</f>
        <v>466.13000000000005</v>
      </c>
      <c r="J603" s="9">
        <f>H603*I603</f>
        <v>466.13000000000005</v>
      </c>
      <c r="K603" s="65"/>
      <c r="N603" s="59">
        <v>621.5</v>
      </c>
      <c r="O603" s="68">
        <f t="shared" si="164"/>
        <v>155.375</v>
      </c>
      <c r="P603" s="68">
        <f t="shared" si="169"/>
        <v>466.125</v>
      </c>
      <c r="Q603" s="69">
        <f t="shared" si="165"/>
        <v>0.25</v>
      </c>
    </row>
    <row r="604" spans="1:17" ht="24" customHeight="1" x14ac:dyDescent="0.2">
      <c r="A604" s="12" t="s">
        <v>48</v>
      </c>
      <c r="B604" s="14">
        <v>88316</v>
      </c>
      <c r="C604" s="12" t="s">
        <v>44</v>
      </c>
      <c r="D604" s="12" t="s">
        <v>106</v>
      </c>
      <c r="E604" s="137" t="s">
        <v>46</v>
      </c>
      <c r="F604" s="137"/>
      <c r="G604" s="13" t="s">
        <v>73</v>
      </c>
      <c r="H604" s="16">
        <v>2.3117000000000001</v>
      </c>
      <c r="I604" s="15">
        <f t="shared" ref="I604" si="175">P604</f>
        <v>12.84</v>
      </c>
      <c r="J604" s="15">
        <f>ROUNDDOWN(H604*I604,2)</f>
        <v>29.68</v>
      </c>
      <c r="K604" s="65"/>
      <c r="N604" s="59">
        <v>17.12</v>
      </c>
      <c r="O604" s="68">
        <f t="shared" si="164"/>
        <v>4.28</v>
      </c>
      <c r="P604" s="68">
        <f t="shared" si="169"/>
        <v>12.84</v>
      </c>
      <c r="Q604" s="69">
        <f t="shared" si="165"/>
        <v>0.25</v>
      </c>
    </row>
    <row r="605" spans="1:17" ht="26.1" customHeight="1" x14ac:dyDescent="0.2">
      <c r="A605" s="12" t="s">
        <v>48</v>
      </c>
      <c r="B605" s="14">
        <v>88377</v>
      </c>
      <c r="C605" s="12" t="s">
        <v>44</v>
      </c>
      <c r="D605" s="12" t="s">
        <v>312</v>
      </c>
      <c r="E605" s="137" t="s">
        <v>46</v>
      </c>
      <c r="F605" s="137"/>
      <c r="G605" s="13" t="s">
        <v>73</v>
      </c>
      <c r="H605" s="16">
        <v>1.4637</v>
      </c>
      <c r="I605" s="15">
        <f t="shared" ref="I605:I610" si="176">P605</f>
        <v>14.077500000000001</v>
      </c>
      <c r="J605" s="15">
        <f>ROUNDDOWN(H605*I605,2)</f>
        <v>20.6</v>
      </c>
      <c r="K605" s="65"/>
      <c r="N605" s="59">
        <v>18.77</v>
      </c>
      <c r="O605" s="68">
        <f t="shared" si="164"/>
        <v>4.6924999999999999</v>
      </c>
      <c r="P605" s="68">
        <f t="shared" si="169"/>
        <v>14.077500000000001</v>
      </c>
      <c r="Q605" s="69">
        <f t="shared" si="165"/>
        <v>0.25</v>
      </c>
    </row>
    <row r="606" spans="1:17" ht="51.95" customHeight="1" x14ac:dyDescent="0.2">
      <c r="A606" s="12" t="s">
        <v>48</v>
      </c>
      <c r="B606" s="14">
        <v>88830</v>
      </c>
      <c r="C606" s="12" t="s">
        <v>44</v>
      </c>
      <c r="D606" s="12" t="s">
        <v>313</v>
      </c>
      <c r="E606" s="137" t="s">
        <v>118</v>
      </c>
      <c r="F606" s="137"/>
      <c r="G606" s="13" t="s">
        <v>119</v>
      </c>
      <c r="H606" s="16">
        <v>0.75339999999999996</v>
      </c>
      <c r="I606" s="15">
        <f t="shared" si="176"/>
        <v>1.4924999999999999</v>
      </c>
      <c r="J606" s="15">
        <f>ROUNDDOWN(H606*I606,2)</f>
        <v>1.1200000000000001</v>
      </c>
      <c r="K606" s="65"/>
      <c r="N606" s="59">
        <v>1.99</v>
      </c>
      <c r="O606" s="68">
        <f t="shared" si="164"/>
        <v>0.4975</v>
      </c>
      <c r="P606" s="68">
        <f t="shared" si="169"/>
        <v>1.4924999999999999</v>
      </c>
      <c r="Q606" s="69">
        <f t="shared" si="165"/>
        <v>0.25</v>
      </c>
    </row>
    <row r="607" spans="1:17" ht="51.95" customHeight="1" x14ac:dyDescent="0.2">
      <c r="A607" s="12" t="s">
        <v>48</v>
      </c>
      <c r="B607" s="14">
        <v>88831</v>
      </c>
      <c r="C607" s="12" t="s">
        <v>44</v>
      </c>
      <c r="D607" s="12" t="s">
        <v>314</v>
      </c>
      <c r="E607" s="137" t="s">
        <v>118</v>
      </c>
      <c r="F607" s="137"/>
      <c r="G607" s="13" t="s">
        <v>121</v>
      </c>
      <c r="H607" s="16">
        <v>0.71030000000000004</v>
      </c>
      <c r="I607" s="15">
        <f t="shared" si="176"/>
        <v>0.315</v>
      </c>
      <c r="J607" s="15">
        <f t="shared" ref="J607:J610" si="177">ROUNDDOWN(H607*I607,2)</f>
        <v>0.22</v>
      </c>
      <c r="K607" s="65"/>
      <c r="N607" s="59">
        <v>0.42</v>
      </c>
      <c r="O607" s="68">
        <f t="shared" si="164"/>
        <v>0.105</v>
      </c>
      <c r="P607" s="68">
        <f t="shared" si="169"/>
        <v>0.315</v>
      </c>
      <c r="Q607" s="69">
        <f t="shared" si="165"/>
        <v>0.25</v>
      </c>
    </row>
    <row r="608" spans="1:17" ht="26.1" customHeight="1" x14ac:dyDescent="0.2">
      <c r="A608" s="17" t="s">
        <v>50</v>
      </c>
      <c r="B608" s="19">
        <v>370</v>
      </c>
      <c r="C608" s="17" t="s">
        <v>44</v>
      </c>
      <c r="D608" s="17" t="s">
        <v>315</v>
      </c>
      <c r="E608" s="139" t="s">
        <v>54</v>
      </c>
      <c r="F608" s="139"/>
      <c r="G608" s="18" t="s">
        <v>104</v>
      </c>
      <c r="H608" s="21">
        <v>0.72289999999999999</v>
      </c>
      <c r="I608" s="20">
        <f t="shared" si="176"/>
        <v>67.5</v>
      </c>
      <c r="J608" s="20">
        <f t="shared" si="177"/>
        <v>48.79</v>
      </c>
      <c r="K608" s="65"/>
      <c r="N608" s="59">
        <v>90</v>
      </c>
      <c r="O608" s="68">
        <f t="shared" si="164"/>
        <v>22.5</v>
      </c>
      <c r="P608" s="68">
        <f t="shared" si="169"/>
        <v>67.5</v>
      </c>
      <c r="Q608" s="69">
        <f t="shared" si="165"/>
        <v>0.25</v>
      </c>
    </row>
    <row r="609" spans="1:17" ht="24" customHeight="1" x14ac:dyDescent="0.2">
      <c r="A609" s="17" t="s">
        <v>50</v>
      </c>
      <c r="B609" s="19">
        <v>1379</v>
      </c>
      <c r="C609" s="17" t="s">
        <v>44</v>
      </c>
      <c r="D609" s="17" t="s">
        <v>316</v>
      </c>
      <c r="E609" s="139" t="s">
        <v>54</v>
      </c>
      <c r="F609" s="139"/>
      <c r="G609" s="18" t="s">
        <v>112</v>
      </c>
      <c r="H609" s="21">
        <v>362.65789999999998</v>
      </c>
      <c r="I609" s="20">
        <f t="shared" si="176"/>
        <v>0.73499999999999999</v>
      </c>
      <c r="J609" s="20">
        <f t="shared" si="177"/>
        <v>266.55</v>
      </c>
      <c r="K609" s="65"/>
      <c r="N609" s="59">
        <v>0.98</v>
      </c>
      <c r="O609" s="68">
        <f t="shared" si="164"/>
        <v>0.245</v>
      </c>
      <c r="P609" s="68">
        <f t="shared" si="169"/>
        <v>0.73499999999999999</v>
      </c>
      <c r="Q609" s="69">
        <f t="shared" si="165"/>
        <v>0.25</v>
      </c>
    </row>
    <row r="610" spans="1:17" ht="26.1" customHeight="1" thickBot="1" x14ac:dyDescent="0.25">
      <c r="A610" s="17" t="s">
        <v>50</v>
      </c>
      <c r="B610" s="19">
        <v>4721</v>
      </c>
      <c r="C610" s="17" t="s">
        <v>44</v>
      </c>
      <c r="D610" s="17" t="s">
        <v>317</v>
      </c>
      <c r="E610" s="139" t="s">
        <v>54</v>
      </c>
      <c r="F610" s="139"/>
      <c r="G610" s="18" t="s">
        <v>104</v>
      </c>
      <c r="H610" s="21">
        <v>0.59340000000000004</v>
      </c>
      <c r="I610" s="20">
        <f t="shared" si="176"/>
        <v>167.1225</v>
      </c>
      <c r="J610" s="20">
        <f t="shared" si="177"/>
        <v>99.17</v>
      </c>
      <c r="K610" s="65"/>
      <c r="N610" s="59">
        <v>222.83</v>
      </c>
      <c r="O610" s="68">
        <f t="shared" si="164"/>
        <v>55.707500000000003</v>
      </c>
      <c r="P610" s="68">
        <f t="shared" si="169"/>
        <v>167.1225</v>
      </c>
      <c r="Q610" s="69">
        <f t="shared" si="165"/>
        <v>0.25</v>
      </c>
    </row>
    <row r="611" spans="1:17" ht="0.95" customHeight="1" thickTop="1" x14ac:dyDescent="0.2">
      <c r="A611" s="11"/>
      <c r="B611" s="11"/>
      <c r="C611" s="11"/>
      <c r="D611" s="11"/>
      <c r="E611" s="11"/>
      <c r="F611" s="11"/>
      <c r="G611" s="11"/>
      <c r="H611" s="11"/>
      <c r="I611" s="11"/>
      <c r="J611" s="11"/>
      <c r="K611" s="65" t="b">
        <f t="shared" si="167"/>
        <v>0</v>
      </c>
      <c r="N611" s="59"/>
      <c r="O611" s="68">
        <f t="shared" si="164"/>
        <v>0</v>
      </c>
      <c r="P611" s="68">
        <f t="shared" si="169"/>
        <v>0</v>
      </c>
      <c r="Q611" s="69" t="e">
        <f t="shared" si="165"/>
        <v>#DIV/0!</v>
      </c>
    </row>
    <row r="612" spans="1:17" ht="18" customHeight="1" x14ac:dyDescent="0.2">
      <c r="A612" s="2" t="s">
        <v>398</v>
      </c>
      <c r="B612" s="4" t="s">
        <v>36</v>
      </c>
      <c r="C612" s="2" t="s">
        <v>37</v>
      </c>
      <c r="D612" s="2" t="s">
        <v>9</v>
      </c>
      <c r="E612" s="129" t="s">
        <v>38</v>
      </c>
      <c r="F612" s="129"/>
      <c r="G612" s="3" t="s">
        <v>39</v>
      </c>
      <c r="H612" s="4" t="s">
        <v>40</v>
      </c>
      <c r="I612" s="4" t="s">
        <v>41</v>
      </c>
      <c r="J612" s="4" t="s">
        <v>10</v>
      </c>
      <c r="K612" s="65">
        <f t="shared" si="167"/>
        <v>10.39</v>
      </c>
      <c r="N612" s="59" t="s">
        <v>41</v>
      </c>
      <c r="O612" s="68" t="e">
        <f t="shared" si="164"/>
        <v>#VALUE!</v>
      </c>
      <c r="P612" s="68" t="e">
        <f t="shared" si="169"/>
        <v>#VALUE!</v>
      </c>
      <c r="Q612" s="69" t="e">
        <f t="shared" si="165"/>
        <v>#VALUE!</v>
      </c>
    </row>
    <row r="613" spans="1:17" ht="39" customHeight="1" x14ac:dyDescent="0.2">
      <c r="A613" s="6" t="s">
        <v>42</v>
      </c>
      <c r="B613" s="8">
        <v>92760</v>
      </c>
      <c r="C613" s="6" t="s">
        <v>44</v>
      </c>
      <c r="D613" s="6" t="s">
        <v>399</v>
      </c>
      <c r="E613" s="138" t="s">
        <v>103</v>
      </c>
      <c r="F613" s="138"/>
      <c r="G613" s="7" t="s">
        <v>112</v>
      </c>
      <c r="H613" s="10">
        <v>1</v>
      </c>
      <c r="I613" s="9">
        <f>SUM(J614:J618)</f>
        <v>10.39</v>
      </c>
      <c r="J613" s="9">
        <f>H613*I613</f>
        <v>10.39</v>
      </c>
      <c r="K613" s="65"/>
      <c r="N613" s="59">
        <v>13.85</v>
      </c>
      <c r="O613" s="68">
        <f t="shared" si="164"/>
        <v>3.4624999999999999</v>
      </c>
      <c r="P613" s="68">
        <f t="shared" si="169"/>
        <v>10.387499999999999</v>
      </c>
      <c r="Q613" s="69">
        <f t="shared" si="165"/>
        <v>0.25</v>
      </c>
    </row>
    <row r="614" spans="1:17" ht="24" customHeight="1" x14ac:dyDescent="0.2">
      <c r="A614" s="12" t="s">
        <v>48</v>
      </c>
      <c r="B614" s="14">
        <v>88238</v>
      </c>
      <c r="C614" s="12" t="s">
        <v>44</v>
      </c>
      <c r="D614" s="12" t="s">
        <v>320</v>
      </c>
      <c r="E614" s="137" t="s">
        <v>46</v>
      </c>
      <c r="F614" s="137"/>
      <c r="G614" s="13" t="s">
        <v>73</v>
      </c>
      <c r="H614" s="16">
        <v>1.29E-2</v>
      </c>
      <c r="I614" s="15">
        <f t="shared" ref="I614:I618" si="178">P614</f>
        <v>12.817499999999999</v>
      </c>
      <c r="J614" s="15">
        <f>ROUND(H614*I614,2)</f>
        <v>0.17</v>
      </c>
      <c r="K614" s="65"/>
      <c r="N614" s="59">
        <v>17.09</v>
      </c>
      <c r="O614" s="68">
        <f t="shared" si="164"/>
        <v>4.2725</v>
      </c>
      <c r="P614" s="68">
        <f t="shared" si="169"/>
        <v>12.817499999999999</v>
      </c>
      <c r="Q614" s="69">
        <f t="shared" si="165"/>
        <v>0.25</v>
      </c>
    </row>
    <row r="615" spans="1:17" ht="24" customHeight="1" x14ac:dyDescent="0.2">
      <c r="A615" s="12" t="s">
        <v>48</v>
      </c>
      <c r="B615" s="14">
        <v>88245</v>
      </c>
      <c r="C615" s="12" t="s">
        <v>44</v>
      </c>
      <c r="D615" s="12" t="s">
        <v>321</v>
      </c>
      <c r="E615" s="137" t="s">
        <v>46</v>
      </c>
      <c r="F615" s="137"/>
      <c r="G615" s="13" t="s">
        <v>73</v>
      </c>
      <c r="H615" s="16">
        <v>7.9000000000000001E-2</v>
      </c>
      <c r="I615" s="15">
        <f t="shared" si="178"/>
        <v>16.184999999999999</v>
      </c>
      <c r="J615" s="15">
        <f>ROUND(H615*I615,2)</f>
        <v>1.28</v>
      </c>
      <c r="K615" s="65"/>
      <c r="N615" s="59">
        <v>21.58</v>
      </c>
      <c r="O615" s="68">
        <f t="shared" si="164"/>
        <v>5.3949999999999996</v>
      </c>
      <c r="P615" s="68">
        <f t="shared" si="169"/>
        <v>16.184999999999999</v>
      </c>
      <c r="Q615" s="69">
        <f t="shared" si="165"/>
        <v>0.25</v>
      </c>
    </row>
    <row r="616" spans="1:17" ht="26.1" customHeight="1" x14ac:dyDescent="0.2">
      <c r="A616" s="12" t="s">
        <v>48</v>
      </c>
      <c r="B616" s="14">
        <v>92801</v>
      </c>
      <c r="C616" s="12" t="s">
        <v>44</v>
      </c>
      <c r="D616" s="12" t="s">
        <v>322</v>
      </c>
      <c r="E616" s="137" t="s">
        <v>103</v>
      </c>
      <c r="F616" s="137"/>
      <c r="G616" s="13" t="s">
        <v>112</v>
      </c>
      <c r="H616" s="16">
        <v>1</v>
      </c>
      <c r="I616" s="15">
        <f t="shared" si="178"/>
        <v>8.3925000000000001</v>
      </c>
      <c r="J616" s="15">
        <f t="shared" ref="J616:J618" si="179">ROUNDDOWN(H616*I616,2)</f>
        <v>8.39</v>
      </c>
      <c r="K616" s="65"/>
      <c r="N616" s="59">
        <v>11.19</v>
      </c>
      <c r="O616" s="68">
        <f t="shared" si="164"/>
        <v>2.7974999999999999</v>
      </c>
      <c r="P616" s="68">
        <f t="shared" si="169"/>
        <v>8.3925000000000001</v>
      </c>
      <c r="Q616" s="69">
        <f t="shared" si="165"/>
        <v>0.25</v>
      </c>
    </row>
    <row r="617" spans="1:17" ht="39" customHeight="1" x14ac:dyDescent="0.2">
      <c r="A617" s="17" t="s">
        <v>50</v>
      </c>
      <c r="B617" s="19">
        <v>39017</v>
      </c>
      <c r="C617" s="17" t="s">
        <v>44</v>
      </c>
      <c r="D617" s="17" t="s">
        <v>323</v>
      </c>
      <c r="E617" s="139" t="s">
        <v>54</v>
      </c>
      <c r="F617" s="139"/>
      <c r="G617" s="18" t="s">
        <v>130</v>
      </c>
      <c r="H617" s="21">
        <v>0.97</v>
      </c>
      <c r="I617" s="20">
        <f t="shared" si="178"/>
        <v>0.16500000000000001</v>
      </c>
      <c r="J617" s="20">
        <f t="shared" si="179"/>
        <v>0.16</v>
      </c>
      <c r="K617" s="65"/>
      <c r="N617" s="59">
        <v>0.22</v>
      </c>
      <c r="O617" s="68">
        <f t="shared" si="164"/>
        <v>5.5E-2</v>
      </c>
      <c r="P617" s="68">
        <f t="shared" si="169"/>
        <v>0.16500000000000001</v>
      </c>
      <c r="Q617" s="69">
        <f t="shared" si="165"/>
        <v>0.25</v>
      </c>
    </row>
    <row r="618" spans="1:17" ht="26.1" customHeight="1" thickBot="1" x14ac:dyDescent="0.25">
      <c r="A618" s="17" t="s">
        <v>50</v>
      </c>
      <c r="B618" s="19">
        <v>43132</v>
      </c>
      <c r="C618" s="17" t="s">
        <v>44</v>
      </c>
      <c r="D618" s="17" t="s">
        <v>324</v>
      </c>
      <c r="E618" s="139" t="s">
        <v>54</v>
      </c>
      <c r="F618" s="139"/>
      <c r="G618" s="18" t="s">
        <v>112</v>
      </c>
      <c r="H618" s="21">
        <v>2.5000000000000001E-2</v>
      </c>
      <c r="I618" s="20">
        <f t="shared" si="178"/>
        <v>15.997499999999999</v>
      </c>
      <c r="J618" s="20">
        <f t="shared" si="179"/>
        <v>0.39</v>
      </c>
      <c r="K618" s="65"/>
      <c r="N618" s="59">
        <v>21.33</v>
      </c>
      <c r="O618" s="68">
        <f t="shared" si="164"/>
        <v>5.3324999999999996</v>
      </c>
      <c r="P618" s="68">
        <f t="shared" si="169"/>
        <v>15.997499999999999</v>
      </c>
      <c r="Q618" s="69">
        <f t="shared" si="165"/>
        <v>0.25</v>
      </c>
    </row>
    <row r="619" spans="1:17" ht="0.95" customHeight="1" thickTop="1" x14ac:dyDescent="0.2">
      <c r="A619" s="11"/>
      <c r="B619" s="11"/>
      <c r="C619" s="11"/>
      <c r="D619" s="11"/>
      <c r="E619" s="11"/>
      <c r="F619" s="11"/>
      <c r="G619" s="11"/>
      <c r="H619" s="11"/>
      <c r="I619" s="11"/>
      <c r="J619" s="11"/>
      <c r="K619" s="65" t="b">
        <f t="shared" si="167"/>
        <v>0</v>
      </c>
      <c r="N619" s="59"/>
      <c r="O619" s="68">
        <f t="shared" si="164"/>
        <v>0</v>
      </c>
      <c r="P619" s="68">
        <f t="shared" si="169"/>
        <v>0</v>
      </c>
      <c r="Q619" s="69" t="e">
        <f t="shared" si="165"/>
        <v>#DIV/0!</v>
      </c>
    </row>
    <row r="620" spans="1:17" ht="18" customHeight="1" x14ac:dyDescent="0.2">
      <c r="A620" s="2" t="s">
        <v>400</v>
      </c>
      <c r="B620" s="4" t="s">
        <v>36</v>
      </c>
      <c r="C620" s="2" t="s">
        <v>37</v>
      </c>
      <c r="D620" s="2" t="s">
        <v>9</v>
      </c>
      <c r="E620" s="129" t="s">
        <v>38</v>
      </c>
      <c r="F620" s="129"/>
      <c r="G620" s="3" t="s">
        <v>39</v>
      </c>
      <c r="H620" s="4" t="s">
        <v>40</v>
      </c>
      <c r="I620" s="4" t="s">
        <v>41</v>
      </c>
      <c r="J620" s="4" t="s">
        <v>10</v>
      </c>
      <c r="K620" s="65">
        <f t="shared" si="167"/>
        <v>10</v>
      </c>
      <c r="N620" s="59" t="s">
        <v>41</v>
      </c>
      <c r="O620" s="68" t="e">
        <f t="shared" si="164"/>
        <v>#VALUE!</v>
      </c>
      <c r="P620" s="68" t="e">
        <f t="shared" si="169"/>
        <v>#VALUE!</v>
      </c>
      <c r="Q620" s="69" t="e">
        <f t="shared" si="165"/>
        <v>#VALUE!</v>
      </c>
    </row>
    <row r="621" spans="1:17" ht="39" customHeight="1" x14ac:dyDescent="0.2">
      <c r="A621" s="6" t="s">
        <v>42</v>
      </c>
      <c r="B621" s="8">
        <v>92761</v>
      </c>
      <c r="C621" s="6" t="s">
        <v>44</v>
      </c>
      <c r="D621" s="6" t="s">
        <v>401</v>
      </c>
      <c r="E621" s="138" t="s">
        <v>103</v>
      </c>
      <c r="F621" s="138"/>
      <c r="G621" s="7" t="s">
        <v>112</v>
      </c>
      <c r="H621" s="10">
        <v>1</v>
      </c>
      <c r="I621" s="9">
        <f>SUM(J622:J626)</f>
        <v>10</v>
      </c>
      <c r="J621" s="9">
        <f>H621*I621</f>
        <v>10</v>
      </c>
      <c r="K621" s="65"/>
      <c r="N621" s="59">
        <v>13.329999999999998</v>
      </c>
      <c r="O621" s="68">
        <f t="shared" si="164"/>
        <v>3.3324999999999996</v>
      </c>
      <c r="P621" s="68">
        <f t="shared" si="169"/>
        <v>9.9974999999999987</v>
      </c>
      <c r="Q621" s="69">
        <f t="shared" si="165"/>
        <v>0.25</v>
      </c>
    </row>
    <row r="622" spans="1:17" ht="24" customHeight="1" x14ac:dyDescent="0.2">
      <c r="A622" s="12" t="s">
        <v>48</v>
      </c>
      <c r="B622" s="14">
        <v>88238</v>
      </c>
      <c r="C622" s="12" t="s">
        <v>44</v>
      </c>
      <c r="D622" s="12" t="s">
        <v>320</v>
      </c>
      <c r="E622" s="137" t="s">
        <v>46</v>
      </c>
      <c r="F622" s="137"/>
      <c r="G622" s="13" t="s">
        <v>73</v>
      </c>
      <c r="H622" s="16">
        <v>9.1999999999999998E-3</v>
      </c>
      <c r="I622" s="15">
        <f t="shared" ref="I622:I626" si="180">P622</f>
        <v>12.817499999999999</v>
      </c>
      <c r="J622" s="15">
        <f>ROUND(H622*I622,2)</f>
        <v>0.12</v>
      </c>
      <c r="K622" s="65"/>
      <c r="N622" s="59">
        <v>17.09</v>
      </c>
      <c r="O622" s="68">
        <f t="shared" si="164"/>
        <v>4.2725</v>
      </c>
      <c r="P622" s="68">
        <f t="shared" si="169"/>
        <v>12.817499999999999</v>
      </c>
      <c r="Q622" s="69">
        <f t="shared" si="165"/>
        <v>0.25</v>
      </c>
    </row>
    <row r="623" spans="1:17" ht="24" customHeight="1" x14ac:dyDescent="0.2">
      <c r="A623" s="12" t="s">
        <v>48</v>
      </c>
      <c r="B623" s="14">
        <v>88245</v>
      </c>
      <c r="C623" s="12" t="s">
        <v>44</v>
      </c>
      <c r="D623" s="12" t="s">
        <v>321</v>
      </c>
      <c r="E623" s="137" t="s">
        <v>46</v>
      </c>
      <c r="F623" s="137"/>
      <c r="G623" s="13" t="s">
        <v>73</v>
      </c>
      <c r="H623" s="16">
        <v>5.6099999999999997E-2</v>
      </c>
      <c r="I623" s="15">
        <f t="shared" si="180"/>
        <v>16.184999999999999</v>
      </c>
      <c r="J623" s="15">
        <f>ROUND(H623*I623,2)</f>
        <v>0.91</v>
      </c>
      <c r="K623" s="65"/>
      <c r="N623" s="59">
        <v>21.58</v>
      </c>
      <c r="O623" s="68">
        <f t="shared" si="164"/>
        <v>5.3949999999999996</v>
      </c>
      <c r="P623" s="68">
        <f t="shared" si="169"/>
        <v>16.184999999999999</v>
      </c>
      <c r="Q623" s="69">
        <f t="shared" si="165"/>
        <v>0.25</v>
      </c>
    </row>
    <row r="624" spans="1:17" ht="26.1" customHeight="1" x14ac:dyDescent="0.2">
      <c r="A624" s="12" t="s">
        <v>48</v>
      </c>
      <c r="B624" s="14">
        <v>92802</v>
      </c>
      <c r="C624" s="12" t="s">
        <v>44</v>
      </c>
      <c r="D624" s="12" t="s">
        <v>327</v>
      </c>
      <c r="E624" s="137" t="s">
        <v>103</v>
      </c>
      <c r="F624" s="137"/>
      <c r="G624" s="13" t="s">
        <v>112</v>
      </c>
      <c r="H624" s="16">
        <v>1</v>
      </c>
      <c r="I624" s="15">
        <f t="shared" si="180"/>
        <v>8.4599999999999991</v>
      </c>
      <c r="J624" s="15">
        <f t="shared" ref="J624:J626" si="181">ROUNDDOWN(H624*I624,2)</f>
        <v>8.4600000000000009</v>
      </c>
      <c r="K624" s="65"/>
      <c r="N624" s="59">
        <v>11.28</v>
      </c>
      <c r="O624" s="68">
        <f t="shared" si="164"/>
        <v>2.82</v>
      </c>
      <c r="P624" s="68">
        <f t="shared" si="169"/>
        <v>8.4599999999999991</v>
      </c>
      <c r="Q624" s="69">
        <f t="shared" si="165"/>
        <v>0.25</v>
      </c>
    </row>
    <row r="625" spans="1:17" ht="39" customHeight="1" x14ac:dyDescent="0.2">
      <c r="A625" s="17" t="s">
        <v>50</v>
      </c>
      <c r="B625" s="19">
        <v>39017</v>
      </c>
      <c r="C625" s="17" t="s">
        <v>44</v>
      </c>
      <c r="D625" s="17" t="s">
        <v>323</v>
      </c>
      <c r="E625" s="139" t="s">
        <v>54</v>
      </c>
      <c r="F625" s="139"/>
      <c r="G625" s="18" t="s">
        <v>130</v>
      </c>
      <c r="H625" s="21">
        <v>0.74299999999999999</v>
      </c>
      <c r="I625" s="20">
        <f t="shared" si="180"/>
        <v>0.16500000000000001</v>
      </c>
      <c r="J625" s="20">
        <f t="shared" si="181"/>
        <v>0.12</v>
      </c>
      <c r="K625" s="65"/>
      <c r="N625" s="59">
        <v>0.22</v>
      </c>
      <c r="O625" s="68">
        <f t="shared" si="164"/>
        <v>5.5E-2</v>
      </c>
      <c r="P625" s="68">
        <f t="shared" si="169"/>
        <v>0.16500000000000001</v>
      </c>
      <c r="Q625" s="69">
        <f t="shared" si="165"/>
        <v>0.25</v>
      </c>
    </row>
    <row r="626" spans="1:17" ht="26.1" customHeight="1" thickBot="1" x14ac:dyDescent="0.25">
      <c r="A626" s="17" t="s">
        <v>50</v>
      </c>
      <c r="B626" s="19">
        <v>43132</v>
      </c>
      <c r="C626" s="17" t="s">
        <v>44</v>
      </c>
      <c r="D626" s="17" t="s">
        <v>324</v>
      </c>
      <c r="E626" s="139" t="s">
        <v>54</v>
      </c>
      <c r="F626" s="139"/>
      <c r="G626" s="18" t="s">
        <v>112</v>
      </c>
      <c r="H626" s="21">
        <v>2.5000000000000001E-2</v>
      </c>
      <c r="I626" s="20">
        <f t="shared" si="180"/>
        <v>15.997499999999999</v>
      </c>
      <c r="J626" s="20">
        <f t="shared" si="181"/>
        <v>0.39</v>
      </c>
      <c r="K626" s="65"/>
      <c r="N626" s="59">
        <v>21.33</v>
      </c>
      <c r="O626" s="68">
        <f t="shared" si="164"/>
        <v>5.3324999999999996</v>
      </c>
      <c r="P626" s="68">
        <f t="shared" si="169"/>
        <v>15.997499999999999</v>
      </c>
      <c r="Q626" s="69">
        <f t="shared" si="165"/>
        <v>0.25</v>
      </c>
    </row>
    <row r="627" spans="1:17" ht="0.95" customHeight="1" thickTop="1" x14ac:dyDescent="0.2">
      <c r="A627" s="11"/>
      <c r="B627" s="11"/>
      <c r="C627" s="11"/>
      <c r="D627" s="11"/>
      <c r="E627" s="11"/>
      <c r="F627" s="11"/>
      <c r="G627" s="11"/>
      <c r="H627" s="11"/>
      <c r="I627" s="11"/>
      <c r="J627" s="11"/>
      <c r="K627" s="65" t="b">
        <f t="shared" si="167"/>
        <v>0</v>
      </c>
      <c r="N627" s="59"/>
      <c r="O627" s="68">
        <f t="shared" si="164"/>
        <v>0</v>
      </c>
      <c r="P627" s="68">
        <f t="shared" si="169"/>
        <v>0</v>
      </c>
      <c r="Q627" s="69" t="e">
        <f t="shared" si="165"/>
        <v>#DIV/0!</v>
      </c>
    </row>
    <row r="628" spans="1:17" ht="18" customHeight="1" x14ac:dyDescent="0.2">
      <c r="A628" s="2" t="s">
        <v>402</v>
      </c>
      <c r="B628" s="4" t="s">
        <v>36</v>
      </c>
      <c r="C628" s="2" t="s">
        <v>37</v>
      </c>
      <c r="D628" s="2" t="s">
        <v>9</v>
      </c>
      <c r="E628" s="129" t="s">
        <v>38</v>
      </c>
      <c r="F628" s="129"/>
      <c r="G628" s="3" t="s">
        <v>39</v>
      </c>
      <c r="H628" s="4" t="s">
        <v>40</v>
      </c>
      <c r="I628" s="4" t="s">
        <v>41</v>
      </c>
      <c r="J628" s="4" t="s">
        <v>10</v>
      </c>
      <c r="K628" s="65">
        <f t="shared" si="167"/>
        <v>9.0399999999999991</v>
      </c>
      <c r="N628" s="59" t="s">
        <v>41</v>
      </c>
      <c r="O628" s="68" t="e">
        <f t="shared" si="164"/>
        <v>#VALUE!</v>
      </c>
      <c r="P628" s="68" t="e">
        <f t="shared" si="169"/>
        <v>#VALUE!</v>
      </c>
      <c r="Q628" s="69" t="e">
        <f t="shared" si="165"/>
        <v>#VALUE!</v>
      </c>
    </row>
    <row r="629" spans="1:17" ht="39" customHeight="1" x14ac:dyDescent="0.2">
      <c r="A629" s="6" t="s">
        <v>42</v>
      </c>
      <c r="B629" s="8">
        <v>92762</v>
      </c>
      <c r="C629" s="6" t="s">
        <v>44</v>
      </c>
      <c r="D629" s="6" t="s">
        <v>403</v>
      </c>
      <c r="E629" s="138" t="s">
        <v>103</v>
      </c>
      <c r="F629" s="138"/>
      <c r="G629" s="7" t="s">
        <v>112</v>
      </c>
      <c r="H629" s="10">
        <v>1</v>
      </c>
      <c r="I629" s="9">
        <f>SUM(J630:J634)</f>
        <v>9.0399999999999991</v>
      </c>
      <c r="J629" s="9">
        <f>H629*I629</f>
        <v>9.0399999999999991</v>
      </c>
      <c r="K629" s="65"/>
      <c r="N629" s="59">
        <v>12.049999999999999</v>
      </c>
      <c r="O629" s="68">
        <f t="shared" si="164"/>
        <v>3.0124999999999997</v>
      </c>
      <c r="P629" s="68">
        <f t="shared" si="169"/>
        <v>9.0374999999999996</v>
      </c>
      <c r="Q629" s="69">
        <f t="shared" si="165"/>
        <v>0.25</v>
      </c>
    </row>
    <row r="630" spans="1:17" ht="24" customHeight="1" x14ac:dyDescent="0.2">
      <c r="A630" s="12" t="s">
        <v>48</v>
      </c>
      <c r="B630" s="14">
        <v>88238</v>
      </c>
      <c r="C630" s="12" t="s">
        <v>44</v>
      </c>
      <c r="D630" s="12" t="s">
        <v>320</v>
      </c>
      <c r="E630" s="137" t="s">
        <v>46</v>
      </c>
      <c r="F630" s="137"/>
      <c r="G630" s="13" t="s">
        <v>73</v>
      </c>
      <c r="H630" s="16">
        <v>6.4000000000000003E-3</v>
      </c>
      <c r="I630" s="15">
        <f t="shared" ref="I630:I634" si="182">P630</f>
        <v>12.817499999999999</v>
      </c>
      <c r="J630" s="15">
        <f>ROUND(H630*I630,2)</f>
        <v>0.08</v>
      </c>
      <c r="K630" s="65"/>
      <c r="N630" s="59">
        <v>17.09</v>
      </c>
      <c r="O630" s="68">
        <f t="shared" si="164"/>
        <v>4.2725</v>
      </c>
      <c r="P630" s="68">
        <f t="shared" si="169"/>
        <v>12.817499999999999</v>
      </c>
      <c r="Q630" s="69">
        <f t="shared" si="165"/>
        <v>0.25</v>
      </c>
    </row>
    <row r="631" spans="1:17" ht="24" customHeight="1" x14ac:dyDescent="0.2">
      <c r="A631" s="12" t="s">
        <v>48</v>
      </c>
      <c r="B631" s="14">
        <v>88245</v>
      </c>
      <c r="C631" s="12" t="s">
        <v>44</v>
      </c>
      <c r="D631" s="12" t="s">
        <v>321</v>
      </c>
      <c r="E631" s="137" t="s">
        <v>46</v>
      </c>
      <c r="F631" s="137"/>
      <c r="G631" s="13" t="s">
        <v>73</v>
      </c>
      <c r="H631" s="16">
        <v>3.9199999999999999E-2</v>
      </c>
      <c r="I631" s="15">
        <f t="shared" si="182"/>
        <v>16.184999999999999</v>
      </c>
      <c r="J631" s="15">
        <f>ROUND(H631*I631,2)</f>
        <v>0.63</v>
      </c>
      <c r="K631" s="65"/>
      <c r="N631" s="59">
        <v>21.58</v>
      </c>
      <c r="O631" s="68">
        <f t="shared" si="164"/>
        <v>5.3949999999999996</v>
      </c>
      <c r="P631" s="68">
        <f t="shared" si="169"/>
        <v>16.184999999999999</v>
      </c>
      <c r="Q631" s="69">
        <f t="shared" si="165"/>
        <v>0.25</v>
      </c>
    </row>
    <row r="632" spans="1:17" ht="26.1" customHeight="1" x14ac:dyDescent="0.2">
      <c r="A632" s="12" t="s">
        <v>48</v>
      </c>
      <c r="B632" s="14">
        <v>92803</v>
      </c>
      <c r="C632" s="12" t="s">
        <v>44</v>
      </c>
      <c r="D632" s="12" t="s">
        <v>330</v>
      </c>
      <c r="E632" s="137" t="s">
        <v>103</v>
      </c>
      <c r="F632" s="137"/>
      <c r="G632" s="13" t="s">
        <v>112</v>
      </c>
      <c r="H632" s="16">
        <v>1</v>
      </c>
      <c r="I632" s="15">
        <f t="shared" si="182"/>
        <v>7.8525000000000009</v>
      </c>
      <c r="J632" s="15">
        <f>ROUND(H632*I632,2)</f>
        <v>7.85</v>
      </c>
      <c r="K632" s="65"/>
      <c r="N632" s="59">
        <v>10.47</v>
      </c>
      <c r="O632" s="68">
        <f t="shared" si="164"/>
        <v>2.6175000000000002</v>
      </c>
      <c r="P632" s="68">
        <f t="shared" si="169"/>
        <v>7.8525000000000009</v>
      </c>
      <c r="Q632" s="69">
        <f t="shared" si="165"/>
        <v>0.25</v>
      </c>
    </row>
    <row r="633" spans="1:17" ht="39" customHeight="1" x14ac:dyDescent="0.2">
      <c r="A633" s="17" t="s">
        <v>50</v>
      </c>
      <c r="B633" s="19">
        <v>39017</v>
      </c>
      <c r="C633" s="17" t="s">
        <v>44</v>
      </c>
      <c r="D633" s="17" t="s">
        <v>323</v>
      </c>
      <c r="E633" s="139" t="s">
        <v>54</v>
      </c>
      <c r="F633" s="139"/>
      <c r="G633" s="18" t="s">
        <v>130</v>
      </c>
      <c r="H633" s="21">
        <v>0.54300000000000004</v>
      </c>
      <c r="I633" s="20">
        <f t="shared" si="182"/>
        <v>0.16500000000000001</v>
      </c>
      <c r="J633" s="20">
        <f>ROUND(H633*I633,2)</f>
        <v>0.09</v>
      </c>
      <c r="K633" s="65"/>
      <c r="N633" s="59">
        <v>0.22</v>
      </c>
      <c r="O633" s="68">
        <f t="shared" si="164"/>
        <v>5.5E-2</v>
      </c>
      <c r="P633" s="68">
        <f t="shared" si="169"/>
        <v>0.16500000000000001</v>
      </c>
      <c r="Q633" s="69">
        <f t="shared" si="165"/>
        <v>0.25</v>
      </c>
    </row>
    <row r="634" spans="1:17" ht="26.1" customHeight="1" thickBot="1" x14ac:dyDescent="0.25">
      <c r="A634" s="17" t="s">
        <v>50</v>
      </c>
      <c r="B634" s="19">
        <v>43132</v>
      </c>
      <c r="C634" s="17" t="s">
        <v>44</v>
      </c>
      <c r="D634" s="17" t="s">
        <v>324</v>
      </c>
      <c r="E634" s="139" t="s">
        <v>54</v>
      </c>
      <c r="F634" s="139"/>
      <c r="G634" s="18" t="s">
        <v>112</v>
      </c>
      <c r="H634" s="21">
        <v>2.5000000000000001E-2</v>
      </c>
      <c r="I634" s="20">
        <f t="shared" si="182"/>
        <v>15.997499999999999</v>
      </c>
      <c r="J634" s="20">
        <f t="shared" ref="J634" si="183">ROUNDDOWN(H634*I634,2)</f>
        <v>0.39</v>
      </c>
      <c r="K634" s="65"/>
      <c r="N634" s="59">
        <v>21.33</v>
      </c>
      <c r="O634" s="68">
        <f t="shared" si="164"/>
        <v>5.3324999999999996</v>
      </c>
      <c r="P634" s="68">
        <f t="shared" si="169"/>
        <v>15.997499999999999</v>
      </c>
      <c r="Q634" s="69">
        <f t="shared" si="165"/>
        <v>0.25</v>
      </c>
    </row>
    <row r="635" spans="1:17" ht="0.95" customHeight="1" thickTop="1" x14ac:dyDescent="0.2">
      <c r="A635" s="11"/>
      <c r="B635" s="11"/>
      <c r="C635" s="11"/>
      <c r="D635" s="11"/>
      <c r="E635" s="11"/>
      <c r="F635" s="11"/>
      <c r="G635" s="11"/>
      <c r="H635" s="11"/>
      <c r="I635" s="11"/>
      <c r="J635" s="11"/>
      <c r="K635" s="65" t="b">
        <f t="shared" si="167"/>
        <v>0</v>
      </c>
      <c r="N635" s="59"/>
      <c r="O635" s="68">
        <f t="shared" si="164"/>
        <v>0</v>
      </c>
      <c r="P635" s="68">
        <f t="shared" si="169"/>
        <v>0</v>
      </c>
      <c r="Q635" s="69" t="e">
        <f t="shared" si="165"/>
        <v>#DIV/0!</v>
      </c>
    </row>
    <row r="636" spans="1:17" ht="18" customHeight="1" x14ac:dyDescent="0.2">
      <c r="A636" s="2" t="s">
        <v>404</v>
      </c>
      <c r="B636" s="4" t="s">
        <v>36</v>
      </c>
      <c r="C636" s="2" t="s">
        <v>37</v>
      </c>
      <c r="D636" s="2" t="s">
        <v>9</v>
      </c>
      <c r="E636" s="129" t="s">
        <v>38</v>
      </c>
      <c r="F636" s="129"/>
      <c r="G636" s="3" t="s">
        <v>39</v>
      </c>
      <c r="H636" s="4" t="s">
        <v>40</v>
      </c>
      <c r="I636" s="4" t="s">
        <v>41</v>
      </c>
      <c r="J636" s="4" t="s">
        <v>10</v>
      </c>
      <c r="K636" s="65">
        <f t="shared" si="167"/>
        <v>7.6799999999999988</v>
      </c>
      <c r="N636" s="59" t="s">
        <v>41</v>
      </c>
      <c r="O636" s="68" t="e">
        <f t="shared" si="164"/>
        <v>#VALUE!</v>
      </c>
      <c r="P636" s="68" t="e">
        <f t="shared" si="169"/>
        <v>#VALUE!</v>
      </c>
      <c r="Q636" s="69" t="e">
        <f t="shared" si="165"/>
        <v>#VALUE!</v>
      </c>
    </row>
    <row r="637" spans="1:17" ht="39" customHeight="1" x14ac:dyDescent="0.2">
      <c r="A637" s="6" t="s">
        <v>42</v>
      </c>
      <c r="B637" s="8">
        <v>92763</v>
      </c>
      <c r="C637" s="6" t="s">
        <v>44</v>
      </c>
      <c r="D637" s="6" t="s">
        <v>405</v>
      </c>
      <c r="E637" s="138" t="s">
        <v>103</v>
      </c>
      <c r="F637" s="138"/>
      <c r="G637" s="7" t="s">
        <v>112</v>
      </c>
      <c r="H637" s="10">
        <v>1</v>
      </c>
      <c r="I637" s="9">
        <f>SUM(J638:J642)</f>
        <v>7.6799999999999988</v>
      </c>
      <c r="J637" s="9">
        <f>H637*I637</f>
        <v>7.6799999999999988</v>
      </c>
      <c r="K637" s="65"/>
      <c r="N637" s="59">
        <v>10.239999999999998</v>
      </c>
      <c r="O637" s="68">
        <f t="shared" si="164"/>
        <v>2.5599999999999996</v>
      </c>
      <c r="P637" s="68">
        <f t="shared" si="169"/>
        <v>7.6799999999999988</v>
      </c>
      <c r="Q637" s="69">
        <f t="shared" si="165"/>
        <v>0.25</v>
      </c>
    </row>
    <row r="638" spans="1:17" ht="24" customHeight="1" x14ac:dyDescent="0.2">
      <c r="A638" s="12" t="s">
        <v>48</v>
      </c>
      <c r="B638" s="14">
        <v>88238</v>
      </c>
      <c r="C638" s="12" t="s">
        <v>44</v>
      </c>
      <c r="D638" s="12" t="s">
        <v>320</v>
      </c>
      <c r="E638" s="137" t="s">
        <v>46</v>
      </c>
      <c r="F638" s="137"/>
      <c r="G638" s="13" t="s">
        <v>73</v>
      </c>
      <c r="H638" s="16">
        <v>4.1999999999999997E-3</v>
      </c>
      <c r="I638" s="15">
        <f t="shared" ref="I638:I642" si="184">P638</f>
        <v>12.817499999999999</v>
      </c>
      <c r="J638" s="15">
        <f>ROUND(H638*I638,2)</f>
        <v>0.05</v>
      </c>
      <c r="K638" s="65"/>
      <c r="N638" s="59">
        <v>17.09</v>
      </c>
      <c r="O638" s="68">
        <f t="shared" si="164"/>
        <v>4.2725</v>
      </c>
      <c r="P638" s="68">
        <f t="shared" si="169"/>
        <v>12.817499999999999</v>
      </c>
      <c r="Q638" s="69">
        <f t="shared" si="165"/>
        <v>0.25</v>
      </c>
    </row>
    <row r="639" spans="1:17" ht="24" customHeight="1" x14ac:dyDescent="0.2">
      <c r="A639" s="12" t="s">
        <v>48</v>
      </c>
      <c r="B639" s="14">
        <v>88245</v>
      </c>
      <c r="C639" s="12" t="s">
        <v>44</v>
      </c>
      <c r="D639" s="12" t="s">
        <v>321</v>
      </c>
      <c r="E639" s="137" t="s">
        <v>46</v>
      </c>
      <c r="F639" s="137"/>
      <c r="G639" s="13" t="s">
        <v>73</v>
      </c>
      <c r="H639" s="16">
        <v>2.5700000000000001E-2</v>
      </c>
      <c r="I639" s="15">
        <f t="shared" si="184"/>
        <v>16.184999999999999</v>
      </c>
      <c r="J639" s="15">
        <f>ROUND(H639*I639,2)</f>
        <v>0.42</v>
      </c>
      <c r="K639" s="65"/>
      <c r="N639" s="59">
        <v>21.58</v>
      </c>
      <c r="O639" s="68">
        <f t="shared" si="164"/>
        <v>5.3949999999999996</v>
      </c>
      <c r="P639" s="68">
        <f t="shared" si="169"/>
        <v>16.184999999999999</v>
      </c>
      <c r="Q639" s="69">
        <f t="shared" si="165"/>
        <v>0.25</v>
      </c>
    </row>
    <row r="640" spans="1:17" ht="26.1" customHeight="1" x14ac:dyDescent="0.2">
      <c r="A640" s="12" t="s">
        <v>48</v>
      </c>
      <c r="B640" s="14">
        <v>92804</v>
      </c>
      <c r="C640" s="12" t="s">
        <v>44</v>
      </c>
      <c r="D640" s="12" t="s">
        <v>333</v>
      </c>
      <c r="E640" s="137" t="s">
        <v>103</v>
      </c>
      <c r="F640" s="137"/>
      <c r="G640" s="13" t="s">
        <v>112</v>
      </c>
      <c r="H640" s="16">
        <v>1</v>
      </c>
      <c r="I640" s="15">
        <f t="shared" si="184"/>
        <v>6.7575000000000003</v>
      </c>
      <c r="J640" s="15">
        <f>ROUND(H640*I640,2)</f>
        <v>6.76</v>
      </c>
      <c r="K640" s="65"/>
      <c r="N640" s="59">
        <v>9.01</v>
      </c>
      <c r="O640" s="68">
        <f t="shared" si="164"/>
        <v>2.2524999999999999</v>
      </c>
      <c r="P640" s="68">
        <f t="shared" si="169"/>
        <v>6.7575000000000003</v>
      </c>
      <c r="Q640" s="69">
        <f t="shared" si="165"/>
        <v>0.25</v>
      </c>
    </row>
    <row r="641" spans="1:17" ht="39" customHeight="1" x14ac:dyDescent="0.2">
      <c r="A641" s="17" t="s">
        <v>50</v>
      </c>
      <c r="B641" s="19">
        <v>39017</v>
      </c>
      <c r="C641" s="17" t="s">
        <v>44</v>
      </c>
      <c r="D641" s="17" t="s">
        <v>323</v>
      </c>
      <c r="E641" s="139" t="s">
        <v>54</v>
      </c>
      <c r="F641" s="139"/>
      <c r="G641" s="18" t="s">
        <v>130</v>
      </c>
      <c r="H641" s="21">
        <v>0.36699999999999999</v>
      </c>
      <c r="I641" s="20">
        <f t="shared" si="184"/>
        <v>0.16500000000000001</v>
      </c>
      <c r="J641" s="20">
        <f>ROUND(H641*I641,2)</f>
        <v>0.06</v>
      </c>
      <c r="K641" s="65"/>
      <c r="N641" s="59">
        <v>0.22</v>
      </c>
      <c r="O641" s="68">
        <f t="shared" si="164"/>
        <v>5.5E-2</v>
      </c>
      <c r="P641" s="68">
        <f t="shared" si="169"/>
        <v>0.16500000000000001</v>
      </c>
      <c r="Q641" s="69">
        <f t="shared" si="165"/>
        <v>0.25</v>
      </c>
    </row>
    <row r="642" spans="1:17" ht="26.1" customHeight="1" thickBot="1" x14ac:dyDescent="0.25">
      <c r="A642" s="17" t="s">
        <v>50</v>
      </c>
      <c r="B642" s="19">
        <v>43132</v>
      </c>
      <c r="C642" s="17" t="s">
        <v>44</v>
      </c>
      <c r="D642" s="17" t="s">
        <v>324</v>
      </c>
      <c r="E642" s="139" t="s">
        <v>54</v>
      </c>
      <c r="F642" s="139"/>
      <c r="G642" s="18" t="s">
        <v>112</v>
      </c>
      <c r="H642" s="21">
        <v>2.5000000000000001E-2</v>
      </c>
      <c r="I642" s="20">
        <f t="shared" si="184"/>
        <v>15.997499999999999</v>
      </c>
      <c r="J642" s="20">
        <f t="shared" ref="J642" si="185">ROUNDDOWN(H642*I642,2)</f>
        <v>0.39</v>
      </c>
      <c r="K642" s="65"/>
      <c r="N642" s="59">
        <v>21.33</v>
      </c>
      <c r="O642" s="68">
        <f t="shared" si="164"/>
        <v>5.3324999999999996</v>
      </c>
      <c r="P642" s="68">
        <f t="shared" si="169"/>
        <v>15.997499999999999</v>
      </c>
      <c r="Q642" s="69">
        <f t="shared" si="165"/>
        <v>0.25</v>
      </c>
    </row>
    <row r="643" spans="1:17" ht="0.95" customHeight="1" thickTop="1" x14ac:dyDescent="0.2">
      <c r="A643" s="11"/>
      <c r="B643" s="11"/>
      <c r="C643" s="11"/>
      <c r="D643" s="11"/>
      <c r="E643" s="11"/>
      <c r="F643" s="11"/>
      <c r="G643" s="11"/>
      <c r="H643" s="11"/>
      <c r="I643" s="11"/>
      <c r="J643" s="11"/>
      <c r="K643" s="65" t="b">
        <f t="shared" si="167"/>
        <v>0</v>
      </c>
      <c r="N643" s="59"/>
      <c r="O643" s="68">
        <f t="shared" si="164"/>
        <v>0</v>
      </c>
      <c r="P643" s="68">
        <f t="shared" si="169"/>
        <v>0</v>
      </c>
      <c r="Q643" s="69" t="e">
        <f t="shared" si="165"/>
        <v>#DIV/0!</v>
      </c>
    </row>
    <row r="644" spans="1:17" ht="18" customHeight="1" x14ac:dyDescent="0.2">
      <c r="A644" s="2" t="s">
        <v>406</v>
      </c>
      <c r="B644" s="4" t="s">
        <v>36</v>
      </c>
      <c r="C644" s="2" t="s">
        <v>37</v>
      </c>
      <c r="D644" s="2" t="s">
        <v>9</v>
      </c>
      <c r="E644" s="129" t="s">
        <v>38</v>
      </c>
      <c r="F644" s="129"/>
      <c r="G644" s="3" t="s">
        <v>39</v>
      </c>
      <c r="H644" s="4" t="s">
        <v>40</v>
      </c>
      <c r="I644" s="4" t="s">
        <v>41</v>
      </c>
      <c r="J644" s="4" t="s">
        <v>10</v>
      </c>
      <c r="K644" s="65">
        <f t="shared" si="167"/>
        <v>7.49</v>
      </c>
      <c r="N644" s="59" t="s">
        <v>41</v>
      </c>
      <c r="O644" s="68" t="e">
        <f t="shared" si="164"/>
        <v>#VALUE!</v>
      </c>
      <c r="P644" s="68" t="e">
        <f t="shared" si="169"/>
        <v>#VALUE!</v>
      </c>
      <c r="Q644" s="69" t="e">
        <f t="shared" si="165"/>
        <v>#VALUE!</v>
      </c>
    </row>
    <row r="645" spans="1:17" ht="39" customHeight="1" x14ac:dyDescent="0.2">
      <c r="A645" s="6" t="s">
        <v>42</v>
      </c>
      <c r="B645" s="8">
        <v>92764</v>
      </c>
      <c r="C645" s="6" t="s">
        <v>44</v>
      </c>
      <c r="D645" s="6" t="s">
        <v>407</v>
      </c>
      <c r="E645" s="138" t="s">
        <v>103</v>
      </c>
      <c r="F645" s="138"/>
      <c r="G645" s="7" t="s">
        <v>112</v>
      </c>
      <c r="H645" s="10">
        <v>1</v>
      </c>
      <c r="I645" s="9">
        <f>SUM(J646:J650)</f>
        <v>7.49</v>
      </c>
      <c r="J645" s="9">
        <f>H645*I645</f>
        <v>7.49</v>
      </c>
      <c r="K645" s="65"/>
      <c r="N645" s="59">
        <v>9.9799999999999986</v>
      </c>
      <c r="O645" s="68">
        <f t="shared" si="164"/>
        <v>2.4949999999999997</v>
      </c>
      <c r="P645" s="68">
        <f t="shared" si="169"/>
        <v>7.4849999999999994</v>
      </c>
      <c r="Q645" s="69">
        <f t="shared" si="165"/>
        <v>0.25</v>
      </c>
    </row>
    <row r="646" spans="1:17" ht="24" customHeight="1" x14ac:dyDescent="0.2">
      <c r="A646" s="12" t="s">
        <v>48</v>
      </c>
      <c r="B646" s="14">
        <v>88238</v>
      </c>
      <c r="C646" s="12" t="s">
        <v>44</v>
      </c>
      <c r="D646" s="12" t="s">
        <v>320</v>
      </c>
      <c r="E646" s="137" t="s">
        <v>46</v>
      </c>
      <c r="F646" s="137"/>
      <c r="G646" s="13" t="s">
        <v>73</v>
      </c>
      <c r="H646" s="16">
        <v>3.2000000000000002E-3</v>
      </c>
      <c r="I646" s="15">
        <f t="shared" ref="I646:I650" si="186">P646</f>
        <v>12.817499999999999</v>
      </c>
      <c r="J646" s="15">
        <f>ROUND(H646*I646,2)</f>
        <v>0.04</v>
      </c>
      <c r="K646" s="65"/>
      <c r="N646" s="59">
        <v>17.09</v>
      </c>
      <c r="O646" s="68">
        <f t="shared" si="164"/>
        <v>4.2725</v>
      </c>
      <c r="P646" s="68">
        <f t="shared" si="169"/>
        <v>12.817499999999999</v>
      </c>
      <c r="Q646" s="69">
        <f t="shared" si="165"/>
        <v>0.25</v>
      </c>
    </row>
    <row r="647" spans="1:17" ht="24" customHeight="1" x14ac:dyDescent="0.2">
      <c r="A647" s="12" t="s">
        <v>48</v>
      </c>
      <c r="B647" s="14">
        <v>88245</v>
      </c>
      <c r="C647" s="12" t="s">
        <v>44</v>
      </c>
      <c r="D647" s="12" t="s">
        <v>321</v>
      </c>
      <c r="E647" s="137" t="s">
        <v>46</v>
      </c>
      <c r="F647" s="137"/>
      <c r="G647" s="13" t="s">
        <v>73</v>
      </c>
      <c r="H647" s="16">
        <v>1.9400000000000001E-2</v>
      </c>
      <c r="I647" s="15">
        <f t="shared" si="186"/>
        <v>16.184999999999999</v>
      </c>
      <c r="J647" s="15">
        <f>ROUND(H647*I647,2)</f>
        <v>0.31</v>
      </c>
      <c r="K647" s="65"/>
      <c r="N647" s="59">
        <v>21.58</v>
      </c>
      <c r="O647" s="68">
        <f t="shared" si="164"/>
        <v>5.3949999999999996</v>
      </c>
      <c r="P647" s="68">
        <f t="shared" si="169"/>
        <v>16.184999999999999</v>
      </c>
      <c r="Q647" s="69">
        <f t="shared" si="165"/>
        <v>0.25</v>
      </c>
    </row>
    <row r="648" spans="1:17" ht="26.1" customHeight="1" x14ac:dyDescent="0.2">
      <c r="A648" s="12" t="s">
        <v>48</v>
      </c>
      <c r="B648" s="14">
        <v>92805</v>
      </c>
      <c r="C648" s="12" t="s">
        <v>44</v>
      </c>
      <c r="D648" s="12" t="s">
        <v>336</v>
      </c>
      <c r="E648" s="137" t="s">
        <v>103</v>
      </c>
      <c r="F648" s="137"/>
      <c r="G648" s="13" t="s">
        <v>112</v>
      </c>
      <c r="H648" s="16">
        <v>1</v>
      </c>
      <c r="I648" s="15">
        <f t="shared" si="186"/>
        <v>6.7124999999999995</v>
      </c>
      <c r="J648" s="15">
        <f>ROUND(H648*I648,2)</f>
        <v>6.71</v>
      </c>
      <c r="K648" s="65"/>
      <c r="N648" s="59">
        <v>8.9499999999999993</v>
      </c>
      <c r="O648" s="68">
        <f t="shared" ref="O648:O711" si="187">N648*$O$4</f>
        <v>2.2374999999999998</v>
      </c>
      <c r="P648" s="68">
        <f t="shared" si="169"/>
        <v>6.7124999999999995</v>
      </c>
      <c r="Q648" s="69">
        <f t="shared" ref="Q648:Q711" si="188">1-(P648/N648)</f>
        <v>0.25</v>
      </c>
    </row>
    <row r="649" spans="1:17" ht="39" customHeight="1" x14ac:dyDescent="0.2">
      <c r="A649" s="17" t="s">
        <v>50</v>
      </c>
      <c r="B649" s="19">
        <v>39017</v>
      </c>
      <c r="C649" s="17" t="s">
        <v>44</v>
      </c>
      <c r="D649" s="17" t="s">
        <v>323</v>
      </c>
      <c r="E649" s="139" t="s">
        <v>54</v>
      </c>
      <c r="F649" s="139"/>
      <c r="G649" s="18" t="s">
        <v>130</v>
      </c>
      <c r="H649" s="21">
        <v>0.21199999999999999</v>
      </c>
      <c r="I649" s="20">
        <f t="shared" si="186"/>
        <v>0.16500000000000001</v>
      </c>
      <c r="J649" s="20">
        <f>ROUND(H649*I649,2)</f>
        <v>0.03</v>
      </c>
      <c r="K649" s="65"/>
      <c r="N649" s="59">
        <v>0.22</v>
      </c>
      <c r="O649" s="68">
        <f t="shared" si="187"/>
        <v>5.5E-2</v>
      </c>
      <c r="P649" s="68">
        <f t="shared" si="169"/>
        <v>0.16500000000000001</v>
      </c>
      <c r="Q649" s="69">
        <f t="shared" si="188"/>
        <v>0.25</v>
      </c>
    </row>
    <row r="650" spans="1:17" ht="26.1" customHeight="1" thickBot="1" x14ac:dyDescent="0.25">
      <c r="A650" s="17" t="s">
        <v>50</v>
      </c>
      <c r="B650" s="19">
        <v>43132</v>
      </c>
      <c r="C650" s="17" t="s">
        <v>44</v>
      </c>
      <c r="D650" s="17" t="s">
        <v>324</v>
      </c>
      <c r="E650" s="139" t="s">
        <v>54</v>
      </c>
      <c r="F650" s="139"/>
      <c r="G650" s="18" t="s">
        <v>112</v>
      </c>
      <c r="H650" s="21">
        <v>2.5000000000000001E-2</v>
      </c>
      <c r="I650" s="20">
        <f t="shared" si="186"/>
        <v>15.997499999999999</v>
      </c>
      <c r="J650" s="20">
        <f>ROUND(H650*I650,2)</f>
        <v>0.4</v>
      </c>
      <c r="K650" s="65"/>
      <c r="N650" s="59">
        <v>21.33</v>
      </c>
      <c r="O650" s="68">
        <f t="shared" si="187"/>
        <v>5.3324999999999996</v>
      </c>
      <c r="P650" s="68">
        <f t="shared" si="169"/>
        <v>15.997499999999999</v>
      </c>
      <c r="Q650" s="69">
        <f t="shared" si="188"/>
        <v>0.25</v>
      </c>
    </row>
    <row r="651" spans="1:17" ht="0.95" customHeight="1" thickTop="1" x14ac:dyDescent="0.2">
      <c r="A651" s="11"/>
      <c r="B651" s="11"/>
      <c r="C651" s="11"/>
      <c r="D651" s="11"/>
      <c r="E651" s="11"/>
      <c r="F651" s="11"/>
      <c r="G651" s="11"/>
      <c r="H651" s="11"/>
      <c r="I651" s="11"/>
      <c r="J651" s="11"/>
      <c r="K651" s="65" t="b">
        <f t="shared" ref="K651:K707" si="189">IF(J651="Total",J652)</f>
        <v>0</v>
      </c>
      <c r="N651" s="59"/>
      <c r="O651" s="68">
        <f t="shared" si="187"/>
        <v>0</v>
      </c>
      <c r="P651" s="68">
        <f t="shared" si="169"/>
        <v>0</v>
      </c>
      <c r="Q651" s="69" t="e">
        <f t="shared" si="188"/>
        <v>#DIV/0!</v>
      </c>
    </row>
    <row r="652" spans="1:17" ht="18" customHeight="1" x14ac:dyDescent="0.2">
      <c r="A652" s="2" t="s">
        <v>408</v>
      </c>
      <c r="B652" s="4" t="s">
        <v>36</v>
      </c>
      <c r="C652" s="2" t="s">
        <v>37</v>
      </c>
      <c r="D652" s="2" t="s">
        <v>9</v>
      </c>
      <c r="E652" s="129" t="s">
        <v>38</v>
      </c>
      <c r="F652" s="129"/>
      <c r="G652" s="3" t="s">
        <v>39</v>
      </c>
      <c r="H652" s="4" t="s">
        <v>40</v>
      </c>
      <c r="I652" s="4" t="s">
        <v>41</v>
      </c>
      <c r="J652" s="4" t="s">
        <v>10</v>
      </c>
      <c r="K652" s="65">
        <f t="shared" si="189"/>
        <v>8.61</v>
      </c>
      <c r="N652" s="59" t="s">
        <v>41</v>
      </c>
      <c r="O652" s="68" t="e">
        <f t="shared" si="187"/>
        <v>#VALUE!</v>
      </c>
      <c r="P652" s="68" t="e">
        <f t="shared" si="169"/>
        <v>#VALUE!</v>
      </c>
      <c r="Q652" s="69" t="e">
        <f t="shared" si="188"/>
        <v>#VALUE!</v>
      </c>
    </row>
    <row r="653" spans="1:17" ht="39" customHeight="1" x14ac:dyDescent="0.2">
      <c r="A653" s="6" t="s">
        <v>42</v>
      </c>
      <c r="B653" s="8">
        <v>92765</v>
      </c>
      <c r="C653" s="6" t="s">
        <v>44</v>
      </c>
      <c r="D653" s="6" t="s">
        <v>409</v>
      </c>
      <c r="E653" s="138" t="s">
        <v>103</v>
      </c>
      <c r="F653" s="138"/>
      <c r="G653" s="7" t="s">
        <v>112</v>
      </c>
      <c r="H653" s="10">
        <v>1</v>
      </c>
      <c r="I653" s="9">
        <f>SUM(J654:J658)</f>
        <v>8.61</v>
      </c>
      <c r="J653" s="9">
        <f>H653*I653</f>
        <v>8.61</v>
      </c>
      <c r="K653" s="65"/>
      <c r="N653" s="59">
        <v>11.469999999999999</v>
      </c>
      <c r="O653" s="68">
        <f t="shared" si="187"/>
        <v>2.8674999999999997</v>
      </c>
      <c r="P653" s="68">
        <f t="shared" si="169"/>
        <v>8.6024999999999991</v>
      </c>
      <c r="Q653" s="69">
        <f t="shared" si="188"/>
        <v>0.25</v>
      </c>
    </row>
    <row r="654" spans="1:17" ht="24" customHeight="1" x14ac:dyDescent="0.2">
      <c r="A654" s="12" t="s">
        <v>48</v>
      </c>
      <c r="B654" s="14">
        <v>88238</v>
      </c>
      <c r="C654" s="12" t="s">
        <v>44</v>
      </c>
      <c r="D654" s="12" t="s">
        <v>320</v>
      </c>
      <c r="E654" s="137" t="s">
        <v>46</v>
      </c>
      <c r="F654" s="137"/>
      <c r="G654" s="13" t="s">
        <v>73</v>
      </c>
      <c r="H654" s="16">
        <v>2.5000000000000001E-3</v>
      </c>
      <c r="I654" s="15">
        <f t="shared" ref="I654:I658" si="190">P654</f>
        <v>12.817499999999999</v>
      </c>
      <c r="J654" s="15">
        <f>ROUND(H654*I654,2)</f>
        <v>0.03</v>
      </c>
      <c r="K654" s="65"/>
      <c r="N654" s="59">
        <v>17.09</v>
      </c>
      <c r="O654" s="68">
        <f t="shared" si="187"/>
        <v>4.2725</v>
      </c>
      <c r="P654" s="68">
        <f t="shared" ref="P654:P717" si="191">N654-O654</f>
        <v>12.817499999999999</v>
      </c>
      <c r="Q654" s="69">
        <f t="shared" si="188"/>
        <v>0.25</v>
      </c>
    </row>
    <row r="655" spans="1:17" ht="24" customHeight="1" x14ac:dyDescent="0.2">
      <c r="A655" s="12" t="s">
        <v>48</v>
      </c>
      <c r="B655" s="14">
        <v>88245</v>
      </c>
      <c r="C655" s="12" t="s">
        <v>44</v>
      </c>
      <c r="D655" s="12" t="s">
        <v>321</v>
      </c>
      <c r="E655" s="137" t="s">
        <v>46</v>
      </c>
      <c r="F655" s="137"/>
      <c r="G655" s="13" t="s">
        <v>73</v>
      </c>
      <c r="H655" s="16">
        <v>1.52E-2</v>
      </c>
      <c r="I655" s="15">
        <f t="shared" si="190"/>
        <v>16.184999999999999</v>
      </c>
      <c r="J655" s="15">
        <f>ROUND(H655*I655,2)</f>
        <v>0.25</v>
      </c>
      <c r="K655" s="65"/>
      <c r="N655" s="59">
        <v>21.58</v>
      </c>
      <c r="O655" s="68">
        <f t="shared" si="187"/>
        <v>5.3949999999999996</v>
      </c>
      <c r="P655" s="68">
        <f t="shared" si="191"/>
        <v>16.184999999999999</v>
      </c>
      <c r="Q655" s="69">
        <f t="shared" si="188"/>
        <v>0.25</v>
      </c>
    </row>
    <row r="656" spans="1:17" ht="26.1" customHeight="1" x14ac:dyDescent="0.2">
      <c r="A656" s="12" t="s">
        <v>48</v>
      </c>
      <c r="B656" s="14">
        <v>92806</v>
      </c>
      <c r="C656" s="12" t="s">
        <v>44</v>
      </c>
      <c r="D656" s="12" t="s">
        <v>339</v>
      </c>
      <c r="E656" s="137" t="s">
        <v>103</v>
      </c>
      <c r="F656" s="137"/>
      <c r="G656" s="13" t="s">
        <v>112</v>
      </c>
      <c r="H656" s="16">
        <v>1</v>
      </c>
      <c r="I656" s="15">
        <f t="shared" si="190"/>
        <v>7.92</v>
      </c>
      <c r="J656" s="15">
        <f>ROUND(H656*I656,2)</f>
        <v>7.92</v>
      </c>
      <c r="K656" s="65"/>
      <c r="N656" s="59">
        <v>10.56</v>
      </c>
      <c r="O656" s="68">
        <f t="shared" si="187"/>
        <v>2.64</v>
      </c>
      <c r="P656" s="68">
        <f t="shared" si="191"/>
        <v>7.92</v>
      </c>
      <c r="Q656" s="69">
        <f t="shared" si="188"/>
        <v>0.25</v>
      </c>
    </row>
    <row r="657" spans="1:17" ht="39" customHeight="1" x14ac:dyDescent="0.2">
      <c r="A657" s="17" t="s">
        <v>50</v>
      </c>
      <c r="B657" s="19">
        <v>39017</v>
      </c>
      <c r="C657" s="17" t="s">
        <v>44</v>
      </c>
      <c r="D657" s="17" t="s">
        <v>323</v>
      </c>
      <c r="E657" s="139" t="s">
        <v>54</v>
      </c>
      <c r="F657" s="139"/>
      <c r="G657" s="18" t="s">
        <v>130</v>
      </c>
      <c r="H657" s="21">
        <v>0.113</v>
      </c>
      <c r="I657" s="20">
        <f t="shared" si="190"/>
        <v>0.16500000000000001</v>
      </c>
      <c r="J657" s="20">
        <f>ROUNDDOWN(H657*I657,2)</f>
        <v>0.01</v>
      </c>
      <c r="K657" s="65"/>
      <c r="N657" s="59">
        <v>0.22</v>
      </c>
      <c r="O657" s="68">
        <f t="shared" si="187"/>
        <v>5.5E-2</v>
      </c>
      <c r="P657" s="68">
        <f t="shared" si="191"/>
        <v>0.16500000000000001</v>
      </c>
      <c r="Q657" s="69">
        <f t="shared" si="188"/>
        <v>0.25</v>
      </c>
    </row>
    <row r="658" spans="1:17" ht="26.1" customHeight="1" thickBot="1" x14ac:dyDescent="0.25">
      <c r="A658" s="17" t="s">
        <v>50</v>
      </c>
      <c r="B658" s="19">
        <v>43132</v>
      </c>
      <c r="C658" s="17" t="s">
        <v>44</v>
      </c>
      <c r="D658" s="17" t="s">
        <v>324</v>
      </c>
      <c r="E658" s="139" t="s">
        <v>54</v>
      </c>
      <c r="F658" s="139"/>
      <c r="G658" s="18" t="s">
        <v>112</v>
      </c>
      <c r="H658" s="21">
        <v>2.5000000000000001E-2</v>
      </c>
      <c r="I658" s="20">
        <f t="shared" si="190"/>
        <v>15.997499999999999</v>
      </c>
      <c r="J658" s="20">
        <f>ROUND(H658*I658,2)</f>
        <v>0.4</v>
      </c>
      <c r="K658" s="65"/>
      <c r="N658" s="59">
        <v>21.33</v>
      </c>
      <c r="O658" s="68">
        <f t="shared" si="187"/>
        <v>5.3324999999999996</v>
      </c>
      <c r="P658" s="68">
        <f t="shared" si="191"/>
        <v>15.997499999999999</v>
      </c>
      <c r="Q658" s="69">
        <f t="shared" si="188"/>
        <v>0.25</v>
      </c>
    </row>
    <row r="659" spans="1:17" ht="0.95" customHeight="1" thickTop="1" x14ac:dyDescent="0.2">
      <c r="A659" s="11"/>
      <c r="B659" s="11"/>
      <c r="C659" s="11"/>
      <c r="D659" s="11"/>
      <c r="E659" s="11"/>
      <c r="F659" s="11"/>
      <c r="G659" s="11"/>
      <c r="H659" s="11"/>
      <c r="I659" s="11"/>
      <c r="J659" s="11"/>
      <c r="K659" s="65" t="b">
        <f t="shared" si="189"/>
        <v>0</v>
      </c>
      <c r="N659" s="59"/>
      <c r="O659" s="68">
        <f t="shared" si="187"/>
        <v>0</v>
      </c>
      <c r="P659" s="68">
        <f t="shared" si="191"/>
        <v>0</v>
      </c>
      <c r="Q659" s="69" t="e">
        <f t="shared" si="188"/>
        <v>#DIV/0!</v>
      </c>
    </row>
    <row r="660" spans="1:17" ht="18" customHeight="1" x14ac:dyDescent="0.2">
      <c r="A660" s="2" t="s">
        <v>410</v>
      </c>
      <c r="B660" s="4" t="s">
        <v>36</v>
      </c>
      <c r="C660" s="2" t="s">
        <v>37</v>
      </c>
      <c r="D660" s="2" t="s">
        <v>9</v>
      </c>
      <c r="E660" s="129" t="s">
        <v>38</v>
      </c>
      <c r="F660" s="129"/>
      <c r="G660" s="3" t="s">
        <v>39</v>
      </c>
      <c r="H660" s="4" t="s">
        <v>40</v>
      </c>
      <c r="I660" s="4" t="s">
        <v>41</v>
      </c>
      <c r="J660" s="4" t="s">
        <v>10</v>
      </c>
      <c r="K660" s="65">
        <f t="shared" si="189"/>
        <v>10.62</v>
      </c>
      <c r="N660" s="59" t="s">
        <v>41</v>
      </c>
      <c r="O660" s="68" t="e">
        <f t="shared" si="187"/>
        <v>#VALUE!</v>
      </c>
      <c r="P660" s="68" t="e">
        <f t="shared" si="191"/>
        <v>#VALUE!</v>
      </c>
      <c r="Q660" s="69" t="e">
        <f t="shared" si="188"/>
        <v>#VALUE!</v>
      </c>
    </row>
    <row r="661" spans="1:17" ht="39" customHeight="1" x14ac:dyDescent="0.2">
      <c r="A661" s="6" t="s">
        <v>42</v>
      </c>
      <c r="B661" s="8">
        <v>92759</v>
      </c>
      <c r="C661" s="6" t="s">
        <v>44</v>
      </c>
      <c r="D661" s="6" t="s">
        <v>411</v>
      </c>
      <c r="E661" s="138" t="s">
        <v>103</v>
      </c>
      <c r="F661" s="138"/>
      <c r="G661" s="7" t="s">
        <v>112</v>
      </c>
      <c r="H661" s="10">
        <v>1</v>
      </c>
      <c r="I661" s="9">
        <f>SUM(J662:J666)</f>
        <v>10.62</v>
      </c>
      <c r="J661" s="9">
        <f>H661*I661</f>
        <v>10.62</v>
      </c>
      <c r="K661" s="65"/>
      <c r="N661" s="59">
        <v>14.159999999999998</v>
      </c>
      <c r="O661" s="68">
        <f t="shared" si="187"/>
        <v>3.5399999999999996</v>
      </c>
      <c r="P661" s="68">
        <f t="shared" si="191"/>
        <v>10.62</v>
      </c>
      <c r="Q661" s="69">
        <f t="shared" si="188"/>
        <v>0.25</v>
      </c>
    </row>
    <row r="662" spans="1:17" ht="24" customHeight="1" x14ac:dyDescent="0.2">
      <c r="A662" s="12" t="s">
        <v>48</v>
      </c>
      <c r="B662" s="14">
        <v>88238</v>
      </c>
      <c r="C662" s="12" t="s">
        <v>44</v>
      </c>
      <c r="D662" s="12" t="s">
        <v>320</v>
      </c>
      <c r="E662" s="137" t="s">
        <v>46</v>
      </c>
      <c r="F662" s="137"/>
      <c r="G662" s="13" t="s">
        <v>73</v>
      </c>
      <c r="H662" s="16">
        <v>1.7500000000000002E-2</v>
      </c>
      <c r="I662" s="15">
        <f t="shared" ref="I662:I666" si="192">P662</f>
        <v>12.817499999999999</v>
      </c>
      <c r="J662" s="15">
        <f>ROUND(H662*I662,2)</f>
        <v>0.22</v>
      </c>
      <c r="K662" s="65"/>
      <c r="N662" s="59">
        <v>17.09</v>
      </c>
      <c r="O662" s="68">
        <f t="shared" si="187"/>
        <v>4.2725</v>
      </c>
      <c r="P662" s="68">
        <f t="shared" si="191"/>
        <v>12.817499999999999</v>
      </c>
      <c r="Q662" s="69">
        <f t="shared" si="188"/>
        <v>0.25</v>
      </c>
    </row>
    <row r="663" spans="1:17" ht="24" customHeight="1" x14ac:dyDescent="0.2">
      <c r="A663" s="12" t="s">
        <v>48</v>
      </c>
      <c r="B663" s="14">
        <v>88245</v>
      </c>
      <c r="C663" s="12" t="s">
        <v>44</v>
      </c>
      <c r="D663" s="12" t="s">
        <v>321</v>
      </c>
      <c r="E663" s="137" t="s">
        <v>46</v>
      </c>
      <c r="F663" s="137"/>
      <c r="G663" s="13" t="s">
        <v>73</v>
      </c>
      <c r="H663" s="16">
        <v>0.1069</v>
      </c>
      <c r="I663" s="15">
        <f t="shared" si="192"/>
        <v>16.184999999999999</v>
      </c>
      <c r="J663" s="15">
        <f>ROUND(H663*I663,2)</f>
        <v>1.73</v>
      </c>
      <c r="K663" s="65"/>
      <c r="N663" s="59">
        <v>21.58</v>
      </c>
      <c r="O663" s="68">
        <f t="shared" si="187"/>
        <v>5.3949999999999996</v>
      </c>
      <c r="P663" s="68">
        <f t="shared" si="191"/>
        <v>16.184999999999999</v>
      </c>
      <c r="Q663" s="69">
        <f t="shared" si="188"/>
        <v>0.25</v>
      </c>
    </row>
    <row r="664" spans="1:17" ht="26.1" customHeight="1" x14ac:dyDescent="0.2">
      <c r="A664" s="12" t="s">
        <v>48</v>
      </c>
      <c r="B664" s="14">
        <v>92800</v>
      </c>
      <c r="C664" s="12" t="s">
        <v>44</v>
      </c>
      <c r="D664" s="12" t="s">
        <v>342</v>
      </c>
      <c r="E664" s="137" t="s">
        <v>103</v>
      </c>
      <c r="F664" s="137"/>
      <c r="G664" s="13" t="s">
        <v>112</v>
      </c>
      <c r="H664" s="16">
        <v>1</v>
      </c>
      <c r="I664" s="15">
        <f t="shared" si="192"/>
        <v>8.0849999999999991</v>
      </c>
      <c r="J664" s="15">
        <f>ROUND(H664*I664,2)</f>
        <v>8.09</v>
      </c>
      <c r="K664" s="65"/>
      <c r="N664" s="59">
        <v>10.78</v>
      </c>
      <c r="O664" s="68">
        <f t="shared" si="187"/>
        <v>2.6949999999999998</v>
      </c>
      <c r="P664" s="68">
        <f t="shared" si="191"/>
        <v>8.0849999999999991</v>
      </c>
      <c r="Q664" s="69">
        <f t="shared" si="188"/>
        <v>0.25</v>
      </c>
    </row>
    <row r="665" spans="1:17" ht="39" customHeight="1" x14ac:dyDescent="0.2">
      <c r="A665" s="17" t="s">
        <v>50</v>
      </c>
      <c r="B665" s="19">
        <v>39017</v>
      </c>
      <c r="C665" s="17" t="s">
        <v>44</v>
      </c>
      <c r="D665" s="17" t="s">
        <v>323</v>
      </c>
      <c r="E665" s="139" t="s">
        <v>54</v>
      </c>
      <c r="F665" s="139"/>
      <c r="G665" s="18" t="s">
        <v>130</v>
      </c>
      <c r="H665" s="21">
        <v>1.19</v>
      </c>
      <c r="I665" s="20">
        <f t="shared" si="192"/>
        <v>0.16500000000000001</v>
      </c>
      <c r="J665" s="20">
        <f>ROUNDDOWN(H665*I665,2)</f>
        <v>0.19</v>
      </c>
      <c r="K665" s="65"/>
      <c r="N665" s="59">
        <v>0.22</v>
      </c>
      <c r="O665" s="68">
        <f t="shared" si="187"/>
        <v>5.5E-2</v>
      </c>
      <c r="P665" s="68">
        <f t="shared" si="191"/>
        <v>0.16500000000000001</v>
      </c>
      <c r="Q665" s="69">
        <f t="shared" si="188"/>
        <v>0.25</v>
      </c>
    </row>
    <row r="666" spans="1:17" ht="26.1" customHeight="1" thickBot="1" x14ac:dyDescent="0.25">
      <c r="A666" s="17" t="s">
        <v>50</v>
      </c>
      <c r="B666" s="19">
        <v>43132</v>
      </c>
      <c r="C666" s="17" t="s">
        <v>44</v>
      </c>
      <c r="D666" s="17" t="s">
        <v>324</v>
      </c>
      <c r="E666" s="139" t="s">
        <v>54</v>
      </c>
      <c r="F666" s="139"/>
      <c r="G666" s="18" t="s">
        <v>112</v>
      </c>
      <c r="H666" s="21">
        <v>2.5000000000000001E-2</v>
      </c>
      <c r="I666" s="20">
        <f t="shared" si="192"/>
        <v>15.997499999999999</v>
      </c>
      <c r="J666" s="20">
        <f>ROUNDDOWN(H666*I666,2)</f>
        <v>0.39</v>
      </c>
      <c r="K666" s="65"/>
      <c r="N666" s="59">
        <v>21.33</v>
      </c>
      <c r="O666" s="68">
        <f t="shared" si="187"/>
        <v>5.3324999999999996</v>
      </c>
      <c r="P666" s="68">
        <f t="shared" si="191"/>
        <v>15.997499999999999</v>
      </c>
      <c r="Q666" s="69">
        <f t="shared" si="188"/>
        <v>0.25</v>
      </c>
    </row>
    <row r="667" spans="1:17" ht="0.95" customHeight="1" thickTop="1" x14ac:dyDescent="0.2">
      <c r="A667" s="11"/>
      <c r="B667" s="11"/>
      <c r="C667" s="11"/>
      <c r="D667" s="11"/>
      <c r="E667" s="11"/>
      <c r="F667" s="11"/>
      <c r="G667" s="11"/>
      <c r="H667" s="11"/>
      <c r="I667" s="11"/>
      <c r="J667" s="11"/>
      <c r="K667" s="65" t="b">
        <f t="shared" si="189"/>
        <v>0</v>
      </c>
      <c r="N667" s="59"/>
      <c r="O667" s="68">
        <f t="shared" si="187"/>
        <v>0</v>
      </c>
      <c r="P667" s="68">
        <f t="shared" si="191"/>
        <v>0</v>
      </c>
      <c r="Q667" s="69" t="e">
        <f t="shared" si="188"/>
        <v>#DIV/0!</v>
      </c>
    </row>
    <row r="668" spans="1:17" ht="18" customHeight="1" x14ac:dyDescent="0.2">
      <c r="A668" s="2" t="s">
        <v>412</v>
      </c>
      <c r="B668" s="4" t="s">
        <v>36</v>
      </c>
      <c r="C668" s="2" t="s">
        <v>37</v>
      </c>
      <c r="D668" s="2" t="s">
        <v>9</v>
      </c>
      <c r="E668" s="129" t="s">
        <v>38</v>
      </c>
      <c r="F668" s="129"/>
      <c r="G668" s="3" t="s">
        <v>39</v>
      </c>
      <c r="H668" s="4" t="s">
        <v>40</v>
      </c>
      <c r="I668" s="4" t="s">
        <v>41</v>
      </c>
      <c r="J668" s="4" t="s">
        <v>10</v>
      </c>
      <c r="K668" s="65">
        <f t="shared" si="189"/>
        <v>46.96</v>
      </c>
      <c r="N668" s="59" t="s">
        <v>41</v>
      </c>
      <c r="O668" s="68" t="e">
        <f t="shared" si="187"/>
        <v>#VALUE!</v>
      </c>
      <c r="P668" s="68" t="e">
        <f t="shared" si="191"/>
        <v>#VALUE!</v>
      </c>
      <c r="Q668" s="69" t="e">
        <f t="shared" si="188"/>
        <v>#VALUE!</v>
      </c>
    </row>
    <row r="669" spans="1:17" ht="39" customHeight="1" x14ac:dyDescent="0.2">
      <c r="A669" s="6" t="s">
        <v>42</v>
      </c>
      <c r="B669" s="8">
        <v>92480</v>
      </c>
      <c r="C669" s="6" t="s">
        <v>44</v>
      </c>
      <c r="D669" s="6" t="s">
        <v>413</v>
      </c>
      <c r="E669" s="138" t="s">
        <v>103</v>
      </c>
      <c r="F669" s="138"/>
      <c r="G669" s="7" t="s">
        <v>101</v>
      </c>
      <c r="H669" s="10">
        <v>1</v>
      </c>
      <c r="I669" s="9">
        <f>SUM(J670:J679)</f>
        <v>46.96</v>
      </c>
      <c r="J669" s="9">
        <f>H669*I669</f>
        <v>46.96</v>
      </c>
      <c r="K669" s="65"/>
      <c r="N669" s="59">
        <v>62.61</v>
      </c>
      <c r="O669" s="68">
        <f t="shared" si="187"/>
        <v>15.6525</v>
      </c>
      <c r="P669" s="68">
        <f t="shared" si="191"/>
        <v>46.957499999999996</v>
      </c>
      <c r="Q669" s="69">
        <f t="shared" si="188"/>
        <v>0.25000000000000011</v>
      </c>
    </row>
    <row r="670" spans="1:17" ht="26.1" customHeight="1" x14ac:dyDescent="0.2">
      <c r="A670" s="12" t="s">
        <v>48</v>
      </c>
      <c r="B670" s="14">
        <v>88239</v>
      </c>
      <c r="C670" s="12" t="s">
        <v>44</v>
      </c>
      <c r="D670" s="12" t="s">
        <v>116</v>
      </c>
      <c r="E670" s="137" t="s">
        <v>46</v>
      </c>
      <c r="F670" s="137"/>
      <c r="G670" s="13" t="s">
        <v>73</v>
      </c>
      <c r="H670" s="16">
        <v>0.17299999999999999</v>
      </c>
      <c r="I670" s="15">
        <f t="shared" ref="I670:I674" si="193">P670</f>
        <v>13.26</v>
      </c>
      <c r="J670" s="15">
        <f>ROUNDDOWN(H670*I670,2)</f>
        <v>2.29</v>
      </c>
      <c r="K670" s="65"/>
      <c r="N670" s="59">
        <v>17.68</v>
      </c>
      <c r="O670" s="68">
        <f t="shared" si="187"/>
        <v>4.42</v>
      </c>
      <c r="P670" s="68">
        <f t="shared" si="191"/>
        <v>13.26</v>
      </c>
      <c r="Q670" s="69">
        <f t="shared" si="188"/>
        <v>0.25</v>
      </c>
    </row>
    <row r="671" spans="1:17" ht="24" customHeight="1" x14ac:dyDescent="0.2">
      <c r="A671" s="12" t="s">
        <v>48</v>
      </c>
      <c r="B671" s="14">
        <v>88262</v>
      </c>
      <c r="C671" s="12" t="s">
        <v>44</v>
      </c>
      <c r="D671" s="12" t="s">
        <v>105</v>
      </c>
      <c r="E671" s="137" t="s">
        <v>46</v>
      </c>
      <c r="F671" s="137"/>
      <c r="G671" s="13" t="s">
        <v>73</v>
      </c>
      <c r="H671" s="16">
        <v>0.94199999999999995</v>
      </c>
      <c r="I671" s="15">
        <f t="shared" si="193"/>
        <v>16.049999999999997</v>
      </c>
      <c r="J671" s="15">
        <f>ROUNDDOWN(H671*I671,2)</f>
        <v>15.11</v>
      </c>
      <c r="K671" s="65"/>
      <c r="N671" s="59">
        <v>21.4</v>
      </c>
      <c r="O671" s="68">
        <f t="shared" si="187"/>
        <v>5.35</v>
      </c>
      <c r="P671" s="68">
        <f t="shared" si="191"/>
        <v>16.049999999999997</v>
      </c>
      <c r="Q671" s="69">
        <f t="shared" si="188"/>
        <v>0.25000000000000011</v>
      </c>
    </row>
    <row r="672" spans="1:17" ht="26.1" customHeight="1" x14ac:dyDescent="0.2">
      <c r="A672" s="12" t="s">
        <v>48</v>
      </c>
      <c r="B672" s="14">
        <v>92266</v>
      </c>
      <c r="C672" s="12" t="s">
        <v>44</v>
      </c>
      <c r="D672" s="12" t="s">
        <v>414</v>
      </c>
      <c r="E672" s="137" t="s">
        <v>103</v>
      </c>
      <c r="F672" s="137"/>
      <c r="G672" s="13" t="s">
        <v>101</v>
      </c>
      <c r="H672" s="16">
        <v>0.105</v>
      </c>
      <c r="I672" s="15">
        <f t="shared" si="193"/>
        <v>139.63499999999999</v>
      </c>
      <c r="J672" s="15">
        <f>ROUND(H672*I672,2)</f>
        <v>14.66</v>
      </c>
      <c r="K672" s="65"/>
      <c r="N672" s="59">
        <v>186.18</v>
      </c>
      <c r="O672" s="68">
        <f t="shared" si="187"/>
        <v>46.545000000000002</v>
      </c>
      <c r="P672" s="68">
        <f t="shared" si="191"/>
        <v>139.63499999999999</v>
      </c>
      <c r="Q672" s="69">
        <f t="shared" si="188"/>
        <v>0.25000000000000011</v>
      </c>
    </row>
    <row r="673" spans="1:17" ht="26.1" customHeight="1" x14ac:dyDescent="0.2">
      <c r="A673" s="17" t="s">
        <v>50</v>
      </c>
      <c r="B673" s="19">
        <v>2692</v>
      </c>
      <c r="C673" s="17" t="s">
        <v>44</v>
      </c>
      <c r="D673" s="17" t="s">
        <v>345</v>
      </c>
      <c r="E673" s="139" t="s">
        <v>54</v>
      </c>
      <c r="F673" s="139"/>
      <c r="G673" s="18" t="s">
        <v>133</v>
      </c>
      <c r="H673" s="21">
        <v>4.0000000000000001E-3</v>
      </c>
      <c r="I673" s="20">
        <f t="shared" si="193"/>
        <v>7.6050000000000004</v>
      </c>
      <c r="J673" s="20">
        <f>ROUNDDOWN(H673*I673,2)</f>
        <v>0.03</v>
      </c>
      <c r="K673" s="65"/>
      <c r="N673" s="59">
        <v>10.14</v>
      </c>
      <c r="O673" s="68">
        <f t="shared" si="187"/>
        <v>2.5350000000000001</v>
      </c>
      <c r="P673" s="68">
        <f t="shared" si="191"/>
        <v>7.6050000000000004</v>
      </c>
      <c r="Q673" s="69">
        <f t="shared" si="188"/>
        <v>0.25</v>
      </c>
    </row>
    <row r="674" spans="1:17" ht="26.1" customHeight="1" x14ac:dyDescent="0.2">
      <c r="A674" s="17" t="s">
        <v>50</v>
      </c>
      <c r="B674" s="19">
        <v>4491</v>
      </c>
      <c r="C674" s="17" t="s">
        <v>44</v>
      </c>
      <c r="D674" s="17" t="s">
        <v>109</v>
      </c>
      <c r="E674" s="139" t="s">
        <v>54</v>
      </c>
      <c r="F674" s="139"/>
      <c r="G674" s="18" t="s">
        <v>108</v>
      </c>
      <c r="H674" s="21">
        <v>0.13200000000000001</v>
      </c>
      <c r="I674" s="20">
        <f t="shared" si="193"/>
        <v>7.4700000000000006</v>
      </c>
      <c r="J674" s="20">
        <f>ROUNDDOWN(H674*I674,2)</f>
        <v>0.98</v>
      </c>
      <c r="K674" s="65"/>
      <c r="N674" s="59">
        <v>9.9600000000000009</v>
      </c>
      <c r="O674" s="68">
        <f t="shared" si="187"/>
        <v>2.4900000000000002</v>
      </c>
      <c r="P674" s="68">
        <f t="shared" si="191"/>
        <v>7.4700000000000006</v>
      </c>
      <c r="Q674" s="69">
        <f t="shared" si="188"/>
        <v>0.25</v>
      </c>
    </row>
    <row r="675" spans="1:17" ht="51.95" customHeight="1" x14ac:dyDescent="0.2">
      <c r="A675" s="17" t="s">
        <v>50</v>
      </c>
      <c r="B675" s="19">
        <v>10749</v>
      </c>
      <c r="C675" s="17" t="s">
        <v>44</v>
      </c>
      <c r="D675" s="17" t="s">
        <v>415</v>
      </c>
      <c r="E675" s="139" t="s">
        <v>57</v>
      </c>
      <c r="F675" s="139"/>
      <c r="G675" s="18" t="s">
        <v>47</v>
      </c>
      <c r="H675" s="21">
        <v>1.1859999999999999</v>
      </c>
      <c r="I675" s="20">
        <f t="shared" ref="I675:I679" si="194">P675</f>
        <v>4.6349999999999998</v>
      </c>
      <c r="J675" s="20">
        <f t="shared" ref="J675:J679" si="195">ROUNDDOWN(H675*I675,2)</f>
        <v>5.49</v>
      </c>
      <c r="K675" s="65"/>
      <c r="N675" s="59">
        <v>6.18</v>
      </c>
      <c r="O675" s="68">
        <f t="shared" si="187"/>
        <v>1.5449999999999999</v>
      </c>
      <c r="P675" s="68">
        <f t="shared" si="191"/>
        <v>4.6349999999999998</v>
      </c>
      <c r="Q675" s="69">
        <f t="shared" si="188"/>
        <v>0.25</v>
      </c>
    </row>
    <row r="676" spans="1:17" ht="39" customHeight="1" x14ac:dyDescent="0.2">
      <c r="A676" s="17" t="s">
        <v>50</v>
      </c>
      <c r="B676" s="19">
        <v>40275</v>
      </c>
      <c r="C676" s="17" t="s">
        <v>44</v>
      </c>
      <c r="D676" s="17" t="s">
        <v>379</v>
      </c>
      <c r="E676" s="139" t="s">
        <v>57</v>
      </c>
      <c r="F676" s="139"/>
      <c r="G676" s="18" t="s">
        <v>47</v>
      </c>
      <c r="H676" s="21">
        <v>0.35599999999999998</v>
      </c>
      <c r="I676" s="20">
        <f t="shared" si="194"/>
        <v>10.125</v>
      </c>
      <c r="J676" s="20">
        <f t="shared" si="195"/>
        <v>3.6</v>
      </c>
      <c r="K676" s="65"/>
      <c r="N676" s="59">
        <v>13.5</v>
      </c>
      <c r="O676" s="68">
        <f t="shared" si="187"/>
        <v>3.375</v>
      </c>
      <c r="P676" s="68">
        <f t="shared" si="191"/>
        <v>10.125</v>
      </c>
      <c r="Q676" s="69">
        <f t="shared" si="188"/>
        <v>0.25</v>
      </c>
    </row>
    <row r="677" spans="1:17" ht="39" customHeight="1" x14ac:dyDescent="0.2">
      <c r="A677" s="17" t="s">
        <v>50</v>
      </c>
      <c r="B677" s="19">
        <v>40287</v>
      </c>
      <c r="C677" s="17" t="s">
        <v>44</v>
      </c>
      <c r="D677" s="17" t="s">
        <v>380</v>
      </c>
      <c r="E677" s="139" t="s">
        <v>57</v>
      </c>
      <c r="F677" s="139"/>
      <c r="G677" s="18" t="s">
        <v>47</v>
      </c>
      <c r="H677" s="21">
        <v>0.47399999999999998</v>
      </c>
      <c r="I677" s="20">
        <f t="shared" si="194"/>
        <v>2.5274999999999999</v>
      </c>
      <c r="J677" s="20">
        <f t="shared" si="195"/>
        <v>1.19</v>
      </c>
      <c r="K677" s="65"/>
      <c r="N677" s="59">
        <v>3.37</v>
      </c>
      <c r="O677" s="68">
        <f t="shared" si="187"/>
        <v>0.84250000000000003</v>
      </c>
      <c r="P677" s="68">
        <f t="shared" si="191"/>
        <v>2.5274999999999999</v>
      </c>
      <c r="Q677" s="69">
        <f t="shared" si="188"/>
        <v>0.25000000000000011</v>
      </c>
    </row>
    <row r="678" spans="1:17" ht="26.1" customHeight="1" x14ac:dyDescent="0.2">
      <c r="A678" s="17" t="s">
        <v>50</v>
      </c>
      <c r="B678" s="19">
        <v>40304</v>
      </c>
      <c r="C678" s="17" t="s">
        <v>44</v>
      </c>
      <c r="D678" s="17" t="s">
        <v>350</v>
      </c>
      <c r="E678" s="139" t="s">
        <v>54</v>
      </c>
      <c r="F678" s="139"/>
      <c r="G678" s="18" t="s">
        <v>112</v>
      </c>
      <c r="H678" s="21">
        <v>3.3000000000000002E-2</v>
      </c>
      <c r="I678" s="20">
        <f t="shared" si="194"/>
        <v>18.8325</v>
      </c>
      <c r="J678" s="20">
        <f t="shared" si="195"/>
        <v>0.62</v>
      </c>
      <c r="K678" s="65"/>
      <c r="N678" s="59">
        <v>25.11</v>
      </c>
      <c r="O678" s="68">
        <f t="shared" si="187"/>
        <v>6.2774999999999999</v>
      </c>
      <c r="P678" s="68">
        <f t="shared" si="191"/>
        <v>18.8325</v>
      </c>
      <c r="Q678" s="69">
        <f t="shared" si="188"/>
        <v>0.25</v>
      </c>
    </row>
    <row r="679" spans="1:17" ht="24" customHeight="1" thickBot="1" x14ac:dyDescent="0.25">
      <c r="A679" s="17" t="s">
        <v>50</v>
      </c>
      <c r="B679" s="19">
        <v>40339</v>
      </c>
      <c r="C679" s="17" t="s">
        <v>44</v>
      </c>
      <c r="D679" s="17" t="s">
        <v>416</v>
      </c>
      <c r="E679" s="139" t="s">
        <v>57</v>
      </c>
      <c r="F679" s="139"/>
      <c r="G679" s="18" t="s">
        <v>47</v>
      </c>
      <c r="H679" s="21">
        <v>1.1859999999999999</v>
      </c>
      <c r="I679" s="20">
        <f t="shared" si="194"/>
        <v>2.5274999999999999</v>
      </c>
      <c r="J679" s="20">
        <f t="shared" si="195"/>
        <v>2.99</v>
      </c>
      <c r="K679" s="65"/>
      <c r="N679" s="59">
        <v>3.37</v>
      </c>
      <c r="O679" s="68">
        <f t="shared" si="187"/>
        <v>0.84250000000000003</v>
      </c>
      <c r="P679" s="68">
        <f t="shared" si="191"/>
        <v>2.5274999999999999</v>
      </c>
      <c r="Q679" s="69">
        <f t="shared" si="188"/>
        <v>0.25000000000000011</v>
      </c>
    </row>
    <row r="680" spans="1:17" ht="0.95" customHeight="1" thickTop="1" x14ac:dyDescent="0.2">
      <c r="A680" s="11"/>
      <c r="B680" s="11"/>
      <c r="C680" s="11"/>
      <c r="D680" s="11"/>
      <c r="E680" s="11"/>
      <c r="F680" s="11"/>
      <c r="G680" s="11"/>
      <c r="H680" s="11"/>
      <c r="I680" s="11"/>
      <c r="J680" s="11"/>
      <c r="K680" s="65" t="b">
        <f t="shared" si="189"/>
        <v>0</v>
      </c>
      <c r="N680" s="59"/>
      <c r="O680" s="68">
        <f t="shared" si="187"/>
        <v>0</v>
      </c>
      <c r="P680" s="68">
        <f t="shared" si="191"/>
        <v>0</v>
      </c>
      <c r="Q680" s="69" t="e">
        <f t="shared" si="188"/>
        <v>#DIV/0!</v>
      </c>
    </row>
    <row r="681" spans="1:17" ht="18" customHeight="1" x14ac:dyDescent="0.2">
      <c r="A681" s="2" t="s">
        <v>417</v>
      </c>
      <c r="B681" s="4" t="s">
        <v>36</v>
      </c>
      <c r="C681" s="2" t="s">
        <v>37</v>
      </c>
      <c r="D681" s="2" t="s">
        <v>9</v>
      </c>
      <c r="E681" s="129" t="s">
        <v>38</v>
      </c>
      <c r="F681" s="129"/>
      <c r="G681" s="3" t="s">
        <v>39</v>
      </c>
      <c r="H681" s="4" t="s">
        <v>40</v>
      </c>
      <c r="I681" s="4" t="s">
        <v>41</v>
      </c>
      <c r="J681" s="4" t="s">
        <v>10</v>
      </c>
      <c r="K681" s="65">
        <f t="shared" si="189"/>
        <v>34.909999999999997</v>
      </c>
      <c r="N681" s="59" t="s">
        <v>41</v>
      </c>
      <c r="O681" s="68" t="e">
        <f t="shared" si="187"/>
        <v>#VALUE!</v>
      </c>
      <c r="P681" s="68" t="e">
        <f t="shared" si="191"/>
        <v>#VALUE!</v>
      </c>
      <c r="Q681" s="69" t="e">
        <f t="shared" si="188"/>
        <v>#VALUE!</v>
      </c>
    </row>
    <row r="682" spans="1:17" ht="51.95" customHeight="1" x14ac:dyDescent="0.2">
      <c r="A682" s="6" t="s">
        <v>42</v>
      </c>
      <c r="B682" s="8">
        <v>92439</v>
      </c>
      <c r="C682" s="6" t="s">
        <v>44</v>
      </c>
      <c r="D682" s="6" t="s">
        <v>418</v>
      </c>
      <c r="E682" s="138" t="s">
        <v>103</v>
      </c>
      <c r="F682" s="138"/>
      <c r="G682" s="7" t="s">
        <v>101</v>
      </c>
      <c r="H682" s="10">
        <v>1</v>
      </c>
      <c r="I682" s="9">
        <f>SUM(J683:J690)</f>
        <v>34.909999999999997</v>
      </c>
      <c r="J682" s="9">
        <f>H682*I682</f>
        <v>34.909999999999997</v>
      </c>
      <c r="K682" s="65"/>
      <c r="N682" s="59">
        <v>46.539999999999992</v>
      </c>
      <c r="O682" s="68">
        <f t="shared" si="187"/>
        <v>11.634999999999998</v>
      </c>
      <c r="P682" s="68">
        <f t="shared" si="191"/>
        <v>34.904999999999994</v>
      </c>
      <c r="Q682" s="69">
        <f t="shared" si="188"/>
        <v>0.25</v>
      </c>
    </row>
    <row r="683" spans="1:17" ht="26.1" customHeight="1" x14ac:dyDescent="0.2">
      <c r="A683" s="12" t="s">
        <v>48</v>
      </c>
      <c r="B683" s="14">
        <v>88239</v>
      </c>
      <c r="C683" s="12" t="s">
        <v>44</v>
      </c>
      <c r="D683" s="12" t="s">
        <v>116</v>
      </c>
      <c r="E683" s="137" t="s">
        <v>46</v>
      </c>
      <c r="F683" s="137"/>
      <c r="G683" s="13" t="s">
        <v>73</v>
      </c>
      <c r="H683" s="16">
        <v>0.114</v>
      </c>
      <c r="I683" s="15">
        <f t="shared" ref="I683:I689" si="196">P683</f>
        <v>13.26</v>
      </c>
      <c r="J683" s="15">
        <f>ROUNDDOWN(H683*I683,2)</f>
        <v>1.51</v>
      </c>
      <c r="K683" s="65"/>
      <c r="N683" s="59">
        <v>17.68</v>
      </c>
      <c r="O683" s="68">
        <f t="shared" si="187"/>
        <v>4.42</v>
      </c>
      <c r="P683" s="68">
        <f t="shared" si="191"/>
        <v>13.26</v>
      </c>
      <c r="Q683" s="69">
        <f t="shared" si="188"/>
        <v>0.25</v>
      </c>
    </row>
    <row r="684" spans="1:17" ht="24" customHeight="1" x14ac:dyDescent="0.2">
      <c r="A684" s="12" t="s">
        <v>48</v>
      </c>
      <c r="B684" s="14">
        <v>88262</v>
      </c>
      <c r="C684" s="12" t="s">
        <v>44</v>
      </c>
      <c r="D684" s="12" t="s">
        <v>105</v>
      </c>
      <c r="E684" s="137" t="s">
        <v>46</v>
      </c>
      <c r="F684" s="137"/>
      <c r="G684" s="13" t="s">
        <v>73</v>
      </c>
      <c r="H684" s="16">
        <v>0.622</v>
      </c>
      <c r="I684" s="15">
        <f t="shared" si="196"/>
        <v>16.049999999999997</v>
      </c>
      <c r="J684" s="15">
        <f>ROUNDDOWN(H684*I684,2)</f>
        <v>9.98</v>
      </c>
      <c r="K684" s="65"/>
      <c r="N684" s="59">
        <v>21.4</v>
      </c>
      <c r="O684" s="68">
        <f t="shared" si="187"/>
        <v>5.35</v>
      </c>
      <c r="P684" s="68">
        <f t="shared" si="191"/>
        <v>16.049999999999997</v>
      </c>
      <c r="Q684" s="69">
        <f t="shared" si="188"/>
        <v>0.25000000000000011</v>
      </c>
    </row>
    <row r="685" spans="1:17" ht="39" customHeight="1" x14ac:dyDescent="0.2">
      <c r="A685" s="12" t="s">
        <v>48</v>
      </c>
      <c r="B685" s="14">
        <v>92264</v>
      </c>
      <c r="C685" s="12" t="s">
        <v>44</v>
      </c>
      <c r="D685" s="12" t="s">
        <v>419</v>
      </c>
      <c r="E685" s="137" t="s">
        <v>103</v>
      </c>
      <c r="F685" s="137"/>
      <c r="G685" s="13" t="s">
        <v>101</v>
      </c>
      <c r="H685" s="16">
        <v>8.5999999999999993E-2</v>
      </c>
      <c r="I685" s="15">
        <f t="shared" si="196"/>
        <v>183.6825</v>
      </c>
      <c r="J685" s="15">
        <f>ROUND(H685*I685,2)</f>
        <v>15.8</v>
      </c>
      <c r="K685" s="65"/>
      <c r="N685" s="59">
        <v>244.91</v>
      </c>
      <c r="O685" s="68">
        <f t="shared" si="187"/>
        <v>61.227499999999999</v>
      </c>
      <c r="P685" s="68">
        <f t="shared" si="191"/>
        <v>183.6825</v>
      </c>
      <c r="Q685" s="69">
        <f t="shared" si="188"/>
        <v>0.25</v>
      </c>
    </row>
    <row r="686" spans="1:17" ht="26.1" customHeight="1" x14ac:dyDescent="0.2">
      <c r="A686" s="17" t="s">
        <v>50</v>
      </c>
      <c r="B686" s="19">
        <v>2692</v>
      </c>
      <c r="C686" s="17" t="s">
        <v>44</v>
      </c>
      <c r="D686" s="17" t="s">
        <v>345</v>
      </c>
      <c r="E686" s="139" t="s">
        <v>54</v>
      </c>
      <c r="F686" s="139"/>
      <c r="G686" s="18" t="s">
        <v>133</v>
      </c>
      <c r="H686" s="21">
        <v>4.0000000000000001E-3</v>
      </c>
      <c r="I686" s="20">
        <f t="shared" si="196"/>
        <v>7.6050000000000004</v>
      </c>
      <c r="J686" s="20">
        <f>ROUNDDOWN(H686*I686,2)</f>
        <v>0.03</v>
      </c>
      <c r="K686" s="65"/>
      <c r="N686" s="59">
        <v>10.14</v>
      </c>
      <c r="O686" s="68">
        <f t="shared" si="187"/>
        <v>2.5350000000000001</v>
      </c>
      <c r="P686" s="68">
        <f t="shared" si="191"/>
        <v>7.6050000000000004</v>
      </c>
      <c r="Q686" s="69">
        <f t="shared" si="188"/>
        <v>0.25</v>
      </c>
    </row>
    <row r="687" spans="1:17" ht="39" customHeight="1" x14ac:dyDescent="0.2">
      <c r="A687" s="17" t="s">
        <v>50</v>
      </c>
      <c r="B687" s="19">
        <v>40271</v>
      </c>
      <c r="C687" s="17" t="s">
        <v>44</v>
      </c>
      <c r="D687" s="17" t="s">
        <v>378</v>
      </c>
      <c r="E687" s="139" t="s">
        <v>57</v>
      </c>
      <c r="F687" s="139"/>
      <c r="G687" s="18" t="s">
        <v>47</v>
      </c>
      <c r="H687" s="21">
        <v>0.19600000000000001</v>
      </c>
      <c r="I687" s="20">
        <f t="shared" si="196"/>
        <v>6.5774999999999997</v>
      </c>
      <c r="J687" s="20">
        <f>ROUNDDOWN(H687*I687,2)</f>
        <v>1.28</v>
      </c>
      <c r="K687" s="65"/>
      <c r="N687" s="59">
        <v>8.77</v>
      </c>
      <c r="O687" s="68">
        <f t="shared" si="187"/>
        <v>2.1924999999999999</v>
      </c>
      <c r="P687" s="68">
        <f t="shared" si="191"/>
        <v>6.5774999999999997</v>
      </c>
      <c r="Q687" s="69">
        <f t="shared" si="188"/>
        <v>0.25</v>
      </c>
    </row>
    <row r="688" spans="1:17" ht="39" customHeight="1" x14ac:dyDescent="0.2">
      <c r="A688" s="17" t="s">
        <v>50</v>
      </c>
      <c r="B688" s="19">
        <v>40275</v>
      </c>
      <c r="C688" s="17" t="s">
        <v>44</v>
      </c>
      <c r="D688" s="17" t="s">
        <v>379</v>
      </c>
      <c r="E688" s="139" t="s">
        <v>57</v>
      </c>
      <c r="F688" s="139"/>
      <c r="G688" s="18" t="s">
        <v>47</v>
      </c>
      <c r="H688" s="21">
        <v>0.39300000000000002</v>
      </c>
      <c r="I688" s="20">
        <f t="shared" si="196"/>
        <v>10.125</v>
      </c>
      <c r="J688" s="20">
        <f>ROUND(H688*I688,2)</f>
        <v>3.98</v>
      </c>
      <c r="K688" s="65"/>
      <c r="N688" s="59">
        <v>13.5</v>
      </c>
      <c r="O688" s="68">
        <f t="shared" si="187"/>
        <v>3.375</v>
      </c>
      <c r="P688" s="68">
        <f t="shared" si="191"/>
        <v>10.125</v>
      </c>
      <c r="Q688" s="69">
        <f t="shared" si="188"/>
        <v>0.25</v>
      </c>
    </row>
    <row r="689" spans="1:17" ht="39" customHeight="1" x14ac:dyDescent="0.2">
      <c r="A689" s="17" t="s">
        <v>50</v>
      </c>
      <c r="B689" s="19">
        <v>40287</v>
      </c>
      <c r="C689" s="17" t="s">
        <v>44</v>
      </c>
      <c r="D689" s="17" t="s">
        <v>380</v>
      </c>
      <c r="E689" s="139" t="s">
        <v>57</v>
      </c>
      <c r="F689" s="139"/>
      <c r="G689" s="18" t="s">
        <v>47</v>
      </c>
      <c r="H689" s="21">
        <v>0.78500000000000003</v>
      </c>
      <c r="I689" s="20">
        <f t="shared" si="196"/>
        <v>2.5274999999999999</v>
      </c>
      <c r="J689" s="20">
        <f>ROUND(H689*I689,2)</f>
        <v>1.98</v>
      </c>
      <c r="K689" s="65"/>
      <c r="N689" s="59">
        <v>3.37</v>
      </c>
      <c r="O689" s="68">
        <f t="shared" si="187"/>
        <v>0.84250000000000003</v>
      </c>
      <c r="P689" s="68">
        <f t="shared" si="191"/>
        <v>2.5274999999999999</v>
      </c>
      <c r="Q689" s="69">
        <f t="shared" si="188"/>
        <v>0.25000000000000011</v>
      </c>
    </row>
    <row r="690" spans="1:17" ht="26.1" customHeight="1" thickBot="1" x14ac:dyDescent="0.25">
      <c r="A690" s="17" t="s">
        <v>50</v>
      </c>
      <c r="B690" s="19">
        <v>40304</v>
      </c>
      <c r="C690" s="17" t="s">
        <v>44</v>
      </c>
      <c r="D690" s="17" t="s">
        <v>350</v>
      </c>
      <c r="E690" s="139" t="s">
        <v>54</v>
      </c>
      <c r="F690" s="139"/>
      <c r="G690" s="18" t="s">
        <v>112</v>
      </c>
      <c r="H690" s="21">
        <v>1.9E-2</v>
      </c>
      <c r="I690" s="20">
        <f t="shared" ref="I690" si="197">P690</f>
        <v>18.8325</v>
      </c>
      <c r="J690" s="20">
        <f t="shared" ref="J690" si="198">ROUNDDOWN(H690*I690,2)</f>
        <v>0.35</v>
      </c>
      <c r="K690" s="65"/>
      <c r="N690" s="59">
        <v>25.11</v>
      </c>
      <c r="O690" s="68">
        <f t="shared" si="187"/>
        <v>6.2774999999999999</v>
      </c>
      <c r="P690" s="68">
        <f t="shared" si="191"/>
        <v>18.8325</v>
      </c>
      <c r="Q690" s="69">
        <f t="shared" si="188"/>
        <v>0.25</v>
      </c>
    </row>
    <row r="691" spans="1:17" ht="0.95" customHeight="1" thickTop="1" x14ac:dyDescent="0.2">
      <c r="A691" s="11"/>
      <c r="B691" s="11"/>
      <c r="C691" s="11"/>
      <c r="D691" s="11"/>
      <c r="E691" s="11"/>
      <c r="F691" s="11"/>
      <c r="G691" s="11"/>
      <c r="H691" s="11"/>
      <c r="I691" s="11"/>
      <c r="J691" s="11"/>
      <c r="K691" s="65" t="b">
        <f t="shared" si="189"/>
        <v>0</v>
      </c>
      <c r="N691" s="59"/>
      <c r="O691" s="68">
        <f t="shared" si="187"/>
        <v>0</v>
      </c>
      <c r="P691" s="68">
        <f t="shared" si="191"/>
        <v>0</v>
      </c>
      <c r="Q691" s="69" t="e">
        <f t="shared" si="188"/>
        <v>#DIV/0!</v>
      </c>
    </row>
    <row r="692" spans="1:17" ht="18" customHeight="1" x14ac:dyDescent="0.2">
      <c r="A692" s="2" t="s">
        <v>420</v>
      </c>
      <c r="B692" s="4" t="s">
        <v>36</v>
      </c>
      <c r="C692" s="2" t="s">
        <v>37</v>
      </c>
      <c r="D692" s="2" t="s">
        <v>9</v>
      </c>
      <c r="E692" s="129" t="s">
        <v>38</v>
      </c>
      <c r="F692" s="129"/>
      <c r="G692" s="3" t="s">
        <v>39</v>
      </c>
      <c r="H692" s="4" t="s">
        <v>40</v>
      </c>
      <c r="I692" s="4" t="s">
        <v>41</v>
      </c>
      <c r="J692" s="4" t="s">
        <v>10</v>
      </c>
      <c r="K692" s="65">
        <f t="shared" si="189"/>
        <v>127.57</v>
      </c>
      <c r="N692" s="59" t="s">
        <v>41</v>
      </c>
      <c r="O692" s="68" t="e">
        <f t="shared" si="187"/>
        <v>#VALUE!</v>
      </c>
      <c r="P692" s="68" t="e">
        <f t="shared" si="191"/>
        <v>#VALUE!</v>
      </c>
      <c r="Q692" s="69" t="e">
        <f t="shared" si="188"/>
        <v>#VALUE!</v>
      </c>
    </row>
    <row r="693" spans="1:17" ht="51.95" customHeight="1" x14ac:dyDescent="0.2">
      <c r="A693" s="6" t="s">
        <v>42</v>
      </c>
      <c r="B693" s="8">
        <v>7393</v>
      </c>
      <c r="C693" s="6" t="s">
        <v>90</v>
      </c>
      <c r="D693" s="6" t="s">
        <v>421</v>
      </c>
      <c r="E693" s="138" t="s">
        <v>422</v>
      </c>
      <c r="F693" s="138"/>
      <c r="G693" s="7" t="s">
        <v>101</v>
      </c>
      <c r="H693" s="10">
        <v>1</v>
      </c>
      <c r="I693" s="9">
        <f>SUM(J694:J705)</f>
        <v>127.57</v>
      </c>
      <c r="J693" s="9">
        <f>H693*I693</f>
        <v>127.57</v>
      </c>
      <c r="K693" s="65"/>
      <c r="N693" s="59">
        <v>170.08999999999995</v>
      </c>
      <c r="O693" s="68">
        <f t="shared" si="187"/>
        <v>42.522499999999987</v>
      </c>
      <c r="P693" s="68">
        <f t="shared" si="191"/>
        <v>127.56749999999997</v>
      </c>
      <c r="Q693" s="69">
        <f t="shared" si="188"/>
        <v>0.25</v>
      </c>
    </row>
    <row r="694" spans="1:17" ht="39" customHeight="1" x14ac:dyDescent="0.2">
      <c r="A694" s="12" t="s">
        <v>48</v>
      </c>
      <c r="B694" s="14">
        <v>140</v>
      </c>
      <c r="C694" s="12" t="s">
        <v>90</v>
      </c>
      <c r="D694" s="12" t="s">
        <v>423</v>
      </c>
      <c r="E694" s="137" t="s">
        <v>424</v>
      </c>
      <c r="F694" s="137"/>
      <c r="G694" s="13" t="s">
        <v>396</v>
      </c>
      <c r="H694" s="16">
        <v>1.89</v>
      </c>
      <c r="I694" s="15">
        <f t="shared" ref="I694:I701" si="199">P694</f>
        <v>10.32</v>
      </c>
      <c r="J694" s="15">
        <f>ROUND(H694*I694,2)</f>
        <v>19.5</v>
      </c>
      <c r="K694" s="65"/>
      <c r="N694" s="59">
        <v>13.76</v>
      </c>
      <c r="O694" s="68">
        <f t="shared" si="187"/>
        <v>3.44</v>
      </c>
      <c r="P694" s="68">
        <f t="shared" si="191"/>
        <v>10.32</v>
      </c>
      <c r="Q694" s="69">
        <f t="shared" si="188"/>
        <v>0.25</v>
      </c>
    </row>
    <row r="695" spans="1:17" ht="24" customHeight="1" x14ac:dyDescent="0.2">
      <c r="A695" s="12" t="s">
        <v>48</v>
      </c>
      <c r="B695" s="14">
        <v>88309</v>
      </c>
      <c r="C695" s="12" t="s">
        <v>44</v>
      </c>
      <c r="D695" s="12" t="s">
        <v>273</v>
      </c>
      <c r="E695" s="137" t="s">
        <v>46</v>
      </c>
      <c r="F695" s="137"/>
      <c r="G695" s="13" t="s">
        <v>73</v>
      </c>
      <c r="H695" s="16">
        <v>0.44</v>
      </c>
      <c r="I695" s="15">
        <f t="shared" si="199"/>
        <v>16.297499999999999</v>
      </c>
      <c r="J695" s="15">
        <f t="shared" ref="J695:J704" si="200">ROUND(H695*I695,2)</f>
        <v>7.17</v>
      </c>
      <c r="K695" s="65"/>
      <c r="N695" s="59">
        <v>21.73</v>
      </c>
      <c r="O695" s="68">
        <f t="shared" si="187"/>
        <v>5.4325000000000001</v>
      </c>
      <c r="P695" s="68">
        <f t="shared" si="191"/>
        <v>16.297499999999999</v>
      </c>
      <c r="Q695" s="69">
        <f t="shared" si="188"/>
        <v>0.25</v>
      </c>
    </row>
    <row r="696" spans="1:17" ht="24" customHeight="1" x14ac:dyDescent="0.2">
      <c r="A696" s="12" t="s">
        <v>48</v>
      </c>
      <c r="B696" s="14">
        <v>88316</v>
      </c>
      <c r="C696" s="12" t="s">
        <v>44</v>
      </c>
      <c r="D696" s="12" t="s">
        <v>106</v>
      </c>
      <c r="E696" s="137" t="s">
        <v>46</v>
      </c>
      <c r="F696" s="137"/>
      <c r="G696" s="13" t="s">
        <v>73</v>
      </c>
      <c r="H696" s="16">
        <v>1.88</v>
      </c>
      <c r="I696" s="15">
        <f t="shared" si="199"/>
        <v>12.84</v>
      </c>
      <c r="J696" s="15">
        <f t="shared" si="200"/>
        <v>24.14</v>
      </c>
      <c r="K696" s="65"/>
      <c r="N696" s="59">
        <v>17.12</v>
      </c>
      <c r="O696" s="68">
        <f t="shared" si="187"/>
        <v>4.28</v>
      </c>
      <c r="P696" s="68">
        <f t="shared" si="191"/>
        <v>12.84</v>
      </c>
      <c r="Q696" s="69">
        <f t="shared" si="188"/>
        <v>0.25</v>
      </c>
    </row>
    <row r="697" spans="1:17" ht="26.1" customHeight="1" x14ac:dyDescent="0.2">
      <c r="A697" s="17" t="s">
        <v>50</v>
      </c>
      <c r="B697" s="19">
        <v>1286</v>
      </c>
      <c r="C697" s="17" t="s">
        <v>90</v>
      </c>
      <c r="D697" s="17" t="s">
        <v>425</v>
      </c>
      <c r="E697" s="139" t="s">
        <v>54</v>
      </c>
      <c r="F697" s="139"/>
      <c r="G697" s="18" t="s">
        <v>101</v>
      </c>
      <c r="H697" s="21">
        <v>1</v>
      </c>
      <c r="I697" s="20">
        <f t="shared" si="199"/>
        <v>34.575000000000003</v>
      </c>
      <c r="J697" s="20">
        <f t="shared" si="200"/>
        <v>34.58</v>
      </c>
      <c r="K697" s="65"/>
      <c r="N697" s="59">
        <v>46.1</v>
      </c>
      <c r="O697" s="68">
        <f t="shared" si="187"/>
        <v>11.525</v>
      </c>
      <c r="P697" s="68">
        <f t="shared" si="191"/>
        <v>34.575000000000003</v>
      </c>
      <c r="Q697" s="69">
        <f t="shared" si="188"/>
        <v>0.25</v>
      </c>
    </row>
    <row r="698" spans="1:17" ht="26.1" customHeight="1" x14ac:dyDescent="0.2">
      <c r="A698" s="17" t="s">
        <v>50</v>
      </c>
      <c r="B698" s="19">
        <v>1569</v>
      </c>
      <c r="C698" s="17" t="s">
        <v>90</v>
      </c>
      <c r="D698" s="17" t="s">
        <v>426</v>
      </c>
      <c r="E698" s="139" t="s">
        <v>54</v>
      </c>
      <c r="F698" s="139"/>
      <c r="G698" s="18" t="s">
        <v>390</v>
      </c>
      <c r="H698" s="21">
        <v>1.71</v>
      </c>
      <c r="I698" s="20">
        <f t="shared" si="199"/>
        <v>7.4175000000000004</v>
      </c>
      <c r="J698" s="20">
        <f t="shared" si="200"/>
        <v>12.68</v>
      </c>
      <c r="K698" s="65"/>
      <c r="N698" s="59">
        <v>9.89</v>
      </c>
      <c r="O698" s="68">
        <f t="shared" si="187"/>
        <v>2.4725000000000001</v>
      </c>
      <c r="P698" s="68">
        <f t="shared" si="191"/>
        <v>7.4175000000000004</v>
      </c>
      <c r="Q698" s="69">
        <f t="shared" si="188"/>
        <v>0.25</v>
      </c>
    </row>
    <row r="699" spans="1:17" ht="26.1" customHeight="1" x14ac:dyDescent="0.2">
      <c r="A699" s="17" t="s">
        <v>50</v>
      </c>
      <c r="B699" s="19">
        <v>6995</v>
      </c>
      <c r="C699" s="17" t="s">
        <v>90</v>
      </c>
      <c r="D699" s="17" t="s">
        <v>427</v>
      </c>
      <c r="E699" s="139" t="s">
        <v>54</v>
      </c>
      <c r="F699" s="139"/>
      <c r="G699" s="18" t="s">
        <v>390</v>
      </c>
      <c r="H699" s="21">
        <v>0.97</v>
      </c>
      <c r="I699" s="20">
        <f t="shared" si="199"/>
        <v>2.6175000000000002</v>
      </c>
      <c r="J699" s="20">
        <f t="shared" si="200"/>
        <v>2.54</v>
      </c>
      <c r="K699" s="65"/>
      <c r="N699" s="59">
        <v>3.49</v>
      </c>
      <c r="O699" s="68">
        <f t="shared" si="187"/>
        <v>0.87250000000000005</v>
      </c>
      <c r="P699" s="68">
        <f t="shared" si="191"/>
        <v>2.6175000000000002</v>
      </c>
      <c r="Q699" s="69">
        <f t="shared" si="188"/>
        <v>0.25</v>
      </c>
    </row>
    <row r="700" spans="1:17" ht="26.1" customHeight="1" x14ac:dyDescent="0.2">
      <c r="A700" s="17" t="s">
        <v>50</v>
      </c>
      <c r="B700" s="19">
        <v>367</v>
      </c>
      <c r="C700" s="17" t="s">
        <v>44</v>
      </c>
      <c r="D700" s="17" t="s">
        <v>428</v>
      </c>
      <c r="E700" s="139" t="s">
        <v>54</v>
      </c>
      <c r="F700" s="139"/>
      <c r="G700" s="18" t="s">
        <v>104</v>
      </c>
      <c r="H700" s="21">
        <v>4.9000000000000002E-2</v>
      </c>
      <c r="I700" s="20">
        <f t="shared" si="199"/>
        <v>68.377499999999998</v>
      </c>
      <c r="J700" s="20">
        <f t="shared" si="200"/>
        <v>3.35</v>
      </c>
      <c r="K700" s="65"/>
      <c r="N700" s="59">
        <v>91.17</v>
      </c>
      <c r="O700" s="68">
        <f t="shared" si="187"/>
        <v>22.7925</v>
      </c>
      <c r="P700" s="68">
        <f t="shared" si="191"/>
        <v>68.377499999999998</v>
      </c>
      <c r="Q700" s="69">
        <f t="shared" si="188"/>
        <v>0.25</v>
      </c>
    </row>
    <row r="701" spans="1:17" ht="24" customHeight="1" x14ac:dyDescent="0.2">
      <c r="A701" s="17" t="s">
        <v>50</v>
      </c>
      <c r="B701" s="19">
        <v>1379</v>
      </c>
      <c r="C701" s="17" t="s">
        <v>44</v>
      </c>
      <c r="D701" s="17" t="s">
        <v>316</v>
      </c>
      <c r="E701" s="139" t="s">
        <v>54</v>
      </c>
      <c r="F701" s="139"/>
      <c r="G701" s="18" t="s">
        <v>112</v>
      </c>
      <c r="H701" s="21">
        <v>15</v>
      </c>
      <c r="I701" s="20">
        <f t="shared" si="199"/>
        <v>0.73499999999999999</v>
      </c>
      <c r="J701" s="20">
        <f t="shared" si="200"/>
        <v>11.03</v>
      </c>
      <c r="K701" s="65"/>
      <c r="N701" s="59">
        <v>0.98</v>
      </c>
      <c r="O701" s="68">
        <f t="shared" si="187"/>
        <v>0.245</v>
      </c>
      <c r="P701" s="68">
        <f t="shared" si="191"/>
        <v>0.73499999999999999</v>
      </c>
      <c r="Q701" s="69">
        <f t="shared" si="188"/>
        <v>0.25</v>
      </c>
    </row>
    <row r="702" spans="1:17" ht="26.1" customHeight="1" x14ac:dyDescent="0.2">
      <c r="A702" s="17" t="s">
        <v>50</v>
      </c>
      <c r="B702" s="19">
        <v>4718</v>
      </c>
      <c r="C702" s="17" t="s">
        <v>44</v>
      </c>
      <c r="D702" s="17" t="s">
        <v>429</v>
      </c>
      <c r="E702" s="139" t="s">
        <v>54</v>
      </c>
      <c r="F702" s="139"/>
      <c r="G702" s="18" t="s">
        <v>104</v>
      </c>
      <c r="H702" s="21">
        <v>3.3000000000000002E-2</v>
      </c>
      <c r="I702" s="20">
        <f t="shared" ref="I702:I705" si="201">P702</f>
        <v>168</v>
      </c>
      <c r="J702" s="20">
        <f t="shared" si="200"/>
        <v>5.54</v>
      </c>
      <c r="K702" s="65"/>
      <c r="N702" s="59">
        <v>224</v>
      </c>
      <c r="O702" s="68">
        <f t="shared" si="187"/>
        <v>56</v>
      </c>
      <c r="P702" s="68">
        <f t="shared" si="191"/>
        <v>168</v>
      </c>
      <c r="Q702" s="69">
        <f t="shared" si="188"/>
        <v>0.25</v>
      </c>
    </row>
    <row r="703" spans="1:17" ht="26.1" customHeight="1" x14ac:dyDescent="0.2">
      <c r="A703" s="17" t="s">
        <v>50</v>
      </c>
      <c r="B703" s="19">
        <v>4721</v>
      </c>
      <c r="C703" s="17" t="s">
        <v>44</v>
      </c>
      <c r="D703" s="17" t="s">
        <v>317</v>
      </c>
      <c r="E703" s="139" t="s">
        <v>54</v>
      </c>
      <c r="F703" s="139"/>
      <c r="G703" s="18" t="s">
        <v>104</v>
      </c>
      <c r="H703" s="21">
        <v>1.0999999999999999E-2</v>
      </c>
      <c r="I703" s="20">
        <f t="shared" si="201"/>
        <v>167.1225</v>
      </c>
      <c r="J703" s="20">
        <f t="shared" si="200"/>
        <v>1.84</v>
      </c>
      <c r="K703" s="65"/>
      <c r="N703" s="59">
        <v>222.83</v>
      </c>
      <c r="O703" s="68">
        <f t="shared" si="187"/>
        <v>55.707500000000003</v>
      </c>
      <c r="P703" s="68">
        <f t="shared" si="191"/>
        <v>167.1225</v>
      </c>
      <c r="Q703" s="69">
        <f t="shared" si="188"/>
        <v>0.25</v>
      </c>
    </row>
    <row r="704" spans="1:17" ht="26.1" customHeight="1" x14ac:dyDescent="0.2">
      <c r="A704" s="17" t="s">
        <v>50</v>
      </c>
      <c r="B704" s="19">
        <v>5075</v>
      </c>
      <c r="C704" s="17" t="s">
        <v>44</v>
      </c>
      <c r="D704" s="17" t="s">
        <v>111</v>
      </c>
      <c r="E704" s="139" t="s">
        <v>54</v>
      </c>
      <c r="F704" s="139"/>
      <c r="G704" s="18" t="s">
        <v>112</v>
      </c>
      <c r="H704" s="21">
        <v>0.03</v>
      </c>
      <c r="I704" s="20">
        <f t="shared" si="201"/>
        <v>15.254999999999999</v>
      </c>
      <c r="J704" s="20">
        <f t="shared" si="200"/>
        <v>0.46</v>
      </c>
      <c r="K704" s="65"/>
      <c r="N704" s="59">
        <v>20.34</v>
      </c>
      <c r="O704" s="68">
        <f t="shared" si="187"/>
        <v>5.085</v>
      </c>
      <c r="P704" s="68">
        <f t="shared" si="191"/>
        <v>15.254999999999999</v>
      </c>
      <c r="Q704" s="69">
        <f t="shared" si="188"/>
        <v>0.25</v>
      </c>
    </row>
    <row r="705" spans="1:17" ht="26.1" customHeight="1" thickBot="1" x14ac:dyDescent="0.25">
      <c r="A705" s="17" t="s">
        <v>50</v>
      </c>
      <c r="B705" s="19">
        <v>10567</v>
      </c>
      <c r="C705" s="17" t="s">
        <v>44</v>
      </c>
      <c r="D705" s="17" t="s">
        <v>134</v>
      </c>
      <c r="E705" s="139" t="s">
        <v>54</v>
      </c>
      <c r="F705" s="139"/>
      <c r="G705" s="18" t="s">
        <v>108</v>
      </c>
      <c r="H705" s="21">
        <v>0.56000000000000005</v>
      </c>
      <c r="I705" s="20">
        <f t="shared" si="201"/>
        <v>8.4450000000000003</v>
      </c>
      <c r="J705" s="20">
        <f>ROUND(H705*I705,2)+0.01</f>
        <v>4.74</v>
      </c>
      <c r="K705" s="65"/>
      <c r="N705" s="59">
        <v>11.26</v>
      </c>
      <c r="O705" s="68">
        <f t="shared" si="187"/>
        <v>2.8149999999999999</v>
      </c>
      <c r="P705" s="68">
        <f t="shared" si="191"/>
        <v>8.4450000000000003</v>
      </c>
      <c r="Q705" s="69">
        <f t="shared" si="188"/>
        <v>0.25</v>
      </c>
    </row>
    <row r="706" spans="1:17" ht="0.95" customHeight="1" thickTop="1" x14ac:dyDescent="0.2">
      <c r="A706" s="11"/>
      <c r="B706" s="11"/>
      <c r="C706" s="11"/>
      <c r="D706" s="11"/>
      <c r="E706" s="11"/>
      <c r="F706" s="11"/>
      <c r="G706" s="11"/>
      <c r="H706" s="11"/>
      <c r="I706" s="11"/>
      <c r="J706" s="11"/>
      <c r="K706" s="65" t="b">
        <f t="shared" si="189"/>
        <v>0</v>
      </c>
      <c r="N706" s="59"/>
      <c r="O706" s="68">
        <f t="shared" si="187"/>
        <v>0</v>
      </c>
      <c r="P706" s="68">
        <f t="shared" si="191"/>
        <v>0</v>
      </c>
      <c r="Q706" s="69" t="e">
        <f t="shared" si="188"/>
        <v>#DIV/0!</v>
      </c>
    </row>
    <row r="707" spans="1:17" ht="18" customHeight="1" x14ac:dyDescent="0.2">
      <c r="A707" s="2" t="s">
        <v>430</v>
      </c>
      <c r="B707" s="4" t="s">
        <v>36</v>
      </c>
      <c r="C707" s="2" t="s">
        <v>37</v>
      </c>
      <c r="D707" s="2" t="s">
        <v>9</v>
      </c>
      <c r="E707" s="129" t="s">
        <v>38</v>
      </c>
      <c r="F707" s="129"/>
      <c r="G707" s="3" t="s">
        <v>39</v>
      </c>
      <c r="H707" s="4" t="s">
        <v>40</v>
      </c>
      <c r="I707" s="4" t="s">
        <v>41</v>
      </c>
      <c r="J707" s="4" t="s">
        <v>10</v>
      </c>
      <c r="K707" s="65">
        <f t="shared" si="189"/>
        <v>11.55</v>
      </c>
      <c r="N707" s="59" t="s">
        <v>41</v>
      </c>
      <c r="O707" s="68" t="e">
        <f t="shared" si="187"/>
        <v>#VALUE!</v>
      </c>
      <c r="P707" s="68" t="e">
        <f t="shared" si="191"/>
        <v>#VALUE!</v>
      </c>
      <c r="Q707" s="69" t="e">
        <f t="shared" si="188"/>
        <v>#VALUE!</v>
      </c>
    </row>
    <row r="708" spans="1:17" ht="39" customHeight="1" x14ac:dyDescent="0.2">
      <c r="A708" s="6" t="s">
        <v>42</v>
      </c>
      <c r="B708" s="8">
        <v>92916</v>
      </c>
      <c r="C708" s="6" t="s">
        <v>44</v>
      </c>
      <c r="D708" s="6" t="s">
        <v>371</v>
      </c>
      <c r="E708" s="138" t="s">
        <v>103</v>
      </c>
      <c r="F708" s="138"/>
      <c r="G708" s="7" t="s">
        <v>112</v>
      </c>
      <c r="H708" s="10">
        <v>1</v>
      </c>
      <c r="I708" s="9">
        <f>SUM(J709:J713)</f>
        <v>11.55</v>
      </c>
      <c r="J708" s="9">
        <f>H708*I708</f>
        <v>11.55</v>
      </c>
      <c r="K708" s="65"/>
      <c r="N708" s="59">
        <v>15.4</v>
      </c>
      <c r="O708" s="68">
        <f t="shared" si="187"/>
        <v>3.85</v>
      </c>
      <c r="P708" s="68">
        <f t="shared" si="191"/>
        <v>11.55</v>
      </c>
      <c r="Q708" s="69">
        <f t="shared" si="188"/>
        <v>0.25</v>
      </c>
    </row>
    <row r="709" spans="1:17" ht="24" customHeight="1" x14ac:dyDescent="0.2">
      <c r="A709" s="12" t="s">
        <v>48</v>
      </c>
      <c r="B709" s="14">
        <v>88238</v>
      </c>
      <c r="C709" s="12" t="s">
        <v>44</v>
      </c>
      <c r="D709" s="12" t="s">
        <v>320</v>
      </c>
      <c r="E709" s="137" t="s">
        <v>46</v>
      </c>
      <c r="F709" s="137"/>
      <c r="G709" s="13" t="s">
        <v>73</v>
      </c>
      <c r="H709" s="16">
        <v>2.3300000000000001E-2</v>
      </c>
      <c r="I709" s="15">
        <f t="shared" ref="I709:I713" si="202">P709</f>
        <v>12.817499999999999</v>
      </c>
      <c r="J709" s="15">
        <f>ROUNDDOWN(H709*I709,2)</f>
        <v>0.28999999999999998</v>
      </c>
      <c r="K709" s="65"/>
      <c r="N709" s="59">
        <v>17.09</v>
      </c>
      <c r="O709" s="68">
        <f t="shared" si="187"/>
        <v>4.2725</v>
      </c>
      <c r="P709" s="68">
        <f t="shared" si="191"/>
        <v>12.817499999999999</v>
      </c>
      <c r="Q709" s="69">
        <f t="shared" si="188"/>
        <v>0.25</v>
      </c>
    </row>
    <row r="710" spans="1:17" ht="24" customHeight="1" x14ac:dyDescent="0.2">
      <c r="A710" s="12" t="s">
        <v>48</v>
      </c>
      <c r="B710" s="14">
        <v>88245</v>
      </c>
      <c r="C710" s="12" t="s">
        <v>44</v>
      </c>
      <c r="D710" s="12" t="s">
        <v>321</v>
      </c>
      <c r="E710" s="137" t="s">
        <v>46</v>
      </c>
      <c r="F710" s="137"/>
      <c r="G710" s="13" t="s">
        <v>73</v>
      </c>
      <c r="H710" s="16">
        <v>0.14280000000000001</v>
      </c>
      <c r="I710" s="15">
        <f t="shared" si="202"/>
        <v>16.184999999999999</v>
      </c>
      <c r="J710" s="15">
        <f t="shared" ref="J710:J713" si="203">ROUND(H710*I710,2)</f>
        <v>2.31</v>
      </c>
      <c r="K710" s="65"/>
      <c r="N710" s="59">
        <v>21.58</v>
      </c>
      <c r="O710" s="68">
        <f t="shared" si="187"/>
        <v>5.3949999999999996</v>
      </c>
      <c r="P710" s="68">
        <f t="shared" si="191"/>
        <v>16.184999999999999</v>
      </c>
      <c r="Q710" s="69">
        <f t="shared" si="188"/>
        <v>0.25</v>
      </c>
    </row>
    <row r="711" spans="1:17" ht="26.1" customHeight="1" x14ac:dyDescent="0.2">
      <c r="A711" s="12" t="s">
        <v>48</v>
      </c>
      <c r="B711" s="14">
        <v>92801</v>
      </c>
      <c r="C711" s="12" t="s">
        <v>44</v>
      </c>
      <c r="D711" s="12" t="s">
        <v>322</v>
      </c>
      <c r="E711" s="137" t="s">
        <v>103</v>
      </c>
      <c r="F711" s="137"/>
      <c r="G711" s="13" t="s">
        <v>112</v>
      </c>
      <c r="H711" s="16">
        <v>1</v>
      </c>
      <c r="I711" s="15">
        <f t="shared" si="202"/>
        <v>8.3925000000000001</v>
      </c>
      <c r="J711" s="15">
        <f t="shared" si="203"/>
        <v>8.39</v>
      </c>
      <c r="K711" s="65"/>
      <c r="N711" s="59">
        <v>11.19</v>
      </c>
      <c r="O711" s="68">
        <f t="shared" si="187"/>
        <v>2.7974999999999999</v>
      </c>
      <c r="P711" s="68">
        <f t="shared" si="191"/>
        <v>8.3925000000000001</v>
      </c>
      <c r="Q711" s="69">
        <f t="shared" si="188"/>
        <v>0.25</v>
      </c>
    </row>
    <row r="712" spans="1:17" ht="39" customHeight="1" x14ac:dyDescent="0.2">
      <c r="A712" s="17" t="s">
        <v>50</v>
      </c>
      <c r="B712" s="19">
        <v>39017</v>
      </c>
      <c r="C712" s="17" t="s">
        <v>44</v>
      </c>
      <c r="D712" s="17" t="s">
        <v>323</v>
      </c>
      <c r="E712" s="139" t="s">
        <v>54</v>
      </c>
      <c r="F712" s="139"/>
      <c r="G712" s="18" t="s">
        <v>130</v>
      </c>
      <c r="H712" s="21">
        <v>0.97</v>
      </c>
      <c r="I712" s="20">
        <f t="shared" si="202"/>
        <v>0.16500000000000001</v>
      </c>
      <c r="J712" s="20">
        <f t="shared" si="203"/>
        <v>0.16</v>
      </c>
      <c r="K712" s="65"/>
      <c r="N712" s="59">
        <v>0.22</v>
      </c>
      <c r="O712" s="68">
        <f t="shared" ref="O712:O775" si="204">N712*$O$4</f>
        <v>5.5E-2</v>
      </c>
      <c r="P712" s="68">
        <f t="shared" si="191"/>
        <v>0.16500000000000001</v>
      </c>
      <c r="Q712" s="69">
        <f t="shared" ref="Q712:Q775" si="205">1-(P712/N712)</f>
        <v>0.25</v>
      </c>
    </row>
    <row r="713" spans="1:17" ht="26.1" customHeight="1" thickBot="1" x14ac:dyDescent="0.25">
      <c r="A713" s="17" t="s">
        <v>50</v>
      </c>
      <c r="B713" s="19">
        <v>43132</v>
      </c>
      <c r="C713" s="17" t="s">
        <v>44</v>
      </c>
      <c r="D713" s="17" t="s">
        <v>324</v>
      </c>
      <c r="E713" s="139" t="s">
        <v>54</v>
      </c>
      <c r="F713" s="139"/>
      <c r="G713" s="18" t="s">
        <v>112</v>
      </c>
      <c r="H713" s="21">
        <v>2.5000000000000001E-2</v>
      </c>
      <c r="I713" s="20">
        <f t="shared" si="202"/>
        <v>15.997499999999999</v>
      </c>
      <c r="J713" s="20">
        <f t="shared" si="203"/>
        <v>0.4</v>
      </c>
      <c r="K713" s="65"/>
      <c r="N713" s="59">
        <v>21.33</v>
      </c>
      <c r="O713" s="68">
        <f t="shared" si="204"/>
        <v>5.3324999999999996</v>
      </c>
      <c r="P713" s="68">
        <f t="shared" si="191"/>
        <v>15.997499999999999</v>
      </c>
      <c r="Q713" s="69">
        <f t="shared" si="205"/>
        <v>0.25</v>
      </c>
    </row>
    <row r="714" spans="1:17" ht="0.95" customHeight="1" thickTop="1" x14ac:dyDescent="0.2">
      <c r="A714" s="11"/>
      <c r="B714" s="11"/>
      <c r="C714" s="11"/>
      <c r="D714" s="11"/>
      <c r="E714" s="11"/>
      <c r="F714" s="11"/>
      <c r="G714" s="11"/>
      <c r="H714" s="11"/>
      <c r="I714" s="11"/>
      <c r="J714" s="11"/>
      <c r="K714" s="65" t="b">
        <f t="shared" ref="K714:K769" si="206">IF(J714="Total",J715)</f>
        <v>0</v>
      </c>
      <c r="N714" s="59"/>
      <c r="O714" s="68">
        <f t="shared" si="204"/>
        <v>0</v>
      </c>
      <c r="P714" s="68">
        <f t="shared" si="191"/>
        <v>0</v>
      </c>
      <c r="Q714" s="69" t="e">
        <f t="shared" si="205"/>
        <v>#DIV/0!</v>
      </c>
    </row>
    <row r="715" spans="1:17" ht="18" customHeight="1" x14ac:dyDescent="0.2">
      <c r="A715" s="2" t="s">
        <v>431</v>
      </c>
      <c r="B715" s="4" t="s">
        <v>36</v>
      </c>
      <c r="C715" s="2" t="s">
        <v>37</v>
      </c>
      <c r="D715" s="2" t="s">
        <v>9</v>
      </c>
      <c r="E715" s="129" t="s">
        <v>38</v>
      </c>
      <c r="F715" s="129"/>
      <c r="G715" s="3" t="s">
        <v>39</v>
      </c>
      <c r="H715" s="4" t="s">
        <v>40</v>
      </c>
      <c r="I715" s="4" t="s">
        <v>41</v>
      </c>
      <c r="J715" s="4" t="s">
        <v>10</v>
      </c>
      <c r="K715" s="65">
        <f t="shared" si="206"/>
        <v>10.83</v>
      </c>
      <c r="N715" s="59" t="s">
        <v>41</v>
      </c>
      <c r="O715" s="68" t="e">
        <f t="shared" si="204"/>
        <v>#VALUE!</v>
      </c>
      <c r="P715" s="68" t="e">
        <f t="shared" si="191"/>
        <v>#VALUE!</v>
      </c>
      <c r="Q715" s="69" t="e">
        <f t="shared" si="205"/>
        <v>#VALUE!</v>
      </c>
    </row>
    <row r="716" spans="1:17" ht="39" customHeight="1" x14ac:dyDescent="0.2">
      <c r="A716" s="6" t="s">
        <v>42</v>
      </c>
      <c r="B716" s="8">
        <v>92917</v>
      </c>
      <c r="C716" s="6" t="s">
        <v>44</v>
      </c>
      <c r="D716" s="6" t="s">
        <v>432</v>
      </c>
      <c r="E716" s="138" t="s">
        <v>103</v>
      </c>
      <c r="F716" s="138"/>
      <c r="G716" s="7" t="s">
        <v>112</v>
      </c>
      <c r="H716" s="10">
        <v>1</v>
      </c>
      <c r="I716" s="9">
        <f>SUM(J717:J721)</f>
        <v>10.83</v>
      </c>
      <c r="J716" s="9">
        <f>H716*I716</f>
        <v>10.83</v>
      </c>
      <c r="K716" s="65"/>
      <c r="N716" s="59">
        <v>14.44</v>
      </c>
      <c r="O716" s="68">
        <f t="shared" si="204"/>
        <v>3.61</v>
      </c>
      <c r="P716" s="68">
        <f t="shared" si="191"/>
        <v>10.83</v>
      </c>
      <c r="Q716" s="69">
        <f t="shared" si="205"/>
        <v>0.25</v>
      </c>
    </row>
    <row r="717" spans="1:17" ht="24" customHeight="1" x14ac:dyDescent="0.2">
      <c r="A717" s="12" t="s">
        <v>48</v>
      </c>
      <c r="B717" s="14">
        <v>88238</v>
      </c>
      <c r="C717" s="12" t="s">
        <v>44</v>
      </c>
      <c r="D717" s="12" t="s">
        <v>320</v>
      </c>
      <c r="E717" s="137" t="s">
        <v>46</v>
      </c>
      <c r="F717" s="137"/>
      <c r="G717" s="13" t="s">
        <v>73</v>
      </c>
      <c r="H717" s="16">
        <v>1.66E-2</v>
      </c>
      <c r="I717" s="15">
        <f t="shared" ref="I717:I721" si="207">P717</f>
        <v>12.817499999999999</v>
      </c>
      <c r="J717" s="15">
        <f>ROUNDDOWN(H717*I717,2)</f>
        <v>0.21</v>
      </c>
      <c r="K717" s="65"/>
      <c r="N717" s="59">
        <v>17.09</v>
      </c>
      <c r="O717" s="68">
        <f t="shared" si="204"/>
        <v>4.2725</v>
      </c>
      <c r="P717" s="68">
        <f t="shared" si="191"/>
        <v>12.817499999999999</v>
      </c>
      <c r="Q717" s="69">
        <f t="shared" si="205"/>
        <v>0.25</v>
      </c>
    </row>
    <row r="718" spans="1:17" ht="24" customHeight="1" x14ac:dyDescent="0.2">
      <c r="A718" s="12" t="s">
        <v>48</v>
      </c>
      <c r="B718" s="14">
        <v>88245</v>
      </c>
      <c r="C718" s="12" t="s">
        <v>44</v>
      </c>
      <c r="D718" s="12" t="s">
        <v>321</v>
      </c>
      <c r="E718" s="137" t="s">
        <v>46</v>
      </c>
      <c r="F718" s="137"/>
      <c r="G718" s="13" t="s">
        <v>73</v>
      </c>
      <c r="H718" s="16">
        <v>0.10150000000000001</v>
      </c>
      <c r="I718" s="15">
        <f t="shared" si="207"/>
        <v>16.184999999999999</v>
      </c>
      <c r="J718" s="15">
        <f t="shared" ref="J718:J721" si="208">ROUND(H718*I718,2)</f>
        <v>1.64</v>
      </c>
      <c r="K718" s="65"/>
      <c r="N718" s="59">
        <v>21.58</v>
      </c>
      <c r="O718" s="68">
        <f t="shared" si="204"/>
        <v>5.3949999999999996</v>
      </c>
      <c r="P718" s="68">
        <f t="shared" ref="P718:P781" si="209">N718-O718</f>
        <v>16.184999999999999</v>
      </c>
      <c r="Q718" s="69">
        <f t="shared" si="205"/>
        <v>0.25</v>
      </c>
    </row>
    <row r="719" spans="1:17" ht="26.1" customHeight="1" x14ac:dyDescent="0.2">
      <c r="A719" s="12" t="s">
        <v>48</v>
      </c>
      <c r="B719" s="14">
        <v>92802</v>
      </c>
      <c r="C719" s="12" t="s">
        <v>44</v>
      </c>
      <c r="D719" s="12" t="s">
        <v>327</v>
      </c>
      <c r="E719" s="137" t="s">
        <v>103</v>
      </c>
      <c r="F719" s="137"/>
      <c r="G719" s="13" t="s">
        <v>112</v>
      </c>
      <c r="H719" s="16">
        <v>1</v>
      </c>
      <c r="I719" s="15">
        <f t="shared" si="207"/>
        <v>8.4599999999999991</v>
      </c>
      <c r="J719" s="15">
        <f t="shared" si="208"/>
        <v>8.4600000000000009</v>
      </c>
      <c r="K719" s="65"/>
      <c r="N719" s="59">
        <v>11.28</v>
      </c>
      <c r="O719" s="68">
        <f t="shared" si="204"/>
        <v>2.82</v>
      </c>
      <c r="P719" s="68">
        <f t="shared" si="209"/>
        <v>8.4599999999999991</v>
      </c>
      <c r="Q719" s="69">
        <f t="shared" si="205"/>
        <v>0.25</v>
      </c>
    </row>
    <row r="720" spans="1:17" ht="39" customHeight="1" x14ac:dyDescent="0.2">
      <c r="A720" s="17" t="s">
        <v>50</v>
      </c>
      <c r="B720" s="19">
        <v>39017</v>
      </c>
      <c r="C720" s="17" t="s">
        <v>44</v>
      </c>
      <c r="D720" s="17" t="s">
        <v>323</v>
      </c>
      <c r="E720" s="139" t="s">
        <v>54</v>
      </c>
      <c r="F720" s="139"/>
      <c r="G720" s="18" t="s">
        <v>130</v>
      </c>
      <c r="H720" s="21">
        <v>0.74299999999999999</v>
      </c>
      <c r="I720" s="20">
        <f t="shared" si="207"/>
        <v>0.16500000000000001</v>
      </c>
      <c r="J720" s="20">
        <f t="shared" si="208"/>
        <v>0.12</v>
      </c>
      <c r="K720" s="65"/>
      <c r="N720" s="59">
        <v>0.22</v>
      </c>
      <c r="O720" s="68">
        <f t="shared" si="204"/>
        <v>5.5E-2</v>
      </c>
      <c r="P720" s="68">
        <f t="shared" si="209"/>
        <v>0.16500000000000001</v>
      </c>
      <c r="Q720" s="69">
        <f t="shared" si="205"/>
        <v>0.25</v>
      </c>
    </row>
    <row r="721" spans="1:17" ht="26.1" customHeight="1" thickBot="1" x14ac:dyDescent="0.25">
      <c r="A721" s="17" t="s">
        <v>50</v>
      </c>
      <c r="B721" s="19">
        <v>43132</v>
      </c>
      <c r="C721" s="17" t="s">
        <v>44</v>
      </c>
      <c r="D721" s="17" t="s">
        <v>324</v>
      </c>
      <c r="E721" s="139" t="s">
        <v>54</v>
      </c>
      <c r="F721" s="139"/>
      <c r="G721" s="18" t="s">
        <v>112</v>
      </c>
      <c r="H721" s="21">
        <v>2.5000000000000001E-2</v>
      </c>
      <c r="I721" s="20">
        <f t="shared" si="207"/>
        <v>15.997499999999999</v>
      </c>
      <c r="J721" s="20">
        <f t="shared" si="208"/>
        <v>0.4</v>
      </c>
      <c r="K721" s="65"/>
      <c r="N721" s="59">
        <v>21.33</v>
      </c>
      <c r="O721" s="68">
        <f t="shared" si="204"/>
        <v>5.3324999999999996</v>
      </c>
      <c r="P721" s="68">
        <f t="shared" si="209"/>
        <v>15.997499999999999</v>
      </c>
      <c r="Q721" s="69">
        <f t="shared" si="205"/>
        <v>0.25</v>
      </c>
    </row>
    <row r="722" spans="1:17" ht="0.95" customHeight="1" thickTop="1" x14ac:dyDescent="0.2">
      <c r="A722" s="11"/>
      <c r="B722" s="11"/>
      <c r="C722" s="11"/>
      <c r="D722" s="11"/>
      <c r="E722" s="11"/>
      <c r="F722" s="11"/>
      <c r="G722" s="11"/>
      <c r="H722" s="11"/>
      <c r="I722" s="11"/>
      <c r="J722" s="11"/>
      <c r="K722" s="65" t="b">
        <f t="shared" si="206"/>
        <v>0</v>
      </c>
      <c r="N722" s="59"/>
      <c r="O722" s="68">
        <f t="shared" si="204"/>
        <v>0</v>
      </c>
      <c r="P722" s="68">
        <f t="shared" si="209"/>
        <v>0</v>
      </c>
      <c r="Q722" s="69" t="e">
        <f t="shared" si="205"/>
        <v>#DIV/0!</v>
      </c>
    </row>
    <row r="723" spans="1:17" ht="18" customHeight="1" x14ac:dyDescent="0.2">
      <c r="A723" s="2" t="s">
        <v>433</v>
      </c>
      <c r="B723" s="4" t="s">
        <v>36</v>
      </c>
      <c r="C723" s="2" t="s">
        <v>37</v>
      </c>
      <c r="D723" s="2" t="s">
        <v>9</v>
      </c>
      <c r="E723" s="129" t="s">
        <v>38</v>
      </c>
      <c r="F723" s="129"/>
      <c r="G723" s="3" t="s">
        <v>39</v>
      </c>
      <c r="H723" s="4" t="s">
        <v>40</v>
      </c>
      <c r="I723" s="4" t="s">
        <v>41</v>
      </c>
      <c r="J723" s="4" t="s">
        <v>10</v>
      </c>
      <c r="K723" s="65">
        <f t="shared" si="206"/>
        <v>9.6300000000000008</v>
      </c>
      <c r="N723" s="59" t="s">
        <v>41</v>
      </c>
      <c r="O723" s="68" t="e">
        <f t="shared" si="204"/>
        <v>#VALUE!</v>
      </c>
      <c r="P723" s="68" t="e">
        <f t="shared" si="209"/>
        <v>#VALUE!</v>
      </c>
      <c r="Q723" s="69" t="e">
        <f t="shared" si="205"/>
        <v>#VALUE!</v>
      </c>
    </row>
    <row r="724" spans="1:17" ht="39" customHeight="1" x14ac:dyDescent="0.2">
      <c r="A724" s="6" t="s">
        <v>42</v>
      </c>
      <c r="B724" s="8">
        <v>92919</v>
      </c>
      <c r="C724" s="6" t="s">
        <v>44</v>
      </c>
      <c r="D724" s="6" t="s">
        <v>373</v>
      </c>
      <c r="E724" s="138" t="s">
        <v>103</v>
      </c>
      <c r="F724" s="138"/>
      <c r="G724" s="7" t="s">
        <v>112</v>
      </c>
      <c r="H724" s="10">
        <v>1</v>
      </c>
      <c r="I724" s="9">
        <f>SUM(J725:J729)</f>
        <v>9.6300000000000008</v>
      </c>
      <c r="J724" s="9">
        <f>H724*I724</f>
        <v>9.6300000000000008</v>
      </c>
      <c r="K724" s="65"/>
      <c r="N724" s="59">
        <v>12.83</v>
      </c>
      <c r="O724" s="68">
        <f t="shared" si="204"/>
        <v>3.2075</v>
      </c>
      <c r="P724" s="68">
        <f t="shared" si="209"/>
        <v>9.6225000000000005</v>
      </c>
      <c r="Q724" s="69">
        <f t="shared" si="205"/>
        <v>0.25</v>
      </c>
    </row>
    <row r="725" spans="1:17" ht="24" customHeight="1" x14ac:dyDescent="0.2">
      <c r="A725" s="12" t="s">
        <v>48</v>
      </c>
      <c r="B725" s="14">
        <v>88238</v>
      </c>
      <c r="C725" s="12" t="s">
        <v>44</v>
      </c>
      <c r="D725" s="12" t="s">
        <v>320</v>
      </c>
      <c r="E725" s="137" t="s">
        <v>46</v>
      </c>
      <c r="F725" s="137"/>
      <c r="G725" s="13" t="s">
        <v>73</v>
      </c>
      <c r="H725" s="16">
        <v>1.1599999999999999E-2</v>
      </c>
      <c r="I725" s="15">
        <f t="shared" ref="I725:I729" si="210">P725</f>
        <v>12.817499999999999</v>
      </c>
      <c r="J725" s="15">
        <f>ROUNDDOWN(H725*I725,2)</f>
        <v>0.14000000000000001</v>
      </c>
      <c r="K725" s="65"/>
      <c r="N725" s="59">
        <v>17.09</v>
      </c>
      <c r="O725" s="68">
        <f t="shared" si="204"/>
        <v>4.2725</v>
      </c>
      <c r="P725" s="68">
        <f t="shared" si="209"/>
        <v>12.817499999999999</v>
      </c>
      <c r="Q725" s="69">
        <f t="shared" si="205"/>
        <v>0.25</v>
      </c>
    </row>
    <row r="726" spans="1:17" ht="24" customHeight="1" x14ac:dyDescent="0.2">
      <c r="A726" s="12" t="s">
        <v>48</v>
      </c>
      <c r="B726" s="14">
        <v>88245</v>
      </c>
      <c r="C726" s="12" t="s">
        <v>44</v>
      </c>
      <c r="D726" s="12" t="s">
        <v>321</v>
      </c>
      <c r="E726" s="137" t="s">
        <v>46</v>
      </c>
      <c r="F726" s="137"/>
      <c r="G726" s="13" t="s">
        <v>73</v>
      </c>
      <c r="H726" s="16">
        <v>7.0900000000000005E-2</v>
      </c>
      <c r="I726" s="15">
        <f t="shared" si="210"/>
        <v>16.184999999999999</v>
      </c>
      <c r="J726" s="15">
        <f t="shared" ref="J726:J729" si="211">ROUND(H726*I726,2)</f>
        <v>1.1499999999999999</v>
      </c>
      <c r="K726" s="65"/>
      <c r="N726" s="59">
        <v>21.58</v>
      </c>
      <c r="O726" s="68">
        <f t="shared" si="204"/>
        <v>5.3949999999999996</v>
      </c>
      <c r="P726" s="68">
        <f t="shared" si="209"/>
        <v>16.184999999999999</v>
      </c>
      <c r="Q726" s="69">
        <f t="shared" si="205"/>
        <v>0.25</v>
      </c>
    </row>
    <row r="727" spans="1:17" ht="26.1" customHeight="1" x14ac:dyDescent="0.2">
      <c r="A727" s="12" t="s">
        <v>48</v>
      </c>
      <c r="B727" s="14">
        <v>92803</v>
      </c>
      <c r="C727" s="12" t="s">
        <v>44</v>
      </c>
      <c r="D727" s="12" t="s">
        <v>330</v>
      </c>
      <c r="E727" s="137" t="s">
        <v>103</v>
      </c>
      <c r="F727" s="137"/>
      <c r="G727" s="13" t="s">
        <v>112</v>
      </c>
      <c r="H727" s="16">
        <v>1</v>
      </c>
      <c r="I727" s="15">
        <f t="shared" si="210"/>
        <v>7.8525000000000009</v>
      </c>
      <c r="J727" s="15">
        <f t="shared" si="211"/>
        <v>7.85</v>
      </c>
      <c r="K727" s="65"/>
      <c r="N727" s="59">
        <v>10.47</v>
      </c>
      <c r="O727" s="68">
        <f t="shared" si="204"/>
        <v>2.6175000000000002</v>
      </c>
      <c r="P727" s="68">
        <f t="shared" si="209"/>
        <v>7.8525000000000009</v>
      </c>
      <c r="Q727" s="69">
        <f t="shared" si="205"/>
        <v>0.25</v>
      </c>
    </row>
    <row r="728" spans="1:17" ht="39" customHeight="1" x14ac:dyDescent="0.2">
      <c r="A728" s="17" t="s">
        <v>50</v>
      </c>
      <c r="B728" s="19">
        <v>39017</v>
      </c>
      <c r="C728" s="17" t="s">
        <v>44</v>
      </c>
      <c r="D728" s="17" t="s">
        <v>323</v>
      </c>
      <c r="E728" s="139" t="s">
        <v>54</v>
      </c>
      <c r="F728" s="139"/>
      <c r="G728" s="18" t="s">
        <v>130</v>
      </c>
      <c r="H728" s="21">
        <v>0.54300000000000004</v>
      </c>
      <c r="I728" s="20">
        <f t="shared" si="210"/>
        <v>0.16500000000000001</v>
      </c>
      <c r="J728" s="20">
        <f t="shared" si="211"/>
        <v>0.09</v>
      </c>
      <c r="K728" s="65"/>
      <c r="N728" s="59">
        <v>0.22</v>
      </c>
      <c r="O728" s="68">
        <f t="shared" si="204"/>
        <v>5.5E-2</v>
      </c>
      <c r="P728" s="68">
        <f t="shared" si="209"/>
        <v>0.16500000000000001</v>
      </c>
      <c r="Q728" s="69">
        <f t="shared" si="205"/>
        <v>0.25</v>
      </c>
    </row>
    <row r="729" spans="1:17" ht="26.1" customHeight="1" thickBot="1" x14ac:dyDescent="0.25">
      <c r="A729" s="17" t="s">
        <v>50</v>
      </c>
      <c r="B729" s="19">
        <v>43132</v>
      </c>
      <c r="C729" s="17" t="s">
        <v>44</v>
      </c>
      <c r="D729" s="17" t="s">
        <v>324</v>
      </c>
      <c r="E729" s="139" t="s">
        <v>54</v>
      </c>
      <c r="F729" s="139"/>
      <c r="G729" s="18" t="s">
        <v>112</v>
      </c>
      <c r="H729" s="21">
        <v>2.5000000000000001E-2</v>
      </c>
      <c r="I729" s="20">
        <f t="shared" si="210"/>
        <v>15.997499999999999</v>
      </c>
      <c r="J729" s="20">
        <f t="shared" si="211"/>
        <v>0.4</v>
      </c>
      <c r="K729" s="65"/>
      <c r="N729" s="59">
        <v>21.33</v>
      </c>
      <c r="O729" s="68">
        <f t="shared" si="204"/>
        <v>5.3324999999999996</v>
      </c>
      <c r="P729" s="68">
        <f t="shared" si="209"/>
        <v>15.997499999999999</v>
      </c>
      <c r="Q729" s="69">
        <f t="shared" si="205"/>
        <v>0.25</v>
      </c>
    </row>
    <row r="730" spans="1:17" ht="0.95" customHeight="1" thickTop="1" x14ac:dyDescent="0.2">
      <c r="A730" s="11"/>
      <c r="B730" s="11"/>
      <c r="C730" s="11"/>
      <c r="D730" s="11"/>
      <c r="E730" s="11"/>
      <c r="F730" s="11"/>
      <c r="G730" s="11"/>
      <c r="H730" s="11"/>
      <c r="I730" s="11"/>
      <c r="J730" s="11"/>
      <c r="K730" s="65" t="b">
        <f t="shared" si="206"/>
        <v>0</v>
      </c>
      <c r="N730" s="59"/>
      <c r="O730" s="68">
        <f t="shared" si="204"/>
        <v>0</v>
      </c>
      <c r="P730" s="68">
        <f t="shared" si="209"/>
        <v>0</v>
      </c>
      <c r="Q730" s="69" t="e">
        <f t="shared" si="205"/>
        <v>#DIV/0!</v>
      </c>
    </row>
    <row r="731" spans="1:17" ht="18" customHeight="1" x14ac:dyDescent="0.2">
      <c r="A731" s="2" t="s">
        <v>434</v>
      </c>
      <c r="B731" s="4" t="s">
        <v>36</v>
      </c>
      <c r="C731" s="2" t="s">
        <v>37</v>
      </c>
      <c r="D731" s="2" t="s">
        <v>9</v>
      </c>
      <c r="E731" s="129" t="s">
        <v>38</v>
      </c>
      <c r="F731" s="129"/>
      <c r="G731" s="3" t="s">
        <v>39</v>
      </c>
      <c r="H731" s="4" t="s">
        <v>40</v>
      </c>
      <c r="I731" s="4" t="s">
        <v>41</v>
      </c>
      <c r="J731" s="4" t="s">
        <v>10</v>
      </c>
      <c r="K731" s="65">
        <f t="shared" si="206"/>
        <v>8.0599999999999987</v>
      </c>
      <c r="N731" s="59" t="s">
        <v>41</v>
      </c>
      <c r="O731" s="68" t="e">
        <f t="shared" si="204"/>
        <v>#VALUE!</v>
      </c>
      <c r="P731" s="68" t="e">
        <f t="shared" si="209"/>
        <v>#VALUE!</v>
      </c>
      <c r="Q731" s="69" t="e">
        <f t="shared" si="205"/>
        <v>#VALUE!</v>
      </c>
    </row>
    <row r="732" spans="1:17" ht="39" customHeight="1" x14ac:dyDescent="0.2">
      <c r="A732" s="6" t="s">
        <v>42</v>
      </c>
      <c r="B732" s="8">
        <v>92921</v>
      </c>
      <c r="C732" s="6" t="s">
        <v>44</v>
      </c>
      <c r="D732" s="6" t="s">
        <v>435</v>
      </c>
      <c r="E732" s="138" t="s">
        <v>103</v>
      </c>
      <c r="F732" s="138"/>
      <c r="G732" s="7" t="s">
        <v>112</v>
      </c>
      <c r="H732" s="10">
        <v>1</v>
      </c>
      <c r="I732" s="9">
        <f>SUM(J733:J737)</f>
        <v>8.0599999999999987</v>
      </c>
      <c r="J732" s="9">
        <f>H732*I732</f>
        <v>8.0599999999999987</v>
      </c>
      <c r="K732" s="65"/>
      <c r="N732" s="59">
        <v>10.739999999999998</v>
      </c>
      <c r="O732" s="68">
        <f t="shared" si="204"/>
        <v>2.6849999999999996</v>
      </c>
      <c r="P732" s="68">
        <f t="shared" si="209"/>
        <v>8.0549999999999997</v>
      </c>
      <c r="Q732" s="69">
        <f t="shared" si="205"/>
        <v>0.24999999999999989</v>
      </c>
    </row>
    <row r="733" spans="1:17" ht="24" customHeight="1" x14ac:dyDescent="0.2">
      <c r="A733" s="12" t="s">
        <v>48</v>
      </c>
      <c r="B733" s="14">
        <v>88238</v>
      </c>
      <c r="C733" s="12" t="s">
        <v>44</v>
      </c>
      <c r="D733" s="12" t="s">
        <v>320</v>
      </c>
      <c r="E733" s="137" t="s">
        <v>46</v>
      </c>
      <c r="F733" s="137"/>
      <c r="G733" s="13" t="s">
        <v>73</v>
      </c>
      <c r="H733" s="16">
        <v>7.6E-3</v>
      </c>
      <c r="I733" s="15">
        <f t="shared" ref="I733:I737" si="212">P733</f>
        <v>12.817499999999999</v>
      </c>
      <c r="J733" s="15">
        <f>ROUNDDOWN(H733*I733,2)</f>
        <v>0.09</v>
      </c>
      <c r="K733" s="65"/>
      <c r="N733" s="59">
        <v>17.09</v>
      </c>
      <c r="O733" s="68">
        <f t="shared" si="204"/>
        <v>4.2725</v>
      </c>
      <c r="P733" s="68">
        <f t="shared" si="209"/>
        <v>12.817499999999999</v>
      </c>
      <c r="Q733" s="69">
        <f t="shared" si="205"/>
        <v>0.25</v>
      </c>
    </row>
    <row r="734" spans="1:17" ht="24" customHeight="1" x14ac:dyDescent="0.2">
      <c r="A734" s="12" t="s">
        <v>48</v>
      </c>
      <c r="B734" s="14">
        <v>88245</v>
      </c>
      <c r="C734" s="12" t="s">
        <v>44</v>
      </c>
      <c r="D734" s="12" t="s">
        <v>321</v>
      </c>
      <c r="E734" s="137" t="s">
        <v>46</v>
      </c>
      <c r="F734" s="137"/>
      <c r="G734" s="13" t="s">
        <v>73</v>
      </c>
      <c r="H734" s="16">
        <v>4.6399999999999997E-2</v>
      </c>
      <c r="I734" s="15">
        <f t="shared" si="212"/>
        <v>16.184999999999999</v>
      </c>
      <c r="J734" s="15">
        <f>ROUNDDOWN(H734*I734,2)</f>
        <v>0.75</v>
      </c>
      <c r="K734" s="65"/>
      <c r="N734" s="59">
        <v>21.58</v>
      </c>
      <c r="O734" s="68">
        <f t="shared" si="204"/>
        <v>5.3949999999999996</v>
      </c>
      <c r="P734" s="68">
        <f t="shared" si="209"/>
        <v>16.184999999999999</v>
      </c>
      <c r="Q734" s="69">
        <f t="shared" si="205"/>
        <v>0.25</v>
      </c>
    </row>
    <row r="735" spans="1:17" ht="26.1" customHeight="1" x14ac:dyDescent="0.2">
      <c r="A735" s="12" t="s">
        <v>48</v>
      </c>
      <c r="B735" s="14">
        <v>92804</v>
      </c>
      <c r="C735" s="12" t="s">
        <v>44</v>
      </c>
      <c r="D735" s="12" t="s">
        <v>333</v>
      </c>
      <c r="E735" s="137" t="s">
        <v>103</v>
      </c>
      <c r="F735" s="137"/>
      <c r="G735" s="13" t="s">
        <v>112</v>
      </c>
      <c r="H735" s="16">
        <v>1</v>
      </c>
      <c r="I735" s="15">
        <f t="shared" si="212"/>
        <v>6.7575000000000003</v>
      </c>
      <c r="J735" s="15">
        <f t="shared" ref="J735:J737" si="213">ROUND(H735*I735,2)</f>
        <v>6.76</v>
      </c>
      <c r="K735" s="65"/>
      <c r="N735" s="59">
        <v>9.01</v>
      </c>
      <c r="O735" s="68">
        <f t="shared" si="204"/>
        <v>2.2524999999999999</v>
      </c>
      <c r="P735" s="68">
        <f t="shared" si="209"/>
        <v>6.7575000000000003</v>
      </c>
      <c r="Q735" s="69">
        <f t="shared" si="205"/>
        <v>0.25</v>
      </c>
    </row>
    <row r="736" spans="1:17" ht="39" customHeight="1" x14ac:dyDescent="0.2">
      <c r="A736" s="17" t="s">
        <v>50</v>
      </c>
      <c r="B736" s="19">
        <v>39017</v>
      </c>
      <c r="C736" s="17" t="s">
        <v>44</v>
      </c>
      <c r="D736" s="17" t="s">
        <v>323</v>
      </c>
      <c r="E736" s="139" t="s">
        <v>54</v>
      </c>
      <c r="F736" s="139"/>
      <c r="G736" s="18" t="s">
        <v>130</v>
      </c>
      <c r="H736" s="21">
        <v>0.36699999999999999</v>
      </c>
      <c r="I736" s="20">
        <f t="shared" si="212"/>
        <v>0.16500000000000001</v>
      </c>
      <c r="J736" s="20">
        <f t="shared" si="213"/>
        <v>0.06</v>
      </c>
      <c r="K736" s="65"/>
      <c r="N736" s="59">
        <v>0.22</v>
      </c>
      <c r="O736" s="68">
        <f t="shared" si="204"/>
        <v>5.5E-2</v>
      </c>
      <c r="P736" s="68">
        <f t="shared" si="209"/>
        <v>0.16500000000000001</v>
      </c>
      <c r="Q736" s="69">
        <f t="shared" si="205"/>
        <v>0.25</v>
      </c>
    </row>
    <row r="737" spans="1:17" ht="26.1" customHeight="1" thickBot="1" x14ac:dyDescent="0.25">
      <c r="A737" s="17" t="s">
        <v>50</v>
      </c>
      <c r="B737" s="19">
        <v>43132</v>
      </c>
      <c r="C737" s="17" t="s">
        <v>44</v>
      </c>
      <c r="D737" s="17" t="s">
        <v>324</v>
      </c>
      <c r="E737" s="139" t="s">
        <v>54</v>
      </c>
      <c r="F737" s="139"/>
      <c r="G737" s="18" t="s">
        <v>112</v>
      </c>
      <c r="H737" s="21">
        <v>2.5000000000000001E-2</v>
      </c>
      <c r="I737" s="20">
        <f t="shared" si="212"/>
        <v>15.997499999999999</v>
      </c>
      <c r="J737" s="20">
        <f t="shared" si="213"/>
        <v>0.4</v>
      </c>
      <c r="K737" s="65"/>
      <c r="N737" s="59">
        <v>21.33</v>
      </c>
      <c r="O737" s="68">
        <f t="shared" si="204"/>
        <v>5.3324999999999996</v>
      </c>
      <c r="P737" s="68">
        <f t="shared" si="209"/>
        <v>15.997499999999999</v>
      </c>
      <c r="Q737" s="69">
        <f t="shared" si="205"/>
        <v>0.25</v>
      </c>
    </row>
    <row r="738" spans="1:17" ht="0.95" customHeight="1" thickTop="1" x14ac:dyDescent="0.2">
      <c r="A738" s="11"/>
      <c r="B738" s="11"/>
      <c r="C738" s="11"/>
      <c r="D738" s="11"/>
      <c r="E738" s="11"/>
      <c r="F738" s="11"/>
      <c r="G738" s="11"/>
      <c r="H738" s="11"/>
      <c r="I738" s="11"/>
      <c r="J738" s="11"/>
      <c r="K738" s="65" t="b">
        <f t="shared" si="206"/>
        <v>0</v>
      </c>
      <c r="N738" s="59"/>
      <c r="O738" s="68">
        <f t="shared" si="204"/>
        <v>0</v>
      </c>
      <c r="P738" s="68">
        <f t="shared" si="209"/>
        <v>0</v>
      </c>
      <c r="Q738" s="69" t="e">
        <f t="shared" si="205"/>
        <v>#DIV/0!</v>
      </c>
    </row>
    <row r="739" spans="1:17" ht="18" customHeight="1" x14ac:dyDescent="0.2">
      <c r="A739" s="2" t="s">
        <v>436</v>
      </c>
      <c r="B739" s="4" t="s">
        <v>36</v>
      </c>
      <c r="C739" s="2" t="s">
        <v>37</v>
      </c>
      <c r="D739" s="2" t="s">
        <v>9</v>
      </c>
      <c r="E739" s="129" t="s">
        <v>38</v>
      </c>
      <c r="F739" s="129"/>
      <c r="G739" s="3" t="s">
        <v>39</v>
      </c>
      <c r="H739" s="4" t="s">
        <v>40</v>
      </c>
      <c r="I739" s="4" t="s">
        <v>41</v>
      </c>
      <c r="J739" s="4" t="s">
        <v>10</v>
      </c>
      <c r="K739" s="65">
        <f t="shared" si="206"/>
        <v>38.869999999999997</v>
      </c>
      <c r="N739" s="59" t="s">
        <v>41</v>
      </c>
      <c r="O739" s="68" t="e">
        <f t="shared" si="204"/>
        <v>#VALUE!</v>
      </c>
      <c r="P739" s="68" t="e">
        <f t="shared" si="209"/>
        <v>#VALUE!</v>
      </c>
      <c r="Q739" s="69" t="e">
        <f t="shared" si="205"/>
        <v>#VALUE!</v>
      </c>
    </row>
    <row r="740" spans="1:17" ht="26.1" customHeight="1" x14ac:dyDescent="0.2">
      <c r="A740" s="6" t="s">
        <v>42</v>
      </c>
      <c r="B740" s="8">
        <v>93183</v>
      </c>
      <c r="C740" s="6" t="s">
        <v>44</v>
      </c>
      <c r="D740" s="6" t="s">
        <v>437</v>
      </c>
      <c r="E740" s="138" t="s">
        <v>103</v>
      </c>
      <c r="F740" s="138"/>
      <c r="G740" s="7" t="s">
        <v>108</v>
      </c>
      <c r="H740" s="10">
        <v>1</v>
      </c>
      <c r="I740" s="9">
        <f>SUM(J741:J748)</f>
        <v>38.869999999999997</v>
      </c>
      <c r="J740" s="9">
        <f>H740*I740</f>
        <v>38.869999999999997</v>
      </c>
      <c r="K740" s="65"/>
      <c r="N740" s="59">
        <v>51.83</v>
      </c>
      <c r="O740" s="68">
        <f t="shared" si="204"/>
        <v>12.9575</v>
      </c>
      <c r="P740" s="68">
        <f t="shared" si="209"/>
        <v>38.872500000000002</v>
      </c>
      <c r="Q740" s="69">
        <f t="shared" si="205"/>
        <v>0.24999999999999989</v>
      </c>
    </row>
    <row r="741" spans="1:17" ht="51.95" customHeight="1" x14ac:dyDescent="0.2">
      <c r="A741" s="12" t="s">
        <v>48</v>
      </c>
      <c r="B741" s="14">
        <v>87294</v>
      </c>
      <c r="C741" s="12" t="s">
        <v>44</v>
      </c>
      <c r="D741" s="12" t="s">
        <v>438</v>
      </c>
      <c r="E741" s="137" t="s">
        <v>46</v>
      </c>
      <c r="F741" s="137"/>
      <c r="G741" s="13" t="s">
        <v>104</v>
      </c>
      <c r="H741" s="16">
        <v>1.9E-3</v>
      </c>
      <c r="I741" s="15">
        <f t="shared" ref="I741:I743" si="214">P741</f>
        <v>400.28250000000003</v>
      </c>
      <c r="J741" s="15">
        <f>ROUNDDOWN(H741*I741,2)</f>
        <v>0.76</v>
      </c>
      <c r="K741" s="65"/>
      <c r="N741" s="59">
        <v>533.71</v>
      </c>
      <c r="O741" s="68">
        <f t="shared" si="204"/>
        <v>133.42750000000001</v>
      </c>
      <c r="P741" s="68">
        <f t="shared" si="209"/>
        <v>400.28250000000003</v>
      </c>
      <c r="Q741" s="69">
        <f t="shared" si="205"/>
        <v>0.25</v>
      </c>
    </row>
    <row r="742" spans="1:17" ht="24" customHeight="1" x14ac:dyDescent="0.2">
      <c r="A742" s="12" t="s">
        <v>48</v>
      </c>
      <c r="B742" s="14">
        <v>88309</v>
      </c>
      <c r="C742" s="12" t="s">
        <v>44</v>
      </c>
      <c r="D742" s="12" t="s">
        <v>273</v>
      </c>
      <c r="E742" s="137" t="s">
        <v>46</v>
      </c>
      <c r="F742" s="137"/>
      <c r="G742" s="13" t="s">
        <v>73</v>
      </c>
      <c r="H742" s="16">
        <v>6.8000000000000005E-2</v>
      </c>
      <c r="I742" s="15">
        <f t="shared" si="214"/>
        <v>16.297499999999999</v>
      </c>
      <c r="J742" s="15">
        <f>ROUNDDOWN(H742*I742,2)</f>
        <v>1.1000000000000001</v>
      </c>
      <c r="K742" s="65"/>
      <c r="N742" s="59">
        <v>21.73</v>
      </c>
      <c r="O742" s="68">
        <f t="shared" si="204"/>
        <v>5.4325000000000001</v>
      </c>
      <c r="P742" s="68">
        <f t="shared" si="209"/>
        <v>16.297499999999999</v>
      </c>
      <c r="Q742" s="69">
        <f t="shared" si="205"/>
        <v>0.25</v>
      </c>
    </row>
    <row r="743" spans="1:17" ht="24" customHeight="1" x14ac:dyDescent="0.2">
      <c r="A743" s="12" t="s">
        <v>48</v>
      </c>
      <c r="B743" s="14">
        <v>88316</v>
      </c>
      <c r="C743" s="12" t="s">
        <v>44</v>
      </c>
      <c r="D743" s="12" t="s">
        <v>106</v>
      </c>
      <c r="E743" s="137" t="s">
        <v>46</v>
      </c>
      <c r="F743" s="137"/>
      <c r="G743" s="13" t="s">
        <v>73</v>
      </c>
      <c r="H743" s="16">
        <v>9.4E-2</v>
      </c>
      <c r="I743" s="15">
        <f t="shared" si="214"/>
        <v>12.84</v>
      </c>
      <c r="J743" s="15">
        <f>ROUNDDOWN(H743*I743,2)</f>
        <v>1.2</v>
      </c>
      <c r="K743" s="65"/>
      <c r="N743" s="59">
        <v>17.12</v>
      </c>
      <c r="O743" s="68">
        <f t="shared" si="204"/>
        <v>4.28</v>
      </c>
      <c r="P743" s="68">
        <f t="shared" si="209"/>
        <v>12.84</v>
      </c>
      <c r="Q743" s="69">
        <f t="shared" si="205"/>
        <v>0.25</v>
      </c>
    </row>
    <row r="744" spans="1:17" ht="26.1" customHeight="1" x14ac:dyDescent="0.2">
      <c r="A744" s="12" t="s">
        <v>48</v>
      </c>
      <c r="B744" s="14">
        <v>92270</v>
      </c>
      <c r="C744" s="12" t="s">
        <v>44</v>
      </c>
      <c r="D744" s="12" t="s">
        <v>439</v>
      </c>
      <c r="E744" s="137" t="s">
        <v>103</v>
      </c>
      <c r="F744" s="137"/>
      <c r="G744" s="13" t="s">
        <v>101</v>
      </c>
      <c r="H744" s="16">
        <v>0.217</v>
      </c>
      <c r="I744" s="15">
        <f t="shared" ref="I744:I748" si="215">P744</f>
        <v>81.164999999999992</v>
      </c>
      <c r="J744" s="15">
        <f t="shared" ref="J744:J745" si="216">ROUNDDOWN(H744*I744,2)</f>
        <v>17.61</v>
      </c>
      <c r="K744" s="65"/>
      <c r="N744" s="59">
        <v>108.22</v>
      </c>
      <c r="O744" s="68">
        <f t="shared" si="204"/>
        <v>27.055</v>
      </c>
      <c r="P744" s="68">
        <f t="shared" si="209"/>
        <v>81.164999999999992</v>
      </c>
      <c r="Q744" s="69">
        <f t="shared" si="205"/>
        <v>0.25000000000000011</v>
      </c>
    </row>
    <row r="745" spans="1:17" ht="26.1" customHeight="1" x14ac:dyDescent="0.2">
      <c r="A745" s="12" t="s">
        <v>48</v>
      </c>
      <c r="B745" s="14">
        <v>92802</v>
      </c>
      <c r="C745" s="12" t="s">
        <v>44</v>
      </c>
      <c r="D745" s="12" t="s">
        <v>327</v>
      </c>
      <c r="E745" s="137" t="s">
        <v>103</v>
      </c>
      <c r="F745" s="137"/>
      <c r="G745" s="13" t="s">
        <v>112</v>
      </c>
      <c r="H745" s="16">
        <v>0.79</v>
      </c>
      <c r="I745" s="15">
        <f t="shared" si="215"/>
        <v>8.4599999999999991</v>
      </c>
      <c r="J745" s="15">
        <f t="shared" si="216"/>
        <v>6.68</v>
      </c>
      <c r="K745" s="65"/>
      <c r="N745" s="59">
        <v>11.28</v>
      </c>
      <c r="O745" s="68">
        <f t="shared" si="204"/>
        <v>2.82</v>
      </c>
      <c r="P745" s="68">
        <f t="shared" si="209"/>
        <v>8.4599999999999991</v>
      </c>
      <c r="Q745" s="69">
        <f t="shared" si="205"/>
        <v>0.25</v>
      </c>
    </row>
    <row r="746" spans="1:17" ht="39" customHeight="1" x14ac:dyDescent="0.2">
      <c r="A746" s="12" t="s">
        <v>48</v>
      </c>
      <c r="B746" s="14">
        <v>94970</v>
      </c>
      <c r="C746" s="12" t="s">
        <v>44</v>
      </c>
      <c r="D746" s="12" t="s">
        <v>440</v>
      </c>
      <c r="E746" s="137" t="s">
        <v>103</v>
      </c>
      <c r="F746" s="137"/>
      <c r="G746" s="13" t="s">
        <v>104</v>
      </c>
      <c r="H746" s="16">
        <v>2.4E-2</v>
      </c>
      <c r="I746" s="15">
        <f t="shared" si="215"/>
        <v>436.76250000000005</v>
      </c>
      <c r="J746" s="15">
        <f t="shared" ref="J746" si="217">ROUND(H746*I746,2)</f>
        <v>10.48</v>
      </c>
      <c r="K746" s="65"/>
      <c r="N746" s="59">
        <v>582.35</v>
      </c>
      <c r="O746" s="68">
        <f t="shared" si="204"/>
        <v>145.58750000000001</v>
      </c>
      <c r="P746" s="68">
        <f t="shared" si="209"/>
        <v>436.76250000000005</v>
      </c>
      <c r="Q746" s="69">
        <f t="shared" si="205"/>
        <v>0.25</v>
      </c>
    </row>
    <row r="747" spans="1:17" ht="26.1" customHeight="1" x14ac:dyDescent="0.2">
      <c r="A747" s="17" t="s">
        <v>50</v>
      </c>
      <c r="B747" s="19">
        <v>2692</v>
      </c>
      <c r="C747" s="17" t="s">
        <v>44</v>
      </c>
      <c r="D747" s="17" t="s">
        <v>345</v>
      </c>
      <c r="E747" s="139" t="s">
        <v>54</v>
      </c>
      <c r="F747" s="139"/>
      <c r="G747" s="18" t="s">
        <v>133</v>
      </c>
      <c r="H747" s="21">
        <v>7.0000000000000001E-3</v>
      </c>
      <c r="I747" s="20">
        <f t="shared" si="215"/>
        <v>7.6050000000000004</v>
      </c>
      <c r="J747" s="20">
        <f t="shared" ref="J747:J748" si="218">ROUNDDOWN(H747*I747,2)</f>
        <v>0.05</v>
      </c>
      <c r="K747" s="65"/>
      <c r="N747" s="59">
        <v>10.14</v>
      </c>
      <c r="O747" s="68">
        <f t="shared" si="204"/>
        <v>2.5350000000000001</v>
      </c>
      <c r="P747" s="68">
        <f t="shared" si="209"/>
        <v>7.6050000000000004</v>
      </c>
      <c r="Q747" s="69">
        <f t="shared" si="205"/>
        <v>0.25</v>
      </c>
    </row>
    <row r="748" spans="1:17" ht="39" customHeight="1" thickBot="1" x14ac:dyDescent="0.25">
      <c r="A748" s="17" t="s">
        <v>50</v>
      </c>
      <c r="B748" s="19">
        <v>39017</v>
      </c>
      <c r="C748" s="17" t="s">
        <v>44</v>
      </c>
      <c r="D748" s="17" t="s">
        <v>323</v>
      </c>
      <c r="E748" s="139" t="s">
        <v>54</v>
      </c>
      <c r="F748" s="139"/>
      <c r="G748" s="18" t="s">
        <v>130</v>
      </c>
      <c r="H748" s="21">
        <v>6</v>
      </c>
      <c r="I748" s="20">
        <f t="shared" si="215"/>
        <v>0.16500000000000001</v>
      </c>
      <c r="J748" s="20">
        <f t="shared" si="218"/>
        <v>0.99</v>
      </c>
      <c r="K748" s="65"/>
      <c r="N748" s="59">
        <v>0.22</v>
      </c>
      <c r="O748" s="68">
        <f t="shared" si="204"/>
        <v>5.5E-2</v>
      </c>
      <c r="P748" s="68">
        <f t="shared" si="209"/>
        <v>0.16500000000000001</v>
      </c>
      <c r="Q748" s="69">
        <f t="shared" si="205"/>
        <v>0.25</v>
      </c>
    </row>
    <row r="749" spans="1:17" ht="0.95" customHeight="1" thickTop="1" x14ac:dyDescent="0.2">
      <c r="A749" s="11"/>
      <c r="B749" s="11"/>
      <c r="C749" s="11"/>
      <c r="D749" s="11"/>
      <c r="E749" s="11"/>
      <c r="F749" s="11"/>
      <c r="G749" s="11"/>
      <c r="H749" s="11"/>
      <c r="I749" s="11"/>
      <c r="J749" s="11"/>
      <c r="K749" s="65" t="b">
        <f t="shared" si="206"/>
        <v>0</v>
      </c>
      <c r="N749" s="59"/>
      <c r="O749" s="68">
        <f t="shared" si="204"/>
        <v>0</v>
      </c>
      <c r="P749" s="68">
        <f t="shared" si="209"/>
        <v>0</v>
      </c>
      <c r="Q749" s="69" t="e">
        <f t="shared" si="205"/>
        <v>#DIV/0!</v>
      </c>
    </row>
    <row r="750" spans="1:17" ht="18" customHeight="1" x14ac:dyDescent="0.2">
      <c r="A750" s="2" t="s">
        <v>441</v>
      </c>
      <c r="B750" s="4" t="s">
        <v>36</v>
      </c>
      <c r="C750" s="2" t="s">
        <v>37</v>
      </c>
      <c r="D750" s="2" t="s">
        <v>9</v>
      </c>
      <c r="E750" s="129" t="s">
        <v>38</v>
      </c>
      <c r="F750" s="129"/>
      <c r="G750" s="3" t="s">
        <v>39</v>
      </c>
      <c r="H750" s="4" t="s">
        <v>40</v>
      </c>
      <c r="I750" s="4" t="s">
        <v>41</v>
      </c>
      <c r="J750" s="4" t="s">
        <v>10</v>
      </c>
      <c r="K750" s="65">
        <f t="shared" si="206"/>
        <v>12.209999999999999</v>
      </c>
      <c r="N750" s="59" t="s">
        <v>41</v>
      </c>
      <c r="O750" s="68" t="e">
        <f t="shared" si="204"/>
        <v>#VALUE!</v>
      </c>
      <c r="P750" s="68" t="e">
        <f t="shared" si="209"/>
        <v>#VALUE!</v>
      </c>
      <c r="Q750" s="69" t="e">
        <f t="shared" si="205"/>
        <v>#VALUE!</v>
      </c>
    </row>
    <row r="751" spans="1:17" ht="39" customHeight="1" x14ac:dyDescent="0.2">
      <c r="A751" s="6" t="s">
        <v>42</v>
      </c>
      <c r="B751" s="8">
        <v>92915</v>
      </c>
      <c r="C751" s="6" t="s">
        <v>44</v>
      </c>
      <c r="D751" s="6" t="s">
        <v>13670</v>
      </c>
      <c r="E751" s="138" t="s">
        <v>103</v>
      </c>
      <c r="F751" s="138"/>
      <c r="G751" s="7" t="s">
        <v>112</v>
      </c>
      <c r="H751" s="10">
        <v>1</v>
      </c>
      <c r="I751" s="9">
        <f>SUM(J752:J756)</f>
        <v>12.209999999999999</v>
      </c>
      <c r="J751" s="9">
        <f>H751*I751</f>
        <v>12.209999999999999</v>
      </c>
      <c r="K751" s="65"/>
      <c r="N751" s="59">
        <v>16.279999999999998</v>
      </c>
      <c r="O751" s="68">
        <f t="shared" si="204"/>
        <v>4.0699999999999994</v>
      </c>
      <c r="P751" s="68">
        <f t="shared" si="209"/>
        <v>12.209999999999997</v>
      </c>
      <c r="Q751" s="69">
        <f t="shared" si="205"/>
        <v>0.25</v>
      </c>
    </row>
    <row r="752" spans="1:17" ht="24" customHeight="1" x14ac:dyDescent="0.2">
      <c r="A752" s="12" t="s">
        <v>48</v>
      </c>
      <c r="B752" s="14">
        <v>88238</v>
      </c>
      <c r="C752" s="12" t="s">
        <v>44</v>
      </c>
      <c r="D752" s="12" t="s">
        <v>320</v>
      </c>
      <c r="E752" s="137" t="s">
        <v>46</v>
      </c>
      <c r="F752" s="137"/>
      <c r="G752" s="13" t="s">
        <v>73</v>
      </c>
      <c r="H752" s="16">
        <v>3.1600000000000003E-2</v>
      </c>
      <c r="I752" s="15">
        <f t="shared" ref="I752:I754" si="219">P752</f>
        <v>12.817499999999999</v>
      </c>
      <c r="J752" s="15">
        <f>ROUND(H752*I752,2)</f>
        <v>0.41</v>
      </c>
      <c r="K752" s="65"/>
      <c r="N752" s="59">
        <v>17.09</v>
      </c>
      <c r="O752" s="68">
        <f t="shared" si="204"/>
        <v>4.2725</v>
      </c>
      <c r="P752" s="68">
        <f t="shared" si="209"/>
        <v>12.817499999999999</v>
      </c>
      <c r="Q752" s="69">
        <f t="shared" si="205"/>
        <v>0.25</v>
      </c>
    </row>
    <row r="753" spans="1:17" ht="24" customHeight="1" x14ac:dyDescent="0.2">
      <c r="A753" s="12" t="s">
        <v>48</v>
      </c>
      <c r="B753" s="14">
        <v>88245</v>
      </c>
      <c r="C753" s="12" t="s">
        <v>44</v>
      </c>
      <c r="D753" s="12" t="s">
        <v>321</v>
      </c>
      <c r="E753" s="137" t="s">
        <v>46</v>
      </c>
      <c r="F753" s="137"/>
      <c r="G753" s="13" t="s">
        <v>73</v>
      </c>
      <c r="H753" s="16">
        <v>0.1933</v>
      </c>
      <c r="I753" s="15">
        <f t="shared" si="219"/>
        <v>16.184999999999999</v>
      </c>
      <c r="J753" s="15">
        <f t="shared" ref="J753:J754" si="220">ROUND(H753*I753,2)</f>
        <v>3.13</v>
      </c>
      <c r="K753" s="65"/>
      <c r="N753" s="59">
        <v>21.58</v>
      </c>
      <c r="O753" s="68">
        <f t="shared" si="204"/>
        <v>5.3949999999999996</v>
      </c>
      <c r="P753" s="68">
        <f t="shared" si="209"/>
        <v>16.184999999999999</v>
      </c>
      <c r="Q753" s="69">
        <f t="shared" si="205"/>
        <v>0.25</v>
      </c>
    </row>
    <row r="754" spans="1:17" ht="26.1" customHeight="1" x14ac:dyDescent="0.2">
      <c r="A754" s="12" t="s">
        <v>48</v>
      </c>
      <c r="B754" s="14">
        <v>92800</v>
      </c>
      <c r="C754" s="12" t="s">
        <v>44</v>
      </c>
      <c r="D754" s="12" t="s">
        <v>342</v>
      </c>
      <c r="E754" s="137" t="s">
        <v>103</v>
      </c>
      <c r="F754" s="137"/>
      <c r="G754" s="13" t="s">
        <v>112</v>
      </c>
      <c r="H754" s="16">
        <v>1</v>
      </c>
      <c r="I754" s="15">
        <f t="shared" si="219"/>
        <v>8.0849999999999991</v>
      </c>
      <c r="J754" s="15">
        <f t="shared" si="220"/>
        <v>8.09</v>
      </c>
      <c r="K754" s="65"/>
      <c r="N754" s="59">
        <v>10.78</v>
      </c>
      <c r="O754" s="68">
        <f t="shared" si="204"/>
        <v>2.6949999999999998</v>
      </c>
      <c r="P754" s="68">
        <f t="shared" si="209"/>
        <v>8.0849999999999991</v>
      </c>
      <c r="Q754" s="69">
        <f t="shared" si="205"/>
        <v>0.25</v>
      </c>
    </row>
    <row r="755" spans="1:17" ht="39" customHeight="1" x14ac:dyDescent="0.2">
      <c r="A755" s="17" t="s">
        <v>50</v>
      </c>
      <c r="B755" s="19">
        <v>39017</v>
      </c>
      <c r="C755" s="17" t="s">
        <v>44</v>
      </c>
      <c r="D755" s="17" t="s">
        <v>323</v>
      </c>
      <c r="E755" s="139" t="s">
        <v>54</v>
      </c>
      <c r="F755" s="139"/>
      <c r="G755" s="18" t="s">
        <v>130</v>
      </c>
      <c r="H755" s="21">
        <v>1.19</v>
      </c>
      <c r="I755" s="20">
        <f t="shared" ref="I755:I756" si="221">P755</f>
        <v>0.16500000000000001</v>
      </c>
      <c r="J755" s="20">
        <f>ROUNDDOWN(H755*I755,2)</f>
        <v>0.19</v>
      </c>
      <c r="K755" s="65"/>
      <c r="N755" s="59">
        <v>0.22</v>
      </c>
      <c r="O755" s="68">
        <f t="shared" si="204"/>
        <v>5.5E-2</v>
      </c>
      <c r="P755" s="68">
        <f t="shared" si="209"/>
        <v>0.16500000000000001</v>
      </c>
      <c r="Q755" s="69">
        <f t="shared" si="205"/>
        <v>0.25</v>
      </c>
    </row>
    <row r="756" spans="1:17" ht="26.1" customHeight="1" thickBot="1" x14ac:dyDescent="0.25">
      <c r="A756" s="17" t="s">
        <v>50</v>
      </c>
      <c r="B756" s="19">
        <v>43132</v>
      </c>
      <c r="C756" s="17" t="s">
        <v>44</v>
      </c>
      <c r="D756" s="17" t="s">
        <v>324</v>
      </c>
      <c r="E756" s="139" t="s">
        <v>54</v>
      </c>
      <c r="F756" s="139"/>
      <c r="G756" s="18" t="s">
        <v>112</v>
      </c>
      <c r="H756" s="21">
        <v>2.5000000000000001E-2</v>
      </c>
      <c r="I756" s="20">
        <f t="shared" si="221"/>
        <v>15.997499999999999</v>
      </c>
      <c r="J756" s="20">
        <f>ROUNDDOWN(H756*I756,2)</f>
        <v>0.39</v>
      </c>
      <c r="K756" s="65"/>
      <c r="N756" s="59">
        <v>21.33</v>
      </c>
      <c r="O756" s="68">
        <f t="shared" si="204"/>
        <v>5.3324999999999996</v>
      </c>
      <c r="P756" s="68">
        <f t="shared" si="209"/>
        <v>15.997499999999999</v>
      </c>
      <c r="Q756" s="69">
        <f t="shared" si="205"/>
        <v>0.25</v>
      </c>
    </row>
    <row r="757" spans="1:17" ht="0.95" customHeight="1" thickTop="1" x14ac:dyDescent="0.2">
      <c r="A757" s="11"/>
      <c r="B757" s="11"/>
      <c r="C757" s="11"/>
      <c r="D757" s="11"/>
      <c r="E757" s="11"/>
      <c r="F757" s="11"/>
      <c r="G757" s="11"/>
      <c r="H757" s="11"/>
      <c r="I757" s="11"/>
      <c r="J757" s="11"/>
      <c r="K757" s="65" t="b">
        <f t="shared" si="206"/>
        <v>0</v>
      </c>
      <c r="N757" s="59"/>
      <c r="O757" s="68">
        <f t="shared" si="204"/>
        <v>0</v>
      </c>
      <c r="P757" s="68">
        <f t="shared" si="209"/>
        <v>0</v>
      </c>
      <c r="Q757" s="69" t="e">
        <f t="shared" si="205"/>
        <v>#DIV/0!</v>
      </c>
    </row>
    <row r="758" spans="1:17" ht="18" customHeight="1" x14ac:dyDescent="0.2">
      <c r="A758" s="2" t="s">
        <v>442</v>
      </c>
      <c r="B758" s="4" t="s">
        <v>36</v>
      </c>
      <c r="C758" s="2" t="s">
        <v>37</v>
      </c>
      <c r="D758" s="2" t="s">
        <v>9</v>
      </c>
      <c r="E758" s="129" t="s">
        <v>38</v>
      </c>
      <c r="F758" s="129"/>
      <c r="G758" s="3" t="s">
        <v>39</v>
      </c>
      <c r="H758" s="4" t="s">
        <v>40</v>
      </c>
      <c r="I758" s="4" t="s">
        <v>41</v>
      </c>
      <c r="J758" s="4" t="s">
        <v>10</v>
      </c>
      <c r="K758" s="65">
        <f t="shared" si="206"/>
        <v>22.319999999999997</v>
      </c>
      <c r="N758" s="59" t="s">
        <v>41</v>
      </c>
      <c r="O758" s="68" t="e">
        <f t="shared" si="204"/>
        <v>#VALUE!</v>
      </c>
      <c r="P758" s="68" t="e">
        <f t="shared" si="209"/>
        <v>#VALUE!</v>
      </c>
      <c r="Q758" s="69" t="e">
        <f t="shared" si="205"/>
        <v>#VALUE!</v>
      </c>
    </row>
    <row r="759" spans="1:17" ht="26.1" customHeight="1" x14ac:dyDescent="0.2">
      <c r="A759" s="6" t="s">
        <v>42</v>
      </c>
      <c r="B759" s="8">
        <v>93184</v>
      </c>
      <c r="C759" s="6" t="s">
        <v>44</v>
      </c>
      <c r="D759" s="6" t="s">
        <v>443</v>
      </c>
      <c r="E759" s="138" t="s">
        <v>103</v>
      </c>
      <c r="F759" s="138"/>
      <c r="G759" s="7" t="s">
        <v>108</v>
      </c>
      <c r="H759" s="10">
        <v>1</v>
      </c>
      <c r="I759" s="9">
        <f>SUM(J760:J767)</f>
        <v>22.319999999999997</v>
      </c>
      <c r="J759" s="9">
        <f>H759*I759</f>
        <v>22.319999999999997</v>
      </c>
      <c r="K759" s="65"/>
      <c r="N759" s="59">
        <v>29.75</v>
      </c>
      <c r="O759" s="68">
        <f t="shared" si="204"/>
        <v>7.4375</v>
      </c>
      <c r="P759" s="68">
        <f t="shared" si="209"/>
        <v>22.3125</v>
      </c>
      <c r="Q759" s="69">
        <f t="shared" si="205"/>
        <v>0.25</v>
      </c>
    </row>
    <row r="760" spans="1:17" ht="51.95" customHeight="1" x14ac:dyDescent="0.2">
      <c r="A760" s="12" t="s">
        <v>48</v>
      </c>
      <c r="B760" s="14">
        <v>87294</v>
      </c>
      <c r="C760" s="12" t="s">
        <v>44</v>
      </c>
      <c r="D760" s="12" t="s">
        <v>438</v>
      </c>
      <c r="E760" s="137" t="s">
        <v>46</v>
      </c>
      <c r="F760" s="137"/>
      <c r="G760" s="13" t="s">
        <v>104</v>
      </c>
      <c r="H760" s="16">
        <v>1.9E-3</v>
      </c>
      <c r="I760" s="15">
        <f t="shared" ref="I760:I762" si="222">P760</f>
        <v>400.28250000000003</v>
      </c>
      <c r="J760" s="15">
        <f t="shared" ref="J760:J767" si="223">ROUND(H760*I760,2)</f>
        <v>0.76</v>
      </c>
      <c r="K760" s="65"/>
      <c r="N760" s="59">
        <v>533.71</v>
      </c>
      <c r="O760" s="68">
        <f t="shared" si="204"/>
        <v>133.42750000000001</v>
      </c>
      <c r="P760" s="68">
        <f t="shared" si="209"/>
        <v>400.28250000000003</v>
      </c>
      <c r="Q760" s="69">
        <f t="shared" si="205"/>
        <v>0.25</v>
      </c>
    </row>
    <row r="761" spans="1:17" ht="24" customHeight="1" x14ac:dyDescent="0.2">
      <c r="A761" s="12" t="s">
        <v>48</v>
      </c>
      <c r="B761" s="14">
        <v>88309</v>
      </c>
      <c r="C761" s="12" t="s">
        <v>44</v>
      </c>
      <c r="D761" s="12" t="s">
        <v>273</v>
      </c>
      <c r="E761" s="137" t="s">
        <v>46</v>
      </c>
      <c r="F761" s="137"/>
      <c r="G761" s="13" t="s">
        <v>73</v>
      </c>
      <c r="H761" s="16">
        <v>9.4E-2</v>
      </c>
      <c r="I761" s="15">
        <f t="shared" si="222"/>
        <v>16.297499999999999</v>
      </c>
      <c r="J761" s="15">
        <f t="shared" si="223"/>
        <v>1.53</v>
      </c>
      <c r="K761" s="65"/>
      <c r="N761" s="59">
        <v>21.73</v>
      </c>
      <c r="O761" s="68">
        <f t="shared" si="204"/>
        <v>5.4325000000000001</v>
      </c>
      <c r="P761" s="68">
        <f t="shared" si="209"/>
        <v>16.297499999999999</v>
      </c>
      <c r="Q761" s="69">
        <f t="shared" si="205"/>
        <v>0.25</v>
      </c>
    </row>
    <row r="762" spans="1:17" ht="24" customHeight="1" x14ac:dyDescent="0.2">
      <c r="A762" s="12" t="s">
        <v>48</v>
      </c>
      <c r="B762" s="14">
        <v>88316</v>
      </c>
      <c r="C762" s="12" t="s">
        <v>44</v>
      </c>
      <c r="D762" s="12" t="s">
        <v>106</v>
      </c>
      <c r="E762" s="137" t="s">
        <v>46</v>
      </c>
      <c r="F762" s="137"/>
      <c r="G762" s="13" t="s">
        <v>73</v>
      </c>
      <c r="H762" s="16">
        <v>0.107</v>
      </c>
      <c r="I762" s="15">
        <f t="shared" si="222"/>
        <v>12.84</v>
      </c>
      <c r="J762" s="15">
        <f t="shared" si="223"/>
        <v>1.37</v>
      </c>
      <c r="K762" s="65"/>
      <c r="N762" s="59">
        <v>17.12</v>
      </c>
      <c r="O762" s="68">
        <f t="shared" si="204"/>
        <v>4.28</v>
      </c>
      <c r="P762" s="68">
        <f t="shared" si="209"/>
        <v>12.84</v>
      </c>
      <c r="Q762" s="69">
        <f t="shared" si="205"/>
        <v>0.25</v>
      </c>
    </row>
    <row r="763" spans="1:17" ht="26.1" customHeight="1" x14ac:dyDescent="0.2">
      <c r="A763" s="12" t="s">
        <v>48</v>
      </c>
      <c r="B763" s="14">
        <v>92270</v>
      </c>
      <c r="C763" s="12" t="s">
        <v>44</v>
      </c>
      <c r="D763" s="12" t="s">
        <v>439</v>
      </c>
      <c r="E763" s="137" t="s">
        <v>103</v>
      </c>
      <c r="F763" s="137"/>
      <c r="G763" s="13" t="s">
        <v>101</v>
      </c>
      <c r="H763" s="16">
        <v>0.122</v>
      </c>
      <c r="I763" s="15">
        <f t="shared" ref="I763:I767" si="224">P763</f>
        <v>81.164999999999992</v>
      </c>
      <c r="J763" s="15">
        <f t="shared" si="223"/>
        <v>9.9</v>
      </c>
      <c r="K763" s="65"/>
      <c r="N763" s="59">
        <v>108.22</v>
      </c>
      <c r="O763" s="68">
        <f t="shared" si="204"/>
        <v>27.055</v>
      </c>
      <c r="P763" s="68">
        <f t="shared" si="209"/>
        <v>81.164999999999992</v>
      </c>
      <c r="Q763" s="69">
        <f t="shared" si="205"/>
        <v>0.25000000000000011</v>
      </c>
    </row>
    <row r="764" spans="1:17" ht="26.1" customHeight="1" x14ac:dyDescent="0.2">
      <c r="A764" s="12" t="s">
        <v>48</v>
      </c>
      <c r="B764" s="14">
        <v>92800</v>
      </c>
      <c r="C764" s="12" t="s">
        <v>44</v>
      </c>
      <c r="D764" s="12" t="s">
        <v>342</v>
      </c>
      <c r="E764" s="137" t="s">
        <v>103</v>
      </c>
      <c r="F764" s="137"/>
      <c r="G764" s="13" t="s">
        <v>112</v>
      </c>
      <c r="H764" s="16">
        <v>0.308</v>
      </c>
      <c r="I764" s="15">
        <f t="shared" si="224"/>
        <v>8.0849999999999991</v>
      </c>
      <c r="J764" s="15">
        <f t="shared" si="223"/>
        <v>2.4900000000000002</v>
      </c>
      <c r="K764" s="65"/>
      <c r="N764" s="59">
        <v>10.78</v>
      </c>
      <c r="O764" s="68">
        <f t="shared" si="204"/>
        <v>2.6949999999999998</v>
      </c>
      <c r="P764" s="68">
        <f t="shared" si="209"/>
        <v>8.0849999999999991</v>
      </c>
      <c r="Q764" s="69">
        <f t="shared" si="205"/>
        <v>0.25</v>
      </c>
    </row>
    <row r="765" spans="1:17" ht="39" customHeight="1" x14ac:dyDescent="0.2">
      <c r="A765" s="12" t="s">
        <v>48</v>
      </c>
      <c r="B765" s="14">
        <v>94970</v>
      </c>
      <c r="C765" s="12" t="s">
        <v>44</v>
      </c>
      <c r="D765" s="12" t="s">
        <v>440</v>
      </c>
      <c r="E765" s="137" t="s">
        <v>103</v>
      </c>
      <c r="F765" s="137"/>
      <c r="G765" s="13" t="s">
        <v>104</v>
      </c>
      <c r="H765" s="16">
        <v>1.2E-2</v>
      </c>
      <c r="I765" s="15">
        <f t="shared" si="224"/>
        <v>436.76250000000005</v>
      </c>
      <c r="J765" s="15">
        <f t="shared" si="223"/>
        <v>5.24</v>
      </c>
      <c r="K765" s="65"/>
      <c r="N765" s="59">
        <v>582.35</v>
      </c>
      <c r="O765" s="68">
        <f t="shared" si="204"/>
        <v>145.58750000000001</v>
      </c>
      <c r="P765" s="68">
        <f t="shared" si="209"/>
        <v>436.76250000000005</v>
      </c>
      <c r="Q765" s="69">
        <f t="shared" si="205"/>
        <v>0.25</v>
      </c>
    </row>
    <row r="766" spans="1:17" ht="26.1" customHeight="1" x14ac:dyDescent="0.2">
      <c r="A766" s="17" t="s">
        <v>50</v>
      </c>
      <c r="B766" s="19">
        <v>2692</v>
      </c>
      <c r="C766" s="17" t="s">
        <v>44</v>
      </c>
      <c r="D766" s="17" t="s">
        <v>345</v>
      </c>
      <c r="E766" s="139" t="s">
        <v>54</v>
      </c>
      <c r="F766" s="139"/>
      <c r="G766" s="18" t="s">
        <v>133</v>
      </c>
      <c r="H766" s="21">
        <v>5.0000000000000001E-3</v>
      </c>
      <c r="I766" s="20">
        <f t="shared" si="224"/>
        <v>7.6050000000000004</v>
      </c>
      <c r="J766" s="20">
        <f t="shared" si="223"/>
        <v>0.04</v>
      </c>
      <c r="K766" s="65"/>
      <c r="N766" s="59">
        <v>10.14</v>
      </c>
      <c r="O766" s="68">
        <f t="shared" si="204"/>
        <v>2.5350000000000001</v>
      </c>
      <c r="P766" s="68">
        <f t="shared" si="209"/>
        <v>7.6050000000000004</v>
      </c>
      <c r="Q766" s="69">
        <f t="shared" si="205"/>
        <v>0.25</v>
      </c>
    </row>
    <row r="767" spans="1:17" ht="39" customHeight="1" thickBot="1" x14ac:dyDescent="0.25">
      <c r="A767" s="17" t="s">
        <v>50</v>
      </c>
      <c r="B767" s="19">
        <v>39017</v>
      </c>
      <c r="C767" s="17" t="s">
        <v>44</v>
      </c>
      <c r="D767" s="17" t="s">
        <v>323</v>
      </c>
      <c r="E767" s="139" t="s">
        <v>54</v>
      </c>
      <c r="F767" s="139"/>
      <c r="G767" s="18" t="s">
        <v>130</v>
      </c>
      <c r="H767" s="21">
        <v>6</v>
      </c>
      <c r="I767" s="20">
        <f t="shared" si="224"/>
        <v>0.16500000000000001</v>
      </c>
      <c r="J767" s="20">
        <f t="shared" si="223"/>
        <v>0.99</v>
      </c>
      <c r="K767" s="65"/>
      <c r="N767" s="59">
        <v>0.22</v>
      </c>
      <c r="O767" s="68">
        <f t="shared" si="204"/>
        <v>5.5E-2</v>
      </c>
      <c r="P767" s="68">
        <f t="shared" si="209"/>
        <v>0.16500000000000001</v>
      </c>
      <c r="Q767" s="69">
        <f t="shared" si="205"/>
        <v>0.25</v>
      </c>
    </row>
    <row r="768" spans="1:17" ht="0.95" customHeight="1" thickTop="1" x14ac:dyDescent="0.2">
      <c r="A768" s="11"/>
      <c r="B768" s="11"/>
      <c r="C768" s="11"/>
      <c r="D768" s="11"/>
      <c r="E768" s="11"/>
      <c r="F768" s="11"/>
      <c r="G768" s="11"/>
      <c r="H768" s="11"/>
      <c r="I768" s="11"/>
      <c r="J768" s="11"/>
      <c r="K768" s="65" t="b">
        <f t="shared" si="206"/>
        <v>0</v>
      </c>
      <c r="N768" s="59"/>
      <c r="O768" s="68">
        <f t="shared" si="204"/>
        <v>0</v>
      </c>
      <c r="P768" s="68">
        <f t="shared" si="209"/>
        <v>0</v>
      </c>
      <c r="Q768" s="69" t="e">
        <f t="shared" si="205"/>
        <v>#DIV/0!</v>
      </c>
    </row>
    <row r="769" spans="1:17" ht="18" customHeight="1" x14ac:dyDescent="0.2">
      <c r="A769" s="2" t="s">
        <v>444</v>
      </c>
      <c r="B769" s="4" t="s">
        <v>36</v>
      </c>
      <c r="C769" s="2" t="s">
        <v>37</v>
      </c>
      <c r="D769" s="2" t="s">
        <v>9</v>
      </c>
      <c r="E769" s="129" t="s">
        <v>38</v>
      </c>
      <c r="F769" s="129"/>
      <c r="G769" s="3" t="s">
        <v>39</v>
      </c>
      <c r="H769" s="4" t="s">
        <v>40</v>
      </c>
      <c r="I769" s="4" t="s">
        <v>41</v>
      </c>
      <c r="J769" s="4" t="s">
        <v>10</v>
      </c>
      <c r="K769" s="65">
        <f t="shared" si="206"/>
        <v>35.979999999999997</v>
      </c>
      <c r="N769" s="59" t="s">
        <v>41</v>
      </c>
      <c r="O769" s="68" t="e">
        <f t="shared" si="204"/>
        <v>#VALUE!</v>
      </c>
      <c r="P769" s="68" t="e">
        <f t="shared" si="209"/>
        <v>#VALUE!</v>
      </c>
      <c r="Q769" s="69" t="e">
        <f t="shared" si="205"/>
        <v>#VALUE!</v>
      </c>
    </row>
    <row r="770" spans="1:17" ht="26.1" customHeight="1" x14ac:dyDescent="0.2">
      <c r="A770" s="6" t="s">
        <v>42</v>
      </c>
      <c r="B770" s="8">
        <v>93195</v>
      </c>
      <c r="C770" s="6" t="s">
        <v>44</v>
      </c>
      <c r="D770" s="6" t="s">
        <v>445</v>
      </c>
      <c r="E770" s="138" t="s">
        <v>103</v>
      </c>
      <c r="F770" s="138"/>
      <c r="G770" s="7" t="s">
        <v>108</v>
      </c>
      <c r="H770" s="10">
        <v>1</v>
      </c>
      <c r="I770" s="9">
        <f>SUM(J771:J778)</f>
        <v>35.979999999999997</v>
      </c>
      <c r="J770" s="9">
        <f>H770*I770</f>
        <v>35.979999999999997</v>
      </c>
      <c r="K770" s="65"/>
      <c r="N770" s="59">
        <v>47.97</v>
      </c>
      <c r="O770" s="68">
        <f t="shared" si="204"/>
        <v>11.9925</v>
      </c>
      <c r="P770" s="68">
        <f t="shared" si="209"/>
        <v>35.977499999999999</v>
      </c>
      <c r="Q770" s="69">
        <f t="shared" si="205"/>
        <v>0.25</v>
      </c>
    </row>
    <row r="771" spans="1:17" ht="51.95" customHeight="1" x14ac:dyDescent="0.2">
      <c r="A771" s="12" t="s">
        <v>48</v>
      </c>
      <c r="B771" s="14">
        <v>87294</v>
      </c>
      <c r="C771" s="12" t="s">
        <v>44</v>
      </c>
      <c r="D771" s="12" t="s">
        <v>438</v>
      </c>
      <c r="E771" s="137" t="s">
        <v>46</v>
      </c>
      <c r="F771" s="137"/>
      <c r="G771" s="13" t="s">
        <v>104</v>
      </c>
      <c r="H771" s="16">
        <v>1.9E-3</v>
      </c>
      <c r="I771" s="15">
        <f t="shared" ref="I771:I778" si="225">P771</f>
        <v>400.28250000000003</v>
      </c>
      <c r="J771" s="15">
        <f>ROUND(H771*I771,2)</f>
        <v>0.76</v>
      </c>
      <c r="K771" s="65"/>
      <c r="N771" s="59">
        <v>533.71</v>
      </c>
      <c r="O771" s="68">
        <f t="shared" si="204"/>
        <v>133.42750000000001</v>
      </c>
      <c r="P771" s="68">
        <f t="shared" si="209"/>
        <v>400.28250000000003</v>
      </c>
      <c r="Q771" s="69">
        <f t="shared" si="205"/>
        <v>0.25</v>
      </c>
    </row>
    <row r="772" spans="1:17" ht="24" customHeight="1" x14ac:dyDescent="0.2">
      <c r="A772" s="12" t="s">
        <v>48</v>
      </c>
      <c r="B772" s="14">
        <v>88309</v>
      </c>
      <c r="C772" s="12" t="s">
        <v>44</v>
      </c>
      <c r="D772" s="12" t="s">
        <v>273</v>
      </c>
      <c r="E772" s="137" t="s">
        <v>46</v>
      </c>
      <c r="F772" s="137"/>
      <c r="G772" s="13" t="s">
        <v>73</v>
      </c>
      <c r="H772" s="16">
        <v>6.8000000000000005E-2</v>
      </c>
      <c r="I772" s="15">
        <f t="shared" si="225"/>
        <v>16.297499999999999</v>
      </c>
      <c r="J772" s="15">
        <f>ROUNDDOWN(H772*I772,2)</f>
        <v>1.1000000000000001</v>
      </c>
      <c r="K772" s="65"/>
      <c r="N772" s="59">
        <v>21.73</v>
      </c>
      <c r="O772" s="68">
        <f t="shared" si="204"/>
        <v>5.4325000000000001</v>
      </c>
      <c r="P772" s="68">
        <f t="shared" si="209"/>
        <v>16.297499999999999</v>
      </c>
      <c r="Q772" s="69">
        <f t="shared" si="205"/>
        <v>0.25</v>
      </c>
    </row>
    <row r="773" spans="1:17" ht="24" customHeight="1" x14ac:dyDescent="0.2">
      <c r="A773" s="12" t="s">
        <v>48</v>
      </c>
      <c r="B773" s="14">
        <v>88316</v>
      </c>
      <c r="C773" s="12" t="s">
        <v>44</v>
      </c>
      <c r="D773" s="12" t="s">
        <v>106</v>
      </c>
      <c r="E773" s="137" t="s">
        <v>46</v>
      </c>
      <c r="F773" s="137"/>
      <c r="G773" s="13" t="s">
        <v>73</v>
      </c>
      <c r="H773" s="16">
        <v>9.4E-2</v>
      </c>
      <c r="I773" s="15">
        <f t="shared" si="225"/>
        <v>12.84</v>
      </c>
      <c r="J773" s="15">
        <f>ROUNDDOWN(H773*I773,2)</f>
        <v>1.2</v>
      </c>
      <c r="K773" s="65"/>
      <c r="N773" s="59">
        <v>17.12</v>
      </c>
      <c r="O773" s="68">
        <f t="shared" si="204"/>
        <v>4.28</v>
      </c>
      <c r="P773" s="68">
        <f t="shared" si="209"/>
        <v>12.84</v>
      </c>
      <c r="Q773" s="69">
        <f t="shared" si="205"/>
        <v>0.25</v>
      </c>
    </row>
    <row r="774" spans="1:17" ht="26.1" customHeight="1" x14ac:dyDescent="0.2">
      <c r="A774" s="12" t="s">
        <v>48</v>
      </c>
      <c r="B774" s="14">
        <v>92270</v>
      </c>
      <c r="C774" s="12" t="s">
        <v>44</v>
      </c>
      <c r="D774" s="12" t="s">
        <v>439</v>
      </c>
      <c r="E774" s="137" t="s">
        <v>103</v>
      </c>
      <c r="F774" s="137"/>
      <c r="G774" s="13" t="s">
        <v>101</v>
      </c>
      <c r="H774" s="16">
        <v>0.21299999999999999</v>
      </c>
      <c r="I774" s="15">
        <f t="shared" si="225"/>
        <v>81.164999999999992</v>
      </c>
      <c r="J774" s="15">
        <f>ROUND(H774*I774,2)</f>
        <v>17.29</v>
      </c>
      <c r="K774" s="65"/>
      <c r="N774" s="59">
        <v>108.22</v>
      </c>
      <c r="O774" s="68">
        <f t="shared" si="204"/>
        <v>27.055</v>
      </c>
      <c r="P774" s="68">
        <f t="shared" si="209"/>
        <v>81.164999999999992</v>
      </c>
      <c r="Q774" s="69">
        <f t="shared" si="205"/>
        <v>0.25000000000000011</v>
      </c>
    </row>
    <row r="775" spans="1:17" ht="26.1" customHeight="1" x14ac:dyDescent="0.2">
      <c r="A775" s="12" t="s">
        <v>48</v>
      </c>
      <c r="B775" s="14">
        <v>92801</v>
      </c>
      <c r="C775" s="12" t="s">
        <v>44</v>
      </c>
      <c r="D775" s="12" t="s">
        <v>322</v>
      </c>
      <c r="E775" s="137" t="s">
        <v>103</v>
      </c>
      <c r="F775" s="137"/>
      <c r="G775" s="13" t="s">
        <v>112</v>
      </c>
      <c r="H775" s="16">
        <v>0.49</v>
      </c>
      <c r="I775" s="15">
        <f t="shared" si="225"/>
        <v>8.3925000000000001</v>
      </c>
      <c r="J775" s="15">
        <f>ROUND(H775*I775,2)</f>
        <v>4.1100000000000003</v>
      </c>
      <c r="K775" s="65"/>
      <c r="N775" s="59">
        <v>11.19</v>
      </c>
      <c r="O775" s="68">
        <f t="shared" si="204"/>
        <v>2.7974999999999999</v>
      </c>
      <c r="P775" s="68">
        <f t="shared" si="209"/>
        <v>8.3925000000000001</v>
      </c>
      <c r="Q775" s="69">
        <f t="shared" si="205"/>
        <v>0.25</v>
      </c>
    </row>
    <row r="776" spans="1:17" ht="39" customHeight="1" x14ac:dyDescent="0.2">
      <c r="A776" s="12" t="s">
        <v>48</v>
      </c>
      <c r="B776" s="14">
        <v>94970</v>
      </c>
      <c r="C776" s="12" t="s">
        <v>44</v>
      </c>
      <c r="D776" s="12" t="s">
        <v>440</v>
      </c>
      <c r="E776" s="137" t="s">
        <v>103</v>
      </c>
      <c r="F776" s="137"/>
      <c r="G776" s="13" t="s">
        <v>104</v>
      </c>
      <c r="H776" s="16">
        <v>2.4E-2</v>
      </c>
      <c r="I776" s="15">
        <f t="shared" si="225"/>
        <v>436.76250000000005</v>
      </c>
      <c r="J776" s="15">
        <f>ROUND(H776*I776,2)</f>
        <v>10.48</v>
      </c>
      <c r="K776" s="65"/>
      <c r="N776" s="59">
        <v>582.35</v>
      </c>
      <c r="O776" s="68">
        <f t="shared" ref="O776:O839" si="226">N776*$O$4</f>
        <v>145.58750000000001</v>
      </c>
      <c r="P776" s="68">
        <f t="shared" si="209"/>
        <v>436.76250000000005</v>
      </c>
      <c r="Q776" s="69">
        <f t="shared" ref="Q776:Q839" si="227">1-(P776/N776)</f>
        <v>0.25</v>
      </c>
    </row>
    <row r="777" spans="1:17" ht="26.1" customHeight="1" x14ac:dyDescent="0.2">
      <c r="A777" s="17" t="s">
        <v>50</v>
      </c>
      <c r="B777" s="19">
        <v>2692</v>
      </c>
      <c r="C777" s="17" t="s">
        <v>44</v>
      </c>
      <c r="D777" s="17" t="s">
        <v>345</v>
      </c>
      <c r="E777" s="139" t="s">
        <v>54</v>
      </c>
      <c r="F777" s="139"/>
      <c r="G777" s="18" t="s">
        <v>133</v>
      </c>
      <c r="H777" s="21">
        <v>7.0000000000000001E-3</v>
      </c>
      <c r="I777" s="20">
        <f t="shared" si="225"/>
        <v>7.6050000000000004</v>
      </c>
      <c r="J777" s="20">
        <f>ROUND(H777*I777,2)</f>
        <v>0.05</v>
      </c>
      <c r="K777" s="65"/>
      <c r="N777" s="59">
        <v>10.14</v>
      </c>
      <c r="O777" s="68">
        <f t="shared" si="226"/>
        <v>2.5350000000000001</v>
      </c>
      <c r="P777" s="68">
        <f t="shared" si="209"/>
        <v>7.6050000000000004</v>
      </c>
      <c r="Q777" s="69">
        <f t="shared" si="227"/>
        <v>0.25</v>
      </c>
    </row>
    <row r="778" spans="1:17" ht="39" customHeight="1" thickBot="1" x14ac:dyDescent="0.25">
      <c r="A778" s="17" t="s">
        <v>50</v>
      </c>
      <c r="B778" s="19">
        <v>39017</v>
      </c>
      <c r="C778" s="17" t="s">
        <v>44</v>
      </c>
      <c r="D778" s="17" t="s">
        <v>323</v>
      </c>
      <c r="E778" s="139" t="s">
        <v>54</v>
      </c>
      <c r="F778" s="139"/>
      <c r="G778" s="18" t="s">
        <v>130</v>
      </c>
      <c r="H778" s="21">
        <v>6</v>
      </c>
      <c r="I778" s="20">
        <f t="shared" si="225"/>
        <v>0.16500000000000001</v>
      </c>
      <c r="J778" s="20">
        <f>ROUND(H778*I778,2)</f>
        <v>0.99</v>
      </c>
      <c r="K778" s="65"/>
      <c r="N778" s="59">
        <v>0.22</v>
      </c>
      <c r="O778" s="68">
        <f t="shared" si="226"/>
        <v>5.5E-2</v>
      </c>
      <c r="P778" s="68">
        <f t="shared" si="209"/>
        <v>0.16500000000000001</v>
      </c>
      <c r="Q778" s="69">
        <f t="shared" si="227"/>
        <v>0.25</v>
      </c>
    </row>
    <row r="779" spans="1:17" ht="0.95" customHeight="1" thickTop="1" x14ac:dyDescent="0.2">
      <c r="A779" s="11"/>
      <c r="B779" s="11"/>
      <c r="C779" s="11"/>
      <c r="D779" s="11"/>
      <c r="E779" s="11"/>
      <c r="F779" s="11"/>
      <c r="G779" s="11"/>
      <c r="H779" s="11"/>
      <c r="I779" s="11"/>
      <c r="J779" s="11"/>
      <c r="K779" s="65" t="b">
        <f t="shared" ref="K779:K839" si="228">IF(J779="Total",J780)</f>
        <v>0</v>
      </c>
      <c r="N779" s="59"/>
      <c r="O779" s="68">
        <f t="shared" si="226"/>
        <v>0</v>
      </c>
      <c r="P779" s="68">
        <f t="shared" si="209"/>
        <v>0</v>
      </c>
      <c r="Q779" s="69" t="e">
        <f t="shared" si="227"/>
        <v>#DIV/0!</v>
      </c>
    </row>
    <row r="780" spans="1:17" ht="18" customHeight="1" x14ac:dyDescent="0.2">
      <c r="A780" s="2" t="s">
        <v>446</v>
      </c>
      <c r="B780" s="4" t="s">
        <v>36</v>
      </c>
      <c r="C780" s="2" t="s">
        <v>37</v>
      </c>
      <c r="D780" s="2" t="s">
        <v>9</v>
      </c>
      <c r="E780" s="129" t="s">
        <v>38</v>
      </c>
      <c r="F780" s="129"/>
      <c r="G780" s="3" t="s">
        <v>39</v>
      </c>
      <c r="H780" s="4" t="s">
        <v>40</v>
      </c>
      <c r="I780" s="4" t="s">
        <v>41</v>
      </c>
      <c r="J780" s="4" t="s">
        <v>10</v>
      </c>
      <c r="K780" s="65">
        <f t="shared" si="228"/>
        <v>78.77</v>
      </c>
      <c r="N780" s="59" t="s">
        <v>41</v>
      </c>
      <c r="O780" s="68" t="e">
        <f t="shared" si="226"/>
        <v>#VALUE!</v>
      </c>
      <c r="P780" s="68" t="e">
        <f t="shared" si="209"/>
        <v>#VALUE!</v>
      </c>
      <c r="Q780" s="69" t="e">
        <f t="shared" si="227"/>
        <v>#VALUE!</v>
      </c>
    </row>
    <row r="781" spans="1:17" ht="39" customHeight="1" x14ac:dyDescent="0.2">
      <c r="A781" s="6" t="s">
        <v>42</v>
      </c>
      <c r="B781" s="8">
        <v>92508</v>
      </c>
      <c r="C781" s="6" t="s">
        <v>44</v>
      </c>
      <c r="D781" s="6" t="s">
        <v>447</v>
      </c>
      <c r="E781" s="138" t="s">
        <v>103</v>
      </c>
      <c r="F781" s="138"/>
      <c r="G781" s="7" t="s">
        <v>101</v>
      </c>
      <c r="H781" s="10">
        <v>1</v>
      </c>
      <c r="I781" s="9">
        <f>SUM(J782:J787)</f>
        <v>78.77</v>
      </c>
      <c r="J781" s="9">
        <f>H781*I781</f>
        <v>78.77</v>
      </c>
      <c r="K781" s="65"/>
      <c r="N781" s="59">
        <v>105.02000000000001</v>
      </c>
      <c r="O781" s="68">
        <f t="shared" si="226"/>
        <v>26.255000000000003</v>
      </c>
      <c r="P781" s="68">
        <f t="shared" si="209"/>
        <v>78.765000000000015</v>
      </c>
      <c r="Q781" s="69">
        <f t="shared" si="227"/>
        <v>0.24999999999999989</v>
      </c>
    </row>
    <row r="782" spans="1:17" ht="26.1" customHeight="1" x14ac:dyDescent="0.2">
      <c r="A782" s="12" t="s">
        <v>48</v>
      </c>
      <c r="B782" s="14">
        <v>88239</v>
      </c>
      <c r="C782" s="12" t="s">
        <v>44</v>
      </c>
      <c r="D782" s="12" t="s">
        <v>116</v>
      </c>
      <c r="E782" s="137" t="s">
        <v>46</v>
      </c>
      <c r="F782" s="137"/>
      <c r="G782" s="13" t="s">
        <v>73</v>
      </c>
      <c r="H782" s="16">
        <v>0.218</v>
      </c>
      <c r="I782" s="15">
        <f t="shared" ref="I782:I784" si="229">P782</f>
        <v>13.26</v>
      </c>
      <c r="J782" s="15">
        <f>ROUND(H782*I782,2)</f>
        <v>2.89</v>
      </c>
      <c r="K782" s="65"/>
      <c r="N782" s="59">
        <v>17.68</v>
      </c>
      <c r="O782" s="68">
        <f t="shared" si="226"/>
        <v>4.42</v>
      </c>
      <c r="P782" s="68">
        <f t="shared" ref="P782:P845" si="230">N782-O782</f>
        <v>13.26</v>
      </c>
      <c r="Q782" s="69">
        <f t="shared" si="227"/>
        <v>0.25</v>
      </c>
    </row>
    <row r="783" spans="1:17" ht="24" customHeight="1" x14ac:dyDescent="0.2">
      <c r="A783" s="12" t="s">
        <v>48</v>
      </c>
      <c r="B783" s="14">
        <v>88262</v>
      </c>
      <c r="C783" s="12" t="s">
        <v>44</v>
      </c>
      <c r="D783" s="12" t="s">
        <v>105</v>
      </c>
      <c r="E783" s="137" t="s">
        <v>46</v>
      </c>
      <c r="F783" s="137"/>
      <c r="G783" s="13" t="s">
        <v>73</v>
      </c>
      <c r="H783" s="16">
        <v>1.1879999999999999</v>
      </c>
      <c r="I783" s="15">
        <f t="shared" si="229"/>
        <v>16.049999999999997</v>
      </c>
      <c r="J783" s="15">
        <f>ROUNDDOWN(H783*I783,2)</f>
        <v>19.059999999999999</v>
      </c>
      <c r="K783" s="65"/>
      <c r="N783" s="59">
        <v>21.4</v>
      </c>
      <c r="O783" s="68">
        <f t="shared" si="226"/>
        <v>5.35</v>
      </c>
      <c r="P783" s="68">
        <f t="shared" si="230"/>
        <v>16.049999999999997</v>
      </c>
      <c r="Q783" s="69">
        <f t="shared" si="227"/>
        <v>0.25000000000000011</v>
      </c>
    </row>
    <row r="784" spans="1:17" ht="26.1" customHeight="1" x14ac:dyDescent="0.2">
      <c r="A784" s="12" t="s">
        <v>48</v>
      </c>
      <c r="B784" s="14">
        <v>92267</v>
      </c>
      <c r="C784" s="12" t="s">
        <v>44</v>
      </c>
      <c r="D784" s="12" t="s">
        <v>448</v>
      </c>
      <c r="E784" s="137" t="s">
        <v>103</v>
      </c>
      <c r="F784" s="137"/>
      <c r="G784" s="13" t="s">
        <v>101</v>
      </c>
      <c r="H784" s="16">
        <v>0.57699999999999996</v>
      </c>
      <c r="I784" s="15">
        <f t="shared" si="229"/>
        <v>52.244999999999997</v>
      </c>
      <c r="J784" s="15">
        <f>ROUNDDOWN(H784*I784,2)</f>
        <v>30.14</v>
      </c>
      <c r="K784" s="65"/>
      <c r="N784" s="59">
        <v>69.66</v>
      </c>
      <c r="O784" s="68">
        <f t="shared" si="226"/>
        <v>17.414999999999999</v>
      </c>
      <c r="P784" s="68">
        <f t="shared" si="230"/>
        <v>52.244999999999997</v>
      </c>
      <c r="Q784" s="69">
        <f t="shared" si="227"/>
        <v>0.25</v>
      </c>
    </row>
    <row r="785" spans="1:17" ht="26.1" customHeight="1" x14ac:dyDescent="0.2">
      <c r="A785" s="17" t="s">
        <v>50</v>
      </c>
      <c r="B785" s="19">
        <v>2692</v>
      </c>
      <c r="C785" s="17" t="s">
        <v>44</v>
      </c>
      <c r="D785" s="17" t="s">
        <v>345</v>
      </c>
      <c r="E785" s="139" t="s">
        <v>54</v>
      </c>
      <c r="F785" s="139"/>
      <c r="G785" s="18" t="s">
        <v>133</v>
      </c>
      <c r="H785" s="21">
        <v>0.01</v>
      </c>
      <c r="I785" s="20">
        <f t="shared" ref="I785:I787" si="231">P785</f>
        <v>7.6050000000000004</v>
      </c>
      <c r="J785" s="20">
        <f>ROUND(H785*I785,2)</f>
        <v>0.08</v>
      </c>
      <c r="K785" s="65"/>
      <c r="N785" s="59">
        <v>10.14</v>
      </c>
      <c r="O785" s="68">
        <f t="shared" si="226"/>
        <v>2.5350000000000001</v>
      </c>
      <c r="P785" s="68">
        <f t="shared" si="230"/>
        <v>7.6050000000000004</v>
      </c>
      <c r="Q785" s="69">
        <f t="shared" si="227"/>
        <v>0.25</v>
      </c>
    </row>
    <row r="786" spans="1:17" ht="26.1" customHeight="1" x14ac:dyDescent="0.2">
      <c r="A786" s="17" t="s">
        <v>50</v>
      </c>
      <c r="B786" s="19">
        <v>40270</v>
      </c>
      <c r="C786" s="17" t="s">
        <v>44</v>
      </c>
      <c r="D786" s="17" t="s">
        <v>449</v>
      </c>
      <c r="E786" s="139" t="s">
        <v>54</v>
      </c>
      <c r="F786" s="139"/>
      <c r="G786" s="18" t="s">
        <v>108</v>
      </c>
      <c r="H786" s="21">
        <v>9.5000000000000001E-2</v>
      </c>
      <c r="I786" s="20">
        <f t="shared" si="231"/>
        <v>94.147500000000008</v>
      </c>
      <c r="J786" s="20">
        <f>ROUNDDOWN(H786*I786,2)</f>
        <v>8.94</v>
      </c>
      <c r="K786" s="65"/>
      <c r="N786" s="59">
        <v>125.53</v>
      </c>
      <c r="O786" s="68">
        <f t="shared" si="226"/>
        <v>31.3825</v>
      </c>
      <c r="P786" s="68">
        <f t="shared" si="230"/>
        <v>94.147500000000008</v>
      </c>
      <c r="Q786" s="69">
        <f t="shared" si="227"/>
        <v>0.24999999999999989</v>
      </c>
    </row>
    <row r="787" spans="1:17" ht="39" customHeight="1" thickBot="1" x14ac:dyDescent="0.25">
      <c r="A787" s="17" t="s">
        <v>50</v>
      </c>
      <c r="B787" s="19">
        <v>40291</v>
      </c>
      <c r="C787" s="17" t="s">
        <v>44</v>
      </c>
      <c r="D787" s="17" t="s">
        <v>450</v>
      </c>
      <c r="E787" s="139" t="s">
        <v>57</v>
      </c>
      <c r="F787" s="139"/>
      <c r="G787" s="18" t="s">
        <v>47</v>
      </c>
      <c r="H787" s="21">
        <v>0.05</v>
      </c>
      <c r="I787" s="20">
        <f t="shared" si="231"/>
        <v>353.20499999999998</v>
      </c>
      <c r="J787" s="20">
        <f>ROUNDDOWN(H787*I787,2)</f>
        <v>17.66</v>
      </c>
      <c r="K787" s="65"/>
      <c r="N787" s="59">
        <v>470.94</v>
      </c>
      <c r="O787" s="68">
        <f t="shared" si="226"/>
        <v>117.735</v>
      </c>
      <c r="P787" s="68">
        <f t="shared" si="230"/>
        <v>353.20499999999998</v>
      </c>
      <c r="Q787" s="69">
        <f t="shared" si="227"/>
        <v>0.25</v>
      </c>
    </row>
    <row r="788" spans="1:17" ht="0.95" customHeight="1" thickTop="1" x14ac:dyDescent="0.2">
      <c r="A788" s="11"/>
      <c r="B788" s="11"/>
      <c r="C788" s="11"/>
      <c r="D788" s="11"/>
      <c r="E788" s="11"/>
      <c r="F788" s="11"/>
      <c r="G788" s="11"/>
      <c r="H788" s="11"/>
      <c r="I788" s="11"/>
      <c r="J788" s="11"/>
      <c r="K788" s="65" t="b">
        <f t="shared" si="228"/>
        <v>0</v>
      </c>
      <c r="N788" s="59"/>
      <c r="O788" s="68">
        <f t="shared" si="226"/>
        <v>0</v>
      </c>
      <c r="P788" s="68">
        <f t="shared" si="230"/>
        <v>0</v>
      </c>
      <c r="Q788" s="69" t="e">
        <f t="shared" si="227"/>
        <v>#DIV/0!</v>
      </c>
    </row>
    <row r="789" spans="1:17" ht="18" customHeight="1" x14ac:dyDescent="0.2">
      <c r="A789" s="2" t="s">
        <v>451</v>
      </c>
      <c r="B789" s="4" t="s">
        <v>36</v>
      </c>
      <c r="C789" s="2" t="s">
        <v>37</v>
      </c>
      <c r="D789" s="2" t="s">
        <v>9</v>
      </c>
      <c r="E789" s="129" t="s">
        <v>38</v>
      </c>
      <c r="F789" s="129"/>
      <c r="G789" s="3" t="s">
        <v>39</v>
      </c>
      <c r="H789" s="4" t="s">
        <v>40</v>
      </c>
      <c r="I789" s="4" t="s">
        <v>41</v>
      </c>
      <c r="J789" s="4" t="s">
        <v>10</v>
      </c>
      <c r="K789" s="65">
        <f t="shared" si="228"/>
        <v>175.81</v>
      </c>
      <c r="N789" s="59" t="s">
        <v>41</v>
      </c>
      <c r="O789" s="68" t="e">
        <f t="shared" si="226"/>
        <v>#VALUE!</v>
      </c>
      <c r="P789" s="68" t="e">
        <f t="shared" si="230"/>
        <v>#VALUE!</v>
      </c>
      <c r="Q789" s="69" t="e">
        <f t="shared" si="227"/>
        <v>#VALUE!</v>
      </c>
    </row>
    <row r="790" spans="1:17" ht="26.1" customHeight="1" x14ac:dyDescent="0.2">
      <c r="A790" s="6" t="s">
        <v>42</v>
      </c>
      <c r="B790" s="8">
        <v>103670</v>
      </c>
      <c r="C790" s="6" t="s">
        <v>44</v>
      </c>
      <c r="D790" s="6" t="s">
        <v>360</v>
      </c>
      <c r="E790" s="138" t="s">
        <v>103</v>
      </c>
      <c r="F790" s="138"/>
      <c r="G790" s="7" t="s">
        <v>104</v>
      </c>
      <c r="H790" s="10">
        <v>1</v>
      </c>
      <c r="I790" s="9">
        <f>SUM(J791:J795)</f>
        <v>175.81</v>
      </c>
      <c r="J790" s="9">
        <f>H790*I790</f>
        <v>175.81</v>
      </c>
      <c r="K790" s="65"/>
      <c r="N790" s="59">
        <v>234.41000000000003</v>
      </c>
      <c r="O790" s="68">
        <f t="shared" si="226"/>
        <v>58.602500000000006</v>
      </c>
      <c r="P790" s="68">
        <f t="shared" si="230"/>
        <v>175.8075</v>
      </c>
      <c r="Q790" s="69">
        <f t="shared" si="227"/>
        <v>0.25000000000000011</v>
      </c>
    </row>
    <row r="791" spans="1:17" ht="24" customHeight="1" x14ac:dyDescent="0.2">
      <c r="A791" s="12" t="s">
        <v>48</v>
      </c>
      <c r="B791" s="14">
        <v>88262</v>
      </c>
      <c r="C791" s="12" t="s">
        <v>44</v>
      </c>
      <c r="D791" s="12" t="s">
        <v>105</v>
      </c>
      <c r="E791" s="137" t="s">
        <v>46</v>
      </c>
      <c r="F791" s="137"/>
      <c r="G791" s="13" t="s">
        <v>73</v>
      </c>
      <c r="H791" s="16">
        <v>2.4510000000000001</v>
      </c>
      <c r="I791" s="15">
        <f t="shared" ref="I791:I793" si="232">P791</f>
        <v>16.049999999999997</v>
      </c>
      <c r="J791" s="15">
        <f>ROUND(H791*I791,2)</f>
        <v>39.340000000000003</v>
      </c>
      <c r="K791" s="65"/>
      <c r="N791" s="59">
        <v>21.4</v>
      </c>
      <c r="O791" s="68">
        <f t="shared" si="226"/>
        <v>5.35</v>
      </c>
      <c r="P791" s="68">
        <f t="shared" si="230"/>
        <v>16.049999999999997</v>
      </c>
      <c r="Q791" s="69">
        <f t="shared" si="227"/>
        <v>0.25000000000000011</v>
      </c>
    </row>
    <row r="792" spans="1:17" ht="24" customHeight="1" x14ac:dyDescent="0.2">
      <c r="A792" s="12" t="s">
        <v>48</v>
      </c>
      <c r="B792" s="14">
        <v>88309</v>
      </c>
      <c r="C792" s="12" t="s">
        <v>44</v>
      </c>
      <c r="D792" s="12" t="s">
        <v>273</v>
      </c>
      <c r="E792" s="137" t="s">
        <v>46</v>
      </c>
      <c r="F792" s="137"/>
      <c r="G792" s="13" t="s">
        <v>73</v>
      </c>
      <c r="H792" s="16">
        <v>2.6179999999999999</v>
      </c>
      <c r="I792" s="15">
        <f t="shared" si="232"/>
        <v>16.297499999999999</v>
      </c>
      <c r="J792" s="15">
        <f>ROUNDDOWN(H792*I792,2)</f>
        <v>42.66</v>
      </c>
      <c r="K792" s="65"/>
      <c r="N792" s="59">
        <v>21.73</v>
      </c>
      <c r="O792" s="68">
        <f t="shared" si="226"/>
        <v>5.4325000000000001</v>
      </c>
      <c r="P792" s="68">
        <f t="shared" si="230"/>
        <v>16.297499999999999</v>
      </c>
      <c r="Q792" s="69">
        <f t="shared" si="227"/>
        <v>0.25</v>
      </c>
    </row>
    <row r="793" spans="1:17" ht="24" customHeight="1" x14ac:dyDescent="0.2">
      <c r="A793" s="12" t="s">
        <v>48</v>
      </c>
      <c r="B793" s="14">
        <v>88316</v>
      </c>
      <c r="C793" s="12" t="s">
        <v>44</v>
      </c>
      <c r="D793" s="12" t="s">
        <v>106</v>
      </c>
      <c r="E793" s="137" t="s">
        <v>46</v>
      </c>
      <c r="F793" s="137"/>
      <c r="G793" s="13" t="s">
        <v>73</v>
      </c>
      <c r="H793" s="16">
        <v>7.2</v>
      </c>
      <c r="I793" s="15">
        <f t="shared" si="232"/>
        <v>12.84</v>
      </c>
      <c r="J793" s="15">
        <f>ROUNDDOWN(H793*I793,2)</f>
        <v>92.44</v>
      </c>
      <c r="K793" s="65"/>
      <c r="N793" s="59">
        <v>17.12</v>
      </c>
      <c r="O793" s="68">
        <f t="shared" si="226"/>
        <v>4.28</v>
      </c>
      <c r="P793" s="68">
        <f t="shared" si="230"/>
        <v>12.84</v>
      </c>
      <c r="Q793" s="69">
        <f t="shared" si="227"/>
        <v>0.25</v>
      </c>
    </row>
    <row r="794" spans="1:17" ht="39" customHeight="1" x14ac:dyDescent="0.2">
      <c r="A794" s="12" t="s">
        <v>48</v>
      </c>
      <c r="B794" s="14">
        <v>90586</v>
      </c>
      <c r="C794" s="12" t="s">
        <v>44</v>
      </c>
      <c r="D794" s="12" t="s">
        <v>361</v>
      </c>
      <c r="E794" s="137" t="s">
        <v>118</v>
      </c>
      <c r="F794" s="137"/>
      <c r="G794" s="13" t="s">
        <v>119</v>
      </c>
      <c r="H794" s="16">
        <v>1</v>
      </c>
      <c r="I794" s="15">
        <f t="shared" ref="I794:I795" si="233">P794</f>
        <v>0.99</v>
      </c>
      <c r="J794" s="15">
        <f>ROUND(H794*I794,2)</f>
        <v>0.99</v>
      </c>
      <c r="K794" s="65"/>
      <c r="N794" s="59">
        <v>1.32</v>
      </c>
      <c r="O794" s="68">
        <f t="shared" si="226"/>
        <v>0.33</v>
      </c>
      <c r="P794" s="68">
        <f t="shared" si="230"/>
        <v>0.99</v>
      </c>
      <c r="Q794" s="69">
        <f t="shared" si="227"/>
        <v>0.25</v>
      </c>
    </row>
    <row r="795" spans="1:17" ht="39" customHeight="1" thickBot="1" x14ac:dyDescent="0.25">
      <c r="A795" s="12" t="s">
        <v>48</v>
      </c>
      <c r="B795" s="14">
        <v>90587</v>
      </c>
      <c r="C795" s="12" t="s">
        <v>44</v>
      </c>
      <c r="D795" s="12" t="s">
        <v>362</v>
      </c>
      <c r="E795" s="137" t="s">
        <v>118</v>
      </c>
      <c r="F795" s="137"/>
      <c r="G795" s="13" t="s">
        <v>121</v>
      </c>
      <c r="H795" s="16">
        <v>1</v>
      </c>
      <c r="I795" s="15">
        <f t="shared" si="233"/>
        <v>0.375</v>
      </c>
      <c r="J795" s="15">
        <f>ROUND(H795*I795,2)</f>
        <v>0.38</v>
      </c>
      <c r="K795" s="65"/>
      <c r="N795" s="59">
        <v>0.5</v>
      </c>
      <c r="O795" s="68">
        <f t="shared" si="226"/>
        <v>0.125</v>
      </c>
      <c r="P795" s="68">
        <f t="shared" si="230"/>
        <v>0.375</v>
      </c>
      <c r="Q795" s="69">
        <f t="shared" si="227"/>
        <v>0.25</v>
      </c>
    </row>
    <row r="796" spans="1:17" ht="0.95" customHeight="1" thickTop="1" x14ac:dyDescent="0.2">
      <c r="A796" s="11"/>
      <c r="B796" s="11"/>
      <c r="C796" s="11"/>
      <c r="D796" s="11"/>
      <c r="E796" s="11"/>
      <c r="F796" s="11"/>
      <c r="G796" s="11"/>
      <c r="H796" s="11"/>
      <c r="I796" s="11"/>
      <c r="J796" s="11"/>
      <c r="K796" s="65" t="b">
        <f t="shared" si="228"/>
        <v>0</v>
      </c>
      <c r="N796" s="59"/>
      <c r="O796" s="68">
        <f t="shared" si="226"/>
        <v>0</v>
      </c>
      <c r="P796" s="68">
        <f t="shared" si="230"/>
        <v>0</v>
      </c>
      <c r="Q796" s="69" t="e">
        <f t="shared" si="227"/>
        <v>#DIV/0!</v>
      </c>
    </row>
    <row r="797" spans="1:17" ht="18" customHeight="1" x14ac:dyDescent="0.2">
      <c r="A797" s="2" t="s">
        <v>452</v>
      </c>
      <c r="B797" s="4" t="s">
        <v>36</v>
      </c>
      <c r="C797" s="2" t="s">
        <v>37</v>
      </c>
      <c r="D797" s="2" t="s">
        <v>9</v>
      </c>
      <c r="E797" s="129" t="s">
        <v>38</v>
      </c>
      <c r="F797" s="129"/>
      <c r="G797" s="3" t="s">
        <v>39</v>
      </c>
      <c r="H797" s="4" t="s">
        <v>40</v>
      </c>
      <c r="I797" s="4" t="s">
        <v>41</v>
      </c>
      <c r="J797" s="4" t="s">
        <v>10</v>
      </c>
      <c r="K797" s="65">
        <f t="shared" si="228"/>
        <v>75.42</v>
      </c>
      <c r="N797" s="59" t="s">
        <v>41</v>
      </c>
      <c r="O797" s="68" t="e">
        <f t="shared" si="226"/>
        <v>#VALUE!</v>
      </c>
      <c r="P797" s="68" t="e">
        <f t="shared" si="230"/>
        <v>#VALUE!</v>
      </c>
      <c r="Q797" s="69" t="e">
        <f t="shared" si="227"/>
        <v>#VALUE!</v>
      </c>
    </row>
    <row r="798" spans="1:17" ht="51.95" customHeight="1" x14ac:dyDescent="0.2">
      <c r="A798" s="6" t="s">
        <v>42</v>
      </c>
      <c r="B798" s="8">
        <v>103332</v>
      </c>
      <c r="C798" s="6" t="s">
        <v>44</v>
      </c>
      <c r="D798" s="6" t="s">
        <v>453</v>
      </c>
      <c r="E798" s="138" t="s">
        <v>160</v>
      </c>
      <c r="F798" s="138"/>
      <c r="G798" s="7" t="s">
        <v>101</v>
      </c>
      <c r="H798" s="10">
        <v>1</v>
      </c>
      <c r="I798" s="9">
        <f>SUM(J799:J804)</f>
        <v>75.42</v>
      </c>
      <c r="J798" s="9">
        <f>H798*I798</f>
        <v>75.42</v>
      </c>
      <c r="K798" s="65"/>
      <c r="N798" s="59">
        <v>100.55999999999999</v>
      </c>
      <c r="O798" s="68">
        <f t="shared" si="226"/>
        <v>25.139999999999997</v>
      </c>
      <c r="P798" s="68">
        <f t="shared" si="230"/>
        <v>75.419999999999987</v>
      </c>
      <c r="Q798" s="69">
        <f t="shared" si="227"/>
        <v>0.25</v>
      </c>
    </row>
    <row r="799" spans="1:17" ht="51.95" customHeight="1" x14ac:dyDescent="0.2">
      <c r="A799" s="12" t="s">
        <v>48</v>
      </c>
      <c r="B799" s="14">
        <v>87292</v>
      </c>
      <c r="C799" s="12" t="s">
        <v>44</v>
      </c>
      <c r="D799" s="12" t="s">
        <v>305</v>
      </c>
      <c r="E799" s="137" t="s">
        <v>46</v>
      </c>
      <c r="F799" s="137"/>
      <c r="G799" s="13" t="s">
        <v>104</v>
      </c>
      <c r="H799" s="16">
        <v>1.0500000000000001E-2</v>
      </c>
      <c r="I799" s="15">
        <f t="shared" ref="I799:I801" si="234">P799</f>
        <v>422.73</v>
      </c>
      <c r="J799" s="15">
        <f>ROUNDDOWN(H799*I799,2)</f>
        <v>4.43</v>
      </c>
      <c r="K799" s="65"/>
      <c r="N799" s="59">
        <v>563.64</v>
      </c>
      <c r="O799" s="68">
        <f t="shared" si="226"/>
        <v>140.91</v>
      </c>
      <c r="P799" s="68">
        <f t="shared" si="230"/>
        <v>422.73</v>
      </c>
      <c r="Q799" s="69">
        <f t="shared" si="227"/>
        <v>0.25</v>
      </c>
    </row>
    <row r="800" spans="1:17" ht="24" customHeight="1" x14ac:dyDescent="0.2">
      <c r="A800" s="12" t="s">
        <v>48</v>
      </c>
      <c r="B800" s="14">
        <v>88309</v>
      </c>
      <c r="C800" s="12" t="s">
        <v>44</v>
      </c>
      <c r="D800" s="12" t="s">
        <v>273</v>
      </c>
      <c r="E800" s="137" t="s">
        <v>46</v>
      </c>
      <c r="F800" s="137"/>
      <c r="G800" s="13" t="s">
        <v>73</v>
      </c>
      <c r="H800" s="16">
        <v>2.2000000000000002</v>
      </c>
      <c r="I800" s="15">
        <f t="shared" si="234"/>
        <v>16.297499999999999</v>
      </c>
      <c r="J800" s="15">
        <f>ROUNDDOWN(H800*I800,2)</f>
        <v>35.85</v>
      </c>
      <c r="K800" s="65"/>
      <c r="N800" s="59">
        <v>21.73</v>
      </c>
      <c r="O800" s="68">
        <f t="shared" si="226"/>
        <v>5.4325000000000001</v>
      </c>
      <c r="P800" s="68">
        <f t="shared" si="230"/>
        <v>16.297499999999999</v>
      </c>
      <c r="Q800" s="69">
        <f t="shared" si="227"/>
        <v>0.25</v>
      </c>
    </row>
    <row r="801" spans="1:17" ht="24" customHeight="1" x14ac:dyDescent="0.2">
      <c r="A801" s="12" t="s">
        <v>48</v>
      </c>
      <c r="B801" s="14">
        <v>88316</v>
      </c>
      <c r="C801" s="12" t="s">
        <v>44</v>
      </c>
      <c r="D801" s="12" t="s">
        <v>106</v>
      </c>
      <c r="E801" s="137" t="s">
        <v>46</v>
      </c>
      <c r="F801" s="137"/>
      <c r="G801" s="13" t="s">
        <v>73</v>
      </c>
      <c r="H801" s="16">
        <v>1.1000000000000001</v>
      </c>
      <c r="I801" s="15">
        <f t="shared" si="234"/>
        <v>12.84</v>
      </c>
      <c r="J801" s="15">
        <f>ROUNDDOWN(H801*I801,2)</f>
        <v>14.12</v>
      </c>
      <c r="K801" s="65"/>
      <c r="N801" s="59">
        <v>17.12</v>
      </c>
      <c r="O801" s="68">
        <f t="shared" si="226"/>
        <v>4.28</v>
      </c>
      <c r="P801" s="68">
        <f t="shared" si="230"/>
        <v>12.84</v>
      </c>
      <c r="Q801" s="69">
        <f t="shared" si="227"/>
        <v>0.25</v>
      </c>
    </row>
    <row r="802" spans="1:17" ht="39" customHeight="1" x14ac:dyDescent="0.2">
      <c r="A802" s="17" t="s">
        <v>50</v>
      </c>
      <c r="B802" s="19">
        <v>7267</v>
      </c>
      <c r="C802" s="17" t="s">
        <v>44</v>
      </c>
      <c r="D802" s="17" t="s">
        <v>306</v>
      </c>
      <c r="E802" s="139" t="s">
        <v>54</v>
      </c>
      <c r="F802" s="139"/>
      <c r="G802" s="18" t="s">
        <v>130</v>
      </c>
      <c r="H802" s="21">
        <v>37.74</v>
      </c>
      <c r="I802" s="20">
        <f t="shared" ref="I802:I804" si="235">P802</f>
        <v>0.51</v>
      </c>
      <c r="J802" s="20">
        <f>ROUND(H802*I802,2)</f>
        <v>19.25</v>
      </c>
      <c r="K802" s="65"/>
      <c r="N802" s="59">
        <v>0.68</v>
      </c>
      <c r="O802" s="68">
        <f t="shared" si="226"/>
        <v>0.17</v>
      </c>
      <c r="P802" s="68">
        <f t="shared" si="230"/>
        <v>0.51</v>
      </c>
      <c r="Q802" s="69">
        <f t="shared" si="227"/>
        <v>0.25</v>
      </c>
    </row>
    <row r="803" spans="1:17" ht="39" customHeight="1" x14ac:dyDescent="0.2">
      <c r="A803" s="17" t="s">
        <v>50</v>
      </c>
      <c r="B803" s="19">
        <v>34557</v>
      </c>
      <c r="C803" s="17" t="s">
        <v>44</v>
      </c>
      <c r="D803" s="17" t="s">
        <v>454</v>
      </c>
      <c r="E803" s="139" t="s">
        <v>54</v>
      </c>
      <c r="F803" s="139"/>
      <c r="G803" s="18" t="s">
        <v>108</v>
      </c>
      <c r="H803" s="21">
        <v>0.57999999999999996</v>
      </c>
      <c r="I803" s="20">
        <f t="shared" si="235"/>
        <v>2.7075</v>
      </c>
      <c r="J803" s="20">
        <f>ROUNDDOWN(H803*I803,2)</f>
        <v>1.57</v>
      </c>
      <c r="K803" s="65"/>
      <c r="N803" s="59">
        <v>3.61</v>
      </c>
      <c r="O803" s="68">
        <f t="shared" si="226"/>
        <v>0.90249999999999997</v>
      </c>
      <c r="P803" s="68">
        <f t="shared" si="230"/>
        <v>2.7075</v>
      </c>
      <c r="Q803" s="69">
        <f t="shared" si="227"/>
        <v>0.25</v>
      </c>
    </row>
    <row r="804" spans="1:17" ht="24" customHeight="1" thickBot="1" x14ac:dyDescent="0.25">
      <c r="A804" s="17" t="s">
        <v>50</v>
      </c>
      <c r="B804" s="19">
        <v>37395</v>
      </c>
      <c r="C804" s="17" t="s">
        <v>44</v>
      </c>
      <c r="D804" s="17" t="s">
        <v>308</v>
      </c>
      <c r="E804" s="139" t="s">
        <v>54</v>
      </c>
      <c r="F804" s="139"/>
      <c r="G804" s="18" t="s">
        <v>309</v>
      </c>
      <c r="H804" s="21">
        <v>6.8999999999999999E-3</v>
      </c>
      <c r="I804" s="20">
        <f t="shared" si="235"/>
        <v>30.247499999999999</v>
      </c>
      <c r="J804" s="20">
        <f>ROUNDDOWN(H804*I804,2)</f>
        <v>0.2</v>
      </c>
      <c r="K804" s="65"/>
      <c r="N804" s="59">
        <v>40.33</v>
      </c>
      <c r="O804" s="68">
        <f t="shared" si="226"/>
        <v>10.0825</v>
      </c>
      <c r="P804" s="68">
        <f t="shared" si="230"/>
        <v>30.247499999999999</v>
      </c>
      <c r="Q804" s="69">
        <f t="shared" si="227"/>
        <v>0.25</v>
      </c>
    </row>
    <row r="805" spans="1:17" ht="0.95" customHeight="1" thickTop="1" x14ac:dyDescent="0.2">
      <c r="A805" s="11"/>
      <c r="B805" s="11"/>
      <c r="C805" s="11"/>
      <c r="D805" s="11"/>
      <c r="E805" s="11"/>
      <c r="F805" s="11"/>
      <c r="G805" s="11"/>
      <c r="H805" s="11"/>
      <c r="I805" s="11"/>
      <c r="J805" s="11"/>
      <c r="K805" s="65" t="b">
        <f t="shared" si="228"/>
        <v>0</v>
      </c>
      <c r="N805" s="59"/>
      <c r="O805" s="68">
        <f t="shared" si="226"/>
        <v>0</v>
      </c>
      <c r="P805" s="68">
        <f t="shared" si="230"/>
        <v>0</v>
      </c>
      <c r="Q805" s="69" t="e">
        <f t="shared" si="227"/>
        <v>#DIV/0!</v>
      </c>
    </row>
    <row r="806" spans="1:17" ht="18" customHeight="1" x14ac:dyDescent="0.2">
      <c r="A806" s="2" t="s">
        <v>455</v>
      </c>
      <c r="B806" s="4" t="s">
        <v>36</v>
      </c>
      <c r="C806" s="2" t="s">
        <v>37</v>
      </c>
      <c r="D806" s="2" t="s">
        <v>9</v>
      </c>
      <c r="E806" s="129" t="s">
        <v>38</v>
      </c>
      <c r="F806" s="129"/>
      <c r="G806" s="3" t="s">
        <v>39</v>
      </c>
      <c r="H806" s="4" t="s">
        <v>40</v>
      </c>
      <c r="I806" s="4" t="s">
        <v>41</v>
      </c>
      <c r="J806" s="4" t="s">
        <v>10</v>
      </c>
      <c r="K806" s="65">
        <f t="shared" si="228"/>
        <v>107.95</v>
      </c>
      <c r="N806" s="59" t="s">
        <v>41</v>
      </c>
      <c r="O806" s="68" t="e">
        <f t="shared" si="226"/>
        <v>#VALUE!</v>
      </c>
      <c r="P806" s="68" t="e">
        <f t="shared" si="230"/>
        <v>#VALUE!</v>
      </c>
      <c r="Q806" s="69" t="e">
        <f t="shared" si="227"/>
        <v>#VALUE!</v>
      </c>
    </row>
    <row r="807" spans="1:17" ht="51.95" customHeight="1" x14ac:dyDescent="0.2">
      <c r="A807" s="6" t="s">
        <v>42</v>
      </c>
      <c r="B807" s="8">
        <v>96361</v>
      </c>
      <c r="C807" s="6" t="s">
        <v>44</v>
      </c>
      <c r="D807" s="6" t="s">
        <v>456</v>
      </c>
      <c r="E807" s="138" t="s">
        <v>160</v>
      </c>
      <c r="F807" s="138"/>
      <c r="G807" s="7" t="s">
        <v>101</v>
      </c>
      <c r="H807" s="10">
        <v>1</v>
      </c>
      <c r="I807" s="9">
        <f>SUM(J808:J818)</f>
        <v>107.95</v>
      </c>
      <c r="J807" s="9">
        <f>H807*I807</f>
        <v>107.95</v>
      </c>
      <c r="K807" s="65"/>
      <c r="N807" s="59">
        <v>143.93</v>
      </c>
      <c r="O807" s="68">
        <f t="shared" si="226"/>
        <v>35.982500000000002</v>
      </c>
      <c r="P807" s="68">
        <f t="shared" si="230"/>
        <v>107.94750000000001</v>
      </c>
      <c r="Q807" s="69">
        <f t="shared" si="227"/>
        <v>0.25</v>
      </c>
    </row>
    <row r="808" spans="1:17" ht="26.1" customHeight="1" x14ac:dyDescent="0.2">
      <c r="A808" s="12" t="s">
        <v>48</v>
      </c>
      <c r="B808" s="14">
        <v>88278</v>
      </c>
      <c r="C808" s="12" t="s">
        <v>44</v>
      </c>
      <c r="D808" s="12" t="s">
        <v>138</v>
      </c>
      <c r="E808" s="137" t="s">
        <v>46</v>
      </c>
      <c r="F808" s="137"/>
      <c r="G808" s="13" t="s">
        <v>73</v>
      </c>
      <c r="H808" s="16">
        <v>0.83560000000000001</v>
      </c>
      <c r="I808" s="15">
        <f t="shared" ref="I808:I812" si="236">P808</f>
        <v>14.715</v>
      </c>
      <c r="J808" s="15">
        <f>ROUND(H808*I808,2)</f>
        <v>12.3</v>
      </c>
      <c r="K808" s="65"/>
      <c r="N808" s="59">
        <v>19.62</v>
      </c>
      <c r="O808" s="68">
        <f t="shared" si="226"/>
        <v>4.9050000000000002</v>
      </c>
      <c r="P808" s="68">
        <f t="shared" si="230"/>
        <v>14.715</v>
      </c>
      <c r="Q808" s="69">
        <f t="shared" si="227"/>
        <v>0.25</v>
      </c>
    </row>
    <row r="809" spans="1:17" ht="24" customHeight="1" x14ac:dyDescent="0.2">
      <c r="A809" s="12" t="s">
        <v>48</v>
      </c>
      <c r="B809" s="14">
        <v>88316</v>
      </c>
      <c r="C809" s="12" t="s">
        <v>44</v>
      </c>
      <c r="D809" s="12" t="s">
        <v>106</v>
      </c>
      <c r="E809" s="137" t="s">
        <v>46</v>
      </c>
      <c r="F809" s="137"/>
      <c r="G809" s="13" t="s">
        <v>73</v>
      </c>
      <c r="H809" s="16">
        <v>0.2089</v>
      </c>
      <c r="I809" s="15">
        <f t="shared" si="236"/>
        <v>12.84</v>
      </c>
      <c r="J809" s="15">
        <f>ROUNDDOWN(H809*I809,2)</f>
        <v>2.68</v>
      </c>
      <c r="K809" s="65"/>
      <c r="N809" s="59">
        <v>17.12</v>
      </c>
      <c r="O809" s="68">
        <f t="shared" si="226"/>
        <v>4.28</v>
      </c>
      <c r="P809" s="68">
        <f t="shared" si="230"/>
        <v>12.84</v>
      </c>
      <c r="Q809" s="69">
        <f t="shared" si="227"/>
        <v>0.25</v>
      </c>
    </row>
    <row r="810" spans="1:17" ht="26.1" customHeight="1" x14ac:dyDescent="0.2">
      <c r="A810" s="17" t="s">
        <v>50</v>
      </c>
      <c r="B810" s="19">
        <v>37586</v>
      </c>
      <c r="C810" s="17" t="s">
        <v>44</v>
      </c>
      <c r="D810" s="17" t="s">
        <v>457</v>
      </c>
      <c r="E810" s="139" t="s">
        <v>54</v>
      </c>
      <c r="F810" s="139"/>
      <c r="G810" s="18" t="s">
        <v>309</v>
      </c>
      <c r="H810" s="21">
        <v>5.8099999999999999E-2</v>
      </c>
      <c r="I810" s="20">
        <f t="shared" si="236"/>
        <v>35.182499999999997</v>
      </c>
      <c r="J810" s="20">
        <f>ROUND(H810*I810,2)</f>
        <v>2.04</v>
      </c>
      <c r="K810" s="65"/>
      <c r="N810" s="59">
        <v>46.91</v>
      </c>
      <c r="O810" s="68">
        <f t="shared" si="226"/>
        <v>11.727499999999999</v>
      </c>
      <c r="P810" s="68">
        <f t="shared" si="230"/>
        <v>35.182499999999997</v>
      </c>
      <c r="Q810" s="69">
        <f t="shared" si="227"/>
        <v>0.25</v>
      </c>
    </row>
    <row r="811" spans="1:17" ht="26.1" customHeight="1" x14ac:dyDescent="0.2">
      <c r="A811" s="17" t="s">
        <v>50</v>
      </c>
      <c r="B811" s="19">
        <v>39413</v>
      </c>
      <c r="C811" s="17" t="s">
        <v>44</v>
      </c>
      <c r="D811" s="17" t="s">
        <v>458</v>
      </c>
      <c r="E811" s="139" t="s">
        <v>54</v>
      </c>
      <c r="F811" s="139"/>
      <c r="G811" s="18" t="s">
        <v>101</v>
      </c>
      <c r="H811" s="21">
        <v>2.1059999999999999</v>
      </c>
      <c r="I811" s="20">
        <f t="shared" si="236"/>
        <v>17.0625</v>
      </c>
      <c r="J811" s="20">
        <f>ROUNDDOWN(H811*I811,2)</f>
        <v>35.93</v>
      </c>
      <c r="K811" s="65"/>
      <c r="N811" s="59">
        <v>22.75</v>
      </c>
      <c r="O811" s="68">
        <f t="shared" si="226"/>
        <v>5.6875</v>
      </c>
      <c r="P811" s="68">
        <f t="shared" si="230"/>
        <v>17.0625</v>
      </c>
      <c r="Q811" s="69">
        <f t="shared" si="227"/>
        <v>0.25</v>
      </c>
    </row>
    <row r="812" spans="1:17" ht="39" customHeight="1" x14ac:dyDescent="0.2">
      <c r="A812" s="17" t="s">
        <v>50</v>
      </c>
      <c r="B812" s="19">
        <v>39419</v>
      </c>
      <c r="C812" s="17" t="s">
        <v>44</v>
      </c>
      <c r="D812" s="17" t="s">
        <v>459</v>
      </c>
      <c r="E812" s="139" t="s">
        <v>54</v>
      </c>
      <c r="F812" s="139"/>
      <c r="G812" s="18" t="s">
        <v>108</v>
      </c>
      <c r="H812" s="21">
        <v>1.8187</v>
      </c>
      <c r="I812" s="20">
        <f t="shared" si="236"/>
        <v>5.4450000000000003</v>
      </c>
      <c r="J812" s="20">
        <f>ROUNDDOWN(H812*I812,2)</f>
        <v>9.9</v>
      </c>
      <c r="K812" s="65"/>
      <c r="N812" s="59">
        <v>7.26</v>
      </c>
      <c r="O812" s="68">
        <f t="shared" si="226"/>
        <v>1.8149999999999999</v>
      </c>
      <c r="P812" s="68">
        <f t="shared" si="230"/>
        <v>5.4450000000000003</v>
      </c>
      <c r="Q812" s="69">
        <f t="shared" si="227"/>
        <v>0.24999999999999989</v>
      </c>
    </row>
    <row r="813" spans="1:17" ht="39" customHeight="1" x14ac:dyDescent="0.2">
      <c r="A813" s="17" t="s">
        <v>50</v>
      </c>
      <c r="B813" s="19">
        <v>39422</v>
      </c>
      <c r="C813" s="17" t="s">
        <v>44</v>
      </c>
      <c r="D813" s="17" t="s">
        <v>460</v>
      </c>
      <c r="E813" s="139" t="s">
        <v>54</v>
      </c>
      <c r="F813" s="139"/>
      <c r="G813" s="18" t="s">
        <v>108</v>
      </c>
      <c r="H813" s="21">
        <v>5.7999000000000001</v>
      </c>
      <c r="I813" s="20">
        <f t="shared" ref="I813:I818" si="237">P813</f>
        <v>6.18</v>
      </c>
      <c r="J813" s="20">
        <f t="shared" ref="J813:J818" si="238">ROUNDDOWN(H813*I813,2)</f>
        <v>35.840000000000003</v>
      </c>
      <c r="K813" s="65"/>
      <c r="N813" s="59">
        <v>8.24</v>
      </c>
      <c r="O813" s="68">
        <f t="shared" si="226"/>
        <v>2.06</v>
      </c>
      <c r="P813" s="68">
        <f t="shared" si="230"/>
        <v>6.18</v>
      </c>
      <c r="Q813" s="69">
        <f t="shared" si="227"/>
        <v>0.25</v>
      </c>
    </row>
    <row r="814" spans="1:17" ht="26.1" customHeight="1" x14ac:dyDescent="0.2">
      <c r="A814" s="17" t="s">
        <v>50</v>
      </c>
      <c r="B814" s="19">
        <v>39431</v>
      </c>
      <c r="C814" s="17" t="s">
        <v>44</v>
      </c>
      <c r="D814" s="17" t="s">
        <v>461</v>
      </c>
      <c r="E814" s="139" t="s">
        <v>54</v>
      </c>
      <c r="F814" s="139"/>
      <c r="G814" s="18" t="s">
        <v>108</v>
      </c>
      <c r="H814" s="21">
        <v>2.5026999999999999</v>
      </c>
      <c r="I814" s="20">
        <f t="shared" si="237"/>
        <v>0.26249999999999996</v>
      </c>
      <c r="J814" s="20">
        <f t="shared" si="238"/>
        <v>0.65</v>
      </c>
      <c r="K814" s="65"/>
      <c r="N814" s="59">
        <v>0.35</v>
      </c>
      <c r="O814" s="68">
        <f t="shared" si="226"/>
        <v>8.7499999999999994E-2</v>
      </c>
      <c r="P814" s="68">
        <f t="shared" si="230"/>
        <v>0.26249999999999996</v>
      </c>
      <c r="Q814" s="69">
        <f t="shared" si="227"/>
        <v>0.25000000000000011</v>
      </c>
    </row>
    <row r="815" spans="1:17" ht="26.1" customHeight="1" x14ac:dyDescent="0.2">
      <c r="A815" s="17" t="s">
        <v>50</v>
      </c>
      <c r="B815" s="19">
        <v>39432</v>
      </c>
      <c r="C815" s="17" t="s">
        <v>44</v>
      </c>
      <c r="D815" s="17" t="s">
        <v>462</v>
      </c>
      <c r="E815" s="139" t="s">
        <v>54</v>
      </c>
      <c r="F815" s="139"/>
      <c r="G815" s="18" t="s">
        <v>108</v>
      </c>
      <c r="H815" s="21">
        <v>1.5851</v>
      </c>
      <c r="I815" s="20">
        <f t="shared" si="237"/>
        <v>2.3624999999999998</v>
      </c>
      <c r="J815" s="20">
        <f t="shared" si="238"/>
        <v>3.74</v>
      </c>
      <c r="K815" s="65"/>
      <c r="N815" s="59">
        <v>3.15</v>
      </c>
      <c r="O815" s="68">
        <f t="shared" si="226"/>
        <v>0.78749999999999998</v>
      </c>
      <c r="P815" s="68">
        <f t="shared" si="230"/>
        <v>2.3624999999999998</v>
      </c>
      <c r="Q815" s="69">
        <f t="shared" si="227"/>
        <v>0.25</v>
      </c>
    </row>
    <row r="816" spans="1:17" ht="39" customHeight="1" x14ac:dyDescent="0.2">
      <c r="A816" s="17" t="s">
        <v>50</v>
      </c>
      <c r="B816" s="19">
        <v>39434</v>
      </c>
      <c r="C816" s="17" t="s">
        <v>44</v>
      </c>
      <c r="D816" s="17" t="s">
        <v>463</v>
      </c>
      <c r="E816" s="139" t="s">
        <v>54</v>
      </c>
      <c r="F816" s="139"/>
      <c r="G816" s="18" t="s">
        <v>112</v>
      </c>
      <c r="H816" s="21">
        <v>1.0327</v>
      </c>
      <c r="I816" s="20">
        <f t="shared" si="237"/>
        <v>2.9550000000000001</v>
      </c>
      <c r="J816" s="20">
        <f t="shared" si="238"/>
        <v>3.05</v>
      </c>
      <c r="K816" s="65"/>
      <c r="N816" s="59">
        <v>3.94</v>
      </c>
      <c r="O816" s="68">
        <f t="shared" si="226"/>
        <v>0.98499999999999999</v>
      </c>
      <c r="P816" s="68">
        <f t="shared" si="230"/>
        <v>2.9550000000000001</v>
      </c>
      <c r="Q816" s="69">
        <f t="shared" si="227"/>
        <v>0.25</v>
      </c>
    </row>
    <row r="817" spans="1:17" ht="26.1" customHeight="1" x14ac:dyDescent="0.2">
      <c r="A817" s="17" t="s">
        <v>50</v>
      </c>
      <c r="B817" s="19">
        <v>39435</v>
      </c>
      <c r="C817" s="17" t="s">
        <v>44</v>
      </c>
      <c r="D817" s="17" t="s">
        <v>464</v>
      </c>
      <c r="E817" s="139" t="s">
        <v>54</v>
      </c>
      <c r="F817" s="139"/>
      <c r="G817" s="18" t="s">
        <v>130</v>
      </c>
      <c r="H817" s="21">
        <v>20.0077</v>
      </c>
      <c r="I817" s="20">
        <f t="shared" si="237"/>
        <v>8.2500000000000004E-2</v>
      </c>
      <c r="J817" s="20">
        <f t="shared" si="238"/>
        <v>1.65</v>
      </c>
      <c r="K817" s="65"/>
      <c r="N817" s="59">
        <v>0.11</v>
      </c>
      <c r="O817" s="68">
        <f t="shared" si="226"/>
        <v>2.75E-2</v>
      </c>
      <c r="P817" s="68">
        <f t="shared" si="230"/>
        <v>8.2500000000000004E-2</v>
      </c>
      <c r="Q817" s="69">
        <f t="shared" si="227"/>
        <v>0.25</v>
      </c>
    </row>
    <row r="818" spans="1:17" ht="39" customHeight="1" thickBot="1" x14ac:dyDescent="0.25">
      <c r="A818" s="17" t="s">
        <v>50</v>
      </c>
      <c r="B818" s="19">
        <v>39443</v>
      </c>
      <c r="C818" s="17" t="s">
        <v>44</v>
      </c>
      <c r="D818" s="17" t="s">
        <v>465</v>
      </c>
      <c r="E818" s="139" t="s">
        <v>54</v>
      </c>
      <c r="F818" s="139"/>
      <c r="G818" s="18" t="s">
        <v>130</v>
      </c>
      <c r="H818" s="21">
        <v>0.91490000000000005</v>
      </c>
      <c r="I818" s="20">
        <f t="shared" si="237"/>
        <v>0.19500000000000001</v>
      </c>
      <c r="J818" s="20">
        <f t="shared" si="238"/>
        <v>0.17</v>
      </c>
      <c r="K818" s="65"/>
      <c r="N818" s="59">
        <v>0.26</v>
      </c>
      <c r="O818" s="68">
        <f t="shared" si="226"/>
        <v>6.5000000000000002E-2</v>
      </c>
      <c r="P818" s="68">
        <f t="shared" si="230"/>
        <v>0.19500000000000001</v>
      </c>
      <c r="Q818" s="69">
        <f t="shared" si="227"/>
        <v>0.25</v>
      </c>
    </row>
    <row r="819" spans="1:17" ht="0.95" customHeight="1" thickTop="1" x14ac:dyDescent="0.2">
      <c r="A819" s="11"/>
      <c r="B819" s="11"/>
      <c r="C819" s="11"/>
      <c r="D819" s="11"/>
      <c r="E819" s="11"/>
      <c r="F819" s="11"/>
      <c r="G819" s="11"/>
      <c r="H819" s="11"/>
      <c r="I819" s="11"/>
      <c r="J819" s="11"/>
      <c r="K819" s="65" t="b">
        <f t="shared" si="228"/>
        <v>0</v>
      </c>
      <c r="N819" s="59"/>
      <c r="O819" s="68">
        <f t="shared" si="226"/>
        <v>0</v>
      </c>
      <c r="P819" s="68">
        <f t="shared" si="230"/>
        <v>0</v>
      </c>
      <c r="Q819" s="69" t="e">
        <f t="shared" si="227"/>
        <v>#DIV/0!</v>
      </c>
    </row>
    <row r="820" spans="1:17" ht="18" customHeight="1" x14ac:dyDescent="0.2">
      <c r="A820" s="2" t="s">
        <v>466</v>
      </c>
      <c r="B820" s="4" t="s">
        <v>36</v>
      </c>
      <c r="C820" s="2" t="s">
        <v>37</v>
      </c>
      <c r="D820" s="2" t="s">
        <v>9</v>
      </c>
      <c r="E820" s="129" t="s">
        <v>38</v>
      </c>
      <c r="F820" s="129"/>
      <c r="G820" s="3" t="s">
        <v>39</v>
      </c>
      <c r="H820" s="4" t="s">
        <v>40</v>
      </c>
      <c r="I820" s="4" t="s">
        <v>41</v>
      </c>
      <c r="J820" s="4" t="s">
        <v>10</v>
      </c>
      <c r="K820" s="65">
        <f t="shared" si="228"/>
        <v>283.39</v>
      </c>
      <c r="N820" s="59" t="s">
        <v>41</v>
      </c>
      <c r="O820" s="68" t="e">
        <f t="shared" si="226"/>
        <v>#VALUE!</v>
      </c>
      <c r="P820" s="68" t="e">
        <f t="shared" si="230"/>
        <v>#VALUE!</v>
      </c>
      <c r="Q820" s="69" t="e">
        <f t="shared" si="227"/>
        <v>#VALUE!</v>
      </c>
    </row>
    <row r="821" spans="1:17" ht="51.95" customHeight="1" x14ac:dyDescent="0.2">
      <c r="A821" s="6" t="s">
        <v>42</v>
      </c>
      <c r="B821" s="8">
        <v>9035</v>
      </c>
      <c r="C821" s="6" t="s">
        <v>90</v>
      </c>
      <c r="D821" s="122" t="s">
        <v>13679</v>
      </c>
      <c r="E821" s="138" t="s">
        <v>467</v>
      </c>
      <c r="F821" s="138"/>
      <c r="G821" s="7" t="s">
        <v>101</v>
      </c>
      <c r="H821" s="10">
        <v>1</v>
      </c>
      <c r="I821" s="9">
        <f>SUM(J822:J824)</f>
        <v>283.39</v>
      </c>
      <c r="J821" s="9">
        <f>H821*I821</f>
        <v>283.39</v>
      </c>
      <c r="K821" s="65"/>
      <c r="N821" s="59">
        <v>377.85</v>
      </c>
      <c r="O821" s="68">
        <f t="shared" si="226"/>
        <v>94.462500000000006</v>
      </c>
      <c r="P821" s="68">
        <f t="shared" si="230"/>
        <v>283.38750000000005</v>
      </c>
      <c r="Q821" s="69">
        <f t="shared" si="227"/>
        <v>0.24999999999999989</v>
      </c>
    </row>
    <row r="822" spans="1:17" ht="24" customHeight="1" x14ac:dyDescent="0.2">
      <c r="A822" s="12" t="s">
        <v>48</v>
      </c>
      <c r="B822" s="14">
        <v>88316</v>
      </c>
      <c r="C822" s="12" t="s">
        <v>44</v>
      </c>
      <c r="D822" s="12" t="s">
        <v>106</v>
      </c>
      <c r="E822" s="137" t="s">
        <v>46</v>
      </c>
      <c r="F822" s="137"/>
      <c r="G822" s="13" t="s">
        <v>73</v>
      </c>
      <c r="H822" s="16">
        <v>1</v>
      </c>
      <c r="I822" s="15">
        <f t="shared" ref="I822:I824" si="239">P822</f>
        <v>12.84</v>
      </c>
      <c r="J822" s="15">
        <f>ROUND(H822*I822,2)</f>
        <v>12.84</v>
      </c>
      <c r="K822" s="65"/>
      <c r="N822" s="59">
        <v>17.12</v>
      </c>
      <c r="O822" s="68">
        <f t="shared" si="226"/>
        <v>4.28</v>
      </c>
      <c r="P822" s="68">
        <f t="shared" si="230"/>
        <v>12.84</v>
      </c>
      <c r="Q822" s="69">
        <f t="shared" si="227"/>
        <v>0.25</v>
      </c>
    </row>
    <row r="823" spans="1:17" ht="24" customHeight="1" x14ac:dyDescent="0.2">
      <c r="A823" s="12" t="s">
        <v>48</v>
      </c>
      <c r="B823" s="14">
        <v>88309</v>
      </c>
      <c r="C823" s="12" t="s">
        <v>44</v>
      </c>
      <c r="D823" s="12" t="s">
        <v>273</v>
      </c>
      <c r="E823" s="137" t="s">
        <v>46</v>
      </c>
      <c r="F823" s="137"/>
      <c r="G823" s="13" t="s">
        <v>73</v>
      </c>
      <c r="H823" s="16">
        <v>1</v>
      </c>
      <c r="I823" s="15">
        <f t="shared" si="239"/>
        <v>16.297499999999999</v>
      </c>
      <c r="J823" s="15">
        <f>ROUND(H823*I823,2)</f>
        <v>16.3</v>
      </c>
      <c r="K823" s="65"/>
      <c r="N823" s="59">
        <v>21.73</v>
      </c>
      <c r="O823" s="68">
        <f t="shared" si="226"/>
        <v>5.4325000000000001</v>
      </c>
      <c r="P823" s="68">
        <f t="shared" si="230"/>
        <v>16.297499999999999</v>
      </c>
      <c r="Q823" s="69">
        <f t="shared" si="227"/>
        <v>0.25</v>
      </c>
    </row>
    <row r="824" spans="1:17" ht="51.95" customHeight="1" thickBot="1" x14ac:dyDescent="0.25">
      <c r="A824" s="17" t="s">
        <v>50</v>
      </c>
      <c r="B824" s="19">
        <v>9327</v>
      </c>
      <c r="C824" s="17" t="s">
        <v>90</v>
      </c>
      <c r="D824" s="17" t="s">
        <v>468</v>
      </c>
      <c r="E824" s="139" t="s">
        <v>54</v>
      </c>
      <c r="F824" s="139"/>
      <c r="G824" s="18" t="s">
        <v>469</v>
      </c>
      <c r="H824" s="21">
        <v>0.1646</v>
      </c>
      <c r="I824" s="20">
        <f t="shared" si="239"/>
        <v>1544.67</v>
      </c>
      <c r="J824" s="20">
        <f>ROUND(H824*I824,2)</f>
        <v>254.25</v>
      </c>
      <c r="K824" s="65"/>
      <c r="N824" s="59">
        <v>2059.56</v>
      </c>
      <c r="O824" s="68">
        <f t="shared" si="226"/>
        <v>514.89</v>
      </c>
      <c r="P824" s="68">
        <f t="shared" si="230"/>
        <v>1544.67</v>
      </c>
      <c r="Q824" s="69">
        <f t="shared" si="227"/>
        <v>0.25</v>
      </c>
    </row>
    <row r="825" spans="1:17" ht="0.95" customHeight="1" thickTop="1" x14ac:dyDescent="0.2">
      <c r="A825" s="11"/>
      <c r="B825" s="11"/>
      <c r="C825" s="11"/>
      <c r="D825" s="11"/>
      <c r="E825" s="11"/>
      <c r="F825" s="11"/>
      <c r="G825" s="11"/>
      <c r="H825" s="11"/>
      <c r="I825" s="11"/>
      <c r="J825" s="11"/>
      <c r="K825" s="65" t="b">
        <f t="shared" si="228"/>
        <v>0</v>
      </c>
      <c r="N825" s="59"/>
      <c r="O825" s="68">
        <f t="shared" si="226"/>
        <v>0</v>
      </c>
      <c r="P825" s="68">
        <f t="shared" si="230"/>
        <v>0</v>
      </c>
      <c r="Q825" s="69" t="e">
        <f t="shared" si="227"/>
        <v>#DIV/0!</v>
      </c>
    </row>
    <row r="826" spans="1:17" ht="18" customHeight="1" x14ac:dyDescent="0.2">
      <c r="A826" s="2" t="s">
        <v>470</v>
      </c>
      <c r="B826" s="4" t="s">
        <v>36</v>
      </c>
      <c r="C826" s="2" t="s">
        <v>37</v>
      </c>
      <c r="D826" s="2" t="s">
        <v>9</v>
      </c>
      <c r="E826" s="129" t="s">
        <v>38</v>
      </c>
      <c r="F826" s="129"/>
      <c r="G826" s="3" t="s">
        <v>39</v>
      </c>
      <c r="H826" s="4" t="s">
        <v>40</v>
      </c>
      <c r="I826" s="4" t="s">
        <v>41</v>
      </c>
      <c r="J826" s="4" t="s">
        <v>10</v>
      </c>
      <c r="K826" s="65">
        <f t="shared" si="228"/>
        <v>748.97</v>
      </c>
      <c r="N826" s="59" t="s">
        <v>41</v>
      </c>
      <c r="O826" s="68" t="e">
        <f t="shared" si="226"/>
        <v>#VALUE!</v>
      </c>
      <c r="P826" s="68" t="e">
        <f t="shared" si="230"/>
        <v>#VALUE!</v>
      </c>
      <c r="Q826" s="69" t="e">
        <f t="shared" si="227"/>
        <v>#VALUE!</v>
      </c>
    </row>
    <row r="827" spans="1:17" ht="65.099999999999994" customHeight="1" x14ac:dyDescent="0.2">
      <c r="A827" s="6" t="s">
        <v>42</v>
      </c>
      <c r="B827" s="8">
        <v>90790</v>
      </c>
      <c r="C827" s="6" t="s">
        <v>44</v>
      </c>
      <c r="D827" s="6" t="s">
        <v>471</v>
      </c>
      <c r="E827" s="138" t="s">
        <v>186</v>
      </c>
      <c r="F827" s="138"/>
      <c r="G827" s="7" t="s">
        <v>130</v>
      </c>
      <c r="H827" s="10">
        <v>1</v>
      </c>
      <c r="I827" s="9">
        <f>SUM(J828:J831)</f>
        <v>748.97</v>
      </c>
      <c r="J827" s="9">
        <f>H827*I827</f>
        <v>748.97</v>
      </c>
      <c r="K827" s="65"/>
      <c r="N827" s="59">
        <v>998.62</v>
      </c>
      <c r="O827" s="68">
        <f t="shared" si="226"/>
        <v>249.655</v>
      </c>
      <c r="P827" s="68">
        <f t="shared" si="230"/>
        <v>748.96500000000003</v>
      </c>
      <c r="Q827" s="69">
        <f t="shared" si="227"/>
        <v>0.25</v>
      </c>
    </row>
    <row r="828" spans="1:17" ht="26.1" customHeight="1" x14ac:dyDescent="0.2">
      <c r="A828" s="12" t="s">
        <v>48</v>
      </c>
      <c r="B828" s="14">
        <v>88261</v>
      </c>
      <c r="C828" s="12" t="s">
        <v>44</v>
      </c>
      <c r="D828" s="12" t="s">
        <v>472</v>
      </c>
      <c r="E828" s="137" t="s">
        <v>46</v>
      </c>
      <c r="F828" s="137"/>
      <c r="G828" s="13" t="s">
        <v>73</v>
      </c>
      <c r="H828" s="16">
        <v>0.55500000000000005</v>
      </c>
      <c r="I828" s="15">
        <f t="shared" ref="I828:I830" si="240">P828</f>
        <v>15.524999999999999</v>
      </c>
      <c r="J828" s="15">
        <f>ROUNDDOWN(H828*I828,2)</f>
        <v>8.61</v>
      </c>
      <c r="K828" s="65"/>
      <c r="N828" s="59">
        <v>20.7</v>
      </c>
      <c r="O828" s="68">
        <f t="shared" si="226"/>
        <v>5.1749999999999998</v>
      </c>
      <c r="P828" s="68">
        <f t="shared" si="230"/>
        <v>15.524999999999999</v>
      </c>
      <c r="Q828" s="69">
        <f t="shared" si="227"/>
        <v>0.25</v>
      </c>
    </row>
    <row r="829" spans="1:17" ht="24" customHeight="1" x14ac:dyDescent="0.2">
      <c r="A829" s="12" t="s">
        <v>48</v>
      </c>
      <c r="B829" s="14">
        <v>88316</v>
      </c>
      <c r="C829" s="12" t="s">
        <v>44</v>
      </c>
      <c r="D829" s="12" t="s">
        <v>106</v>
      </c>
      <c r="E829" s="137" t="s">
        <v>46</v>
      </c>
      <c r="F829" s="137"/>
      <c r="G829" s="13" t="s">
        <v>73</v>
      </c>
      <c r="H829" s="16">
        <v>0.27800000000000002</v>
      </c>
      <c r="I829" s="15">
        <f t="shared" si="240"/>
        <v>12.84</v>
      </c>
      <c r="J829" s="15">
        <f>ROUNDDOWN(H829*I829,2)</f>
        <v>3.56</v>
      </c>
      <c r="K829" s="65"/>
      <c r="N829" s="59">
        <v>17.12</v>
      </c>
      <c r="O829" s="68">
        <f t="shared" si="226"/>
        <v>4.28</v>
      </c>
      <c r="P829" s="68">
        <f t="shared" si="230"/>
        <v>12.84</v>
      </c>
      <c r="Q829" s="69">
        <f t="shared" si="227"/>
        <v>0.25</v>
      </c>
    </row>
    <row r="830" spans="1:17" ht="26.1" customHeight="1" x14ac:dyDescent="0.2">
      <c r="A830" s="17" t="s">
        <v>50</v>
      </c>
      <c r="B830" s="19">
        <v>38124</v>
      </c>
      <c r="C830" s="17" t="s">
        <v>44</v>
      </c>
      <c r="D830" s="17" t="s">
        <v>473</v>
      </c>
      <c r="E830" s="139" t="s">
        <v>54</v>
      </c>
      <c r="F830" s="139"/>
      <c r="G830" s="18" t="s">
        <v>130</v>
      </c>
      <c r="H830" s="21">
        <v>0.38600000000000001</v>
      </c>
      <c r="I830" s="20">
        <f t="shared" si="240"/>
        <v>29.625</v>
      </c>
      <c r="J830" s="20">
        <f>ROUND(H830*I830,2)</f>
        <v>11.44</v>
      </c>
      <c r="K830" s="65"/>
      <c r="N830" s="59">
        <v>39.5</v>
      </c>
      <c r="O830" s="68">
        <f t="shared" si="226"/>
        <v>9.875</v>
      </c>
      <c r="P830" s="68">
        <f t="shared" si="230"/>
        <v>29.625</v>
      </c>
      <c r="Q830" s="69">
        <f t="shared" si="227"/>
        <v>0.25</v>
      </c>
    </row>
    <row r="831" spans="1:17" ht="78" customHeight="1" thickBot="1" x14ac:dyDescent="0.25">
      <c r="A831" s="17" t="s">
        <v>50</v>
      </c>
      <c r="B831" s="19">
        <v>39492</v>
      </c>
      <c r="C831" s="17" t="s">
        <v>44</v>
      </c>
      <c r="D831" s="17" t="s">
        <v>474</v>
      </c>
      <c r="E831" s="139" t="s">
        <v>54</v>
      </c>
      <c r="F831" s="139"/>
      <c r="G831" s="18" t="s">
        <v>130</v>
      </c>
      <c r="H831" s="21">
        <v>1</v>
      </c>
      <c r="I831" s="20">
        <f t="shared" ref="I831" si="241">P831</f>
        <v>725.36249999999995</v>
      </c>
      <c r="J831" s="20">
        <f>ROUND(H831*I831,2)</f>
        <v>725.36</v>
      </c>
      <c r="K831" s="65"/>
      <c r="N831" s="59">
        <v>967.15</v>
      </c>
      <c r="O831" s="68">
        <f t="shared" si="226"/>
        <v>241.78749999999999</v>
      </c>
      <c r="P831" s="68">
        <f t="shared" si="230"/>
        <v>725.36249999999995</v>
      </c>
      <c r="Q831" s="69">
        <f t="shared" si="227"/>
        <v>0.25</v>
      </c>
    </row>
    <row r="832" spans="1:17" ht="0.95" customHeight="1" thickTop="1" x14ac:dyDescent="0.2">
      <c r="A832" s="11"/>
      <c r="B832" s="11"/>
      <c r="C832" s="11"/>
      <c r="D832" s="11"/>
      <c r="E832" s="11"/>
      <c r="F832" s="11"/>
      <c r="G832" s="11"/>
      <c r="H832" s="11"/>
      <c r="I832" s="11"/>
      <c r="J832" s="11"/>
      <c r="K832" s="65" t="b">
        <f t="shared" si="228"/>
        <v>0</v>
      </c>
      <c r="N832" s="59"/>
      <c r="O832" s="68">
        <f t="shared" si="226"/>
        <v>0</v>
      </c>
      <c r="P832" s="68">
        <f t="shared" si="230"/>
        <v>0</v>
      </c>
      <c r="Q832" s="69" t="e">
        <f t="shared" si="227"/>
        <v>#DIV/0!</v>
      </c>
    </row>
    <row r="833" spans="1:17" ht="18" customHeight="1" x14ac:dyDescent="0.2">
      <c r="A833" s="2" t="s">
        <v>475</v>
      </c>
      <c r="B833" s="4" t="s">
        <v>36</v>
      </c>
      <c r="C833" s="2" t="s">
        <v>37</v>
      </c>
      <c r="D833" s="2" t="s">
        <v>9</v>
      </c>
      <c r="E833" s="129" t="s">
        <v>38</v>
      </c>
      <c r="F833" s="129"/>
      <c r="G833" s="3" t="s">
        <v>39</v>
      </c>
      <c r="H833" s="4" t="s">
        <v>40</v>
      </c>
      <c r="I833" s="4" t="s">
        <v>41</v>
      </c>
      <c r="J833" s="4" t="s">
        <v>10</v>
      </c>
      <c r="K833" s="65">
        <f t="shared" si="228"/>
        <v>106.89</v>
      </c>
      <c r="N833" s="59" t="s">
        <v>41</v>
      </c>
      <c r="O833" s="68" t="e">
        <f t="shared" si="226"/>
        <v>#VALUE!</v>
      </c>
      <c r="P833" s="68" t="e">
        <f t="shared" si="230"/>
        <v>#VALUE!</v>
      </c>
      <c r="Q833" s="69" t="e">
        <f t="shared" si="227"/>
        <v>#VALUE!</v>
      </c>
    </row>
    <row r="834" spans="1:17" ht="39" customHeight="1" x14ac:dyDescent="0.2">
      <c r="A834" s="6" t="s">
        <v>42</v>
      </c>
      <c r="B834" s="8">
        <v>91306</v>
      </c>
      <c r="C834" s="6" t="s">
        <v>44</v>
      </c>
      <c r="D834" s="6" t="s">
        <v>476</v>
      </c>
      <c r="E834" s="138" t="s">
        <v>186</v>
      </c>
      <c r="F834" s="138"/>
      <c r="G834" s="7" t="s">
        <v>130</v>
      </c>
      <c r="H834" s="10">
        <v>1</v>
      </c>
      <c r="I834" s="9">
        <f>SUM(J835:J837)</f>
        <v>106.89</v>
      </c>
      <c r="J834" s="9">
        <f>H834*I834</f>
        <v>106.89</v>
      </c>
      <c r="K834" s="65"/>
      <c r="N834" s="59">
        <v>142.51999999999998</v>
      </c>
      <c r="O834" s="68">
        <f t="shared" si="226"/>
        <v>35.629999999999995</v>
      </c>
      <c r="P834" s="68">
        <f t="shared" si="230"/>
        <v>106.88999999999999</v>
      </c>
      <c r="Q834" s="69">
        <f t="shared" si="227"/>
        <v>0.25</v>
      </c>
    </row>
    <row r="835" spans="1:17" ht="26.1" customHeight="1" x14ac:dyDescent="0.2">
      <c r="A835" s="12" t="s">
        <v>48</v>
      </c>
      <c r="B835" s="14">
        <v>88261</v>
      </c>
      <c r="C835" s="12" t="s">
        <v>44</v>
      </c>
      <c r="D835" s="12" t="s">
        <v>472</v>
      </c>
      <c r="E835" s="137" t="s">
        <v>46</v>
      </c>
      <c r="F835" s="137"/>
      <c r="G835" s="13" t="s">
        <v>73</v>
      </c>
      <c r="H835" s="16">
        <v>0.76700000000000002</v>
      </c>
      <c r="I835" s="15">
        <f t="shared" ref="I835:I837" si="242">P835</f>
        <v>15.524999999999999</v>
      </c>
      <c r="J835" s="15">
        <f>ROUNDDOWN(H835*I835,2)</f>
        <v>11.9</v>
      </c>
      <c r="K835" s="65"/>
      <c r="N835" s="59">
        <v>20.7</v>
      </c>
      <c r="O835" s="68">
        <f t="shared" si="226"/>
        <v>5.1749999999999998</v>
      </c>
      <c r="P835" s="68">
        <f t="shared" si="230"/>
        <v>15.524999999999999</v>
      </c>
      <c r="Q835" s="69">
        <f t="shared" si="227"/>
        <v>0.25</v>
      </c>
    </row>
    <row r="836" spans="1:17" ht="24" customHeight="1" x14ac:dyDescent="0.2">
      <c r="A836" s="12" t="s">
        <v>48</v>
      </c>
      <c r="B836" s="14">
        <v>88316</v>
      </c>
      <c r="C836" s="12" t="s">
        <v>44</v>
      </c>
      <c r="D836" s="12" t="s">
        <v>106</v>
      </c>
      <c r="E836" s="137" t="s">
        <v>46</v>
      </c>
      <c r="F836" s="137"/>
      <c r="G836" s="13" t="s">
        <v>73</v>
      </c>
      <c r="H836" s="16">
        <v>0.38400000000000001</v>
      </c>
      <c r="I836" s="15">
        <f t="shared" si="242"/>
        <v>12.84</v>
      </c>
      <c r="J836" s="15">
        <f>ROUNDDOWN(H836*I836,2)</f>
        <v>4.93</v>
      </c>
      <c r="K836" s="65"/>
      <c r="N836" s="59">
        <v>17.12</v>
      </c>
      <c r="O836" s="68">
        <f t="shared" si="226"/>
        <v>4.28</v>
      </c>
      <c r="P836" s="68">
        <f t="shared" si="230"/>
        <v>12.84</v>
      </c>
      <c r="Q836" s="69">
        <f t="shared" si="227"/>
        <v>0.25</v>
      </c>
    </row>
    <row r="837" spans="1:17" ht="65.099999999999994" customHeight="1" thickBot="1" x14ac:dyDescent="0.25">
      <c r="A837" s="17" t="s">
        <v>50</v>
      </c>
      <c r="B837" s="19">
        <v>3093</v>
      </c>
      <c r="C837" s="17" t="s">
        <v>44</v>
      </c>
      <c r="D837" s="17" t="s">
        <v>477</v>
      </c>
      <c r="E837" s="139" t="s">
        <v>54</v>
      </c>
      <c r="F837" s="139"/>
      <c r="G837" s="18" t="s">
        <v>231</v>
      </c>
      <c r="H837" s="21">
        <v>1</v>
      </c>
      <c r="I837" s="20">
        <f t="shared" si="242"/>
        <v>90.06</v>
      </c>
      <c r="J837" s="20">
        <f>ROUND(H837*I837,2)</f>
        <v>90.06</v>
      </c>
      <c r="K837" s="65"/>
      <c r="N837" s="59">
        <v>120.08</v>
      </c>
      <c r="O837" s="68">
        <f t="shared" si="226"/>
        <v>30.02</v>
      </c>
      <c r="P837" s="68">
        <f t="shared" si="230"/>
        <v>90.06</v>
      </c>
      <c r="Q837" s="69">
        <f t="shared" si="227"/>
        <v>0.25</v>
      </c>
    </row>
    <row r="838" spans="1:17" ht="0.95" customHeight="1" thickTop="1" x14ac:dyDescent="0.2">
      <c r="A838" s="11"/>
      <c r="B838" s="11"/>
      <c r="C838" s="11"/>
      <c r="D838" s="11"/>
      <c r="E838" s="11"/>
      <c r="F838" s="11"/>
      <c r="G838" s="11"/>
      <c r="H838" s="11"/>
      <c r="I838" s="11"/>
      <c r="J838" s="11"/>
      <c r="K838" s="65" t="b">
        <f t="shared" si="228"/>
        <v>0</v>
      </c>
      <c r="N838" s="59"/>
      <c r="O838" s="68">
        <f t="shared" si="226"/>
        <v>0</v>
      </c>
      <c r="P838" s="68">
        <f t="shared" si="230"/>
        <v>0</v>
      </c>
      <c r="Q838" s="69" t="e">
        <f t="shared" si="227"/>
        <v>#DIV/0!</v>
      </c>
    </row>
    <row r="839" spans="1:17" ht="18" customHeight="1" x14ac:dyDescent="0.2">
      <c r="A839" s="2" t="s">
        <v>478</v>
      </c>
      <c r="B839" s="4" t="s">
        <v>36</v>
      </c>
      <c r="C839" s="2" t="s">
        <v>37</v>
      </c>
      <c r="D839" s="2" t="s">
        <v>9</v>
      </c>
      <c r="E839" s="129" t="s">
        <v>38</v>
      </c>
      <c r="F839" s="129"/>
      <c r="G839" s="3" t="s">
        <v>39</v>
      </c>
      <c r="H839" s="4" t="s">
        <v>40</v>
      </c>
      <c r="I839" s="4" t="s">
        <v>41</v>
      </c>
      <c r="J839" s="4" t="s">
        <v>10</v>
      </c>
      <c r="K839" s="65">
        <f t="shared" si="228"/>
        <v>106.89</v>
      </c>
      <c r="N839" s="59" t="s">
        <v>41</v>
      </c>
      <c r="O839" s="68" t="e">
        <f t="shared" si="226"/>
        <v>#VALUE!</v>
      </c>
      <c r="P839" s="68" t="e">
        <f t="shared" si="230"/>
        <v>#VALUE!</v>
      </c>
      <c r="Q839" s="69" t="e">
        <f t="shared" si="227"/>
        <v>#VALUE!</v>
      </c>
    </row>
    <row r="840" spans="1:17" ht="39" customHeight="1" x14ac:dyDescent="0.2">
      <c r="A840" s="6" t="s">
        <v>42</v>
      </c>
      <c r="B840" s="8">
        <v>90831</v>
      </c>
      <c r="C840" s="6" t="s">
        <v>44</v>
      </c>
      <c r="D840" s="6" t="s">
        <v>479</v>
      </c>
      <c r="E840" s="138" t="s">
        <v>186</v>
      </c>
      <c r="F840" s="138"/>
      <c r="G840" s="7" t="s">
        <v>130</v>
      </c>
      <c r="H840" s="10">
        <v>1</v>
      </c>
      <c r="I840" s="9">
        <f>SUM(J841:J843)</f>
        <v>106.89</v>
      </c>
      <c r="J840" s="9">
        <f>H840*I840</f>
        <v>106.89</v>
      </c>
      <c r="K840" s="65"/>
      <c r="N840" s="59">
        <v>142.51999999999998</v>
      </c>
      <c r="O840" s="68">
        <f t="shared" ref="O840:O903" si="243">N840*$O$4</f>
        <v>35.629999999999995</v>
      </c>
      <c r="P840" s="68">
        <f t="shared" si="230"/>
        <v>106.88999999999999</v>
      </c>
      <c r="Q840" s="69">
        <f t="shared" ref="Q840:Q903" si="244">1-(P840/N840)</f>
        <v>0.25</v>
      </c>
    </row>
    <row r="841" spans="1:17" ht="26.1" customHeight="1" x14ac:dyDescent="0.2">
      <c r="A841" s="12" t="s">
        <v>48</v>
      </c>
      <c r="B841" s="14">
        <v>88261</v>
      </c>
      <c r="C841" s="12" t="s">
        <v>44</v>
      </c>
      <c r="D841" s="12" t="s">
        <v>472</v>
      </c>
      <c r="E841" s="137" t="s">
        <v>46</v>
      </c>
      <c r="F841" s="137"/>
      <c r="G841" s="13" t="s">
        <v>73</v>
      </c>
      <c r="H841" s="16">
        <v>0.76700000000000002</v>
      </c>
      <c r="I841" s="15">
        <f t="shared" ref="I841:I843" si="245">P841</f>
        <v>15.524999999999999</v>
      </c>
      <c r="J841" s="15">
        <f>ROUNDDOWN(H841*I841,2)</f>
        <v>11.9</v>
      </c>
      <c r="K841" s="65"/>
      <c r="N841" s="59">
        <v>20.7</v>
      </c>
      <c r="O841" s="68">
        <f t="shared" si="243"/>
        <v>5.1749999999999998</v>
      </c>
      <c r="P841" s="68">
        <f t="shared" si="230"/>
        <v>15.524999999999999</v>
      </c>
      <c r="Q841" s="69">
        <f t="shared" si="244"/>
        <v>0.25</v>
      </c>
    </row>
    <row r="842" spans="1:17" ht="24" customHeight="1" x14ac:dyDescent="0.2">
      <c r="A842" s="12" t="s">
        <v>48</v>
      </c>
      <c r="B842" s="14">
        <v>88316</v>
      </c>
      <c r="C842" s="12" t="s">
        <v>44</v>
      </c>
      <c r="D842" s="12" t="s">
        <v>106</v>
      </c>
      <c r="E842" s="137" t="s">
        <v>46</v>
      </c>
      <c r="F842" s="137"/>
      <c r="G842" s="13" t="s">
        <v>73</v>
      </c>
      <c r="H842" s="16">
        <v>0.38400000000000001</v>
      </c>
      <c r="I842" s="15">
        <f t="shared" si="245"/>
        <v>12.84</v>
      </c>
      <c r="J842" s="15">
        <f>ROUNDDOWN(H842*I842,2)</f>
        <v>4.93</v>
      </c>
      <c r="K842" s="65"/>
      <c r="N842" s="59">
        <v>17.12</v>
      </c>
      <c r="O842" s="68">
        <f t="shared" si="243"/>
        <v>4.28</v>
      </c>
      <c r="P842" s="68">
        <f t="shared" si="230"/>
        <v>12.84</v>
      </c>
      <c r="Q842" s="69">
        <f t="shared" si="244"/>
        <v>0.25</v>
      </c>
    </row>
    <row r="843" spans="1:17" ht="65.099999999999994" customHeight="1" thickBot="1" x14ac:dyDescent="0.25">
      <c r="A843" s="17" t="s">
        <v>50</v>
      </c>
      <c r="B843" s="19">
        <v>3099</v>
      </c>
      <c r="C843" s="17" t="s">
        <v>44</v>
      </c>
      <c r="D843" s="17" t="s">
        <v>480</v>
      </c>
      <c r="E843" s="139" t="s">
        <v>54</v>
      </c>
      <c r="F843" s="139"/>
      <c r="G843" s="18" t="s">
        <v>231</v>
      </c>
      <c r="H843" s="21">
        <v>1</v>
      </c>
      <c r="I843" s="20">
        <f t="shared" si="245"/>
        <v>90.06</v>
      </c>
      <c r="J843" s="20">
        <f>ROUND(H843*I843,2)</f>
        <v>90.06</v>
      </c>
      <c r="K843" s="65"/>
      <c r="N843" s="59">
        <v>120.08</v>
      </c>
      <c r="O843" s="68">
        <f t="shared" si="243"/>
        <v>30.02</v>
      </c>
      <c r="P843" s="68">
        <f t="shared" si="230"/>
        <v>90.06</v>
      </c>
      <c r="Q843" s="69">
        <f t="shared" si="244"/>
        <v>0.25</v>
      </c>
    </row>
    <row r="844" spans="1:17" ht="0.95" customHeight="1" thickTop="1" x14ac:dyDescent="0.2">
      <c r="A844" s="11"/>
      <c r="B844" s="11"/>
      <c r="C844" s="11"/>
      <c r="D844" s="11"/>
      <c r="E844" s="11"/>
      <c r="F844" s="11"/>
      <c r="G844" s="11"/>
      <c r="H844" s="11"/>
      <c r="I844" s="11"/>
      <c r="J844" s="11"/>
      <c r="K844" s="65" t="b">
        <f t="shared" ref="K844:K900" si="246">IF(J844="Total",J845)</f>
        <v>0</v>
      </c>
      <c r="N844" s="59"/>
      <c r="O844" s="68">
        <f t="shared" si="243"/>
        <v>0</v>
      </c>
      <c r="P844" s="68">
        <f t="shared" si="230"/>
        <v>0</v>
      </c>
      <c r="Q844" s="69" t="e">
        <f t="shared" si="244"/>
        <v>#DIV/0!</v>
      </c>
    </row>
    <row r="845" spans="1:17" ht="18" customHeight="1" x14ac:dyDescent="0.2">
      <c r="A845" s="2" t="s">
        <v>481</v>
      </c>
      <c r="B845" s="4" t="s">
        <v>36</v>
      </c>
      <c r="C845" s="2" t="s">
        <v>37</v>
      </c>
      <c r="D845" s="2" t="s">
        <v>9</v>
      </c>
      <c r="E845" s="129" t="s">
        <v>38</v>
      </c>
      <c r="F845" s="129"/>
      <c r="G845" s="3" t="s">
        <v>39</v>
      </c>
      <c r="H845" s="4" t="s">
        <v>40</v>
      </c>
      <c r="I845" s="4" t="s">
        <v>41</v>
      </c>
      <c r="J845" s="4" t="s">
        <v>10</v>
      </c>
      <c r="K845" s="65">
        <f t="shared" si="246"/>
        <v>20.77</v>
      </c>
      <c r="N845" s="59" t="s">
        <v>41</v>
      </c>
      <c r="O845" s="68" t="e">
        <f t="shared" si="243"/>
        <v>#VALUE!</v>
      </c>
      <c r="P845" s="68" t="e">
        <f t="shared" si="230"/>
        <v>#VALUE!</v>
      </c>
      <c r="Q845" s="69" t="e">
        <f t="shared" si="244"/>
        <v>#VALUE!</v>
      </c>
    </row>
    <row r="846" spans="1:17" ht="26.1" customHeight="1" x14ac:dyDescent="0.2">
      <c r="A846" s="6" t="s">
        <v>42</v>
      </c>
      <c r="B846" s="8">
        <v>100703</v>
      </c>
      <c r="C846" s="6" t="s">
        <v>44</v>
      </c>
      <c r="D846" s="6" t="s">
        <v>482</v>
      </c>
      <c r="E846" s="138" t="s">
        <v>186</v>
      </c>
      <c r="F846" s="138"/>
      <c r="G846" s="7" t="s">
        <v>130</v>
      </c>
      <c r="H846" s="10">
        <v>1</v>
      </c>
      <c r="I846" s="9">
        <f>SUM(J847:J849)</f>
        <v>20.77</v>
      </c>
      <c r="J846" s="9">
        <f>H846*I846</f>
        <v>20.77</v>
      </c>
      <c r="K846" s="65"/>
      <c r="N846" s="59">
        <v>27.69</v>
      </c>
      <c r="O846" s="68">
        <f t="shared" si="243"/>
        <v>6.9225000000000003</v>
      </c>
      <c r="P846" s="68">
        <f t="shared" ref="P846:P909" si="247">N846-O846</f>
        <v>20.767500000000002</v>
      </c>
      <c r="Q846" s="69">
        <f t="shared" si="244"/>
        <v>0.25</v>
      </c>
    </row>
    <row r="847" spans="1:17" ht="26.1" customHeight="1" x14ac:dyDescent="0.2">
      <c r="A847" s="12" t="s">
        <v>48</v>
      </c>
      <c r="B847" s="14">
        <v>88261</v>
      </c>
      <c r="C847" s="12" t="s">
        <v>44</v>
      </c>
      <c r="D847" s="12" t="s">
        <v>472</v>
      </c>
      <c r="E847" s="137" t="s">
        <v>46</v>
      </c>
      <c r="F847" s="137"/>
      <c r="G847" s="13" t="s">
        <v>73</v>
      </c>
      <c r="H847" s="16">
        <v>0.33200000000000002</v>
      </c>
      <c r="I847" s="15">
        <f t="shared" ref="I847:I849" si="248">P847</f>
        <v>15.524999999999999</v>
      </c>
      <c r="J847" s="15">
        <f>ROUNDDOWN(H847*I847,2)</f>
        <v>5.15</v>
      </c>
      <c r="K847" s="65"/>
      <c r="N847" s="59">
        <v>20.7</v>
      </c>
      <c r="O847" s="68">
        <f t="shared" si="243"/>
        <v>5.1749999999999998</v>
      </c>
      <c r="P847" s="68">
        <f t="shared" si="247"/>
        <v>15.524999999999999</v>
      </c>
      <c r="Q847" s="69">
        <f t="shared" si="244"/>
        <v>0.25</v>
      </c>
    </row>
    <row r="848" spans="1:17" ht="24" customHeight="1" x14ac:dyDescent="0.2">
      <c r="A848" s="12" t="s">
        <v>48</v>
      </c>
      <c r="B848" s="14">
        <v>88316</v>
      </c>
      <c r="C848" s="12" t="s">
        <v>44</v>
      </c>
      <c r="D848" s="12" t="s">
        <v>106</v>
      </c>
      <c r="E848" s="137" t="s">
        <v>46</v>
      </c>
      <c r="F848" s="137"/>
      <c r="G848" s="13" t="s">
        <v>73</v>
      </c>
      <c r="H848" s="16">
        <v>0.16600000000000001</v>
      </c>
      <c r="I848" s="15">
        <f t="shared" si="248"/>
        <v>12.84</v>
      </c>
      <c r="J848" s="15">
        <f>ROUNDDOWN(H848*I848,2)</f>
        <v>2.13</v>
      </c>
      <c r="K848" s="65"/>
      <c r="N848" s="59">
        <v>17.12</v>
      </c>
      <c r="O848" s="68">
        <f t="shared" si="243"/>
        <v>4.28</v>
      </c>
      <c r="P848" s="68">
        <f t="shared" si="247"/>
        <v>12.84</v>
      </c>
      <c r="Q848" s="69">
        <f t="shared" si="244"/>
        <v>0.25</v>
      </c>
    </row>
    <row r="849" spans="1:17" ht="39" customHeight="1" thickBot="1" x14ac:dyDescent="0.25">
      <c r="A849" s="17" t="s">
        <v>50</v>
      </c>
      <c r="B849" s="19">
        <v>5080</v>
      </c>
      <c r="C849" s="17" t="s">
        <v>44</v>
      </c>
      <c r="D849" s="17" t="s">
        <v>483</v>
      </c>
      <c r="E849" s="139" t="s">
        <v>54</v>
      </c>
      <c r="F849" s="139"/>
      <c r="G849" s="18" t="s">
        <v>130</v>
      </c>
      <c r="H849" s="21">
        <v>1</v>
      </c>
      <c r="I849" s="20">
        <f t="shared" si="248"/>
        <v>13.484999999999999</v>
      </c>
      <c r="J849" s="20">
        <f>ROUND(H849*I849,2)</f>
        <v>13.49</v>
      </c>
      <c r="K849" s="65"/>
      <c r="N849" s="59">
        <v>17.98</v>
      </c>
      <c r="O849" s="68">
        <f t="shared" si="243"/>
        <v>4.4950000000000001</v>
      </c>
      <c r="P849" s="68">
        <f t="shared" si="247"/>
        <v>13.484999999999999</v>
      </c>
      <c r="Q849" s="69">
        <f t="shared" si="244"/>
        <v>0.25</v>
      </c>
    </row>
    <row r="850" spans="1:17" ht="0.95" customHeight="1" thickTop="1" x14ac:dyDescent="0.2">
      <c r="A850" s="11"/>
      <c r="B850" s="11"/>
      <c r="C850" s="11"/>
      <c r="D850" s="11"/>
      <c r="E850" s="11"/>
      <c r="F850" s="11"/>
      <c r="G850" s="11"/>
      <c r="H850" s="11"/>
      <c r="I850" s="11"/>
      <c r="J850" s="11"/>
      <c r="K850" s="65" t="b">
        <f t="shared" si="246"/>
        <v>0</v>
      </c>
      <c r="N850" s="59"/>
      <c r="O850" s="68">
        <f t="shared" si="243"/>
        <v>0</v>
      </c>
      <c r="P850" s="68">
        <f t="shared" si="247"/>
        <v>0</v>
      </c>
      <c r="Q850" s="69" t="e">
        <f t="shared" si="244"/>
        <v>#DIV/0!</v>
      </c>
    </row>
    <row r="851" spans="1:17" ht="18" customHeight="1" x14ac:dyDescent="0.2">
      <c r="A851" s="2" t="s">
        <v>484</v>
      </c>
      <c r="B851" s="4" t="s">
        <v>36</v>
      </c>
      <c r="C851" s="2" t="s">
        <v>37</v>
      </c>
      <c r="D851" s="2" t="s">
        <v>9</v>
      </c>
      <c r="E851" s="129" t="s">
        <v>38</v>
      </c>
      <c r="F851" s="129"/>
      <c r="G851" s="3" t="s">
        <v>39</v>
      </c>
      <c r="H851" s="4" t="s">
        <v>40</v>
      </c>
      <c r="I851" s="4" t="s">
        <v>41</v>
      </c>
      <c r="J851" s="4" t="s">
        <v>10</v>
      </c>
      <c r="K851" s="65">
        <f t="shared" si="246"/>
        <v>227.98999999999998</v>
      </c>
      <c r="N851" s="59" t="s">
        <v>41</v>
      </c>
      <c r="O851" s="68" t="e">
        <f t="shared" si="243"/>
        <v>#VALUE!</v>
      </c>
      <c r="P851" s="68" t="e">
        <f t="shared" si="247"/>
        <v>#VALUE!</v>
      </c>
      <c r="Q851" s="69" t="e">
        <f t="shared" si="244"/>
        <v>#VALUE!</v>
      </c>
    </row>
    <row r="852" spans="1:17" ht="26.1" customHeight="1" x14ac:dyDescent="0.2">
      <c r="A852" s="6" t="s">
        <v>42</v>
      </c>
      <c r="B852" s="8">
        <v>100874</v>
      </c>
      <c r="C852" s="6" t="s">
        <v>44</v>
      </c>
      <c r="D852" s="6" t="s">
        <v>485</v>
      </c>
      <c r="E852" s="138" t="s">
        <v>154</v>
      </c>
      <c r="F852" s="138"/>
      <c r="G852" s="7" t="s">
        <v>130</v>
      </c>
      <c r="H852" s="10">
        <v>1</v>
      </c>
      <c r="I852" s="9">
        <f>SUM(J853:J856)</f>
        <v>227.98999999999998</v>
      </c>
      <c r="J852" s="9">
        <f>H852*I852</f>
        <v>227.98999999999998</v>
      </c>
      <c r="K852" s="65"/>
      <c r="N852" s="59">
        <v>303.99</v>
      </c>
      <c r="O852" s="68">
        <f t="shared" si="243"/>
        <v>75.997500000000002</v>
      </c>
      <c r="P852" s="68">
        <f t="shared" si="247"/>
        <v>227.99250000000001</v>
      </c>
      <c r="Q852" s="69">
        <f t="shared" si="244"/>
        <v>0.25</v>
      </c>
    </row>
    <row r="853" spans="1:17" ht="26.1" customHeight="1" x14ac:dyDescent="0.2">
      <c r="A853" s="12" t="s">
        <v>48</v>
      </c>
      <c r="B853" s="14">
        <v>88267</v>
      </c>
      <c r="C853" s="12" t="s">
        <v>44</v>
      </c>
      <c r="D853" s="12" t="s">
        <v>486</v>
      </c>
      <c r="E853" s="137" t="s">
        <v>46</v>
      </c>
      <c r="F853" s="137"/>
      <c r="G853" s="13" t="s">
        <v>73</v>
      </c>
      <c r="H853" s="16">
        <v>0.94850000000000001</v>
      </c>
      <c r="I853" s="15">
        <f t="shared" ref="I853:I855" si="249">P853</f>
        <v>15.75</v>
      </c>
      <c r="J853" s="15">
        <f>ROUNDDOWN(H853*I853,2)</f>
        <v>14.93</v>
      </c>
      <c r="K853" s="65"/>
      <c r="N853" s="59">
        <v>21</v>
      </c>
      <c r="O853" s="68">
        <f t="shared" si="243"/>
        <v>5.25</v>
      </c>
      <c r="P853" s="68">
        <f t="shared" si="247"/>
        <v>15.75</v>
      </c>
      <c r="Q853" s="69">
        <f t="shared" si="244"/>
        <v>0.25</v>
      </c>
    </row>
    <row r="854" spans="1:17" ht="24" customHeight="1" x14ac:dyDescent="0.2">
      <c r="A854" s="12" t="s">
        <v>48</v>
      </c>
      <c r="B854" s="14">
        <v>88316</v>
      </c>
      <c r="C854" s="12" t="s">
        <v>44</v>
      </c>
      <c r="D854" s="12" t="s">
        <v>106</v>
      </c>
      <c r="E854" s="137" t="s">
        <v>46</v>
      </c>
      <c r="F854" s="137"/>
      <c r="G854" s="13" t="s">
        <v>73</v>
      </c>
      <c r="H854" s="16">
        <v>0.29880000000000001</v>
      </c>
      <c r="I854" s="15">
        <f t="shared" si="249"/>
        <v>12.84</v>
      </c>
      <c r="J854" s="15">
        <f>ROUNDDOWN(H854*I854,2)</f>
        <v>3.83</v>
      </c>
      <c r="K854" s="65"/>
      <c r="N854" s="59">
        <v>17.12</v>
      </c>
      <c r="O854" s="68">
        <f t="shared" si="243"/>
        <v>4.28</v>
      </c>
      <c r="P854" s="68">
        <f t="shared" si="247"/>
        <v>12.84</v>
      </c>
      <c r="Q854" s="69">
        <f t="shared" si="244"/>
        <v>0.25</v>
      </c>
    </row>
    <row r="855" spans="1:17" ht="39" customHeight="1" x14ac:dyDescent="0.2">
      <c r="A855" s="17" t="s">
        <v>50</v>
      </c>
      <c r="B855" s="19">
        <v>4351</v>
      </c>
      <c r="C855" s="17" t="s">
        <v>44</v>
      </c>
      <c r="D855" s="17" t="s">
        <v>487</v>
      </c>
      <c r="E855" s="139" t="s">
        <v>54</v>
      </c>
      <c r="F855" s="139"/>
      <c r="G855" s="18" t="s">
        <v>130</v>
      </c>
      <c r="H855" s="21">
        <v>6</v>
      </c>
      <c r="I855" s="20">
        <f t="shared" si="249"/>
        <v>13.342499999999999</v>
      </c>
      <c r="J855" s="20">
        <f>ROUND(H855*I855,2)</f>
        <v>80.06</v>
      </c>
      <c r="K855" s="65"/>
      <c r="N855" s="59">
        <v>17.79</v>
      </c>
      <c r="O855" s="68">
        <f t="shared" si="243"/>
        <v>4.4474999999999998</v>
      </c>
      <c r="P855" s="68">
        <f t="shared" si="247"/>
        <v>13.342499999999999</v>
      </c>
      <c r="Q855" s="69">
        <f t="shared" si="244"/>
        <v>0.25</v>
      </c>
    </row>
    <row r="856" spans="1:17" ht="26.1" customHeight="1" thickBot="1" x14ac:dyDescent="0.25">
      <c r="A856" s="17" t="s">
        <v>50</v>
      </c>
      <c r="B856" s="19">
        <v>36204</v>
      </c>
      <c r="C856" s="17" t="s">
        <v>44</v>
      </c>
      <c r="D856" s="17" t="s">
        <v>488</v>
      </c>
      <c r="E856" s="139" t="s">
        <v>54</v>
      </c>
      <c r="F856" s="139"/>
      <c r="G856" s="18" t="s">
        <v>130</v>
      </c>
      <c r="H856" s="21">
        <v>1</v>
      </c>
      <c r="I856" s="20">
        <f t="shared" ref="I856" si="250">P856</f>
        <v>129.17249999999999</v>
      </c>
      <c r="J856" s="20">
        <f>ROUND(H856*I856,2)</f>
        <v>129.16999999999999</v>
      </c>
      <c r="K856" s="65"/>
      <c r="N856" s="59">
        <v>172.23</v>
      </c>
      <c r="O856" s="68">
        <f t="shared" si="243"/>
        <v>43.057499999999997</v>
      </c>
      <c r="P856" s="68">
        <f t="shared" si="247"/>
        <v>129.17249999999999</v>
      </c>
      <c r="Q856" s="69">
        <f t="shared" si="244"/>
        <v>0.25</v>
      </c>
    </row>
    <row r="857" spans="1:17" ht="0.95" customHeight="1" thickTop="1" x14ac:dyDescent="0.2">
      <c r="A857" s="11"/>
      <c r="B857" s="11"/>
      <c r="C857" s="11"/>
      <c r="D857" s="11"/>
      <c r="E857" s="11"/>
      <c r="F857" s="11"/>
      <c r="G857" s="11"/>
      <c r="H857" s="11"/>
      <c r="I857" s="11"/>
      <c r="J857" s="11"/>
      <c r="K857" s="65" t="b">
        <f t="shared" si="246"/>
        <v>0</v>
      </c>
      <c r="N857" s="59"/>
      <c r="O857" s="68">
        <f t="shared" si="243"/>
        <v>0</v>
      </c>
      <c r="P857" s="68">
        <f t="shared" si="247"/>
        <v>0</v>
      </c>
      <c r="Q857" s="69" t="e">
        <f t="shared" si="244"/>
        <v>#DIV/0!</v>
      </c>
    </row>
    <row r="858" spans="1:17" ht="18" customHeight="1" x14ac:dyDescent="0.2">
      <c r="A858" s="2" t="s">
        <v>489</v>
      </c>
      <c r="B858" s="4" t="s">
        <v>36</v>
      </c>
      <c r="C858" s="2" t="s">
        <v>37</v>
      </c>
      <c r="D858" s="2" t="s">
        <v>9</v>
      </c>
      <c r="E858" s="129" t="s">
        <v>38</v>
      </c>
      <c r="F858" s="129"/>
      <c r="G858" s="3" t="s">
        <v>39</v>
      </c>
      <c r="H858" s="4" t="s">
        <v>40</v>
      </c>
      <c r="I858" s="4" t="s">
        <v>41</v>
      </c>
      <c r="J858" s="4" t="s">
        <v>10</v>
      </c>
      <c r="K858" s="65">
        <f t="shared" si="246"/>
        <v>213.21999999999997</v>
      </c>
      <c r="N858" s="59" t="s">
        <v>41</v>
      </c>
      <c r="O858" s="68" t="e">
        <f t="shared" si="243"/>
        <v>#VALUE!</v>
      </c>
      <c r="P858" s="68" t="e">
        <f t="shared" si="247"/>
        <v>#VALUE!</v>
      </c>
      <c r="Q858" s="69" t="e">
        <f t="shared" si="244"/>
        <v>#VALUE!</v>
      </c>
    </row>
    <row r="859" spans="1:17" ht="26.1" customHeight="1" x14ac:dyDescent="0.2">
      <c r="A859" s="6" t="s">
        <v>42</v>
      </c>
      <c r="B859" s="8">
        <v>8803</v>
      </c>
      <c r="C859" s="6" t="s">
        <v>90</v>
      </c>
      <c r="D859" s="6" t="s">
        <v>490</v>
      </c>
      <c r="E859" s="138" t="s">
        <v>491</v>
      </c>
      <c r="F859" s="138"/>
      <c r="G859" s="7" t="s">
        <v>101</v>
      </c>
      <c r="H859" s="10">
        <v>1</v>
      </c>
      <c r="I859" s="9">
        <f>SUM(J860:J865)</f>
        <v>213.21999999999997</v>
      </c>
      <c r="J859" s="9">
        <f>H859*I859</f>
        <v>213.21999999999997</v>
      </c>
      <c r="K859" s="65"/>
      <c r="N859" s="59">
        <v>284.29000000000002</v>
      </c>
      <c r="O859" s="68">
        <f t="shared" si="243"/>
        <v>71.072500000000005</v>
      </c>
      <c r="P859" s="68">
        <f t="shared" si="247"/>
        <v>213.21750000000003</v>
      </c>
      <c r="Q859" s="69">
        <f t="shared" si="244"/>
        <v>0.25</v>
      </c>
    </row>
    <row r="860" spans="1:17" ht="24" customHeight="1" x14ac:dyDescent="0.2">
      <c r="A860" s="12" t="s">
        <v>48</v>
      </c>
      <c r="B860" s="14">
        <v>88309</v>
      </c>
      <c r="C860" s="12" t="s">
        <v>44</v>
      </c>
      <c r="D860" s="12" t="s">
        <v>273</v>
      </c>
      <c r="E860" s="137" t="s">
        <v>46</v>
      </c>
      <c r="F860" s="137"/>
      <c r="G860" s="13" t="s">
        <v>73</v>
      </c>
      <c r="H860" s="16">
        <v>0.3</v>
      </c>
      <c r="I860" s="15">
        <f t="shared" ref="I860:I861" si="251">P860</f>
        <v>16.297499999999999</v>
      </c>
      <c r="J860" s="15">
        <f t="shared" ref="J860:J864" si="252">ROUND(H860*I860,2)</f>
        <v>4.8899999999999997</v>
      </c>
      <c r="K860" s="65"/>
      <c r="N860" s="59">
        <v>21.73</v>
      </c>
      <c r="O860" s="68">
        <f t="shared" si="243"/>
        <v>5.4325000000000001</v>
      </c>
      <c r="P860" s="68">
        <f t="shared" si="247"/>
        <v>16.297499999999999</v>
      </c>
      <c r="Q860" s="69">
        <f t="shared" si="244"/>
        <v>0.25</v>
      </c>
    </row>
    <row r="861" spans="1:17" ht="24" customHeight="1" x14ac:dyDescent="0.2">
      <c r="A861" s="12" t="s">
        <v>48</v>
      </c>
      <c r="B861" s="14">
        <v>88262</v>
      </c>
      <c r="C861" s="12" t="s">
        <v>44</v>
      </c>
      <c r="D861" s="12" t="s">
        <v>105</v>
      </c>
      <c r="E861" s="137" t="s">
        <v>46</v>
      </c>
      <c r="F861" s="137"/>
      <c r="G861" s="13" t="s">
        <v>73</v>
      </c>
      <c r="H861" s="16">
        <v>1</v>
      </c>
      <c r="I861" s="15">
        <f t="shared" si="251"/>
        <v>16.049999999999997</v>
      </c>
      <c r="J861" s="15">
        <f t="shared" si="252"/>
        <v>16.05</v>
      </c>
      <c r="K861" s="65"/>
      <c r="N861" s="59">
        <v>21.4</v>
      </c>
      <c r="O861" s="68">
        <f t="shared" si="243"/>
        <v>5.35</v>
      </c>
      <c r="P861" s="68">
        <f t="shared" si="247"/>
        <v>16.049999999999997</v>
      </c>
      <c r="Q861" s="69">
        <f t="shared" si="244"/>
        <v>0.25000000000000011</v>
      </c>
    </row>
    <row r="862" spans="1:17" ht="24" customHeight="1" x14ac:dyDescent="0.2">
      <c r="A862" s="12" t="s">
        <v>48</v>
      </c>
      <c r="B862" s="14">
        <v>88316</v>
      </c>
      <c r="C862" s="12" t="s">
        <v>44</v>
      </c>
      <c r="D862" s="12" t="s">
        <v>106</v>
      </c>
      <c r="E862" s="137" t="s">
        <v>46</v>
      </c>
      <c r="F862" s="137"/>
      <c r="G862" s="13" t="s">
        <v>73</v>
      </c>
      <c r="H862" s="16">
        <v>0.3</v>
      </c>
      <c r="I862" s="15">
        <f t="shared" ref="I862:I865" si="253">P862</f>
        <v>12.84</v>
      </c>
      <c r="J862" s="15">
        <f>ROUND(H862*I862,2)</f>
        <v>3.85</v>
      </c>
      <c r="K862" s="65"/>
      <c r="N862" s="59">
        <v>17.12</v>
      </c>
      <c r="O862" s="68">
        <f t="shared" si="243"/>
        <v>4.28</v>
      </c>
      <c r="P862" s="68">
        <f t="shared" si="247"/>
        <v>12.84</v>
      </c>
      <c r="Q862" s="69">
        <f t="shared" si="244"/>
        <v>0.25</v>
      </c>
    </row>
    <row r="863" spans="1:17" ht="26.1" customHeight="1" x14ac:dyDescent="0.2">
      <c r="A863" s="17" t="s">
        <v>50</v>
      </c>
      <c r="B863" s="19">
        <v>576</v>
      </c>
      <c r="C863" s="17" t="s">
        <v>90</v>
      </c>
      <c r="D863" s="17" t="s">
        <v>492</v>
      </c>
      <c r="E863" s="139" t="s">
        <v>54</v>
      </c>
      <c r="F863" s="139"/>
      <c r="G863" s="18" t="s">
        <v>101</v>
      </c>
      <c r="H863" s="21">
        <v>1</v>
      </c>
      <c r="I863" s="20">
        <f t="shared" si="253"/>
        <v>165.17249999999999</v>
      </c>
      <c r="J863" s="20">
        <f t="shared" si="252"/>
        <v>165.17</v>
      </c>
      <c r="K863" s="65"/>
      <c r="N863" s="59">
        <v>220.23</v>
      </c>
      <c r="O863" s="68">
        <f t="shared" si="243"/>
        <v>55.057499999999997</v>
      </c>
      <c r="P863" s="68">
        <f t="shared" si="247"/>
        <v>165.17249999999999</v>
      </c>
      <c r="Q863" s="69">
        <f t="shared" si="244"/>
        <v>0.25</v>
      </c>
    </row>
    <row r="864" spans="1:17" ht="24" customHeight="1" x14ac:dyDescent="0.2">
      <c r="A864" s="17" t="s">
        <v>50</v>
      </c>
      <c r="B864" s="19">
        <v>8384</v>
      </c>
      <c r="C864" s="17" t="s">
        <v>90</v>
      </c>
      <c r="D864" s="17" t="s">
        <v>493</v>
      </c>
      <c r="E864" s="139" t="s">
        <v>54</v>
      </c>
      <c r="F864" s="139"/>
      <c r="G864" s="18" t="s">
        <v>101</v>
      </c>
      <c r="H864" s="21">
        <v>1</v>
      </c>
      <c r="I864" s="20">
        <f t="shared" si="253"/>
        <v>15.195</v>
      </c>
      <c r="J864" s="20">
        <f t="shared" si="252"/>
        <v>15.2</v>
      </c>
      <c r="K864" s="65"/>
      <c r="N864" s="59">
        <v>20.260000000000002</v>
      </c>
      <c r="O864" s="68">
        <f t="shared" si="243"/>
        <v>5.0650000000000004</v>
      </c>
      <c r="P864" s="68">
        <f t="shared" si="247"/>
        <v>15.195</v>
      </c>
      <c r="Q864" s="69">
        <f t="shared" si="244"/>
        <v>0.25</v>
      </c>
    </row>
    <row r="865" spans="1:17" ht="26.1" customHeight="1" thickBot="1" x14ac:dyDescent="0.25">
      <c r="A865" s="17" t="s">
        <v>50</v>
      </c>
      <c r="B865" s="19">
        <v>1339</v>
      </c>
      <c r="C865" s="17" t="s">
        <v>44</v>
      </c>
      <c r="D865" s="17" t="s">
        <v>494</v>
      </c>
      <c r="E865" s="139" t="s">
        <v>54</v>
      </c>
      <c r="F865" s="139"/>
      <c r="G865" s="18" t="s">
        <v>112</v>
      </c>
      <c r="H865" s="21">
        <v>0.2</v>
      </c>
      <c r="I865" s="20">
        <f t="shared" si="253"/>
        <v>40.282499999999999</v>
      </c>
      <c r="J865" s="20">
        <f>ROUND(H865*I865,2)</f>
        <v>8.06</v>
      </c>
      <c r="K865" s="65"/>
      <c r="N865" s="59">
        <v>53.71</v>
      </c>
      <c r="O865" s="68">
        <f t="shared" si="243"/>
        <v>13.4275</v>
      </c>
      <c r="P865" s="68">
        <f t="shared" si="247"/>
        <v>40.282499999999999</v>
      </c>
      <c r="Q865" s="69">
        <f t="shared" si="244"/>
        <v>0.25</v>
      </c>
    </row>
    <row r="866" spans="1:17" ht="0.95" customHeight="1" thickTop="1" x14ac:dyDescent="0.2">
      <c r="A866" s="11"/>
      <c r="B866" s="11"/>
      <c r="C866" s="11"/>
      <c r="D866" s="11"/>
      <c r="E866" s="11"/>
      <c r="F866" s="11"/>
      <c r="G866" s="11"/>
      <c r="H866" s="11"/>
      <c r="I866" s="11"/>
      <c r="J866" s="11"/>
      <c r="K866" s="65" t="b">
        <f t="shared" si="246"/>
        <v>0</v>
      </c>
      <c r="N866" s="59"/>
      <c r="O866" s="68">
        <f t="shared" si="243"/>
        <v>0</v>
      </c>
      <c r="P866" s="68">
        <f t="shared" si="247"/>
        <v>0</v>
      </c>
      <c r="Q866" s="69" t="e">
        <f t="shared" si="244"/>
        <v>#DIV/0!</v>
      </c>
    </row>
    <row r="867" spans="1:17" ht="18" customHeight="1" x14ac:dyDescent="0.2">
      <c r="A867" s="2" t="s">
        <v>495</v>
      </c>
      <c r="B867" s="4" t="s">
        <v>36</v>
      </c>
      <c r="C867" s="2" t="s">
        <v>37</v>
      </c>
      <c r="D867" s="2" t="s">
        <v>9</v>
      </c>
      <c r="E867" s="129" t="s">
        <v>38</v>
      </c>
      <c r="F867" s="129"/>
      <c r="G867" s="3" t="s">
        <v>39</v>
      </c>
      <c r="H867" s="4" t="s">
        <v>40</v>
      </c>
      <c r="I867" s="4" t="s">
        <v>41</v>
      </c>
      <c r="J867" s="4" t="s">
        <v>10</v>
      </c>
      <c r="K867" s="65">
        <f t="shared" si="246"/>
        <v>1506.12</v>
      </c>
      <c r="N867" s="59" t="s">
        <v>41</v>
      </c>
      <c r="O867" s="68" t="e">
        <f t="shared" si="243"/>
        <v>#VALUE!</v>
      </c>
      <c r="P867" s="68" t="e">
        <f t="shared" si="247"/>
        <v>#VALUE!</v>
      </c>
      <c r="Q867" s="69" t="e">
        <f t="shared" si="244"/>
        <v>#VALUE!</v>
      </c>
    </row>
    <row r="868" spans="1:17" ht="78" customHeight="1" x14ac:dyDescent="0.2">
      <c r="A868" s="6" t="s">
        <v>42</v>
      </c>
      <c r="B868" s="8" t="s">
        <v>496</v>
      </c>
      <c r="C868" s="6" t="s">
        <v>87</v>
      </c>
      <c r="D868" s="6" t="s">
        <v>497</v>
      </c>
      <c r="E868" s="138" t="s">
        <v>46</v>
      </c>
      <c r="F868" s="138"/>
      <c r="G868" s="7" t="s">
        <v>130</v>
      </c>
      <c r="H868" s="10">
        <v>1</v>
      </c>
      <c r="I868" s="9">
        <f>SUM(J869:J874)</f>
        <v>1506.12</v>
      </c>
      <c r="J868" s="9">
        <f>H868*I868</f>
        <v>1506.12</v>
      </c>
      <c r="K868" s="65"/>
      <c r="N868" s="59">
        <v>2008.1599999999999</v>
      </c>
      <c r="O868" s="68">
        <f t="shared" si="243"/>
        <v>502.03999999999996</v>
      </c>
      <c r="P868" s="68">
        <f t="shared" si="247"/>
        <v>1506.12</v>
      </c>
      <c r="Q868" s="69">
        <f t="shared" si="244"/>
        <v>0.25</v>
      </c>
    </row>
    <row r="869" spans="1:17" ht="26.1" customHeight="1" x14ac:dyDescent="0.2">
      <c r="A869" s="12" t="s">
        <v>48</v>
      </c>
      <c r="B869" s="14">
        <v>88261</v>
      </c>
      <c r="C869" s="12" t="s">
        <v>44</v>
      </c>
      <c r="D869" s="12" t="s">
        <v>472</v>
      </c>
      <c r="E869" s="137" t="s">
        <v>46</v>
      </c>
      <c r="F869" s="137"/>
      <c r="G869" s="13" t="s">
        <v>73</v>
      </c>
      <c r="H869" s="16">
        <v>2.19</v>
      </c>
      <c r="I869" s="15">
        <f t="shared" ref="I869:I874" si="254">P869</f>
        <v>15.524999999999999</v>
      </c>
      <c r="J869" s="15">
        <f t="shared" ref="J869:J870" si="255">ROUND(H869*I869,2)</f>
        <v>34</v>
      </c>
      <c r="K869" s="65"/>
      <c r="N869" s="59">
        <v>20.7</v>
      </c>
      <c r="O869" s="68">
        <f t="shared" si="243"/>
        <v>5.1749999999999998</v>
      </c>
      <c r="P869" s="68">
        <f t="shared" si="247"/>
        <v>15.524999999999999</v>
      </c>
      <c r="Q869" s="69">
        <f t="shared" si="244"/>
        <v>0.25</v>
      </c>
    </row>
    <row r="870" spans="1:17" ht="24" customHeight="1" x14ac:dyDescent="0.2">
      <c r="A870" s="12" t="s">
        <v>48</v>
      </c>
      <c r="B870" s="14">
        <v>88316</v>
      </c>
      <c r="C870" s="12" t="s">
        <v>44</v>
      </c>
      <c r="D870" s="12" t="s">
        <v>106</v>
      </c>
      <c r="E870" s="137" t="s">
        <v>46</v>
      </c>
      <c r="F870" s="137"/>
      <c r="G870" s="13" t="s">
        <v>73</v>
      </c>
      <c r="H870" s="16">
        <v>3.702</v>
      </c>
      <c r="I870" s="15">
        <f t="shared" si="254"/>
        <v>12.84</v>
      </c>
      <c r="J870" s="15">
        <f t="shared" si="255"/>
        <v>47.53</v>
      </c>
      <c r="K870" s="65"/>
      <c r="N870" s="59">
        <v>17.12</v>
      </c>
      <c r="O870" s="68">
        <f t="shared" si="243"/>
        <v>4.28</v>
      </c>
      <c r="P870" s="68">
        <f t="shared" si="247"/>
        <v>12.84</v>
      </c>
      <c r="Q870" s="69">
        <f t="shared" si="244"/>
        <v>0.25</v>
      </c>
    </row>
    <row r="871" spans="1:17" ht="26.1" customHeight="1" x14ac:dyDescent="0.2">
      <c r="A871" s="12" t="s">
        <v>48</v>
      </c>
      <c r="B871" s="14">
        <v>100703</v>
      </c>
      <c r="C871" s="12" t="s">
        <v>44</v>
      </c>
      <c r="D871" s="12" t="s">
        <v>482</v>
      </c>
      <c r="E871" s="137" t="s">
        <v>186</v>
      </c>
      <c r="F871" s="137"/>
      <c r="G871" s="13" t="s">
        <v>130</v>
      </c>
      <c r="H871" s="16">
        <v>2</v>
      </c>
      <c r="I871" s="15">
        <f t="shared" si="254"/>
        <v>20.767500000000002</v>
      </c>
      <c r="J871" s="15">
        <f>ROUNDDOWN(H871*I871,2)</f>
        <v>41.53</v>
      </c>
      <c r="K871" s="65"/>
      <c r="N871" s="59">
        <v>27.69</v>
      </c>
      <c r="O871" s="68">
        <f t="shared" si="243"/>
        <v>6.9225000000000003</v>
      </c>
      <c r="P871" s="68">
        <f t="shared" si="247"/>
        <v>20.767500000000002</v>
      </c>
      <c r="Q871" s="69">
        <f t="shared" si="244"/>
        <v>0.25</v>
      </c>
    </row>
    <row r="872" spans="1:17" ht="65.099999999999994" customHeight="1" x14ac:dyDescent="0.2">
      <c r="A872" s="17" t="s">
        <v>50</v>
      </c>
      <c r="B872" s="19">
        <v>39484</v>
      </c>
      <c r="C872" s="17" t="s">
        <v>44</v>
      </c>
      <c r="D872" s="17" t="s">
        <v>498</v>
      </c>
      <c r="E872" s="139" t="s">
        <v>54</v>
      </c>
      <c r="F872" s="139"/>
      <c r="G872" s="18" t="s">
        <v>130</v>
      </c>
      <c r="H872" s="21">
        <v>2</v>
      </c>
      <c r="I872" s="20">
        <f t="shared" si="254"/>
        <v>559.97249999999997</v>
      </c>
      <c r="J872" s="20">
        <f t="shared" ref="J872:J873" si="256">ROUND(H872*I872,2)</f>
        <v>1119.95</v>
      </c>
      <c r="K872" s="65"/>
      <c r="N872" s="59">
        <v>746.63</v>
      </c>
      <c r="O872" s="68">
        <f t="shared" si="243"/>
        <v>186.6575</v>
      </c>
      <c r="P872" s="68">
        <f t="shared" si="247"/>
        <v>559.97249999999997</v>
      </c>
      <c r="Q872" s="69">
        <f t="shared" si="244"/>
        <v>0.25</v>
      </c>
    </row>
    <row r="873" spans="1:17" ht="78" customHeight="1" x14ac:dyDescent="0.2">
      <c r="A873" s="17" t="s">
        <v>50</v>
      </c>
      <c r="B873" s="19">
        <v>183</v>
      </c>
      <c r="C873" s="17" t="s">
        <v>44</v>
      </c>
      <c r="D873" s="17" t="s">
        <v>499</v>
      </c>
      <c r="E873" s="139" t="s">
        <v>54</v>
      </c>
      <c r="F873" s="139"/>
      <c r="G873" s="18" t="s">
        <v>500</v>
      </c>
      <c r="H873" s="21">
        <v>2</v>
      </c>
      <c r="I873" s="20">
        <f t="shared" si="254"/>
        <v>120</v>
      </c>
      <c r="J873" s="20">
        <f t="shared" si="256"/>
        <v>240</v>
      </c>
      <c r="K873" s="65"/>
      <c r="N873" s="59">
        <v>160</v>
      </c>
      <c r="O873" s="68">
        <f t="shared" si="243"/>
        <v>40</v>
      </c>
      <c r="P873" s="68">
        <f t="shared" si="247"/>
        <v>120</v>
      </c>
      <c r="Q873" s="69">
        <f t="shared" si="244"/>
        <v>0.25</v>
      </c>
    </row>
    <row r="874" spans="1:17" ht="26.1" customHeight="1" thickBot="1" x14ac:dyDescent="0.25">
      <c r="A874" s="17" t="s">
        <v>50</v>
      </c>
      <c r="B874" s="19">
        <v>38124</v>
      </c>
      <c r="C874" s="17" t="s">
        <v>44</v>
      </c>
      <c r="D874" s="17" t="s">
        <v>473</v>
      </c>
      <c r="E874" s="139" t="s">
        <v>54</v>
      </c>
      <c r="F874" s="139"/>
      <c r="G874" s="18" t="s">
        <v>130</v>
      </c>
      <c r="H874" s="21">
        <v>0.78</v>
      </c>
      <c r="I874" s="20">
        <f t="shared" si="254"/>
        <v>29.625</v>
      </c>
      <c r="J874" s="20">
        <f>ROUND(H874*I874,2)</f>
        <v>23.11</v>
      </c>
      <c r="K874" s="65"/>
      <c r="N874" s="59">
        <v>39.5</v>
      </c>
      <c r="O874" s="68">
        <f t="shared" si="243"/>
        <v>9.875</v>
      </c>
      <c r="P874" s="68">
        <f t="shared" si="247"/>
        <v>29.625</v>
      </c>
      <c r="Q874" s="69">
        <f t="shared" si="244"/>
        <v>0.25</v>
      </c>
    </row>
    <row r="875" spans="1:17" ht="0.95" customHeight="1" thickTop="1" x14ac:dyDescent="0.2">
      <c r="A875" s="11"/>
      <c r="B875" s="11"/>
      <c r="C875" s="11"/>
      <c r="D875" s="11"/>
      <c r="E875" s="11"/>
      <c r="F875" s="11"/>
      <c r="G875" s="11"/>
      <c r="H875" s="11"/>
      <c r="I875" s="11"/>
      <c r="J875" s="11"/>
      <c r="K875" s="65" t="b">
        <f t="shared" si="246"/>
        <v>0</v>
      </c>
      <c r="N875" s="59"/>
      <c r="O875" s="68">
        <f t="shared" si="243"/>
        <v>0</v>
      </c>
      <c r="P875" s="68">
        <f t="shared" si="247"/>
        <v>0</v>
      </c>
      <c r="Q875" s="69" t="e">
        <f t="shared" si="244"/>
        <v>#DIV/0!</v>
      </c>
    </row>
    <row r="876" spans="1:17" ht="18" customHeight="1" x14ac:dyDescent="0.2">
      <c r="A876" s="2" t="s">
        <v>501</v>
      </c>
      <c r="B876" s="4" t="s">
        <v>36</v>
      </c>
      <c r="C876" s="2" t="s">
        <v>37</v>
      </c>
      <c r="D876" s="2" t="s">
        <v>9</v>
      </c>
      <c r="E876" s="129" t="s">
        <v>38</v>
      </c>
      <c r="F876" s="129"/>
      <c r="G876" s="3" t="s">
        <v>39</v>
      </c>
      <c r="H876" s="4" t="s">
        <v>40</v>
      </c>
      <c r="I876" s="4" t="s">
        <v>41</v>
      </c>
      <c r="J876" s="4" t="s">
        <v>10</v>
      </c>
      <c r="K876" s="65">
        <f t="shared" si="246"/>
        <v>866.46</v>
      </c>
      <c r="N876" s="59" t="s">
        <v>41</v>
      </c>
      <c r="O876" s="68" t="e">
        <f t="shared" si="243"/>
        <v>#VALUE!</v>
      </c>
      <c r="P876" s="68" t="e">
        <f t="shared" si="247"/>
        <v>#VALUE!</v>
      </c>
      <c r="Q876" s="69" t="e">
        <f t="shared" si="244"/>
        <v>#VALUE!</v>
      </c>
    </row>
    <row r="877" spans="1:17" ht="26.1" customHeight="1" x14ac:dyDescent="0.2">
      <c r="A877" s="6" t="s">
        <v>42</v>
      </c>
      <c r="B877" s="8" t="s">
        <v>502</v>
      </c>
      <c r="C877" s="6" t="s">
        <v>87</v>
      </c>
      <c r="D877" s="6" t="s">
        <v>503</v>
      </c>
      <c r="E877" s="138" t="s">
        <v>171</v>
      </c>
      <c r="F877" s="138"/>
      <c r="G877" s="7" t="s">
        <v>130</v>
      </c>
      <c r="H877" s="10">
        <v>1</v>
      </c>
      <c r="I877" s="9">
        <f>SUM(J878:J890)</f>
        <v>866.46</v>
      </c>
      <c r="J877" s="9">
        <f>H877*I877</f>
        <v>866.46</v>
      </c>
      <c r="K877" s="65"/>
      <c r="N877" s="59">
        <v>1155.28</v>
      </c>
      <c r="O877" s="68">
        <f t="shared" si="243"/>
        <v>288.82</v>
      </c>
      <c r="P877" s="68">
        <f t="shared" si="247"/>
        <v>866.46</v>
      </c>
      <c r="Q877" s="69">
        <f t="shared" si="244"/>
        <v>0.25</v>
      </c>
    </row>
    <row r="878" spans="1:17" ht="26.1" customHeight="1" x14ac:dyDescent="0.2">
      <c r="A878" s="12" t="s">
        <v>48</v>
      </c>
      <c r="B878" s="14">
        <v>88261</v>
      </c>
      <c r="C878" s="12" t="s">
        <v>44</v>
      </c>
      <c r="D878" s="12" t="s">
        <v>472</v>
      </c>
      <c r="E878" s="137" t="s">
        <v>46</v>
      </c>
      <c r="F878" s="137"/>
      <c r="G878" s="13" t="s">
        <v>73</v>
      </c>
      <c r="H878" s="16">
        <v>5</v>
      </c>
      <c r="I878" s="15">
        <f t="shared" ref="I878:I880" si="257">P878</f>
        <v>15.524999999999999</v>
      </c>
      <c r="J878" s="15">
        <f t="shared" ref="J878:J879" si="258">ROUND(H878*I878,2)</f>
        <v>77.63</v>
      </c>
      <c r="K878" s="65"/>
      <c r="N878" s="59">
        <v>20.7</v>
      </c>
      <c r="O878" s="68">
        <f t="shared" si="243"/>
        <v>5.1749999999999998</v>
      </c>
      <c r="P878" s="68">
        <f t="shared" si="247"/>
        <v>15.524999999999999</v>
      </c>
      <c r="Q878" s="69">
        <f t="shared" si="244"/>
        <v>0.25</v>
      </c>
    </row>
    <row r="879" spans="1:17" ht="24" customHeight="1" x14ac:dyDescent="0.2">
      <c r="A879" s="12" t="s">
        <v>48</v>
      </c>
      <c r="B879" s="14">
        <v>88309</v>
      </c>
      <c r="C879" s="12" t="s">
        <v>44</v>
      </c>
      <c r="D879" s="12" t="s">
        <v>273</v>
      </c>
      <c r="E879" s="137" t="s">
        <v>46</v>
      </c>
      <c r="F879" s="137"/>
      <c r="G879" s="13" t="s">
        <v>73</v>
      </c>
      <c r="H879" s="16">
        <v>2</v>
      </c>
      <c r="I879" s="15">
        <f t="shared" si="257"/>
        <v>16.297499999999999</v>
      </c>
      <c r="J879" s="15">
        <f t="shared" si="258"/>
        <v>32.6</v>
      </c>
      <c r="K879" s="65"/>
      <c r="N879" s="59">
        <v>21.73</v>
      </c>
      <c r="O879" s="68">
        <f t="shared" si="243"/>
        <v>5.4325000000000001</v>
      </c>
      <c r="P879" s="68">
        <f t="shared" si="247"/>
        <v>16.297499999999999</v>
      </c>
      <c r="Q879" s="69">
        <f t="shared" si="244"/>
        <v>0.25</v>
      </c>
    </row>
    <row r="880" spans="1:17" ht="24" customHeight="1" x14ac:dyDescent="0.2">
      <c r="A880" s="12" t="s">
        <v>48</v>
      </c>
      <c r="B880" s="14">
        <v>88316</v>
      </c>
      <c r="C880" s="12" t="s">
        <v>44</v>
      </c>
      <c r="D880" s="12" t="s">
        <v>106</v>
      </c>
      <c r="E880" s="137" t="s">
        <v>46</v>
      </c>
      <c r="F880" s="137"/>
      <c r="G880" s="13" t="s">
        <v>73</v>
      </c>
      <c r="H880" s="16">
        <v>7</v>
      </c>
      <c r="I880" s="15">
        <f t="shared" si="257"/>
        <v>12.84</v>
      </c>
      <c r="J880" s="15">
        <f>ROUNDDOWN(H880*I880,2)</f>
        <v>89.88</v>
      </c>
      <c r="K880" s="65"/>
      <c r="N880" s="59">
        <v>17.12</v>
      </c>
      <c r="O880" s="68">
        <f t="shared" si="243"/>
        <v>4.28</v>
      </c>
      <c r="P880" s="68">
        <f t="shared" si="247"/>
        <v>12.84</v>
      </c>
      <c r="Q880" s="69">
        <f t="shared" si="244"/>
        <v>0.25</v>
      </c>
    </row>
    <row r="881" spans="1:17" ht="26.1" customHeight="1" x14ac:dyDescent="0.2">
      <c r="A881" s="12" t="s">
        <v>48</v>
      </c>
      <c r="B881" s="14">
        <v>88629</v>
      </c>
      <c r="C881" s="12" t="s">
        <v>44</v>
      </c>
      <c r="D881" s="12" t="s">
        <v>504</v>
      </c>
      <c r="E881" s="137" t="s">
        <v>46</v>
      </c>
      <c r="F881" s="137"/>
      <c r="G881" s="13" t="s">
        <v>104</v>
      </c>
      <c r="H881" s="16">
        <v>0.04</v>
      </c>
      <c r="I881" s="15">
        <f t="shared" ref="I881:I890" si="259">P881</f>
        <v>537.23249999999996</v>
      </c>
      <c r="J881" s="15">
        <f>ROUNDDOWN(H881*I881,2)</f>
        <v>21.48</v>
      </c>
      <c r="K881" s="65"/>
      <c r="N881" s="59">
        <v>716.31</v>
      </c>
      <c r="O881" s="68">
        <f t="shared" si="243"/>
        <v>179.07749999999999</v>
      </c>
      <c r="P881" s="68">
        <f t="shared" si="247"/>
        <v>537.23249999999996</v>
      </c>
      <c r="Q881" s="69">
        <f t="shared" si="244"/>
        <v>0.25</v>
      </c>
    </row>
    <row r="882" spans="1:17" ht="51.95" customHeight="1" x14ac:dyDescent="0.2">
      <c r="A882" s="17" t="s">
        <v>50</v>
      </c>
      <c r="B882" s="19">
        <v>10556</v>
      </c>
      <c r="C882" s="17" t="s">
        <v>44</v>
      </c>
      <c r="D882" s="17" t="s">
        <v>505</v>
      </c>
      <c r="E882" s="139" t="s">
        <v>54</v>
      </c>
      <c r="F882" s="139"/>
      <c r="G882" s="18" t="s">
        <v>130</v>
      </c>
      <c r="H882" s="21">
        <v>1</v>
      </c>
      <c r="I882" s="20">
        <f t="shared" si="259"/>
        <v>267.5025</v>
      </c>
      <c r="J882" s="20">
        <f t="shared" ref="J882" si="260">ROUND(H882*I882,2)</f>
        <v>267.5</v>
      </c>
      <c r="K882" s="65"/>
      <c r="N882" s="59">
        <v>356.67</v>
      </c>
      <c r="O882" s="68">
        <f t="shared" si="243"/>
        <v>89.167500000000004</v>
      </c>
      <c r="P882" s="68">
        <f t="shared" si="247"/>
        <v>267.5025</v>
      </c>
      <c r="Q882" s="69">
        <f t="shared" si="244"/>
        <v>0.25</v>
      </c>
    </row>
    <row r="883" spans="1:17" ht="39" customHeight="1" x14ac:dyDescent="0.2">
      <c r="A883" s="17" t="s">
        <v>50</v>
      </c>
      <c r="B883" s="19">
        <v>11575</v>
      </c>
      <c r="C883" s="17" t="s">
        <v>44</v>
      </c>
      <c r="D883" s="17" t="s">
        <v>506</v>
      </c>
      <c r="E883" s="139" t="s">
        <v>54</v>
      </c>
      <c r="F883" s="139"/>
      <c r="G883" s="18" t="s">
        <v>130</v>
      </c>
      <c r="H883" s="21">
        <v>2</v>
      </c>
      <c r="I883" s="20">
        <f t="shared" si="259"/>
        <v>37.244999999999997</v>
      </c>
      <c r="J883" s="20">
        <f t="shared" ref="J883" si="261">ROUNDDOWN(H883*I883,2)</f>
        <v>74.489999999999995</v>
      </c>
      <c r="K883" s="65"/>
      <c r="N883" s="59">
        <v>49.66</v>
      </c>
      <c r="O883" s="68">
        <f t="shared" si="243"/>
        <v>12.414999999999999</v>
      </c>
      <c r="P883" s="68">
        <f t="shared" si="247"/>
        <v>37.244999999999997</v>
      </c>
      <c r="Q883" s="69">
        <f t="shared" si="244"/>
        <v>0.25</v>
      </c>
    </row>
    <row r="884" spans="1:17" ht="26.1" customHeight="1" x14ac:dyDescent="0.2">
      <c r="A884" s="17" t="s">
        <v>50</v>
      </c>
      <c r="B884" s="19">
        <v>11552</v>
      </c>
      <c r="C884" s="17" t="s">
        <v>44</v>
      </c>
      <c r="D884" s="17" t="s">
        <v>507</v>
      </c>
      <c r="E884" s="139" t="s">
        <v>54</v>
      </c>
      <c r="F884" s="139"/>
      <c r="G884" s="18" t="s">
        <v>108</v>
      </c>
      <c r="H884" s="21">
        <v>1.8</v>
      </c>
      <c r="I884" s="20">
        <f t="shared" si="259"/>
        <v>4.7624999999999993</v>
      </c>
      <c r="J884" s="20">
        <f t="shared" ref="J884:J885" si="262">ROUND(H884*I884,2)</f>
        <v>8.57</v>
      </c>
      <c r="K884" s="65"/>
      <c r="N884" s="59">
        <v>6.35</v>
      </c>
      <c r="O884" s="68">
        <f t="shared" si="243"/>
        <v>1.5874999999999999</v>
      </c>
      <c r="P884" s="68">
        <f t="shared" si="247"/>
        <v>4.7624999999999993</v>
      </c>
      <c r="Q884" s="69">
        <f t="shared" si="244"/>
        <v>0.25000000000000011</v>
      </c>
    </row>
    <row r="885" spans="1:17" ht="26.1" customHeight="1" x14ac:dyDescent="0.2">
      <c r="A885" s="17" t="s">
        <v>50</v>
      </c>
      <c r="B885" s="19">
        <v>38124</v>
      </c>
      <c r="C885" s="17" t="s">
        <v>44</v>
      </c>
      <c r="D885" s="17" t="s">
        <v>473</v>
      </c>
      <c r="E885" s="139" t="s">
        <v>54</v>
      </c>
      <c r="F885" s="139"/>
      <c r="G885" s="18" t="s">
        <v>130</v>
      </c>
      <c r="H885" s="21">
        <v>0.1</v>
      </c>
      <c r="I885" s="20">
        <f t="shared" si="259"/>
        <v>29.625</v>
      </c>
      <c r="J885" s="20">
        <f t="shared" si="262"/>
        <v>2.96</v>
      </c>
      <c r="K885" s="65"/>
      <c r="N885" s="59">
        <v>39.5</v>
      </c>
      <c r="O885" s="68">
        <f t="shared" si="243"/>
        <v>9.875</v>
      </c>
      <c r="P885" s="68">
        <f t="shared" si="247"/>
        <v>29.625</v>
      </c>
      <c r="Q885" s="69">
        <f t="shared" si="244"/>
        <v>0.25</v>
      </c>
    </row>
    <row r="886" spans="1:17" ht="39" customHeight="1" x14ac:dyDescent="0.2">
      <c r="A886" s="17" t="s">
        <v>50</v>
      </c>
      <c r="B886" s="19">
        <v>11581</v>
      </c>
      <c r="C886" s="17" t="s">
        <v>44</v>
      </c>
      <c r="D886" s="17" t="s">
        <v>508</v>
      </c>
      <c r="E886" s="139" t="s">
        <v>54</v>
      </c>
      <c r="F886" s="139"/>
      <c r="G886" s="18" t="s">
        <v>108</v>
      </c>
      <c r="H886" s="21">
        <v>1.8</v>
      </c>
      <c r="I886" s="20">
        <f t="shared" si="259"/>
        <v>13.657500000000001</v>
      </c>
      <c r="J886" s="20">
        <f t="shared" ref="J886" si="263">ROUNDDOWN(H886*I886,2)</f>
        <v>24.58</v>
      </c>
      <c r="K886" s="65"/>
      <c r="N886" s="59">
        <v>18.21</v>
      </c>
      <c r="O886" s="68">
        <f t="shared" si="243"/>
        <v>4.5525000000000002</v>
      </c>
      <c r="P886" s="68">
        <f t="shared" si="247"/>
        <v>13.657500000000001</v>
      </c>
      <c r="Q886" s="69">
        <f t="shared" si="244"/>
        <v>0.25</v>
      </c>
    </row>
    <row r="887" spans="1:17" ht="39" customHeight="1" x14ac:dyDescent="0.2">
      <c r="A887" s="17" t="s">
        <v>50</v>
      </c>
      <c r="B887" s="19">
        <v>43613</v>
      </c>
      <c r="C887" s="17" t="s">
        <v>44</v>
      </c>
      <c r="D887" s="17" t="s">
        <v>509</v>
      </c>
      <c r="E887" s="139" t="s">
        <v>54</v>
      </c>
      <c r="F887" s="139"/>
      <c r="G887" s="18" t="s">
        <v>231</v>
      </c>
      <c r="H887" s="21">
        <v>1</v>
      </c>
      <c r="I887" s="20">
        <f t="shared" si="259"/>
        <v>60.54</v>
      </c>
      <c r="J887" s="20">
        <f t="shared" ref="J887:J888" si="264">ROUND(H887*I887,2)</f>
        <v>60.54</v>
      </c>
      <c r="K887" s="65"/>
      <c r="N887" s="59">
        <v>80.72</v>
      </c>
      <c r="O887" s="68">
        <f t="shared" si="243"/>
        <v>20.18</v>
      </c>
      <c r="P887" s="68">
        <f t="shared" si="247"/>
        <v>60.54</v>
      </c>
      <c r="Q887" s="69">
        <f t="shared" si="244"/>
        <v>0.25</v>
      </c>
    </row>
    <row r="888" spans="1:17" ht="26.1" customHeight="1" x14ac:dyDescent="0.2">
      <c r="A888" s="17" t="s">
        <v>50</v>
      </c>
      <c r="B888" s="19">
        <v>5075</v>
      </c>
      <c r="C888" s="17" t="s">
        <v>44</v>
      </c>
      <c r="D888" s="17" t="s">
        <v>111</v>
      </c>
      <c r="E888" s="139" t="s">
        <v>54</v>
      </c>
      <c r="F888" s="139"/>
      <c r="G888" s="18" t="s">
        <v>112</v>
      </c>
      <c r="H888" s="21">
        <v>0.1</v>
      </c>
      <c r="I888" s="20">
        <f t="shared" si="259"/>
        <v>15.254999999999999</v>
      </c>
      <c r="J888" s="20">
        <f t="shared" si="264"/>
        <v>1.53</v>
      </c>
      <c r="K888" s="65"/>
      <c r="N888" s="59">
        <v>20.34</v>
      </c>
      <c r="O888" s="68">
        <f t="shared" si="243"/>
        <v>5.085</v>
      </c>
      <c r="P888" s="68">
        <f t="shared" si="247"/>
        <v>15.254999999999999</v>
      </c>
      <c r="Q888" s="69">
        <f t="shared" si="244"/>
        <v>0.25</v>
      </c>
    </row>
    <row r="889" spans="1:17" ht="78" customHeight="1" x14ac:dyDescent="0.2">
      <c r="A889" s="17" t="s">
        <v>50</v>
      </c>
      <c r="B889" s="19">
        <v>181</v>
      </c>
      <c r="C889" s="17" t="s">
        <v>44</v>
      </c>
      <c r="D889" s="17" t="s">
        <v>510</v>
      </c>
      <c r="E889" s="139" t="s">
        <v>54</v>
      </c>
      <c r="F889" s="139"/>
      <c r="G889" s="18" t="s">
        <v>500</v>
      </c>
      <c r="H889" s="21">
        <v>1</v>
      </c>
      <c r="I889" s="20">
        <f t="shared" si="259"/>
        <v>160.2525</v>
      </c>
      <c r="J889" s="20">
        <f t="shared" ref="J889" si="265">ROUNDDOWN(H889*I889,2)</f>
        <v>160.25</v>
      </c>
      <c r="K889" s="65"/>
      <c r="N889" s="59">
        <v>213.67</v>
      </c>
      <c r="O889" s="68">
        <f t="shared" si="243"/>
        <v>53.417499999999997</v>
      </c>
      <c r="P889" s="68">
        <f t="shared" si="247"/>
        <v>160.2525</v>
      </c>
      <c r="Q889" s="69">
        <f t="shared" si="244"/>
        <v>0.25</v>
      </c>
    </row>
    <row r="890" spans="1:17" ht="51.95" customHeight="1" thickBot="1" x14ac:dyDescent="0.25">
      <c r="A890" s="17" t="s">
        <v>50</v>
      </c>
      <c r="B890" s="19">
        <v>20017</v>
      </c>
      <c r="C890" s="17" t="s">
        <v>44</v>
      </c>
      <c r="D890" s="17" t="s">
        <v>511</v>
      </c>
      <c r="E890" s="139" t="s">
        <v>54</v>
      </c>
      <c r="F890" s="139"/>
      <c r="G890" s="18" t="s">
        <v>108</v>
      </c>
      <c r="H890" s="21">
        <v>10.199999999999999</v>
      </c>
      <c r="I890" s="20">
        <f t="shared" si="259"/>
        <v>4.3574999999999999</v>
      </c>
      <c r="J890" s="20">
        <f t="shared" ref="J890" si="266">ROUND(H890*I890,2)</f>
        <v>44.45</v>
      </c>
      <c r="K890" s="65"/>
      <c r="N890" s="59">
        <v>5.81</v>
      </c>
      <c r="O890" s="68">
        <f t="shared" si="243"/>
        <v>1.4524999999999999</v>
      </c>
      <c r="P890" s="68">
        <f t="shared" si="247"/>
        <v>4.3574999999999999</v>
      </c>
      <c r="Q890" s="69">
        <f t="shared" si="244"/>
        <v>0.25</v>
      </c>
    </row>
    <row r="891" spans="1:17" ht="0.95" customHeight="1" thickTop="1" x14ac:dyDescent="0.2">
      <c r="A891" s="11"/>
      <c r="B891" s="11"/>
      <c r="C891" s="11"/>
      <c r="D891" s="11"/>
      <c r="E891" s="11"/>
      <c r="F891" s="11"/>
      <c r="G891" s="11"/>
      <c r="H891" s="11"/>
      <c r="I891" s="11"/>
      <c r="J891" s="11"/>
      <c r="K891" s="65" t="b">
        <f t="shared" si="246"/>
        <v>0</v>
      </c>
      <c r="N891" s="59"/>
      <c r="O891" s="68">
        <f t="shared" si="243"/>
        <v>0</v>
      </c>
      <c r="P891" s="68">
        <f t="shared" si="247"/>
        <v>0</v>
      </c>
      <c r="Q891" s="69" t="e">
        <f t="shared" si="244"/>
        <v>#DIV/0!</v>
      </c>
    </row>
    <row r="892" spans="1:17" ht="18" customHeight="1" x14ac:dyDescent="0.2">
      <c r="A892" s="2" t="s">
        <v>512</v>
      </c>
      <c r="B892" s="4" t="s">
        <v>36</v>
      </c>
      <c r="C892" s="2" t="s">
        <v>37</v>
      </c>
      <c r="D892" s="2" t="s">
        <v>9</v>
      </c>
      <c r="E892" s="129" t="s">
        <v>38</v>
      </c>
      <c r="F892" s="129"/>
      <c r="G892" s="3" t="s">
        <v>39</v>
      </c>
      <c r="H892" s="4" t="s">
        <v>40</v>
      </c>
      <c r="I892" s="4" t="s">
        <v>41</v>
      </c>
      <c r="J892" s="4" t="s">
        <v>10</v>
      </c>
      <c r="K892" s="65">
        <f t="shared" si="246"/>
        <v>502.86</v>
      </c>
      <c r="N892" s="59" t="s">
        <v>41</v>
      </c>
      <c r="O892" s="68" t="e">
        <f t="shared" si="243"/>
        <v>#VALUE!</v>
      </c>
      <c r="P892" s="68" t="e">
        <f t="shared" si="247"/>
        <v>#VALUE!</v>
      </c>
      <c r="Q892" s="69" t="e">
        <f t="shared" si="244"/>
        <v>#VALUE!</v>
      </c>
    </row>
    <row r="893" spans="1:17" ht="39" customHeight="1" x14ac:dyDescent="0.2">
      <c r="A893" s="6" t="s">
        <v>42</v>
      </c>
      <c r="B893" s="8">
        <v>94569</v>
      </c>
      <c r="C893" s="6" t="s">
        <v>44</v>
      </c>
      <c r="D893" s="6" t="s">
        <v>513</v>
      </c>
      <c r="E893" s="138" t="s">
        <v>186</v>
      </c>
      <c r="F893" s="138"/>
      <c r="G893" s="7" t="s">
        <v>101</v>
      </c>
      <c r="H893" s="10">
        <v>1</v>
      </c>
      <c r="I893" s="9">
        <f>SUM(J894:J898)</f>
        <v>502.86</v>
      </c>
      <c r="J893" s="9">
        <f>H893*I893</f>
        <v>502.86</v>
      </c>
      <c r="K893" s="65"/>
      <c r="N893" s="59">
        <v>670.48</v>
      </c>
      <c r="O893" s="68">
        <f t="shared" si="243"/>
        <v>167.62</v>
      </c>
      <c r="P893" s="68">
        <f t="shared" si="247"/>
        <v>502.86</v>
      </c>
      <c r="Q893" s="69">
        <f t="shared" si="244"/>
        <v>0.25</v>
      </c>
    </row>
    <row r="894" spans="1:17" ht="24" customHeight="1" x14ac:dyDescent="0.2">
      <c r="A894" s="12" t="s">
        <v>48</v>
      </c>
      <c r="B894" s="14">
        <v>88309</v>
      </c>
      <c r="C894" s="12" t="s">
        <v>44</v>
      </c>
      <c r="D894" s="12" t="s">
        <v>273</v>
      </c>
      <c r="E894" s="137" t="s">
        <v>46</v>
      </c>
      <c r="F894" s="137"/>
      <c r="G894" s="13" t="s">
        <v>73</v>
      </c>
      <c r="H894" s="16">
        <v>1.7070000000000001</v>
      </c>
      <c r="I894" s="15">
        <f t="shared" ref="I894:I898" si="267">P894</f>
        <v>16.297499999999999</v>
      </c>
      <c r="J894" s="15">
        <f>ROUNDDOWN(H894*I894,2)</f>
        <v>27.81</v>
      </c>
      <c r="K894" s="65"/>
      <c r="N894" s="59">
        <v>21.73</v>
      </c>
      <c r="O894" s="68">
        <f t="shared" si="243"/>
        <v>5.4325000000000001</v>
      </c>
      <c r="P894" s="68">
        <f t="shared" si="247"/>
        <v>16.297499999999999</v>
      </c>
      <c r="Q894" s="69">
        <f t="shared" si="244"/>
        <v>0.25</v>
      </c>
    </row>
    <row r="895" spans="1:17" ht="24" customHeight="1" x14ac:dyDescent="0.2">
      <c r="A895" s="12" t="s">
        <v>48</v>
      </c>
      <c r="B895" s="14">
        <v>88316</v>
      </c>
      <c r="C895" s="12" t="s">
        <v>44</v>
      </c>
      <c r="D895" s="12" t="s">
        <v>106</v>
      </c>
      <c r="E895" s="137" t="s">
        <v>46</v>
      </c>
      <c r="F895" s="137"/>
      <c r="G895" s="13" t="s">
        <v>73</v>
      </c>
      <c r="H895" s="16">
        <v>0.85299999999999998</v>
      </c>
      <c r="I895" s="15">
        <f t="shared" si="267"/>
        <v>12.84</v>
      </c>
      <c r="J895" s="15">
        <f>ROUNDDOWN(H895*I895,2)</f>
        <v>10.95</v>
      </c>
      <c r="K895" s="65"/>
      <c r="N895" s="59">
        <v>17.12</v>
      </c>
      <c r="O895" s="68">
        <f t="shared" si="243"/>
        <v>4.28</v>
      </c>
      <c r="P895" s="68">
        <f t="shared" si="247"/>
        <v>12.84</v>
      </c>
      <c r="Q895" s="69">
        <f t="shared" si="244"/>
        <v>0.25</v>
      </c>
    </row>
    <row r="896" spans="1:17" ht="39" customHeight="1" x14ac:dyDescent="0.2">
      <c r="A896" s="17" t="s">
        <v>50</v>
      </c>
      <c r="B896" s="19">
        <v>4377</v>
      </c>
      <c r="C896" s="17" t="s">
        <v>44</v>
      </c>
      <c r="D896" s="17" t="s">
        <v>514</v>
      </c>
      <c r="E896" s="139" t="s">
        <v>54</v>
      </c>
      <c r="F896" s="139"/>
      <c r="G896" s="18" t="s">
        <v>130</v>
      </c>
      <c r="H896" s="21">
        <v>24.4</v>
      </c>
      <c r="I896" s="20">
        <f t="shared" si="267"/>
        <v>0.15000000000000002</v>
      </c>
      <c r="J896" s="20">
        <f t="shared" ref="J896" si="268">ROUND(H896*I896,2)</f>
        <v>3.66</v>
      </c>
      <c r="K896" s="65"/>
      <c r="N896" s="59">
        <v>0.2</v>
      </c>
      <c r="O896" s="68">
        <f t="shared" si="243"/>
        <v>0.05</v>
      </c>
      <c r="P896" s="68">
        <f t="shared" si="247"/>
        <v>0.15000000000000002</v>
      </c>
      <c r="Q896" s="69">
        <f t="shared" si="244"/>
        <v>0.24999999999999989</v>
      </c>
    </row>
    <row r="897" spans="1:17" ht="39" customHeight="1" x14ac:dyDescent="0.2">
      <c r="A897" s="17" t="s">
        <v>50</v>
      </c>
      <c r="B897" s="19">
        <v>34381</v>
      </c>
      <c r="C897" s="17" t="s">
        <v>44</v>
      </c>
      <c r="D897" s="17" t="s">
        <v>515</v>
      </c>
      <c r="E897" s="139" t="s">
        <v>54</v>
      </c>
      <c r="F897" s="139"/>
      <c r="G897" s="18" t="s">
        <v>130</v>
      </c>
      <c r="H897" s="21">
        <v>2.0832999999999999</v>
      </c>
      <c r="I897" s="20">
        <f t="shared" si="267"/>
        <v>206.01</v>
      </c>
      <c r="J897" s="20">
        <f t="shared" ref="J897" si="269">ROUNDDOWN(H897*I897,2)</f>
        <v>429.18</v>
      </c>
      <c r="K897" s="65"/>
      <c r="N897" s="59">
        <v>274.68</v>
      </c>
      <c r="O897" s="68">
        <f t="shared" si="243"/>
        <v>68.67</v>
      </c>
      <c r="P897" s="68">
        <f t="shared" si="247"/>
        <v>206.01</v>
      </c>
      <c r="Q897" s="69">
        <f t="shared" si="244"/>
        <v>0.25</v>
      </c>
    </row>
    <row r="898" spans="1:17" ht="24" customHeight="1" thickBot="1" x14ac:dyDescent="0.25">
      <c r="A898" s="17" t="s">
        <v>50</v>
      </c>
      <c r="B898" s="19">
        <v>39961</v>
      </c>
      <c r="C898" s="17" t="s">
        <v>44</v>
      </c>
      <c r="D898" s="17" t="s">
        <v>516</v>
      </c>
      <c r="E898" s="139" t="s">
        <v>54</v>
      </c>
      <c r="F898" s="139"/>
      <c r="G898" s="18" t="s">
        <v>130</v>
      </c>
      <c r="H898" s="21">
        <v>1.2466999999999999</v>
      </c>
      <c r="I898" s="20">
        <f t="shared" si="267"/>
        <v>25.072499999999998</v>
      </c>
      <c r="J898" s="20">
        <f t="shared" ref="J898" si="270">ROUND(H898*I898,2)</f>
        <v>31.26</v>
      </c>
      <c r="K898" s="65"/>
      <c r="N898" s="59">
        <v>33.43</v>
      </c>
      <c r="O898" s="68">
        <f t="shared" si="243"/>
        <v>8.3574999999999999</v>
      </c>
      <c r="P898" s="68">
        <f t="shared" si="247"/>
        <v>25.072499999999998</v>
      </c>
      <c r="Q898" s="69">
        <f t="shared" si="244"/>
        <v>0.25</v>
      </c>
    </row>
    <row r="899" spans="1:17" ht="0.95" customHeight="1" thickTop="1" x14ac:dyDescent="0.2">
      <c r="A899" s="11"/>
      <c r="B899" s="11"/>
      <c r="C899" s="11"/>
      <c r="D899" s="11"/>
      <c r="E899" s="11"/>
      <c r="F899" s="11"/>
      <c r="G899" s="11"/>
      <c r="H899" s="11"/>
      <c r="I899" s="11"/>
      <c r="J899" s="11"/>
      <c r="K899" s="65" t="b">
        <f t="shared" si="246"/>
        <v>0</v>
      </c>
      <c r="N899" s="59"/>
      <c r="O899" s="68">
        <f t="shared" si="243"/>
        <v>0</v>
      </c>
      <c r="P899" s="68">
        <f t="shared" si="247"/>
        <v>0</v>
      </c>
      <c r="Q899" s="69" t="e">
        <f t="shared" si="244"/>
        <v>#DIV/0!</v>
      </c>
    </row>
    <row r="900" spans="1:17" ht="18" customHeight="1" x14ac:dyDescent="0.2">
      <c r="A900" s="2" t="s">
        <v>517</v>
      </c>
      <c r="B900" s="4" t="s">
        <v>36</v>
      </c>
      <c r="C900" s="2" t="s">
        <v>37</v>
      </c>
      <c r="D900" s="2" t="s">
        <v>9</v>
      </c>
      <c r="E900" s="129" t="s">
        <v>38</v>
      </c>
      <c r="F900" s="129"/>
      <c r="G900" s="3" t="s">
        <v>39</v>
      </c>
      <c r="H900" s="4" t="s">
        <v>40</v>
      </c>
      <c r="I900" s="4" t="s">
        <v>41</v>
      </c>
      <c r="J900" s="4" t="s">
        <v>10</v>
      </c>
      <c r="K900" s="65">
        <f t="shared" si="246"/>
        <v>261.89000000000004</v>
      </c>
      <c r="N900" s="59" t="s">
        <v>41</v>
      </c>
      <c r="O900" s="68" t="e">
        <f t="shared" si="243"/>
        <v>#VALUE!</v>
      </c>
      <c r="P900" s="68" t="e">
        <f t="shared" si="247"/>
        <v>#VALUE!</v>
      </c>
      <c r="Q900" s="69" t="e">
        <f t="shared" si="244"/>
        <v>#VALUE!</v>
      </c>
    </row>
    <row r="901" spans="1:17" ht="51.95" customHeight="1" x14ac:dyDescent="0.2">
      <c r="A901" s="6" t="s">
        <v>42</v>
      </c>
      <c r="B901" s="8">
        <v>94570</v>
      </c>
      <c r="C901" s="6" t="s">
        <v>44</v>
      </c>
      <c r="D901" s="6" t="s">
        <v>518</v>
      </c>
      <c r="E901" s="138" t="s">
        <v>186</v>
      </c>
      <c r="F901" s="138"/>
      <c r="G901" s="7" t="s">
        <v>101</v>
      </c>
      <c r="H901" s="10">
        <v>1</v>
      </c>
      <c r="I901" s="9">
        <f>SUM(J902:J906)</f>
        <v>261.89000000000004</v>
      </c>
      <c r="J901" s="9">
        <f>H901*I901</f>
        <v>261.89000000000004</v>
      </c>
      <c r="K901" s="65"/>
      <c r="N901" s="59">
        <v>349.19</v>
      </c>
      <c r="O901" s="68">
        <f t="shared" si="243"/>
        <v>87.297499999999999</v>
      </c>
      <c r="P901" s="68">
        <f t="shared" si="247"/>
        <v>261.89249999999998</v>
      </c>
      <c r="Q901" s="69">
        <f t="shared" si="244"/>
        <v>0.25</v>
      </c>
    </row>
    <row r="902" spans="1:17" ht="24" customHeight="1" x14ac:dyDescent="0.2">
      <c r="A902" s="12" t="s">
        <v>48</v>
      </c>
      <c r="B902" s="14">
        <v>88309</v>
      </c>
      <c r="C902" s="12" t="s">
        <v>44</v>
      </c>
      <c r="D902" s="12" t="s">
        <v>273</v>
      </c>
      <c r="E902" s="137" t="s">
        <v>46</v>
      </c>
      <c r="F902" s="137"/>
      <c r="G902" s="13" t="s">
        <v>73</v>
      </c>
      <c r="H902" s="16">
        <v>0.51900000000000002</v>
      </c>
      <c r="I902" s="15">
        <f t="shared" ref="I902:I906" si="271">P902</f>
        <v>16.297499999999999</v>
      </c>
      <c r="J902" s="15">
        <f>ROUNDDOWN(H902*I902,2)</f>
        <v>8.4499999999999993</v>
      </c>
      <c r="K902" s="65"/>
      <c r="N902" s="59">
        <v>21.73</v>
      </c>
      <c r="O902" s="68">
        <f t="shared" si="243"/>
        <v>5.4325000000000001</v>
      </c>
      <c r="P902" s="68">
        <f t="shared" si="247"/>
        <v>16.297499999999999</v>
      </c>
      <c r="Q902" s="69">
        <f t="shared" si="244"/>
        <v>0.25</v>
      </c>
    </row>
    <row r="903" spans="1:17" ht="24" customHeight="1" x14ac:dyDescent="0.2">
      <c r="A903" s="12" t="s">
        <v>48</v>
      </c>
      <c r="B903" s="14">
        <v>88316</v>
      </c>
      <c r="C903" s="12" t="s">
        <v>44</v>
      </c>
      <c r="D903" s="12" t="s">
        <v>106</v>
      </c>
      <c r="E903" s="137" t="s">
        <v>46</v>
      </c>
      <c r="F903" s="137"/>
      <c r="G903" s="13" t="s">
        <v>73</v>
      </c>
      <c r="H903" s="16">
        <v>0.25900000000000001</v>
      </c>
      <c r="I903" s="15">
        <f t="shared" si="271"/>
        <v>12.84</v>
      </c>
      <c r="J903" s="15">
        <f>ROUNDDOWN(H903*I903,2)</f>
        <v>3.32</v>
      </c>
      <c r="K903" s="65"/>
      <c r="N903" s="59">
        <v>17.12</v>
      </c>
      <c r="O903" s="68">
        <f t="shared" si="243"/>
        <v>4.28</v>
      </c>
      <c r="P903" s="68">
        <f t="shared" si="247"/>
        <v>12.84</v>
      </c>
      <c r="Q903" s="69">
        <f t="shared" si="244"/>
        <v>0.25</v>
      </c>
    </row>
    <row r="904" spans="1:17" ht="39" customHeight="1" x14ac:dyDescent="0.2">
      <c r="A904" s="17" t="s">
        <v>50</v>
      </c>
      <c r="B904" s="19">
        <v>4377</v>
      </c>
      <c r="C904" s="17" t="s">
        <v>44</v>
      </c>
      <c r="D904" s="17" t="s">
        <v>514</v>
      </c>
      <c r="E904" s="139" t="s">
        <v>54</v>
      </c>
      <c r="F904" s="139"/>
      <c r="G904" s="18" t="s">
        <v>130</v>
      </c>
      <c r="H904" s="21">
        <v>9.1999999999999993</v>
      </c>
      <c r="I904" s="20">
        <f t="shared" si="271"/>
        <v>0.15000000000000002</v>
      </c>
      <c r="J904" s="20">
        <f t="shared" ref="J904" si="272">ROUND(H904*I904,2)</f>
        <v>1.38</v>
      </c>
      <c r="K904" s="65"/>
      <c r="N904" s="59">
        <v>0.2</v>
      </c>
      <c r="O904" s="68">
        <f t="shared" ref="O904:O967" si="273">N904*$O$4</f>
        <v>0.05</v>
      </c>
      <c r="P904" s="68">
        <f t="shared" si="247"/>
        <v>0.15000000000000002</v>
      </c>
      <c r="Q904" s="69">
        <f t="shared" ref="Q904:Q967" si="274">1-(P904/N904)</f>
        <v>0.24999999999999989</v>
      </c>
    </row>
    <row r="905" spans="1:17" ht="51.95" customHeight="1" x14ac:dyDescent="0.2">
      <c r="A905" s="17" t="s">
        <v>50</v>
      </c>
      <c r="B905" s="19">
        <v>36896</v>
      </c>
      <c r="C905" s="17" t="s">
        <v>44</v>
      </c>
      <c r="D905" s="17" t="s">
        <v>519</v>
      </c>
      <c r="E905" s="139" t="s">
        <v>54</v>
      </c>
      <c r="F905" s="139"/>
      <c r="G905" s="18" t="s">
        <v>130</v>
      </c>
      <c r="H905" s="21">
        <v>0.83330000000000004</v>
      </c>
      <c r="I905" s="20">
        <f t="shared" si="271"/>
        <v>279.75</v>
      </c>
      <c r="J905" s="20">
        <f t="shared" ref="J905" si="275">ROUNDDOWN(H905*I905,2)</f>
        <v>233.11</v>
      </c>
      <c r="K905" s="65"/>
      <c r="N905" s="59">
        <v>373</v>
      </c>
      <c r="O905" s="68">
        <f t="shared" si="273"/>
        <v>93.25</v>
      </c>
      <c r="P905" s="68">
        <f t="shared" si="247"/>
        <v>279.75</v>
      </c>
      <c r="Q905" s="69">
        <f t="shared" si="274"/>
        <v>0.25</v>
      </c>
    </row>
    <row r="906" spans="1:17" ht="24" customHeight="1" thickBot="1" x14ac:dyDescent="0.25">
      <c r="A906" s="17" t="s">
        <v>50</v>
      </c>
      <c r="B906" s="19">
        <v>39961</v>
      </c>
      <c r="C906" s="17" t="s">
        <v>44</v>
      </c>
      <c r="D906" s="17" t="s">
        <v>516</v>
      </c>
      <c r="E906" s="139" t="s">
        <v>54</v>
      </c>
      <c r="F906" s="139"/>
      <c r="G906" s="18" t="s">
        <v>130</v>
      </c>
      <c r="H906" s="21">
        <v>0.62329999999999997</v>
      </c>
      <c r="I906" s="20">
        <f t="shared" si="271"/>
        <v>25.072499999999998</v>
      </c>
      <c r="J906" s="20">
        <f t="shared" ref="J906" si="276">ROUND(H906*I906,2)</f>
        <v>15.63</v>
      </c>
      <c r="K906" s="65"/>
      <c r="N906" s="59">
        <v>33.43</v>
      </c>
      <c r="O906" s="68">
        <f t="shared" si="273"/>
        <v>8.3574999999999999</v>
      </c>
      <c r="P906" s="68">
        <f t="shared" si="247"/>
        <v>25.072499999999998</v>
      </c>
      <c r="Q906" s="69">
        <f t="shared" si="274"/>
        <v>0.25</v>
      </c>
    </row>
    <row r="907" spans="1:17" ht="0.95" customHeight="1" thickTop="1" x14ac:dyDescent="0.2">
      <c r="A907" s="11"/>
      <c r="B907" s="11"/>
      <c r="C907" s="11"/>
      <c r="D907" s="11"/>
      <c r="E907" s="11"/>
      <c r="F907" s="11"/>
      <c r="G907" s="11"/>
      <c r="H907" s="11"/>
      <c r="I907" s="11"/>
      <c r="J907" s="11"/>
      <c r="K907" s="65" t="b">
        <f t="shared" ref="K907:K963" si="277">IF(J907="Total",J908)</f>
        <v>0</v>
      </c>
      <c r="N907" s="59"/>
      <c r="O907" s="68">
        <f t="shared" si="273"/>
        <v>0</v>
      </c>
      <c r="P907" s="68">
        <f t="shared" si="247"/>
        <v>0</v>
      </c>
      <c r="Q907" s="69" t="e">
        <f t="shared" si="274"/>
        <v>#DIV/0!</v>
      </c>
    </row>
    <row r="908" spans="1:17" ht="18" customHeight="1" x14ac:dyDescent="0.2">
      <c r="A908" s="2" t="s">
        <v>520</v>
      </c>
      <c r="B908" s="4" t="s">
        <v>36</v>
      </c>
      <c r="C908" s="2" t="s">
        <v>37</v>
      </c>
      <c r="D908" s="2" t="s">
        <v>9</v>
      </c>
      <c r="E908" s="129" t="s">
        <v>38</v>
      </c>
      <c r="F908" s="129"/>
      <c r="G908" s="3" t="s">
        <v>39</v>
      </c>
      <c r="H908" s="4" t="s">
        <v>40</v>
      </c>
      <c r="I908" s="4" t="s">
        <v>41</v>
      </c>
      <c r="J908" s="4" t="s">
        <v>10</v>
      </c>
      <c r="K908" s="65">
        <f t="shared" si="277"/>
        <v>539.79</v>
      </c>
      <c r="N908" s="59" t="s">
        <v>41</v>
      </c>
      <c r="O908" s="68" t="e">
        <f t="shared" si="273"/>
        <v>#VALUE!</v>
      </c>
      <c r="P908" s="68" t="e">
        <f t="shared" si="247"/>
        <v>#VALUE!</v>
      </c>
      <c r="Q908" s="69" t="e">
        <f t="shared" si="274"/>
        <v>#VALUE!</v>
      </c>
    </row>
    <row r="909" spans="1:17" ht="39" customHeight="1" x14ac:dyDescent="0.2">
      <c r="A909" s="6" t="s">
        <v>42</v>
      </c>
      <c r="B909" s="8">
        <v>100674</v>
      </c>
      <c r="C909" s="6" t="s">
        <v>44</v>
      </c>
      <c r="D909" s="6" t="s">
        <v>521</v>
      </c>
      <c r="E909" s="138" t="s">
        <v>186</v>
      </c>
      <c r="F909" s="138"/>
      <c r="G909" s="7" t="s">
        <v>101</v>
      </c>
      <c r="H909" s="10">
        <v>1</v>
      </c>
      <c r="I909" s="9">
        <f>SUM(J910:J914)</f>
        <v>539.79</v>
      </c>
      <c r="J909" s="9">
        <f>H909*I909</f>
        <v>539.79</v>
      </c>
      <c r="K909" s="65"/>
      <c r="N909" s="59">
        <v>719.71999999999991</v>
      </c>
      <c r="O909" s="68">
        <f t="shared" si="273"/>
        <v>179.92999999999998</v>
      </c>
      <c r="P909" s="68">
        <f t="shared" si="247"/>
        <v>539.79</v>
      </c>
      <c r="Q909" s="69">
        <f t="shared" si="274"/>
        <v>0.25</v>
      </c>
    </row>
    <row r="910" spans="1:17" ht="24" customHeight="1" x14ac:dyDescent="0.2">
      <c r="A910" s="12" t="s">
        <v>48</v>
      </c>
      <c r="B910" s="14">
        <v>88309</v>
      </c>
      <c r="C910" s="12" t="s">
        <v>44</v>
      </c>
      <c r="D910" s="12" t="s">
        <v>273</v>
      </c>
      <c r="E910" s="137" t="s">
        <v>46</v>
      </c>
      <c r="F910" s="137"/>
      <c r="G910" s="13" t="s">
        <v>73</v>
      </c>
      <c r="H910" s="16">
        <v>0.72</v>
      </c>
      <c r="I910" s="15">
        <f t="shared" ref="I910:I914" si="278">P910</f>
        <v>16.297499999999999</v>
      </c>
      <c r="J910" s="15">
        <f>ROUNDDOWN(H910*I910,2)</f>
        <v>11.73</v>
      </c>
      <c r="K910" s="65"/>
      <c r="N910" s="59">
        <v>21.73</v>
      </c>
      <c r="O910" s="68">
        <f t="shared" si="273"/>
        <v>5.4325000000000001</v>
      </c>
      <c r="P910" s="68">
        <f t="shared" ref="P910:P973" si="279">N910-O910</f>
        <v>16.297499999999999</v>
      </c>
      <c r="Q910" s="69">
        <f t="shared" si="274"/>
        <v>0.25</v>
      </c>
    </row>
    <row r="911" spans="1:17" ht="24" customHeight="1" x14ac:dyDescent="0.2">
      <c r="A911" s="12" t="s">
        <v>48</v>
      </c>
      <c r="B911" s="14">
        <v>88316</v>
      </c>
      <c r="C911" s="12" t="s">
        <v>44</v>
      </c>
      <c r="D911" s="12" t="s">
        <v>106</v>
      </c>
      <c r="E911" s="137" t="s">
        <v>46</v>
      </c>
      <c r="F911" s="137"/>
      <c r="G911" s="13" t="s">
        <v>73</v>
      </c>
      <c r="H911" s="16">
        <v>0.36</v>
      </c>
      <c r="I911" s="15">
        <f t="shared" si="278"/>
        <v>12.84</v>
      </c>
      <c r="J911" s="15">
        <f>ROUNDDOWN(H911*I911,2)</f>
        <v>4.62</v>
      </c>
      <c r="K911" s="65"/>
      <c r="N911" s="59">
        <v>17.12</v>
      </c>
      <c r="O911" s="68">
        <f t="shared" si="273"/>
        <v>4.28</v>
      </c>
      <c r="P911" s="68">
        <f t="shared" si="279"/>
        <v>12.84</v>
      </c>
      <c r="Q911" s="69">
        <f t="shared" si="274"/>
        <v>0.25</v>
      </c>
    </row>
    <row r="912" spans="1:17" ht="51.95" customHeight="1" x14ac:dyDescent="0.2">
      <c r="A912" s="17" t="s">
        <v>50</v>
      </c>
      <c r="B912" s="19">
        <v>599</v>
      </c>
      <c r="C912" s="17" t="s">
        <v>44</v>
      </c>
      <c r="D912" s="17" t="s">
        <v>522</v>
      </c>
      <c r="E912" s="139" t="s">
        <v>54</v>
      </c>
      <c r="F912" s="139"/>
      <c r="G912" s="18" t="s">
        <v>101</v>
      </c>
      <c r="H912" s="21">
        <v>1</v>
      </c>
      <c r="I912" s="20">
        <f t="shared" si="278"/>
        <v>510.20249999999999</v>
      </c>
      <c r="J912" s="20">
        <f t="shared" ref="J912" si="280">ROUND(H912*I912,2)</f>
        <v>510.2</v>
      </c>
      <c r="K912" s="65"/>
      <c r="N912" s="59">
        <v>680.27</v>
      </c>
      <c r="O912" s="68">
        <f t="shared" si="273"/>
        <v>170.0675</v>
      </c>
      <c r="P912" s="68">
        <f t="shared" si="279"/>
        <v>510.20249999999999</v>
      </c>
      <c r="Q912" s="69">
        <f t="shared" si="274"/>
        <v>0.25</v>
      </c>
    </row>
    <row r="913" spans="1:17" ht="39" customHeight="1" x14ac:dyDescent="0.2">
      <c r="A913" s="17" t="s">
        <v>50</v>
      </c>
      <c r="B913" s="19">
        <v>4377</v>
      </c>
      <c r="C913" s="17" t="s">
        <v>44</v>
      </c>
      <c r="D913" s="17" t="s">
        <v>514</v>
      </c>
      <c r="E913" s="139" t="s">
        <v>54</v>
      </c>
      <c r="F913" s="139"/>
      <c r="G913" s="18" t="s">
        <v>130</v>
      </c>
      <c r="H913" s="21">
        <v>17.413</v>
      </c>
      <c r="I913" s="20">
        <f t="shared" si="278"/>
        <v>0.15000000000000002</v>
      </c>
      <c r="J913" s="20">
        <f t="shared" ref="J913" si="281">ROUNDDOWN(H913*I913,2)</f>
        <v>2.61</v>
      </c>
      <c r="K913" s="65"/>
      <c r="N913" s="59">
        <v>0.2</v>
      </c>
      <c r="O913" s="68">
        <f t="shared" si="273"/>
        <v>0.05</v>
      </c>
      <c r="P913" s="68">
        <f t="shared" si="279"/>
        <v>0.15000000000000002</v>
      </c>
      <c r="Q913" s="69">
        <f t="shared" si="274"/>
        <v>0.24999999999999989</v>
      </c>
    </row>
    <row r="914" spans="1:17" ht="24" customHeight="1" thickBot="1" x14ac:dyDescent="0.25">
      <c r="A914" s="17" t="s">
        <v>50</v>
      </c>
      <c r="B914" s="19">
        <v>39961</v>
      </c>
      <c r="C914" s="17" t="s">
        <v>44</v>
      </c>
      <c r="D914" s="17" t="s">
        <v>516</v>
      </c>
      <c r="E914" s="139" t="s">
        <v>54</v>
      </c>
      <c r="F914" s="139"/>
      <c r="G914" s="18" t="s">
        <v>130</v>
      </c>
      <c r="H914" s="21">
        <v>0.42399999999999999</v>
      </c>
      <c r="I914" s="20">
        <f t="shared" si="278"/>
        <v>25.072499999999998</v>
      </c>
      <c r="J914" s="20">
        <f t="shared" ref="J914" si="282">ROUND(H914*I914,2)</f>
        <v>10.63</v>
      </c>
      <c r="K914" s="65"/>
      <c r="N914" s="59">
        <v>33.43</v>
      </c>
      <c r="O914" s="68">
        <f t="shared" si="273"/>
        <v>8.3574999999999999</v>
      </c>
      <c r="P914" s="68">
        <f t="shared" si="279"/>
        <v>25.072499999999998</v>
      </c>
      <c r="Q914" s="69">
        <f t="shared" si="274"/>
        <v>0.25</v>
      </c>
    </row>
    <row r="915" spans="1:17" ht="0.95" customHeight="1" thickTop="1" x14ac:dyDescent="0.2">
      <c r="A915" s="11"/>
      <c r="B915" s="11"/>
      <c r="C915" s="11"/>
      <c r="D915" s="11"/>
      <c r="E915" s="11"/>
      <c r="F915" s="11"/>
      <c r="G915" s="11"/>
      <c r="H915" s="11"/>
      <c r="I915" s="11"/>
      <c r="J915" s="11"/>
      <c r="K915" s="65" t="b">
        <f t="shared" si="277"/>
        <v>0</v>
      </c>
      <c r="N915" s="59"/>
      <c r="O915" s="68">
        <f t="shared" si="273"/>
        <v>0</v>
      </c>
      <c r="P915" s="68">
        <f t="shared" si="279"/>
        <v>0</v>
      </c>
      <c r="Q915" s="69" t="e">
        <f t="shared" si="274"/>
        <v>#DIV/0!</v>
      </c>
    </row>
    <row r="916" spans="1:17" ht="18" customHeight="1" x14ac:dyDescent="0.2">
      <c r="A916" s="2" t="s">
        <v>523</v>
      </c>
      <c r="B916" s="4" t="s">
        <v>36</v>
      </c>
      <c r="C916" s="2" t="s">
        <v>37</v>
      </c>
      <c r="D916" s="2" t="s">
        <v>9</v>
      </c>
      <c r="E916" s="129" t="s">
        <v>38</v>
      </c>
      <c r="F916" s="129"/>
      <c r="G916" s="3" t="s">
        <v>39</v>
      </c>
      <c r="H916" s="4" t="s">
        <v>40</v>
      </c>
      <c r="I916" s="4" t="s">
        <v>41</v>
      </c>
      <c r="J916" s="4" t="s">
        <v>10</v>
      </c>
      <c r="K916" s="65">
        <f t="shared" si="277"/>
        <v>603.97</v>
      </c>
      <c r="N916" s="59" t="s">
        <v>41</v>
      </c>
      <c r="O916" s="68" t="e">
        <f t="shared" si="273"/>
        <v>#VALUE!</v>
      </c>
      <c r="P916" s="68" t="e">
        <f t="shared" si="279"/>
        <v>#VALUE!</v>
      </c>
      <c r="Q916" s="69" t="e">
        <f t="shared" si="274"/>
        <v>#VALUE!</v>
      </c>
    </row>
    <row r="917" spans="1:17" ht="39" customHeight="1" x14ac:dyDescent="0.2">
      <c r="A917" s="6" t="s">
        <v>42</v>
      </c>
      <c r="B917" s="8">
        <v>91338</v>
      </c>
      <c r="C917" s="6" t="s">
        <v>44</v>
      </c>
      <c r="D917" s="6" t="s">
        <v>524</v>
      </c>
      <c r="E917" s="138" t="s">
        <v>186</v>
      </c>
      <c r="F917" s="138"/>
      <c r="G917" s="7" t="s">
        <v>101</v>
      </c>
      <c r="H917" s="10">
        <v>1</v>
      </c>
      <c r="I917" s="9">
        <f>SUM(J918:J923)</f>
        <v>603.97</v>
      </c>
      <c r="J917" s="9">
        <f>H917*I917</f>
        <v>603.97</v>
      </c>
      <c r="K917" s="65"/>
      <c r="N917" s="59">
        <v>805.29000000000008</v>
      </c>
      <c r="O917" s="68">
        <f t="shared" si="273"/>
        <v>201.32250000000002</v>
      </c>
      <c r="P917" s="68">
        <f t="shared" si="279"/>
        <v>603.96750000000009</v>
      </c>
      <c r="Q917" s="69">
        <f t="shared" si="274"/>
        <v>0.25</v>
      </c>
    </row>
    <row r="918" spans="1:17" ht="24" customHeight="1" x14ac:dyDescent="0.2">
      <c r="A918" s="12" t="s">
        <v>48</v>
      </c>
      <c r="B918" s="14">
        <v>88309</v>
      </c>
      <c r="C918" s="12" t="s">
        <v>44</v>
      </c>
      <c r="D918" s="12" t="s">
        <v>273</v>
      </c>
      <c r="E918" s="137" t="s">
        <v>46</v>
      </c>
      <c r="F918" s="137"/>
      <c r="G918" s="13" t="s">
        <v>73</v>
      </c>
      <c r="H918" s="16">
        <v>0.35630000000000001</v>
      </c>
      <c r="I918" s="15">
        <f t="shared" ref="I918:I922" si="283">P918</f>
        <v>16.297499999999999</v>
      </c>
      <c r="J918" s="15">
        <f>ROUNDDOWN(H918*I918,2)</f>
        <v>5.8</v>
      </c>
      <c r="K918" s="65"/>
      <c r="N918" s="59">
        <v>21.73</v>
      </c>
      <c r="O918" s="68">
        <f t="shared" si="273"/>
        <v>5.4325000000000001</v>
      </c>
      <c r="P918" s="68">
        <f t="shared" si="279"/>
        <v>16.297499999999999</v>
      </c>
      <c r="Q918" s="69">
        <f t="shared" si="274"/>
        <v>0.25</v>
      </c>
    </row>
    <row r="919" spans="1:17" ht="24" customHeight="1" x14ac:dyDescent="0.2">
      <c r="A919" s="12" t="s">
        <v>48</v>
      </c>
      <c r="B919" s="14">
        <v>88316</v>
      </c>
      <c r="C919" s="12" t="s">
        <v>44</v>
      </c>
      <c r="D919" s="12" t="s">
        <v>106</v>
      </c>
      <c r="E919" s="137" t="s">
        <v>46</v>
      </c>
      <c r="F919" s="137"/>
      <c r="G919" s="13" t="s">
        <v>73</v>
      </c>
      <c r="H919" s="16">
        <v>0.1779</v>
      </c>
      <c r="I919" s="15">
        <f t="shared" si="283"/>
        <v>12.84</v>
      </c>
      <c r="J919" s="15">
        <f>ROUNDDOWN(H919*I919,2)</f>
        <v>2.2799999999999998</v>
      </c>
      <c r="K919" s="65"/>
      <c r="N919" s="59">
        <v>17.12</v>
      </c>
      <c r="O919" s="68">
        <f t="shared" si="273"/>
        <v>4.28</v>
      </c>
      <c r="P919" s="68">
        <f t="shared" si="279"/>
        <v>12.84</v>
      </c>
      <c r="Q919" s="69">
        <f t="shared" si="274"/>
        <v>0.25</v>
      </c>
    </row>
    <row r="920" spans="1:17" ht="26.1" customHeight="1" x14ac:dyDescent="0.2">
      <c r="A920" s="17" t="s">
        <v>50</v>
      </c>
      <c r="B920" s="19">
        <v>142</v>
      </c>
      <c r="C920" s="17" t="s">
        <v>44</v>
      </c>
      <c r="D920" s="17" t="s">
        <v>525</v>
      </c>
      <c r="E920" s="139" t="s">
        <v>54</v>
      </c>
      <c r="F920" s="139"/>
      <c r="G920" s="18" t="s">
        <v>526</v>
      </c>
      <c r="H920" s="21">
        <v>0.88290000000000002</v>
      </c>
      <c r="I920" s="20">
        <f t="shared" si="283"/>
        <v>37.950000000000003</v>
      </c>
      <c r="J920" s="20">
        <f t="shared" ref="J920:J921" si="284">ROUNDDOWN(H920*I920,2)</f>
        <v>33.5</v>
      </c>
      <c r="K920" s="65"/>
      <c r="N920" s="59">
        <v>50.6</v>
      </c>
      <c r="O920" s="68">
        <f t="shared" si="273"/>
        <v>12.65</v>
      </c>
      <c r="P920" s="68">
        <f t="shared" si="279"/>
        <v>37.950000000000003</v>
      </c>
      <c r="Q920" s="69">
        <f t="shared" si="274"/>
        <v>0.25</v>
      </c>
    </row>
    <row r="921" spans="1:17" ht="39" customHeight="1" x14ac:dyDescent="0.2">
      <c r="A921" s="17" t="s">
        <v>50</v>
      </c>
      <c r="B921" s="19">
        <v>4914</v>
      </c>
      <c r="C921" s="17" t="s">
        <v>44</v>
      </c>
      <c r="D921" s="17" t="s">
        <v>527</v>
      </c>
      <c r="E921" s="139" t="s">
        <v>54</v>
      </c>
      <c r="F921" s="139"/>
      <c r="G921" s="18" t="s">
        <v>101</v>
      </c>
      <c r="H921" s="21">
        <v>1</v>
      </c>
      <c r="I921" s="20">
        <f t="shared" si="283"/>
        <v>419.45249999999999</v>
      </c>
      <c r="J921" s="20">
        <f t="shared" si="284"/>
        <v>419.45</v>
      </c>
      <c r="K921" s="65"/>
      <c r="N921" s="59">
        <v>559.27</v>
      </c>
      <c r="O921" s="68">
        <f t="shared" si="273"/>
        <v>139.8175</v>
      </c>
      <c r="P921" s="68">
        <f t="shared" si="279"/>
        <v>419.45249999999999</v>
      </c>
      <c r="Q921" s="69">
        <f t="shared" si="274"/>
        <v>0.25</v>
      </c>
    </row>
    <row r="922" spans="1:17" ht="39" customHeight="1" x14ac:dyDescent="0.2">
      <c r="A922" s="17" t="s">
        <v>50</v>
      </c>
      <c r="B922" s="19">
        <v>7568</v>
      </c>
      <c r="C922" s="17" t="s">
        <v>44</v>
      </c>
      <c r="D922" s="17" t="s">
        <v>528</v>
      </c>
      <c r="E922" s="139" t="s">
        <v>54</v>
      </c>
      <c r="F922" s="139"/>
      <c r="G922" s="18" t="s">
        <v>130</v>
      </c>
      <c r="H922" s="21">
        <v>4.8166000000000002</v>
      </c>
      <c r="I922" s="20">
        <f t="shared" si="283"/>
        <v>0.50250000000000006</v>
      </c>
      <c r="J922" s="20">
        <f t="shared" ref="J922" si="285">ROUND(H922*I922,2)</f>
        <v>2.42</v>
      </c>
      <c r="K922" s="65"/>
      <c r="N922" s="59">
        <v>0.67</v>
      </c>
      <c r="O922" s="68">
        <f t="shared" si="273"/>
        <v>0.16750000000000001</v>
      </c>
      <c r="P922" s="68">
        <f t="shared" si="279"/>
        <v>0.50250000000000006</v>
      </c>
      <c r="Q922" s="69">
        <f t="shared" si="274"/>
        <v>0.25</v>
      </c>
    </row>
    <row r="923" spans="1:17" ht="39" customHeight="1" thickBot="1" x14ac:dyDescent="0.25">
      <c r="A923" s="17" t="s">
        <v>50</v>
      </c>
      <c r="B923" s="19">
        <v>36888</v>
      </c>
      <c r="C923" s="17" t="s">
        <v>44</v>
      </c>
      <c r="D923" s="17" t="s">
        <v>529</v>
      </c>
      <c r="E923" s="139" t="s">
        <v>54</v>
      </c>
      <c r="F923" s="139"/>
      <c r="G923" s="18" t="s">
        <v>108</v>
      </c>
      <c r="H923" s="21">
        <v>6.8503999999999996</v>
      </c>
      <c r="I923" s="20">
        <f t="shared" ref="I923" si="286">P923</f>
        <v>20.512500000000003</v>
      </c>
      <c r="J923" s="20">
        <f t="shared" ref="J923" si="287">ROUND(H923*I923,2)</f>
        <v>140.52000000000001</v>
      </c>
      <c r="K923" s="65"/>
      <c r="N923" s="59">
        <v>27.35</v>
      </c>
      <c r="O923" s="68">
        <f t="shared" si="273"/>
        <v>6.8375000000000004</v>
      </c>
      <c r="P923" s="68">
        <f t="shared" si="279"/>
        <v>20.512500000000003</v>
      </c>
      <c r="Q923" s="69">
        <f t="shared" si="274"/>
        <v>0.24999999999999989</v>
      </c>
    </row>
    <row r="924" spans="1:17" ht="0.95" customHeight="1" thickTop="1" x14ac:dyDescent="0.2">
      <c r="A924" s="11"/>
      <c r="B924" s="11"/>
      <c r="C924" s="11"/>
      <c r="D924" s="11"/>
      <c r="E924" s="11"/>
      <c r="F924" s="11"/>
      <c r="G924" s="11"/>
      <c r="H924" s="11"/>
      <c r="I924" s="11"/>
      <c r="J924" s="11"/>
      <c r="K924" s="65" t="b">
        <f t="shared" si="277"/>
        <v>0</v>
      </c>
      <c r="N924" s="59"/>
      <c r="O924" s="68">
        <f t="shared" si="273"/>
        <v>0</v>
      </c>
      <c r="P924" s="68">
        <f t="shared" si="279"/>
        <v>0</v>
      </c>
      <c r="Q924" s="69" t="e">
        <f t="shared" si="274"/>
        <v>#DIV/0!</v>
      </c>
    </row>
    <row r="925" spans="1:17" ht="18" customHeight="1" x14ac:dyDescent="0.2">
      <c r="A925" s="2" t="s">
        <v>530</v>
      </c>
      <c r="B925" s="4" t="s">
        <v>36</v>
      </c>
      <c r="C925" s="2" t="s">
        <v>37</v>
      </c>
      <c r="D925" s="2" t="s">
        <v>9</v>
      </c>
      <c r="E925" s="129" t="s">
        <v>38</v>
      </c>
      <c r="F925" s="129"/>
      <c r="G925" s="3" t="s">
        <v>39</v>
      </c>
      <c r="H925" s="4" t="s">
        <v>40</v>
      </c>
      <c r="I925" s="4" t="s">
        <v>41</v>
      </c>
      <c r="J925" s="4" t="s">
        <v>10</v>
      </c>
      <c r="K925" s="65">
        <f t="shared" si="277"/>
        <v>411</v>
      </c>
      <c r="N925" s="59" t="s">
        <v>41</v>
      </c>
      <c r="O925" s="68" t="e">
        <f t="shared" si="273"/>
        <v>#VALUE!</v>
      </c>
      <c r="P925" s="68" t="e">
        <f t="shared" si="279"/>
        <v>#VALUE!</v>
      </c>
      <c r="Q925" s="69" t="e">
        <f t="shared" si="274"/>
        <v>#VALUE!</v>
      </c>
    </row>
    <row r="926" spans="1:17" ht="65.099999999999994" customHeight="1" x14ac:dyDescent="0.2">
      <c r="A926" s="6" t="s">
        <v>42</v>
      </c>
      <c r="B926" s="8">
        <v>94580</v>
      </c>
      <c r="C926" s="6" t="s">
        <v>44</v>
      </c>
      <c r="D926" s="6" t="s">
        <v>531</v>
      </c>
      <c r="E926" s="138" t="s">
        <v>186</v>
      </c>
      <c r="F926" s="138"/>
      <c r="G926" s="7" t="s">
        <v>101</v>
      </c>
      <c r="H926" s="10">
        <v>1</v>
      </c>
      <c r="I926" s="9">
        <f>SUM(J927:J931)</f>
        <v>411</v>
      </c>
      <c r="J926" s="9">
        <f>H926*I926</f>
        <v>411</v>
      </c>
      <c r="K926" s="65"/>
      <c r="N926" s="59">
        <v>548</v>
      </c>
      <c r="O926" s="68">
        <f t="shared" si="273"/>
        <v>137</v>
      </c>
      <c r="P926" s="68">
        <f t="shared" si="279"/>
        <v>411</v>
      </c>
      <c r="Q926" s="69">
        <f t="shared" si="274"/>
        <v>0.25</v>
      </c>
    </row>
    <row r="927" spans="1:17" ht="24" customHeight="1" x14ac:dyDescent="0.2">
      <c r="A927" s="12" t="s">
        <v>48</v>
      </c>
      <c r="B927" s="14">
        <v>88309</v>
      </c>
      <c r="C927" s="12" t="s">
        <v>44</v>
      </c>
      <c r="D927" s="12" t="s">
        <v>273</v>
      </c>
      <c r="E927" s="137" t="s">
        <v>46</v>
      </c>
      <c r="F927" s="137"/>
      <c r="G927" s="13" t="s">
        <v>73</v>
      </c>
      <c r="H927" s="16">
        <v>1.1200000000000001</v>
      </c>
      <c r="I927" s="15">
        <f t="shared" ref="I927:I931" si="288">P927</f>
        <v>16.297499999999999</v>
      </c>
      <c r="J927" s="15">
        <f>ROUNDDOWN(H927*I927,2)</f>
        <v>18.25</v>
      </c>
      <c r="K927" s="65"/>
      <c r="N927" s="59">
        <v>21.73</v>
      </c>
      <c r="O927" s="68">
        <f t="shared" si="273"/>
        <v>5.4325000000000001</v>
      </c>
      <c r="P927" s="68">
        <f t="shared" si="279"/>
        <v>16.297499999999999</v>
      </c>
      <c r="Q927" s="69">
        <f t="shared" si="274"/>
        <v>0.25</v>
      </c>
    </row>
    <row r="928" spans="1:17" ht="24" customHeight="1" x14ac:dyDescent="0.2">
      <c r="A928" s="12" t="s">
        <v>48</v>
      </c>
      <c r="B928" s="14">
        <v>88316</v>
      </c>
      <c r="C928" s="12" t="s">
        <v>44</v>
      </c>
      <c r="D928" s="12" t="s">
        <v>106</v>
      </c>
      <c r="E928" s="137" t="s">
        <v>46</v>
      </c>
      <c r="F928" s="137"/>
      <c r="G928" s="13" t="s">
        <v>73</v>
      </c>
      <c r="H928" s="16">
        <v>0.56000000000000005</v>
      </c>
      <c r="I928" s="15">
        <f t="shared" si="288"/>
        <v>12.84</v>
      </c>
      <c r="J928" s="15">
        <f>ROUNDDOWN(H928*I928,2)</f>
        <v>7.19</v>
      </c>
      <c r="K928" s="65"/>
      <c r="N928" s="59">
        <v>17.12</v>
      </c>
      <c r="O928" s="68">
        <f t="shared" si="273"/>
        <v>4.28</v>
      </c>
      <c r="P928" s="68">
        <f t="shared" si="279"/>
        <v>12.84</v>
      </c>
      <c r="Q928" s="69">
        <f t="shared" si="274"/>
        <v>0.25</v>
      </c>
    </row>
    <row r="929" spans="1:17" ht="39" customHeight="1" x14ac:dyDescent="0.2">
      <c r="A929" s="17" t="s">
        <v>50</v>
      </c>
      <c r="B929" s="19">
        <v>11950</v>
      </c>
      <c r="C929" s="17" t="s">
        <v>44</v>
      </c>
      <c r="D929" s="17" t="s">
        <v>532</v>
      </c>
      <c r="E929" s="139" t="s">
        <v>54</v>
      </c>
      <c r="F929" s="139"/>
      <c r="G929" s="18" t="s">
        <v>130</v>
      </c>
      <c r="H929" s="21">
        <v>7.3</v>
      </c>
      <c r="I929" s="20">
        <f t="shared" si="288"/>
        <v>0.16500000000000001</v>
      </c>
      <c r="J929" s="20">
        <f t="shared" ref="J929:J930" si="289">ROUNDDOWN(H929*I929,2)</f>
        <v>1.2</v>
      </c>
      <c r="K929" s="65"/>
      <c r="N929" s="59">
        <v>0.22</v>
      </c>
      <c r="O929" s="68">
        <f t="shared" si="273"/>
        <v>5.5E-2</v>
      </c>
      <c r="P929" s="68">
        <f t="shared" si="279"/>
        <v>0.16500000000000001</v>
      </c>
      <c r="Q929" s="69">
        <f t="shared" si="274"/>
        <v>0.25</v>
      </c>
    </row>
    <row r="930" spans="1:17" ht="24" customHeight="1" x14ac:dyDescent="0.2">
      <c r="A930" s="17" t="s">
        <v>50</v>
      </c>
      <c r="B930" s="19">
        <v>39961</v>
      </c>
      <c r="C930" s="17" t="s">
        <v>44</v>
      </c>
      <c r="D930" s="17" t="s">
        <v>516</v>
      </c>
      <c r="E930" s="139" t="s">
        <v>54</v>
      </c>
      <c r="F930" s="139"/>
      <c r="G930" s="18" t="s">
        <v>130</v>
      </c>
      <c r="H930" s="21">
        <v>0.56000000000000005</v>
      </c>
      <c r="I930" s="20">
        <f t="shared" si="288"/>
        <v>25.072499999999998</v>
      </c>
      <c r="J930" s="20">
        <f t="shared" si="289"/>
        <v>14.04</v>
      </c>
      <c r="K930" s="65"/>
      <c r="N930" s="59">
        <v>33.43</v>
      </c>
      <c r="O930" s="68">
        <f t="shared" si="273"/>
        <v>8.3574999999999999</v>
      </c>
      <c r="P930" s="68">
        <f t="shared" si="279"/>
        <v>25.072499999999998</v>
      </c>
      <c r="Q930" s="69">
        <f t="shared" si="274"/>
        <v>0.25</v>
      </c>
    </row>
    <row r="931" spans="1:17" ht="65.099999999999994" customHeight="1" thickBot="1" x14ac:dyDescent="0.25">
      <c r="A931" s="17" t="s">
        <v>50</v>
      </c>
      <c r="B931" s="19">
        <v>44399</v>
      </c>
      <c r="C931" s="17" t="s">
        <v>44</v>
      </c>
      <c r="D931" s="17" t="s">
        <v>533</v>
      </c>
      <c r="E931" s="139" t="s">
        <v>54</v>
      </c>
      <c r="F931" s="139"/>
      <c r="G931" s="18" t="s">
        <v>130</v>
      </c>
      <c r="H931" s="21">
        <v>0.66720000000000002</v>
      </c>
      <c r="I931" s="20">
        <f t="shared" si="288"/>
        <v>555.05250000000001</v>
      </c>
      <c r="J931" s="20">
        <f>ROUNDDOWN(H931*I931,2)-0.01</f>
        <v>370.32</v>
      </c>
      <c r="K931" s="65"/>
      <c r="N931" s="59">
        <v>740.07</v>
      </c>
      <c r="O931" s="68">
        <f t="shared" si="273"/>
        <v>185.01750000000001</v>
      </c>
      <c r="P931" s="68">
        <f t="shared" si="279"/>
        <v>555.05250000000001</v>
      </c>
      <c r="Q931" s="69">
        <f t="shared" si="274"/>
        <v>0.25</v>
      </c>
    </row>
    <row r="932" spans="1:17" ht="0.95" customHeight="1" thickTop="1" x14ac:dyDescent="0.2">
      <c r="A932" s="11"/>
      <c r="B932" s="11"/>
      <c r="C932" s="11"/>
      <c r="D932" s="11"/>
      <c r="E932" s="11"/>
      <c r="F932" s="11"/>
      <c r="G932" s="11"/>
      <c r="H932" s="11"/>
      <c r="I932" s="11"/>
      <c r="J932" s="11"/>
      <c r="K932" s="65" t="b">
        <f t="shared" si="277"/>
        <v>0</v>
      </c>
      <c r="N932" s="59"/>
      <c r="O932" s="68">
        <f t="shared" si="273"/>
        <v>0</v>
      </c>
      <c r="P932" s="68">
        <f t="shared" si="279"/>
        <v>0</v>
      </c>
      <c r="Q932" s="69" t="e">
        <f t="shared" si="274"/>
        <v>#DIV/0!</v>
      </c>
    </row>
    <row r="933" spans="1:17" ht="18" customHeight="1" x14ac:dyDescent="0.2">
      <c r="A933" s="2" t="s">
        <v>534</v>
      </c>
      <c r="B933" s="4" t="s">
        <v>36</v>
      </c>
      <c r="C933" s="2" t="s">
        <v>37</v>
      </c>
      <c r="D933" s="2" t="s">
        <v>9</v>
      </c>
      <c r="E933" s="129" t="s">
        <v>38</v>
      </c>
      <c r="F933" s="129"/>
      <c r="G933" s="3" t="s">
        <v>39</v>
      </c>
      <c r="H933" s="4" t="s">
        <v>40</v>
      </c>
      <c r="I933" s="4" t="s">
        <v>41</v>
      </c>
      <c r="J933" s="4" t="s">
        <v>10</v>
      </c>
      <c r="K933" s="65">
        <f t="shared" si="277"/>
        <v>208.16</v>
      </c>
      <c r="N933" s="59" t="s">
        <v>41</v>
      </c>
      <c r="O933" s="68" t="e">
        <f t="shared" si="273"/>
        <v>#VALUE!</v>
      </c>
      <c r="P933" s="68" t="e">
        <f t="shared" si="279"/>
        <v>#VALUE!</v>
      </c>
      <c r="Q933" s="69" t="e">
        <f t="shared" si="274"/>
        <v>#VALUE!</v>
      </c>
    </row>
    <row r="934" spans="1:17" ht="26.1" customHeight="1" x14ac:dyDescent="0.2">
      <c r="A934" s="6" t="s">
        <v>42</v>
      </c>
      <c r="B934" s="8">
        <v>11201</v>
      </c>
      <c r="C934" s="6" t="s">
        <v>90</v>
      </c>
      <c r="D934" s="6" t="s">
        <v>535</v>
      </c>
      <c r="E934" s="138" t="s">
        <v>536</v>
      </c>
      <c r="F934" s="138"/>
      <c r="G934" s="7" t="s">
        <v>101</v>
      </c>
      <c r="H934" s="10">
        <v>1</v>
      </c>
      <c r="I934" s="9">
        <f>SUM(J935:J938)</f>
        <v>208.16</v>
      </c>
      <c r="J934" s="9">
        <f>H934*I934</f>
        <v>208.16</v>
      </c>
      <c r="K934" s="65"/>
      <c r="N934" s="59">
        <v>277.54000000000002</v>
      </c>
      <c r="O934" s="68">
        <f t="shared" si="273"/>
        <v>69.385000000000005</v>
      </c>
      <c r="P934" s="68">
        <f t="shared" si="279"/>
        <v>208.15500000000003</v>
      </c>
      <c r="Q934" s="69">
        <f t="shared" si="274"/>
        <v>0.25</v>
      </c>
    </row>
    <row r="935" spans="1:17" ht="39" customHeight="1" x14ac:dyDescent="0.2">
      <c r="A935" s="12" t="s">
        <v>48</v>
      </c>
      <c r="B935" s="14">
        <v>1903</v>
      </c>
      <c r="C935" s="12" t="s">
        <v>90</v>
      </c>
      <c r="D935" s="12" t="s">
        <v>537</v>
      </c>
      <c r="E935" s="137" t="s">
        <v>538</v>
      </c>
      <c r="F935" s="137"/>
      <c r="G935" s="13" t="s">
        <v>104</v>
      </c>
      <c r="H935" s="16">
        <v>0.03</v>
      </c>
      <c r="I935" s="15">
        <f t="shared" ref="I935:I936" si="290">P935</f>
        <v>398.66249999999997</v>
      </c>
      <c r="J935" s="15">
        <f>ROUND(H935*I935,2)</f>
        <v>11.96</v>
      </c>
      <c r="K935" s="65"/>
      <c r="N935" s="59">
        <v>531.54999999999995</v>
      </c>
      <c r="O935" s="68">
        <f t="shared" si="273"/>
        <v>132.88749999999999</v>
      </c>
      <c r="P935" s="68">
        <f t="shared" si="279"/>
        <v>398.66249999999997</v>
      </c>
      <c r="Q935" s="69">
        <f t="shared" si="274"/>
        <v>0.25</v>
      </c>
    </row>
    <row r="936" spans="1:17" ht="24" customHeight="1" x14ac:dyDescent="0.2">
      <c r="A936" s="12" t="s">
        <v>48</v>
      </c>
      <c r="B936" s="14">
        <v>88316</v>
      </c>
      <c r="C936" s="12" t="s">
        <v>44</v>
      </c>
      <c r="D936" s="12" t="s">
        <v>106</v>
      </c>
      <c r="E936" s="137" t="s">
        <v>46</v>
      </c>
      <c r="F936" s="137"/>
      <c r="G936" s="13" t="s">
        <v>73</v>
      </c>
      <c r="H936" s="16">
        <v>1</v>
      </c>
      <c r="I936" s="15">
        <f t="shared" si="290"/>
        <v>12.84</v>
      </c>
      <c r="J936" s="15">
        <f t="shared" ref="J936:J937" si="291">ROUND(H936*I936,2)</f>
        <v>12.84</v>
      </c>
      <c r="K936" s="65"/>
      <c r="N936" s="59">
        <v>17.12</v>
      </c>
      <c r="O936" s="68">
        <f t="shared" si="273"/>
        <v>4.28</v>
      </c>
      <c r="P936" s="68">
        <f t="shared" si="279"/>
        <v>12.84</v>
      </c>
      <c r="Q936" s="69">
        <f t="shared" si="274"/>
        <v>0.25</v>
      </c>
    </row>
    <row r="937" spans="1:17" ht="24" customHeight="1" x14ac:dyDescent="0.2">
      <c r="A937" s="12" t="s">
        <v>48</v>
      </c>
      <c r="B937" s="14">
        <v>88309</v>
      </c>
      <c r="C937" s="12" t="s">
        <v>44</v>
      </c>
      <c r="D937" s="12" t="s">
        <v>273</v>
      </c>
      <c r="E937" s="137" t="s">
        <v>46</v>
      </c>
      <c r="F937" s="137"/>
      <c r="G937" s="13" t="s">
        <v>73</v>
      </c>
      <c r="H937" s="16">
        <v>1</v>
      </c>
      <c r="I937" s="15">
        <f t="shared" ref="I937:I938" si="292">P937</f>
        <v>16.297499999999999</v>
      </c>
      <c r="J937" s="15">
        <f t="shared" si="291"/>
        <v>16.3</v>
      </c>
      <c r="K937" s="65"/>
      <c r="N937" s="59">
        <v>21.73</v>
      </c>
      <c r="O937" s="68">
        <f t="shared" si="273"/>
        <v>5.4325000000000001</v>
      </c>
      <c r="P937" s="68">
        <f t="shared" si="279"/>
        <v>16.297499999999999</v>
      </c>
      <c r="Q937" s="69">
        <f t="shared" si="274"/>
        <v>0.25</v>
      </c>
    </row>
    <row r="938" spans="1:17" ht="26.1" customHeight="1" thickBot="1" x14ac:dyDescent="0.25">
      <c r="A938" s="17" t="s">
        <v>50</v>
      </c>
      <c r="B938" s="19">
        <v>12085</v>
      </c>
      <c r="C938" s="17" t="s">
        <v>90</v>
      </c>
      <c r="D938" s="17" t="s">
        <v>539</v>
      </c>
      <c r="E938" s="139" t="s">
        <v>54</v>
      </c>
      <c r="F938" s="139"/>
      <c r="G938" s="18" t="s">
        <v>101</v>
      </c>
      <c r="H938" s="21">
        <v>1</v>
      </c>
      <c r="I938" s="20">
        <f t="shared" si="292"/>
        <v>167.05500000000001</v>
      </c>
      <c r="J938" s="20">
        <f>ROUND(H938*I938,2)</f>
        <v>167.06</v>
      </c>
      <c r="K938" s="65"/>
      <c r="N938" s="59">
        <v>222.74</v>
      </c>
      <c r="O938" s="68">
        <f t="shared" si="273"/>
        <v>55.685000000000002</v>
      </c>
      <c r="P938" s="68">
        <f t="shared" si="279"/>
        <v>167.05500000000001</v>
      </c>
      <c r="Q938" s="69">
        <f t="shared" si="274"/>
        <v>0.25</v>
      </c>
    </row>
    <row r="939" spans="1:17" ht="0.95" customHeight="1" thickTop="1" x14ac:dyDescent="0.2">
      <c r="A939" s="11"/>
      <c r="B939" s="11"/>
      <c r="C939" s="11"/>
      <c r="D939" s="11"/>
      <c r="E939" s="11"/>
      <c r="F939" s="11"/>
      <c r="G939" s="11"/>
      <c r="H939" s="11"/>
      <c r="I939" s="11"/>
      <c r="J939" s="11"/>
      <c r="K939" s="65" t="b">
        <f t="shared" si="277"/>
        <v>0</v>
      </c>
      <c r="N939" s="59"/>
      <c r="O939" s="68">
        <f t="shared" si="273"/>
        <v>0</v>
      </c>
      <c r="P939" s="68">
        <f t="shared" si="279"/>
        <v>0</v>
      </c>
      <c r="Q939" s="69" t="e">
        <f t="shared" si="274"/>
        <v>#DIV/0!</v>
      </c>
    </row>
    <row r="940" spans="1:17" ht="18" customHeight="1" x14ac:dyDescent="0.2">
      <c r="A940" s="2" t="s">
        <v>540</v>
      </c>
      <c r="B940" s="4" t="s">
        <v>36</v>
      </c>
      <c r="C940" s="2" t="s">
        <v>37</v>
      </c>
      <c r="D940" s="2" t="s">
        <v>9</v>
      </c>
      <c r="E940" s="129" t="s">
        <v>38</v>
      </c>
      <c r="F940" s="129"/>
      <c r="G940" s="3" t="s">
        <v>39</v>
      </c>
      <c r="H940" s="4" t="s">
        <v>40</v>
      </c>
      <c r="I940" s="4" t="s">
        <v>41</v>
      </c>
      <c r="J940" s="4" t="s">
        <v>10</v>
      </c>
      <c r="K940" s="65">
        <f t="shared" si="277"/>
        <v>722.33999999999992</v>
      </c>
      <c r="N940" s="59" t="s">
        <v>41</v>
      </c>
      <c r="O940" s="68" t="e">
        <f t="shared" si="273"/>
        <v>#VALUE!</v>
      </c>
      <c r="P940" s="68" t="e">
        <f t="shared" si="279"/>
        <v>#VALUE!</v>
      </c>
      <c r="Q940" s="69" t="e">
        <f t="shared" si="274"/>
        <v>#VALUE!</v>
      </c>
    </row>
    <row r="941" spans="1:17" ht="39" customHeight="1" x14ac:dyDescent="0.2">
      <c r="A941" s="6" t="s">
        <v>42</v>
      </c>
      <c r="B941" s="8">
        <v>4347</v>
      </c>
      <c r="C941" s="6" t="s">
        <v>90</v>
      </c>
      <c r="D941" s="6" t="s">
        <v>541</v>
      </c>
      <c r="E941" s="138" t="s">
        <v>536</v>
      </c>
      <c r="F941" s="138"/>
      <c r="G941" s="7" t="s">
        <v>101</v>
      </c>
      <c r="H941" s="10">
        <v>1</v>
      </c>
      <c r="I941" s="9">
        <f>SUM(J942:J949)</f>
        <v>722.33999999999992</v>
      </c>
      <c r="J941" s="9">
        <f>H941*I941</f>
        <v>722.33999999999992</v>
      </c>
      <c r="K941" s="65"/>
      <c r="N941" s="59">
        <v>963.11999999999989</v>
      </c>
      <c r="O941" s="68">
        <f t="shared" si="273"/>
        <v>240.77999999999997</v>
      </c>
      <c r="P941" s="68">
        <f t="shared" si="279"/>
        <v>722.33999999999992</v>
      </c>
      <c r="Q941" s="69">
        <f t="shared" si="274"/>
        <v>0.25</v>
      </c>
    </row>
    <row r="942" spans="1:17" ht="24" customHeight="1" x14ac:dyDescent="0.2">
      <c r="A942" s="12" t="s">
        <v>48</v>
      </c>
      <c r="B942" s="14">
        <v>88316</v>
      </c>
      <c r="C942" s="12" t="s">
        <v>44</v>
      </c>
      <c r="D942" s="12" t="s">
        <v>106</v>
      </c>
      <c r="E942" s="137" t="s">
        <v>46</v>
      </c>
      <c r="F942" s="137"/>
      <c r="G942" s="13" t="s">
        <v>73</v>
      </c>
      <c r="H942" s="16">
        <v>5.4</v>
      </c>
      <c r="I942" s="15">
        <f t="shared" ref="I942:I945" si="293">P942</f>
        <v>12.84</v>
      </c>
      <c r="J942" s="15">
        <f>ROUND(H942*I942,2)</f>
        <v>69.34</v>
      </c>
      <c r="K942" s="65"/>
      <c r="N942" s="59">
        <v>17.12</v>
      </c>
      <c r="O942" s="68">
        <f t="shared" si="273"/>
        <v>4.28</v>
      </c>
      <c r="P942" s="68">
        <f t="shared" si="279"/>
        <v>12.84</v>
      </c>
      <c r="Q942" s="69">
        <f t="shared" si="274"/>
        <v>0.25</v>
      </c>
    </row>
    <row r="943" spans="1:17" ht="24" customHeight="1" x14ac:dyDescent="0.2">
      <c r="A943" s="12" t="s">
        <v>48</v>
      </c>
      <c r="B943" s="14">
        <v>88315</v>
      </c>
      <c r="C943" s="12" t="s">
        <v>44</v>
      </c>
      <c r="D943" s="12" t="s">
        <v>542</v>
      </c>
      <c r="E943" s="137" t="s">
        <v>46</v>
      </c>
      <c r="F943" s="137"/>
      <c r="G943" s="13" t="s">
        <v>73</v>
      </c>
      <c r="H943" s="16">
        <v>2.7</v>
      </c>
      <c r="I943" s="15">
        <f t="shared" si="293"/>
        <v>16.184999999999999</v>
      </c>
      <c r="J943" s="15">
        <f>ROUNDDOWN(H943*I943,2)</f>
        <v>43.69</v>
      </c>
      <c r="K943" s="65"/>
      <c r="N943" s="59">
        <v>21.58</v>
      </c>
      <c r="O943" s="68">
        <f t="shared" si="273"/>
        <v>5.3949999999999996</v>
      </c>
      <c r="P943" s="68">
        <f t="shared" si="279"/>
        <v>16.184999999999999</v>
      </c>
      <c r="Q943" s="69">
        <f t="shared" si="274"/>
        <v>0.25</v>
      </c>
    </row>
    <row r="944" spans="1:17" ht="24" customHeight="1" x14ac:dyDescent="0.2">
      <c r="A944" s="12" t="s">
        <v>48</v>
      </c>
      <c r="B944" s="14">
        <v>88317</v>
      </c>
      <c r="C944" s="12" t="s">
        <v>44</v>
      </c>
      <c r="D944" s="12" t="s">
        <v>543</v>
      </c>
      <c r="E944" s="137" t="s">
        <v>46</v>
      </c>
      <c r="F944" s="137"/>
      <c r="G944" s="13" t="s">
        <v>73</v>
      </c>
      <c r="H944" s="16">
        <v>5.4</v>
      </c>
      <c r="I944" s="15">
        <f t="shared" si="293"/>
        <v>16.815000000000001</v>
      </c>
      <c r="J944" s="15">
        <f>ROUNDDOWN(H944*I944,2)</f>
        <v>90.8</v>
      </c>
      <c r="K944" s="65"/>
      <c r="N944" s="59">
        <v>22.42</v>
      </c>
      <c r="O944" s="68">
        <f t="shared" si="273"/>
        <v>5.6050000000000004</v>
      </c>
      <c r="P944" s="68">
        <f t="shared" si="279"/>
        <v>16.815000000000001</v>
      </c>
      <c r="Q944" s="69">
        <f t="shared" si="274"/>
        <v>0.25</v>
      </c>
    </row>
    <row r="945" spans="1:17" ht="24" customHeight="1" x14ac:dyDescent="0.2">
      <c r="A945" s="17" t="s">
        <v>50</v>
      </c>
      <c r="B945" s="19">
        <v>3510</v>
      </c>
      <c r="C945" s="17" t="s">
        <v>90</v>
      </c>
      <c r="D945" s="17" t="s">
        <v>544</v>
      </c>
      <c r="E945" s="139" t="s">
        <v>54</v>
      </c>
      <c r="F945" s="139"/>
      <c r="G945" s="18" t="s">
        <v>545</v>
      </c>
      <c r="H945" s="21">
        <v>1</v>
      </c>
      <c r="I945" s="20">
        <f t="shared" si="293"/>
        <v>5.25</v>
      </c>
      <c r="J945" s="20">
        <f>ROUND(H945*I945,2)</f>
        <v>5.25</v>
      </c>
      <c r="K945" s="65"/>
      <c r="N945" s="59">
        <v>7</v>
      </c>
      <c r="O945" s="68">
        <f t="shared" si="273"/>
        <v>1.75</v>
      </c>
      <c r="P945" s="68">
        <f t="shared" si="279"/>
        <v>5.25</v>
      </c>
      <c r="Q945" s="69">
        <f t="shared" si="274"/>
        <v>0.25</v>
      </c>
    </row>
    <row r="946" spans="1:17" ht="26.1" customHeight="1" x14ac:dyDescent="0.2">
      <c r="A946" s="17" t="s">
        <v>50</v>
      </c>
      <c r="B946" s="19">
        <v>3505</v>
      </c>
      <c r="C946" s="17" t="s">
        <v>90</v>
      </c>
      <c r="D946" s="17" t="s">
        <v>546</v>
      </c>
      <c r="E946" s="139" t="s">
        <v>54</v>
      </c>
      <c r="F946" s="139"/>
      <c r="G946" s="18" t="s">
        <v>396</v>
      </c>
      <c r="H946" s="21">
        <v>35.42</v>
      </c>
      <c r="I946" s="20">
        <f t="shared" ref="I946:I949" si="294">P946</f>
        <v>11.61</v>
      </c>
      <c r="J946" s="20">
        <f t="shared" ref="J946:J949" si="295">ROUND(H946*I946,2)</f>
        <v>411.23</v>
      </c>
      <c r="K946" s="65"/>
      <c r="N946" s="59">
        <v>15.48</v>
      </c>
      <c r="O946" s="68">
        <f t="shared" si="273"/>
        <v>3.87</v>
      </c>
      <c r="P946" s="68">
        <f t="shared" si="279"/>
        <v>11.61</v>
      </c>
      <c r="Q946" s="69">
        <f t="shared" si="274"/>
        <v>0.25000000000000011</v>
      </c>
    </row>
    <row r="947" spans="1:17" ht="26.1" customHeight="1" x14ac:dyDescent="0.2">
      <c r="A947" s="17" t="s">
        <v>50</v>
      </c>
      <c r="B947" s="19">
        <v>555</v>
      </c>
      <c r="C947" s="17" t="s">
        <v>44</v>
      </c>
      <c r="D947" s="17" t="s">
        <v>547</v>
      </c>
      <c r="E947" s="139" t="s">
        <v>54</v>
      </c>
      <c r="F947" s="139"/>
      <c r="G947" s="18" t="s">
        <v>108</v>
      </c>
      <c r="H947" s="21">
        <v>3.9</v>
      </c>
      <c r="I947" s="20">
        <f t="shared" si="294"/>
        <v>10.2225</v>
      </c>
      <c r="J947" s="20">
        <f t="shared" si="295"/>
        <v>39.869999999999997</v>
      </c>
      <c r="K947" s="65"/>
      <c r="N947" s="59">
        <v>13.63</v>
      </c>
      <c r="O947" s="68">
        <f t="shared" si="273"/>
        <v>3.4075000000000002</v>
      </c>
      <c r="P947" s="68">
        <f t="shared" si="279"/>
        <v>10.2225</v>
      </c>
      <c r="Q947" s="69">
        <f t="shared" si="274"/>
        <v>0.25</v>
      </c>
    </row>
    <row r="948" spans="1:17" ht="26.1" customHeight="1" x14ac:dyDescent="0.2">
      <c r="A948" s="17" t="s">
        <v>50</v>
      </c>
      <c r="B948" s="19">
        <v>10997</v>
      </c>
      <c r="C948" s="17" t="s">
        <v>44</v>
      </c>
      <c r="D948" s="17" t="s">
        <v>548</v>
      </c>
      <c r="E948" s="139" t="s">
        <v>54</v>
      </c>
      <c r="F948" s="139"/>
      <c r="G948" s="18" t="s">
        <v>112</v>
      </c>
      <c r="H948" s="21">
        <v>2.5</v>
      </c>
      <c r="I948" s="20">
        <f t="shared" si="294"/>
        <v>21.450000000000003</v>
      </c>
      <c r="J948" s="20">
        <f t="shared" si="295"/>
        <v>53.63</v>
      </c>
      <c r="K948" s="65"/>
      <c r="N948" s="59">
        <v>28.6</v>
      </c>
      <c r="O948" s="68">
        <f t="shared" si="273"/>
        <v>7.15</v>
      </c>
      <c r="P948" s="68">
        <f t="shared" si="279"/>
        <v>21.450000000000003</v>
      </c>
      <c r="Q948" s="69">
        <f t="shared" si="274"/>
        <v>0.24999999999999989</v>
      </c>
    </row>
    <row r="949" spans="1:17" ht="26.1" customHeight="1" thickBot="1" x14ac:dyDescent="0.25">
      <c r="A949" s="17" t="s">
        <v>50</v>
      </c>
      <c r="B949" s="19">
        <v>559</v>
      </c>
      <c r="C949" s="17" t="s">
        <v>44</v>
      </c>
      <c r="D949" s="17" t="s">
        <v>549</v>
      </c>
      <c r="E949" s="139" t="s">
        <v>54</v>
      </c>
      <c r="F949" s="139"/>
      <c r="G949" s="18" t="s">
        <v>108</v>
      </c>
      <c r="H949" s="21">
        <v>0.4</v>
      </c>
      <c r="I949" s="20">
        <f t="shared" si="294"/>
        <v>21.315000000000001</v>
      </c>
      <c r="J949" s="20">
        <f t="shared" si="295"/>
        <v>8.5299999999999994</v>
      </c>
      <c r="K949" s="65"/>
      <c r="N949" s="59">
        <v>28.42</v>
      </c>
      <c r="O949" s="68">
        <f t="shared" si="273"/>
        <v>7.1050000000000004</v>
      </c>
      <c r="P949" s="68">
        <f t="shared" si="279"/>
        <v>21.315000000000001</v>
      </c>
      <c r="Q949" s="69">
        <f t="shared" si="274"/>
        <v>0.25</v>
      </c>
    </row>
    <row r="950" spans="1:17" ht="0.95" customHeight="1" thickTop="1" x14ac:dyDescent="0.2">
      <c r="A950" s="11"/>
      <c r="B950" s="11"/>
      <c r="C950" s="11"/>
      <c r="D950" s="11"/>
      <c r="E950" s="11"/>
      <c r="F950" s="11"/>
      <c r="G950" s="11"/>
      <c r="H950" s="11"/>
      <c r="I950" s="11"/>
      <c r="J950" s="11"/>
      <c r="K950" s="65" t="b">
        <f t="shared" si="277"/>
        <v>0</v>
      </c>
      <c r="N950" s="59"/>
      <c r="O950" s="68">
        <f t="shared" si="273"/>
        <v>0</v>
      </c>
      <c r="P950" s="68">
        <f t="shared" si="279"/>
        <v>0</v>
      </c>
      <c r="Q950" s="69" t="e">
        <f t="shared" si="274"/>
        <v>#DIV/0!</v>
      </c>
    </row>
    <row r="951" spans="1:17" ht="18" customHeight="1" x14ac:dyDescent="0.2">
      <c r="A951" s="2" t="s">
        <v>550</v>
      </c>
      <c r="B951" s="4" t="s">
        <v>36</v>
      </c>
      <c r="C951" s="2" t="s">
        <v>37</v>
      </c>
      <c r="D951" s="2" t="s">
        <v>9</v>
      </c>
      <c r="E951" s="129" t="s">
        <v>38</v>
      </c>
      <c r="F951" s="129"/>
      <c r="G951" s="3" t="s">
        <v>39</v>
      </c>
      <c r="H951" s="4" t="s">
        <v>40</v>
      </c>
      <c r="I951" s="4" t="s">
        <v>41</v>
      </c>
      <c r="J951" s="4" t="s">
        <v>10</v>
      </c>
      <c r="K951" s="65">
        <f t="shared" si="277"/>
        <v>1322.78</v>
      </c>
      <c r="N951" s="59" t="s">
        <v>41</v>
      </c>
      <c r="O951" s="68" t="e">
        <f t="shared" si="273"/>
        <v>#VALUE!</v>
      </c>
      <c r="P951" s="68" t="e">
        <f t="shared" si="279"/>
        <v>#VALUE!</v>
      </c>
      <c r="Q951" s="69" t="e">
        <f t="shared" si="274"/>
        <v>#VALUE!</v>
      </c>
    </row>
    <row r="952" spans="1:17" ht="24" customHeight="1" x14ac:dyDescent="0.2">
      <c r="A952" s="6" t="s">
        <v>42</v>
      </c>
      <c r="B952" s="8">
        <v>1876</v>
      </c>
      <c r="C952" s="6" t="s">
        <v>90</v>
      </c>
      <c r="D952" s="6" t="s">
        <v>551</v>
      </c>
      <c r="E952" s="138" t="s">
        <v>536</v>
      </c>
      <c r="F952" s="138"/>
      <c r="G952" s="7" t="s">
        <v>545</v>
      </c>
      <c r="H952" s="10">
        <v>1</v>
      </c>
      <c r="I952" s="9">
        <f>SUM(J953)</f>
        <v>1322.78</v>
      </c>
      <c r="J952" s="9">
        <f>H952*I952</f>
        <v>1322.78</v>
      </c>
      <c r="K952" s="65"/>
      <c r="N952" s="59">
        <v>1763.71</v>
      </c>
      <c r="O952" s="68">
        <f t="shared" si="273"/>
        <v>440.92750000000001</v>
      </c>
      <c r="P952" s="68">
        <f t="shared" si="279"/>
        <v>1322.7825</v>
      </c>
      <c r="Q952" s="69">
        <f t="shared" si="274"/>
        <v>0.25</v>
      </c>
    </row>
    <row r="953" spans="1:17" ht="24" customHeight="1" thickBot="1" x14ac:dyDescent="0.25">
      <c r="A953" s="17" t="s">
        <v>50</v>
      </c>
      <c r="B953" s="19">
        <v>2263</v>
      </c>
      <c r="C953" s="17" t="s">
        <v>90</v>
      </c>
      <c r="D953" s="17" t="s">
        <v>552</v>
      </c>
      <c r="E953" s="139" t="s">
        <v>54</v>
      </c>
      <c r="F953" s="139"/>
      <c r="G953" s="18" t="s">
        <v>545</v>
      </c>
      <c r="H953" s="21">
        <v>1</v>
      </c>
      <c r="I953" s="20">
        <f t="shared" ref="I953" si="296">P953</f>
        <v>1322.7825</v>
      </c>
      <c r="J953" s="20">
        <f t="shared" ref="J953" si="297">ROUND(H953*I953,2)</f>
        <v>1322.78</v>
      </c>
      <c r="K953" s="65"/>
      <c r="N953" s="59">
        <v>1763.71</v>
      </c>
      <c r="O953" s="68">
        <f t="shared" si="273"/>
        <v>440.92750000000001</v>
      </c>
      <c r="P953" s="68">
        <f t="shared" si="279"/>
        <v>1322.7825</v>
      </c>
      <c r="Q953" s="69">
        <f t="shared" si="274"/>
        <v>0.25</v>
      </c>
    </row>
    <row r="954" spans="1:17" ht="0.95" customHeight="1" thickTop="1" x14ac:dyDescent="0.2">
      <c r="A954" s="11"/>
      <c r="B954" s="11"/>
      <c r="C954" s="11"/>
      <c r="D954" s="11"/>
      <c r="E954" s="11"/>
      <c r="F954" s="11"/>
      <c r="G954" s="11"/>
      <c r="H954" s="11"/>
      <c r="I954" s="11"/>
      <c r="J954" s="11"/>
      <c r="K954" s="65" t="b">
        <f t="shared" si="277"/>
        <v>0</v>
      </c>
      <c r="N954" s="59"/>
      <c r="O954" s="68">
        <f t="shared" si="273"/>
        <v>0</v>
      </c>
      <c r="P954" s="68">
        <f t="shared" si="279"/>
        <v>0</v>
      </c>
      <c r="Q954" s="69" t="e">
        <f t="shared" si="274"/>
        <v>#DIV/0!</v>
      </c>
    </row>
    <row r="955" spans="1:17" ht="18" customHeight="1" x14ac:dyDescent="0.2">
      <c r="A955" s="2" t="s">
        <v>553</v>
      </c>
      <c r="B955" s="4" t="s">
        <v>36</v>
      </c>
      <c r="C955" s="2" t="s">
        <v>37</v>
      </c>
      <c r="D955" s="2" t="s">
        <v>9</v>
      </c>
      <c r="E955" s="129" t="s">
        <v>38</v>
      </c>
      <c r="F955" s="129"/>
      <c r="G955" s="3" t="s">
        <v>39</v>
      </c>
      <c r="H955" s="4" t="s">
        <v>40</v>
      </c>
      <c r="I955" s="4" t="s">
        <v>41</v>
      </c>
      <c r="J955" s="4" t="s">
        <v>10</v>
      </c>
      <c r="K955" s="65">
        <f t="shared" si="277"/>
        <v>640.3599999999999</v>
      </c>
      <c r="N955" s="59" t="s">
        <v>41</v>
      </c>
      <c r="O955" s="68" t="e">
        <f t="shared" si="273"/>
        <v>#VALUE!</v>
      </c>
      <c r="P955" s="68" t="e">
        <f t="shared" si="279"/>
        <v>#VALUE!</v>
      </c>
      <c r="Q955" s="69" t="e">
        <f t="shared" si="274"/>
        <v>#VALUE!</v>
      </c>
    </row>
    <row r="956" spans="1:17" ht="26.1" customHeight="1" x14ac:dyDescent="0.2">
      <c r="A956" s="6" t="s">
        <v>42</v>
      </c>
      <c r="B956" s="8">
        <v>9072</v>
      </c>
      <c r="C956" s="6" t="s">
        <v>90</v>
      </c>
      <c r="D956" s="6" t="s">
        <v>554</v>
      </c>
      <c r="E956" s="138" t="s">
        <v>555</v>
      </c>
      <c r="F956" s="138"/>
      <c r="G956" s="7" t="s">
        <v>101</v>
      </c>
      <c r="H956" s="10">
        <v>1</v>
      </c>
      <c r="I956" s="9">
        <f>SUM(J957:J961)</f>
        <v>640.3599999999999</v>
      </c>
      <c r="J956" s="9">
        <f>H956*I956</f>
        <v>640.3599999999999</v>
      </c>
      <c r="K956" s="65"/>
      <c r="N956" s="59">
        <v>853.81</v>
      </c>
      <c r="O956" s="68">
        <f t="shared" si="273"/>
        <v>213.45249999999999</v>
      </c>
      <c r="P956" s="68">
        <f t="shared" si="279"/>
        <v>640.35749999999996</v>
      </c>
      <c r="Q956" s="69">
        <f t="shared" si="274"/>
        <v>0.25</v>
      </c>
    </row>
    <row r="957" spans="1:17" ht="39" customHeight="1" x14ac:dyDescent="0.2">
      <c r="A957" s="12" t="s">
        <v>48</v>
      </c>
      <c r="B957" s="14">
        <v>88631</v>
      </c>
      <c r="C957" s="12" t="s">
        <v>44</v>
      </c>
      <c r="D957" s="12" t="s">
        <v>13573</v>
      </c>
      <c r="E957" s="137" t="s">
        <v>538</v>
      </c>
      <c r="F957" s="137"/>
      <c r="G957" s="13" t="s">
        <v>104</v>
      </c>
      <c r="H957" s="16">
        <v>3.0000000000000001E-3</v>
      </c>
      <c r="I957" s="15">
        <f t="shared" ref="I957:I961" si="298">P957</f>
        <v>470.37</v>
      </c>
      <c r="J957" s="15">
        <f>ROUND(H957*I957,2)</f>
        <v>1.41</v>
      </c>
      <c r="K957" s="65"/>
      <c r="N957" s="59">
        <v>627.16</v>
      </c>
      <c r="O957" s="68">
        <f t="shared" si="273"/>
        <v>156.79</v>
      </c>
      <c r="P957" s="68">
        <f t="shared" si="279"/>
        <v>470.37</v>
      </c>
      <c r="Q957" s="69">
        <f t="shared" si="274"/>
        <v>0.25</v>
      </c>
    </row>
    <row r="958" spans="1:17" ht="24" customHeight="1" x14ac:dyDescent="0.2">
      <c r="A958" s="12" t="s">
        <v>48</v>
      </c>
      <c r="B958" s="14">
        <v>88309</v>
      </c>
      <c r="C958" s="12" t="s">
        <v>44</v>
      </c>
      <c r="D958" s="12" t="s">
        <v>273</v>
      </c>
      <c r="E958" s="137" t="s">
        <v>46</v>
      </c>
      <c r="F958" s="137"/>
      <c r="G958" s="13" t="s">
        <v>73</v>
      </c>
      <c r="H958" s="16">
        <v>1</v>
      </c>
      <c r="I958" s="15">
        <f t="shared" si="298"/>
        <v>16.297499999999999</v>
      </c>
      <c r="J958" s="15">
        <f>ROUND(H958*I958,2)</f>
        <v>16.3</v>
      </c>
      <c r="K958" s="65"/>
      <c r="N958" s="59">
        <v>21.73</v>
      </c>
      <c r="O958" s="68">
        <f t="shared" si="273"/>
        <v>5.4325000000000001</v>
      </c>
      <c r="P958" s="68">
        <f t="shared" si="279"/>
        <v>16.297499999999999</v>
      </c>
      <c r="Q958" s="69">
        <f t="shared" si="274"/>
        <v>0.25</v>
      </c>
    </row>
    <row r="959" spans="1:17" ht="24" customHeight="1" x14ac:dyDescent="0.2">
      <c r="A959" s="12" t="s">
        <v>48</v>
      </c>
      <c r="B959" s="14">
        <v>88316</v>
      </c>
      <c r="C959" s="12" t="s">
        <v>44</v>
      </c>
      <c r="D959" s="12" t="s">
        <v>106</v>
      </c>
      <c r="E959" s="137" t="s">
        <v>46</v>
      </c>
      <c r="F959" s="137"/>
      <c r="G959" s="13" t="s">
        <v>73</v>
      </c>
      <c r="H959" s="16">
        <v>1.5</v>
      </c>
      <c r="I959" s="15">
        <f t="shared" si="298"/>
        <v>12.84</v>
      </c>
      <c r="J959" s="15">
        <f>ROUNDDOWN(H959*I959,2)</f>
        <v>19.260000000000002</v>
      </c>
      <c r="K959" s="65"/>
      <c r="N959" s="59">
        <v>17.12</v>
      </c>
      <c r="O959" s="68">
        <f t="shared" si="273"/>
        <v>4.28</v>
      </c>
      <c r="P959" s="68">
        <f t="shared" si="279"/>
        <v>12.84</v>
      </c>
      <c r="Q959" s="69">
        <f t="shared" si="274"/>
        <v>0.25</v>
      </c>
    </row>
    <row r="960" spans="1:17" ht="26.1" customHeight="1" x14ac:dyDescent="0.2">
      <c r="A960" s="17" t="s">
        <v>50</v>
      </c>
      <c r="B960" s="19">
        <v>8855</v>
      </c>
      <c r="C960" s="17" t="s">
        <v>90</v>
      </c>
      <c r="D960" s="17" t="s">
        <v>556</v>
      </c>
      <c r="E960" s="139" t="s">
        <v>54</v>
      </c>
      <c r="F960" s="139"/>
      <c r="G960" s="18" t="s">
        <v>545</v>
      </c>
      <c r="H960" s="21">
        <v>1</v>
      </c>
      <c r="I960" s="20">
        <f t="shared" si="298"/>
        <v>52.327500000000001</v>
      </c>
      <c r="J960" s="20">
        <f>ROUND(H960*I960,2)</f>
        <v>52.33</v>
      </c>
      <c r="K960" s="65"/>
      <c r="N960" s="59">
        <v>69.77</v>
      </c>
      <c r="O960" s="68">
        <f t="shared" si="273"/>
        <v>17.442499999999999</v>
      </c>
      <c r="P960" s="68">
        <f t="shared" si="279"/>
        <v>52.327500000000001</v>
      </c>
      <c r="Q960" s="69">
        <f t="shared" si="274"/>
        <v>0.25</v>
      </c>
    </row>
    <row r="961" spans="1:17" ht="51.95" customHeight="1" thickBot="1" x14ac:dyDescent="0.25">
      <c r="A961" s="17" t="s">
        <v>50</v>
      </c>
      <c r="B961" s="19">
        <v>9357</v>
      </c>
      <c r="C961" s="17" t="s">
        <v>90</v>
      </c>
      <c r="D961" s="17" t="s">
        <v>557</v>
      </c>
      <c r="E961" s="139" t="s">
        <v>54</v>
      </c>
      <c r="F961" s="139"/>
      <c r="G961" s="18" t="s">
        <v>101</v>
      </c>
      <c r="H961" s="21">
        <v>1</v>
      </c>
      <c r="I961" s="20">
        <f t="shared" si="298"/>
        <v>551.0625</v>
      </c>
      <c r="J961" s="20">
        <f t="shared" ref="J961" si="299">ROUND(H961*I961,2)</f>
        <v>551.05999999999995</v>
      </c>
      <c r="K961" s="65"/>
      <c r="N961" s="59">
        <v>734.75</v>
      </c>
      <c r="O961" s="68">
        <f t="shared" si="273"/>
        <v>183.6875</v>
      </c>
      <c r="P961" s="68">
        <f t="shared" si="279"/>
        <v>551.0625</v>
      </c>
      <c r="Q961" s="69">
        <f t="shared" si="274"/>
        <v>0.25</v>
      </c>
    </row>
    <row r="962" spans="1:17" ht="0.95" customHeight="1" thickTop="1" x14ac:dyDescent="0.2">
      <c r="A962" s="11"/>
      <c r="B962" s="11"/>
      <c r="C962" s="11"/>
      <c r="D962" s="11"/>
      <c r="E962" s="11"/>
      <c r="F962" s="11"/>
      <c r="G962" s="11"/>
      <c r="H962" s="11"/>
      <c r="I962" s="11"/>
      <c r="J962" s="11"/>
      <c r="K962" s="65" t="b">
        <f t="shared" si="277"/>
        <v>0</v>
      </c>
      <c r="N962" s="59"/>
      <c r="O962" s="68">
        <f t="shared" si="273"/>
        <v>0</v>
      </c>
      <c r="P962" s="68">
        <f t="shared" si="279"/>
        <v>0</v>
      </c>
      <c r="Q962" s="69" t="e">
        <f t="shared" si="274"/>
        <v>#DIV/0!</v>
      </c>
    </row>
    <row r="963" spans="1:17" ht="18" customHeight="1" x14ac:dyDescent="0.2">
      <c r="A963" s="2" t="s">
        <v>558</v>
      </c>
      <c r="B963" s="4" t="s">
        <v>36</v>
      </c>
      <c r="C963" s="2" t="s">
        <v>37</v>
      </c>
      <c r="D963" s="2" t="s">
        <v>9</v>
      </c>
      <c r="E963" s="129" t="s">
        <v>38</v>
      </c>
      <c r="F963" s="129"/>
      <c r="G963" s="3" t="s">
        <v>39</v>
      </c>
      <c r="H963" s="4" t="s">
        <v>40</v>
      </c>
      <c r="I963" s="4" t="s">
        <v>41</v>
      </c>
      <c r="J963" s="4" t="s">
        <v>10</v>
      </c>
      <c r="K963" s="65">
        <f t="shared" si="277"/>
        <v>825.06999999999994</v>
      </c>
      <c r="N963" s="59" t="s">
        <v>41</v>
      </c>
      <c r="O963" s="68" t="e">
        <f t="shared" si="273"/>
        <v>#VALUE!</v>
      </c>
      <c r="P963" s="68" t="e">
        <f t="shared" si="279"/>
        <v>#VALUE!</v>
      </c>
      <c r="Q963" s="69" t="e">
        <f t="shared" si="274"/>
        <v>#VALUE!</v>
      </c>
    </row>
    <row r="964" spans="1:17" ht="65.099999999999994" customHeight="1" x14ac:dyDescent="0.2">
      <c r="A964" s="6" t="s">
        <v>42</v>
      </c>
      <c r="B964" s="8" t="s">
        <v>559</v>
      </c>
      <c r="C964" s="6" t="s">
        <v>87</v>
      </c>
      <c r="D964" s="6" t="s">
        <v>560</v>
      </c>
      <c r="E964" s="140" t="s">
        <v>46</v>
      </c>
      <c r="F964" s="141"/>
      <c r="G964" s="7" t="s">
        <v>101</v>
      </c>
      <c r="H964" s="10">
        <v>1</v>
      </c>
      <c r="I964" s="9">
        <f>SUM(J965:J967)</f>
        <v>825.06999999999994</v>
      </c>
      <c r="J964" s="9">
        <f>H964*I964</f>
        <v>825.06999999999994</v>
      </c>
      <c r="K964" s="65"/>
      <c r="N964" s="59">
        <v>1099.4199999999998</v>
      </c>
      <c r="O964" s="68">
        <f t="shared" si="273"/>
        <v>274.85499999999996</v>
      </c>
      <c r="P964" s="68">
        <f t="shared" si="279"/>
        <v>824.56499999999983</v>
      </c>
      <c r="Q964" s="69">
        <f t="shared" si="274"/>
        <v>0.25</v>
      </c>
    </row>
    <row r="965" spans="1:17" ht="24" customHeight="1" x14ac:dyDescent="0.2">
      <c r="A965" s="12" t="s">
        <v>48</v>
      </c>
      <c r="B965" s="14">
        <v>88316</v>
      </c>
      <c r="C965" s="12" t="s">
        <v>44</v>
      </c>
      <c r="D965" s="12" t="s">
        <v>106</v>
      </c>
      <c r="E965" s="142" t="s">
        <v>46</v>
      </c>
      <c r="F965" s="143"/>
      <c r="G965" s="13" t="s">
        <v>73</v>
      </c>
      <c r="H965" s="16">
        <v>1</v>
      </c>
      <c r="I965" s="15">
        <f t="shared" ref="I965:I967" si="300">P965</f>
        <v>12.84</v>
      </c>
      <c r="J965" s="15">
        <f>ROUND(H965*I965,2)</f>
        <v>12.84</v>
      </c>
      <c r="K965" s="65"/>
      <c r="N965" s="59">
        <v>17.12</v>
      </c>
      <c r="O965" s="68">
        <f t="shared" si="273"/>
        <v>4.28</v>
      </c>
      <c r="P965" s="68">
        <f t="shared" si="279"/>
        <v>12.84</v>
      </c>
      <c r="Q965" s="69">
        <f t="shared" si="274"/>
        <v>0.25</v>
      </c>
    </row>
    <row r="966" spans="1:17" ht="24" customHeight="1" x14ac:dyDescent="0.2">
      <c r="A966" s="12" t="s">
        <v>48</v>
      </c>
      <c r="B966" s="14">
        <v>88309</v>
      </c>
      <c r="C966" s="12" t="s">
        <v>44</v>
      </c>
      <c r="D966" s="12" t="s">
        <v>273</v>
      </c>
      <c r="E966" s="142" t="s">
        <v>46</v>
      </c>
      <c r="F966" s="143"/>
      <c r="G966" s="13" t="s">
        <v>73</v>
      </c>
      <c r="H966" s="16">
        <v>1</v>
      </c>
      <c r="I966" s="15">
        <f t="shared" si="300"/>
        <v>16.297499999999999</v>
      </c>
      <c r="J966" s="15">
        <f>ROUND(H966*I966,2)</f>
        <v>16.3</v>
      </c>
      <c r="K966" s="65"/>
      <c r="N966" s="59">
        <v>21.73</v>
      </c>
      <c r="O966" s="68">
        <f t="shared" si="273"/>
        <v>5.4325000000000001</v>
      </c>
      <c r="P966" s="68">
        <f t="shared" si="279"/>
        <v>16.297499999999999</v>
      </c>
      <c r="Q966" s="69">
        <f t="shared" si="274"/>
        <v>0.25</v>
      </c>
    </row>
    <row r="967" spans="1:17" ht="39" customHeight="1" thickBot="1" x14ac:dyDescent="0.25">
      <c r="A967" s="17" t="s">
        <v>50</v>
      </c>
      <c r="B967" s="19">
        <v>12682</v>
      </c>
      <c r="C967" s="17" t="s">
        <v>90</v>
      </c>
      <c r="D967" s="17" t="s">
        <v>561</v>
      </c>
      <c r="E967" s="144" t="s">
        <v>54</v>
      </c>
      <c r="F967" s="145"/>
      <c r="G967" s="18" t="s">
        <v>545</v>
      </c>
      <c r="H967" s="21">
        <v>0.27367000000000002</v>
      </c>
      <c r="I967" s="20">
        <f t="shared" si="300"/>
        <v>2908.3424999999997</v>
      </c>
      <c r="J967" s="20">
        <f>ROUND(H967*I967,2)</f>
        <v>795.93</v>
      </c>
      <c r="K967" s="65"/>
      <c r="N967" s="59">
        <v>3877.79</v>
      </c>
      <c r="O967" s="68">
        <f t="shared" si="273"/>
        <v>969.44749999999999</v>
      </c>
      <c r="P967" s="68">
        <f t="shared" si="279"/>
        <v>2908.3424999999997</v>
      </c>
      <c r="Q967" s="69">
        <f t="shared" si="274"/>
        <v>0.25000000000000011</v>
      </c>
    </row>
    <row r="968" spans="1:17" ht="0.95" customHeight="1" thickTop="1" x14ac:dyDescent="0.2">
      <c r="A968" s="11"/>
      <c r="B968" s="11"/>
      <c r="C968" s="11"/>
      <c r="D968" s="11"/>
      <c r="E968" s="11"/>
      <c r="F968" s="11"/>
      <c r="G968" s="11"/>
      <c r="H968" s="11"/>
      <c r="I968" s="11"/>
      <c r="J968" s="11"/>
      <c r="K968" s="65" t="b">
        <f t="shared" ref="K968:K1029" si="301">IF(J968="Total",J969)</f>
        <v>0</v>
      </c>
      <c r="N968" s="59"/>
      <c r="O968" s="68">
        <f t="shared" ref="O968:O1031" si="302">N968*$O$4</f>
        <v>0</v>
      </c>
      <c r="P968" s="68">
        <f t="shared" si="279"/>
        <v>0</v>
      </c>
      <c r="Q968" s="69" t="e">
        <f t="shared" ref="Q968:Q1031" si="303">1-(P968/N968)</f>
        <v>#DIV/0!</v>
      </c>
    </row>
    <row r="969" spans="1:17" ht="18" customHeight="1" x14ac:dyDescent="0.2">
      <c r="A969" s="2" t="s">
        <v>562</v>
      </c>
      <c r="B969" s="4" t="s">
        <v>36</v>
      </c>
      <c r="C969" s="2" t="s">
        <v>37</v>
      </c>
      <c r="D969" s="2" t="s">
        <v>9</v>
      </c>
      <c r="E969" s="146" t="s">
        <v>38</v>
      </c>
      <c r="F969" s="147"/>
      <c r="G969" s="3" t="s">
        <v>39</v>
      </c>
      <c r="H969" s="4" t="s">
        <v>40</v>
      </c>
      <c r="I969" s="4" t="s">
        <v>41</v>
      </c>
      <c r="J969" s="4" t="s">
        <v>10</v>
      </c>
      <c r="K969" s="65">
        <f t="shared" si="301"/>
        <v>1454.03</v>
      </c>
      <c r="N969" s="59" t="s">
        <v>41</v>
      </c>
      <c r="O969" s="68" t="e">
        <f t="shared" si="302"/>
        <v>#VALUE!</v>
      </c>
      <c r="P969" s="68" t="e">
        <f t="shared" si="279"/>
        <v>#VALUE!</v>
      </c>
      <c r="Q969" s="69" t="e">
        <f t="shared" si="303"/>
        <v>#VALUE!</v>
      </c>
    </row>
    <row r="970" spans="1:17" ht="26.1" customHeight="1" x14ac:dyDescent="0.2">
      <c r="A970" s="6" t="s">
        <v>42</v>
      </c>
      <c r="B970" s="8">
        <v>1276</v>
      </c>
      <c r="C970" s="6" t="s">
        <v>90</v>
      </c>
      <c r="D970" s="6" t="s">
        <v>13669</v>
      </c>
      <c r="E970" s="138" t="s">
        <v>563</v>
      </c>
      <c r="F970" s="138"/>
      <c r="G970" s="7" t="s">
        <v>545</v>
      </c>
      <c r="H970" s="10">
        <v>1</v>
      </c>
      <c r="I970" s="9">
        <f>SUM(J971:J977)</f>
        <v>1454.03</v>
      </c>
      <c r="J970" s="9">
        <f>H970*I970</f>
        <v>1454.03</v>
      </c>
      <c r="K970" s="65"/>
      <c r="N970" s="59">
        <v>1938.6999999999998</v>
      </c>
      <c r="O970" s="68">
        <f t="shared" si="302"/>
        <v>484.67499999999995</v>
      </c>
      <c r="P970" s="68">
        <f t="shared" si="279"/>
        <v>1454.0249999999999</v>
      </c>
      <c r="Q970" s="69">
        <f t="shared" si="303"/>
        <v>0.25</v>
      </c>
    </row>
    <row r="971" spans="1:17" ht="24" customHeight="1" x14ac:dyDescent="0.2">
      <c r="A971" s="12" t="s">
        <v>48</v>
      </c>
      <c r="B971" s="14">
        <v>88316</v>
      </c>
      <c r="C971" s="12" t="s">
        <v>44</v>
      </c>
      <c r="D971" s="12" t="s">
        <v>106</v>
      </c>
      <c r="E971" s="137" t="s">
        <v>46</v>
      </c>
      <c r="F971" s="137"/>
      <c r="G971" s="13" t="s">
        <v>73</v>
      </c>
      <c r="H971" s="16">
        <v>6</v>
      </c>
      <c r="I971" s="15">
        <f t="shared" ref="I971:I972" si="304">P971</f>
        <v>12.84</v>
      </c>
      <c r="J971" s="15">
        <f>ROUND(H971*I971,2)</f>
        <v>77.040000000000006</v>
      </c>
      <c r="K971" s="65"/>
      <c r="N971" s="59">
        <v>17.12</v>
      </c>
      <c r="O971" s="68">
        <f t="shared" si="302"/>
        <v>4.28</v>
      </c>
      <c r="P971" s="68">
        <f t="shared" si="279"/>
        <v>12.84</v>
      </c>
      <c r="Q971" s="69">
        <f t="shared" si="303"/>
        <v>0.25</v>
      </c>
    </row>
    <row r="972" spans="1:17" ht="24" customHeight="1" x14ac:dyDescent="0.2">
      <c r="A972" s="12" t="s">
        <v>48</v>
      </c>
      <c r="B972" s="14">
        <v>88264</v>
      </c>
      <c r="C972" s="12" t="s">
        <v>44</v>
      </c>
      <c r="D972" s="12" t="s">
        <v>564</v>
      </c>
      <c r="E972" s="137" t="s">
        <v>46</v>
      </c>
      <c r="F972" s="137"/>
      <c r="G972" s="13" t="s">
        <v>73</v>
      </c>
      <c r="H972" s="16">
        <v>4</v>
      </c>
      <c r="I972" s="15">
        <f t="shared" si="304"/>
        <v>16.484999999999999</v>
      </c>
      <c r="J972" s="15">
        <f>ROUND(H972*I972,2)</f>
        <v>65.94</v>
      </c>
      <c r="K972" s="65"/>
      <c r="N972" s="59">
        <v>21.98</v>
      </c>
      <c r="O972" s="68">
        <f t="shared" si="302"/>
        <v>5.4950000000000001</v>
      </c>
      <c r="P972" s="68">
        <f t="shared" si="279"/>
        <v>16.484999999999999</v>
      </c>
      <c r="Q972" s="69">
        <f t="shared" si="303"/>
        <v>0.25</v>
      </c>
    </row>
    <row r="973" spans="1:17" ht="24" customHeight="1" x14ac:dyDescent="0.2">
      <c r="A973" s="12" t="s">
        <v>48</v>
      </c>
      <c r="B973" s="14">
        <v>88309</v>
      </c>
      <c r="C973" s="12" t="s">
        <v>44</v>
      </c>
      <c r="D973" s="12" t="s">
        <v>273</v>
      </c>
      <c r="E973" s="137" t="s">
        <v>46</v>
      </c>
      <c r="F973" s="137"/>
      <c r="G973" s="13" t="s">
        <v>73</v>
      </c>
      <c r="H973" s="16">
        <v>4</v>
      </c>
      <c r="I973" s="15">
        <f t="shared" ref="I973:I977" si="305">P973</f>
        <v>16.297499999999999</v>
      </c>
      <c r="J973" s="15">
        <f t="shared" ref="J973:J977" si="306">ROUND(H973*I973,2)</f>
        <v>65.19</v>
      </c>
      <c r="K973" s="65"/>
      <c r="N973" s="59">
        <v>21.73</v>
      </c>
      <c r="O973" s="68">
        <f t="shared" si="302"/>
        <v>5.4325000000000001</v>
      </c>
      <c r="P973" s="68">
        <f t="shared" si="279"/>
        <v>16.297499999999999</v>
      </c>
      <c r="Q973" s="69">
        <f t="shared" si="303"/>
        <v>0.25</v>
      </c>
    </row>
    <row r="974" spans="1:17" ht="26.1" customHeight="1" x14ac:dyDescent="0.2">
      <c r="A974" s="17" t="s">
        <v>50</v>
      </c>
      <c r="B974" s="19">
        <v>4721</v>
      </c>
      <c r="C974" s="17" t="s">
        <v>44</v>
      </c>
      <c r="D974" s="17" t="s">
        <v>317</v>
      </c>
      <c r="E974" s="139" t="s">
        <v>54</v>
      </c>
      <c r="F974" s="139"/>
      <c r="G974" s="18" t="s">
        <v>104</v>
      </c>
      <c r="H974" s="21">
        <v>0.2</v>
      </c>
      <c r="I974" s="20">
        <f t="shared" si="305"/>
        <v>167.1225</v>
      </c>
      <c r="J974" s="20">
        <f>ROUND(H974*I974,2)+0.01</f>
        <v>33.43</v>
      </c>
      <c r="K974" s="65"/>
      <c r="N974" s="59">
        <v>222.83</v>
      </c>
      <c r="O974" s="68">
        <f t="shared" si="302"/>
        <v>55.707500000000003</v>
      </c>
      <c r="P974" s="68">
        <f t="shared" ref="P974:P1037" si="307">N974-O974</f>
        <v>167.1225</v>
      </c>
      <c r="Q974" s="69">
        <f t="shared" si="303"/>
        <v>0.25</v>
      </c>
    </row>
    <row r="975" spans="1:17" ht="39" customHeight="1" x14ac:dyDescent="0.2">
      <c r="A975" s="17" t="s">
        <v>50</v>
      </c>
      <c r="B975" s="19">
        <v>1276</v>
      </c>
      <c r="C975" s="17" t="s">
        <v>90</v>
      </c>
      <c r="D975" s="17" t="s">
        <v>565</v>
      </c>
      <c r="E975" s="139" t="s">
        <v>54</v>
      </c>
      <c r="F975" s="139"/>
      <c r="G975" s="18" t="s">
        <v>545</v>
      </c>
      <c r="H975" s="21">
        <v>1</v>
      </c>
      <c r="I975" s="20">
        <f t="shared" si="305"/>
        <v>1158.8399999999999</v>
      </c>
      <c r="J975" s="20">
        <f t="shared" si="306"/>
        <v>1158.8399999999999</v>
      </c>
      <c r="K975" s="65"/>
      <c r="N975" s="59">
        <v>1545.12</v>
      </c>
      <c r="O975" s="68">
        <f t="shared" si="302"/>
        <v>386.28</v>
      </c>
      <c r="P975" s="68">
        <f t="shared" si="307"/>
        <v>1158.8399999999999</v>
      </c>
      <c r="Q975" s="69">
        <f t="shared" si="303"/>
        <v>0.25</v>
      </c>
    </row>
    <row r="976" spans="1:17" ht="24" customHeight="1" x14ac:dyDescent="0.2">
      <c r="A976" s="17" t="s">
        <v>50</v>
      </c>
      <c r="B976" s="19">
        <v>1379</v>
      </c>
      <c r="C976" s="17" t="s">
        <v>44</v>
      </c>
      <c r="D976" s="17" t="s">
        <v>316</v>
      </c>
      <c r="E976" s="139" t="s">
        <v>54</v>
      </c>
      <c r="F976" s="139"/>
      <c r="G976" s="18" t="s">
        <v>112</v>
      </c>
      <c r="H976" s="21">
        <v>45</v>
      </c>
      <c r="I976" s="20">
        <f t="shared" si="305"/>
        <v>0.73499999999999999</v>
      </c>
      <c r="J976" s="20">
        <f t="shared" si="306"/>
        <v>33.08</v>
      </c>
      <c r="K976" s="65"/>
      <c r="N976" s="59">
        <v>0.98</v>
      </c>
      <c r="O976" s="68">
        <f t="shared" si="302"/>
        <v>0.245</v>
      </c>
      <c r="P976" s="68">
        <f t="shared" si="307"/>
        <v>0.73499999999999999</v>
      </c>
      <c r="Q976" s="69">
        <f t="shared" si="303"/>
        <v>0.25</v>
      </c>
    </row>
    <row r="977" spans="1:17" ht="26.1" customHeight="1" thickBot="1" x14ac:dyDescent="0.25">
      <c r="A977" s="17" t="s">
        <v>50</v>
      </c>
      <c r="B977" s="19">
        <v>367</v>
      </c>
      <c r="C977" s="17" t="s">
        <v>44</v>
      </c>
      <c r="D977" s="17" t="s">
        <v>428</v>
      </c>
      <c r="E977" s="139" t="s">
        <v>54</v>
      </c>
      <c r="F977" s="139"/>
      <c r="G977" s="18" t="s">
        <v>104</v>
      </c>
      <c r="H977" s="21">
        <v>0.3</v>
      </c>
      <c r="I977" s="20">
        <f t="shared" si="305"/>
        <v>68.377499999999998</v>
      </c>
      <c r="J977" s="20">
        <f t="shared" si="306"/>
        <v>20.51</v>
      </c>
      <c r="K977" s="65"/>
      <c r="N977" s="59">
        <v>91.17</v>
      </c>
      <c r="O977" s="68">
        <f t="shared" si="302"/>
        <v>22.7925</v>
      </c>
      <c r="P977" s="68">
        <f t="shared" si="307"/>
        <v>68.377499999999998</v>
      </c>
      <c r="Q977" s="69">
        <f t="shared" si="303"/>
        <v>0.25</v>
      </c>
    </row>
    <row r="978" spans="1:17" ht="0.95" customHeight="1" thickTop="1" x14ac:dyDescent="0.2">
      <c r="A978" s="11"/>
      <c r="B978" s="11"/>
      <c r="C978" s="11"/>
      <c r="D978" s="11"/>
      <c r="E978" s="11"/>
      <c r="F978" s="11"/>
      <c r="G978" s="11"/>
      <c r="H978" s="11"/>
      <c r="I978" s="11"/>
      <c r="J978" s="11"/>
      <c r="K978" s="65" t="b">
        <f t="shared" si="301"/>
        <v>0</v>
      </c>
      <c r="N978" s="59"/>
      <c r="O978" s="68">
        <f t="shared" si="302"/>
        <v>0</v>
      </c>
      <c r="P978" s="68">
        <f t="shared" si="307"/>
        <v>0</v>
      </c>
      <c r="Q978" s="69" t="e">
        <f t="shared" si="303"/>
        <v>#DIV/0!</v>
      </c>
    </row>
    <row r="979" spans="1:17" ht="18" customHeight="1" x14ac:dyDescent="0.2">
      <c r="A979" s="2" t="s">
        <v>566</v>
      </c>
      <c r="B979" s="4" t="s">
        <v>36</v>
      </c>
      <c r="C979" s="2" t="s">
        <v>37</v>
      </c>
      <c r="D979" s="2" t="s">
        <v>9</v>
      </c>
      <c r="E979" s="129" t="s">
        <v>38</v>
      </c>
      <c r="F979" s="129"/>
      <c r="G979" s="3" t="s">
        <v>39</v>
      </c>
      <c r="H979" s="4" t="s">
        <v>40</v>
      </c>
      <c r="I979" s="4" t="s">
        <v>41</v>
      </c>
      <c r="J979" s="4" t="s">
        <v>10</v>
      </c>
      <c r="K979" s="65">
        <f t="shared" si="301"/>
        <v>337.5</v>
      </c>
      <c r="N979" s="59" t="s">
        <v>41</v>
      </c>
      <c r="O979" s="68" t="e">
        <f t="shared" si="302"/>
        <v>#VALUE!</v>
      </c>
      <c r="P979" s="68" t="e">
        <f t="shared" si="307"/>
        <v>#VALUE!</v>
      </c>
      <c r="Q979" s="69" t="e">
        <f t="shared" si="303"/>
        <v>#VALUE!</v>
      </c>
    </row>
    <row r="980" spans="1:17" ht="39" customHeight="1" x14ac:dyDescent="0.2">
      <c r="A980" s="6" t="s">
        <v>42</v>
      </c>
      <c r="B980" s="8">
        <v>11489</v>
      </c>
      <c r="C980" s="6" t="s">
        <v>90</v>
      </c>
      <c r="D980" s="6" t="s">
        <v>567</v>
      </c>
      <c r="E980" s="138" t="s">
        <v>568</v>
      </c>
      <c r="F980" s="138"/>
      <c r="G980" s="7" t="s">
        <v>101</v>
      </c>
      <c r="H980" s="10">
        <v>1</v>
      </c>
      <c r="I980" s="9">
        <f>SUM(J981)</f>
        <v>337.5</v>
      </c>
      <c r="J980" s="9">
        <f>H980*I980</f>
        <v>337.5</v>
      </c>
      <c r="K980" s="65"/>
      <c r="N980" s="59">
        <v>450</v>
      </c>
      <c r="O980" s="68">
        <f t="shared" si="302"/>
        <v>112.5</v>
      </c>
      <c r="P980" s="68">
        <f t="shared" si="307"/>
        <v>337.5</v>
      </c>
      <c r="Q980" s="69">
        <f t="shared" si="303"/>
        <v>0.25</v>
      </c>
    </row>
    <row r="981" spans="1:17" ht="39" customHeight="1" thickBot="1" x14ac:dyDescent="0.25">
      <c r="A981" s="17" t="s">
        <v>50</v>
      </c>
      <c r="B981" s="19">
        <v>12424</v>
      </c>
      <c r="C981" s="17" t="s">
        <v>90</v>
      </c>
      <c r="D981" s="17" t="s">
        <v>569</v>
      </c>
      <c r="E981" s="139" t="s">
        <v>54</v>
      </c>
      <c r="F981" s="139"/>
      <c r="G981" s="18" t="s">
        <v>101</v>
      </c>
      <c r="H981" s="21">
        <v>1</v>
      </c>
      <c r="I981" s="20">
        <f t="shared" ref="I981" si="308">P981</f>
        <v>337.5</v>
      </c>
      <c r="J981" s="20">
        <f t="shared" ref="J981" si="309">ROUND(H981*I981,2)</f>
        <v>337.5</v>
      </c>
      <c r="K981" s="65"/>
      <c r="N981" s="59">
        <v>450</v>
      </c>
      <c r="O981" s="68">
        <f t="shared" si="302"/>
        <v>112.5</v>
      </c>
      <c r="P981" s="68">
        <f t="shared" si="307"/>
        <v>337.5</v>
      </c>
      <c r="Q981" s="69">
        <f t="shared" si="303"/>
        <v>0.25</v>
      </c>
    </row>
    <row r="982" spans="1:17" ht="0.95" customHeight="1" thickTop="1" x14ac:dyDescent="0.2">
      <c r="A982" s="11"/>
      <c r="B982" s="11"/>
      <c r="C982" s="11"/>
      <c r="D982" s="11"/>
      <c r="E982" s="11"/>
      <c r="F982" s="11"/>
      <c r="G982" s="11"/>
      <c r="H982" s="11"/>
      <c r="I982" s="11"/>
      <c r="J982" s="11"/>
      <c r="K982" s="65" t="b">
        <f t="shared" si="301"/>
        <v>0</v>
      </c>
      <c r="N982" s="59"/>
      <c r="O982" s="68">
        <f t="shared" si="302"/>
        <v>0</v>
      </c>
      <c r="P982" s="68">
        <f t="shared" si="307"/>
        <v>0</v>
      </c>
      <c r="Q982" s="69" t="e">
        <f t="shared" si="303"/>
        <v>#DIV/0!</v>
      </c>
    </row>
    <row r="983" spans="1:17" ht="18" customHeight="1" x14ac:dyDescent="0.2">
      <c r="A983" s="2" t="s">
        <v>570</v>
      </c>
      <c r="B983" s="4" t="s">
        <v>36</v>
      </c>
      <c r="C983" s="2" t="s">
        <v>37</v>
      </c>
      <c r="D983" s="2" t="s">
        <v>9</v>
      </c>
      <c r="E983" s="129" t="s">
        <v>38</v>
      </c>
      <c r="F983" s="129"/>
      <c r="G983" s="3" t="s">
        <v>39</v>
      </c>
      <c r="H983" s="4" t="s">
        <v>40</v>
      </c>
      <c r="I983" s="4" t="s">
        <v>41</v>
      </c>
      <c r="J983" s="4" t="s">
        <v>10</v>
      </c>
      <c r="K983" s="65">
        <f t="shared" si="301"/>
        <v>14.34</v>
      </c>
      <c r="N983" s="59" t="s">
        <v>41</v>
      </c>
      <c r="O983" s="68" t="e">
        <f t="shared" si="302"/>
        <v>#VALUE!</v>
      </c>
      <c r="P983" s="68" t="e">
        <f t="shared" si="307"/>
        <v>#VALUE!</v>
      </c>
      <c r="Q983" s="69" t="e">
        <f t="shared" si="303"/>
        <v>#VALUE!</v>
      </c>
    </row>
    <row r="984" spans="1:17" ht="26.1" customHeight="1" x14ac:dyDescent="0.2">
      <c r="A984" s="6" t="s">
        <v>42</v>
      </c>
      <c r="B984" s="8">
        <v>94589</v>
      </c>
      <c r="C984" s="6" t="s">
        <v>44</v>
      </c>
      <c r="D984" s="6" t="s">
        <v>571</v>
      </c>
      <c r="E984" s="138" t="s">
        <v>186</v>
      </c>
      <c r="F984" s="138"/>
      <c r="G984" s="7" t="s">
        <v>108</v>
      </c>
      <c r="H984" s="10">
        <v>1</v>
      </c>
      <c r="I984" s="9">
        <f>SUM(J985:J988)</f>
        <v>14.34</v>
      </c>
      <c r="J984" s="9">
        <f>H984*I984</f>
        <v>14.34</v>
      </c>
      <c r="K984" s="65"/>
      <c r="N984" s="59">
        <v>19.11</v>
      </c>
      <c r="O984" s="68">
        <f t="shared" si="302"/>
        <v>4.7774999999999999</v>
      </c>
      <c r="P984" s="68">
        <f t="shared" si="307"/>
        <v>14.3325</v>
      </c>
      <c r="Q984" s="69">
        <f t="shared" si="303"/>
        <v>0.25</v>
      </c>
    </row>
    <row r="985" spans="1:17" ht="24" customHeight="1" x14ac:dyDescent="0.2">
      <c r="A985" s="12" t="s">
        <v>48</v>
      </c>
      <c r="B985" s="14">
        <v>88309</v>
      </c>
      <c r="C985" s="12" t="s">
        <v>44</v>
      </c>
      <c r="D985" s="12" t="s">
        <v>273</v>
      </c>
      <c r="E985" s="137" t="s">
        <v>46</v>
      </c>
      <c r="F985" s="137"/>
      <c r="G985" s="13" t="s">
        <v>73</v>
      </c>
      <c r="H985" s="16">
        <v>0.34699999999999998</v>
      </c>
      <c r="I985" s="15">
        <f t="shared" ref="I985:I988" si="310">P985</f>
        <v>16.297499999999999</v>
      </c>
      <c r="J985" s="15">
        <f>ROUND(H985*I985,2)</f>
        <v>5.66</v>
      </c>
      <c r="K985" s="65"/>
      <c r="N985" s="59">
        <v>21.73</v>
      </c>
      <c r="O985" s="68">
        <f t="shared" si="302"/>
        <v>5.4325000000000001</v>
      </c>
      <c r="P985" s="68">
        <f t="shared" si="307"/>
        <v>16.297499999999999</v>
      </c>
      <c r="Q985" s="69">
        <f t="shared" si="303"/>
        <v>0.25</v>
      </c>
    </row>
    <row r="986" spans="1:17" ht="24" customHeight="1" x14ac:dyDescent="0.2">
      <c r="A986" s="12" t="s">
        <v>48</v>
      </c>
      <c r="B986" s="14">
        <v>88316</v>
      </c>
      <c r="C986" s="12" t="s">
        <v>44</v>
      </c>
      <c r="D986" s="12" t="s">
        <v>106</v>
      </c>
      <c r="E986" s="137" t="s">
        <v>46</v>
      </c>
      <c r="F986" s="137"/>
      <c r="G986" s="13" t="s">
        <v>73</v>
      </c>
      <c r="H986" s="16">
        <v>0.17399999999999999</v>
      </c>
      <c r="I986" s="15">
        <f t="shared" si="310"/>
        <v>12.84</v>
      </c>
      <c r="J986" s="15">
        <f>ROUNDDOWN(H986*I986,2)</f>
        <v>2.23</v>
      </c>
      <c r="K986" s="65"/>
      <c r="N986" s="59">
        <v>17.12</v>
      </c>
      <c r="O986" s="68">
        <f t="shared" si="302"/>
        <v>4.28</v>
      </c>
      <c r="P986" s="68">
        <f t="shared" si="307"/>
        <v>12.84</v>
      </c>
      <c r="Q986" s="69">
        <f t="shared" si="303"/>
        <v>0.25</v>
      </c>
    </row>
    <row r="987" spans="1:17" ht="26.1" customHeight="1" x14ac:dyDescent="0.2">
      <c r="A987" s="12" t="s">
        <v>48</v>
      </c>
      <c r="B987" s="14">
        <v>88629</v>
      </c>
      <c r="C987" s="12" t="s">
        <v>44</v>
      </c>
      <c r="D987" s="12" t="s">
        <v>504</v>
      </c>
      <c r="E987" s="137" t="s">
        <v>46</v>
      </c>
      <c r="F987" s="137"/>
      <c r="G987" s="13" t="s">
        <v>104</v>
      </c>
      <c r="H987" s="16">
        <v>2E-3</v>
      </c>
      <c r="I987" s="15">
        <f t="shared" si="310"/>
        <v>537.23249999999996</v>
      </c>
      <c r="J987" s="15">
        <f>ROUNDDOWN(H987*I987,2)</f>
        <v>1.07</v>
      </c>
      <c r="K987" s="65"/>
      <c r="N987" s="59">
        <v>716.31</v>
      </c>
      <c r="O987" s="68">
        <f t="shared" si="302"/>
        <v>179.07749999999999</v>
      </c>
      <c r="P987" s="68">
        <f t="shared" si="307"/>
        <v>537.23249999999996</v>
      </c>
      <c r="Q987" s="69">
        <f t="shared" si="303"/>
        <v>0.25</v>
      </c>
    </row>
    <row r="988" spans="1:17" ht="39" customHeight="1" thickBot="1" x14ac:dyDescent="0.25">
      <c r="A988" s="17" t="s">
        <v>50</v>
      </c>
      <c r="B988" s="19">
        <v>43657</v>
      </c>
      <c r="C988" s="17" t="s">
        <v>44</v>
      </c>
      <c r="D988" s="17" t="s">
        <v>572</v>
      </c>
      <c r="E988" s="139" t="s">
        <v>54</v>
      </c>
      <c r="F988" s="139"/>
      <c r="G988" s="18" t="s">
        <v>108</v>
      </c>
      <c r="H988" s="21">
        <v>1</v>
      </c>
      <c r="I988" s="20">
        <f t="shared" si="310"/>
        <v>5.3774999999999995</v>
      </c>
      <c r="J988" s="20">
        <f>ROUND(H988*I988,2)</f>
        <v>5.38</v>
      </c>
      <c r="K988" s="65"/>
      <c r="N988" s="59">
        <v>7.17</v>
      </c>
      <c r="O988" s="68">
        <f t="shared" si="302"/>
        <v>1.7925</v>
      </c>
      <c r="P988" s="68">
        <f t="shared" si="307"/>
        <v>5.3774999999999995</v>
      </c>
      <c r="Q988" s="69">
        <f t="shared" si="303"/>
        <v>0.25000000000000011</v>
      </c>
    </row>
    <row r="989" spans="1:17" ht="0.95" customHeight="1" thickTop="1" x14ac:dyDescent="0.2">
      <c r="A989" s="11"/>
      <c r="B989" s="11"/>
      <c r="C989" s="11"/>
      <c r="D989" s="11"/>
      <c r="E989" s="11"/>
      <c r="F989" s="11"/>
      <c r="G989" s="11"/>
      <c r="H989" s="11"/>
      <c r="I989" s="11"/>
      <c r="J989" s="11"/>
      <c r="K989" s="65" t="b">
        <f t="shared" si="301"/>
        <v>0</v>
      </c>
      <c r="N989" s="59"/>
      <c r="O989" s="68">
        <f t="shared" si="302"/>
        <v>0</v>
      </c>
      <c r="P989" s="68">
        <f t="shared" si="307"/>
        <v>0</v>
      </c>
      <c r="Q989" s="69" t="e">
        <f t="shared" si="303"/>
        <v>#DIV/0!</v>
      </c>
    </row>
    <row r="990" spans="1:17" ht="18" customHeight="1" x14ac:dyDescent="0.2">
      <c r="A990" s="2" t="s">
        <v>573</v>
      </c>
      <c r="B990" s="4" t="s">
        <v>36</v>
      </c>
      <c r="C990" s="2" t="s">
        <v>37</v>
      </c>
      <c r="D990" s="2" t="s">
        <v>9</v>
      </c>
      <c r="E990" s="129" t="s">
        <v>38</v>
      </c>
      <c r="F990" s="129"/>
      <c r="G990" s="3" t="s">
        <v>39</v>
      </c>
      <c r="H990" s="4" t="s">
        <v>40</v>
      </c>
      <c r="I990" s="4" t="s">
        <v>41</v>
      </c>
      <c r="J990" s="4" t="s">
        <v>10</v>
      </c>
      <c r="K990" s="65">
        <f t="shared" si="301"/>
        <v>3519.2300000000005</v>
      </c>
      <c r="N990" s="59" t="s">
        <v>41</v>
      </c>
      <c r="O990" s="68" t="e">
        <f t="shared" si="302"/>
        <v>#VALUE!</v>
      </c>
      <c r="P990" s="68" t="e">
        <f t="shared" si="307"/>
        <v>#VALUE!</v>
      </c>
      <c r="Q990" s="69" t="e">
        <f t="shared" si="303"/>
        <v>#VALUE!</v>
      </c>
    </row>
    <row r="991" spans="1:17" ht="26.1" customHeight="1" x14ac:dyDescent="0.2">
      <c r="A991" s="6" t="s">
        <v>42</v>
      </c>
      <c r="B991" s="8" t="s">
        <v>574</v>
      </c>
      <c r="C991" s="6" t="s">
        <v>87</v>
      </c>
      <c r="D991" s="6" t="s">
        <v>575</v>
      </c>
      <c r="E991" s="138" t="s">
        <v>46</v>
      </c>
      <c r="F991" s="138"/>
      <c r="G991" s="7" t="s">
        <v>231</v>
      </c>
      <c r="H991" s="10">
        <v>1</v>
      </c>
      <c r="I991" s="9">
        <f>SUM(J992:J996)</f>
        <v>3519.2300000000005</v>
      </c>
      <c r="J991" s="9">
        <f>H991*I991</f>
        <v>3519.2300000000005</v>
      </c>
      <c r="K991" s="65"/>
      <c r="N991" s="59">
        <v>4692.3100000000004</v>
      </c>
      <c r="O991" s="68">
        <f t="shared" si="302"/>
        <v>1173.0775000000001</v>
      </c>
      <c r="P991" s="68">
        <f t="shared" si="307"/>
        <v>3519.2325000000001</v>
      </c>
      <c r="Q991" s="69">
        <f t="shared" si="303"/>
        <v>0.25</v>
      </c>
    </row>
    <row r="992" spans="1:17" ht="24" customHeight="1" x14ac:dyDescent="0.2">
      <c r="A992" s="12" t="s">
        <v>48</v>
      </c>
      <c r="B992" s="14">
        <v>88316</v>
      </c>
      <c r="C992" s="12" t="s">
        <v>44</v>
      </c>
      <c r="D992" s="12" t="s">
        <v>106</v>
      </c>
      <c r="E992" s="137" t="s">
        <v>46</v>
      </c>
      <c r="F992" s="137"/>
      <c r="G992" s="13" t="s">
        <v>73</v>
      </c>
      <c r="H992" s="16">
        <v>13.16</v>
      </c>
      <c r="I992" s="15">
        <f t="shared" ref="I992:I994" si="311">P992</f>
        <v>12.84</v>
      </c>
      <c r="J992" s="15">
        <f>ROUNDDOWN(H992*I992,2)</f>
        <v>168.97</v>
      </c>
      <c r="K992" s="65"/>
      <c r="N992" s="59">
        <v>17.12</v>
      </c>
      <c r="O992" s="68">
        <f t="shared" si="302"/>
        <v>4.28</v>
      </c>
      <c r="P992" s="68">
        <f t="shared" si="307"/>
        <v>12.84</v>
      </c>
      <c r="Q992" s="69">
        <f t="shared" si="303"/>
        <v>0.25</v>
      </c>
    </row>
    <row r="993" spans="1:17" ht="24" customHeight="1" x14ac:dyDescent="0.2">
      <c r="A993" s="12" t="s">
        <v>48</v>
      </c>
      <c r="B993" s="14">
        <v>88325</v>
      </c>
      <c r="C993" s="12" t="s">
        <v>44</v>
      </c>
      <c r="D993" s="12" t="s">
        <v>576</v>
      </c>
      <c r="E993" s="137" t="s">
        <v>46</v>
      </c>
      <c r="F993" s="137"/>
      <c r="G993" s="13" t="s">
        <v>73</v>
      </c>
      <c r="H993" s="16">
        <v>13.16</v>
      </c>
      <c r="I993" s="15">
        <f t="shared" si="311"/>
        <v>13.440000000000001</v>
      </c>
      <c r="J993" s="15">
        <f>ROUNDDOWN(H993*I993,2)</f>
        <v>176.87</v>
      </c>
      <c r="K993" s="65"/>
      <c r="N993" s="59">
        <v>17.920000000000002</v>
      </c>
      <c r="O993" s="68">
        <f t="shared" si="302"/>
        <v>4.4800000000000004</v>
      </c>
      <c r="P993" s="68">
        <f t="shared" si="307"/>
        <v>13.440000000000001</v>
      </c>
      <c r="Q993" s="69">
        <f t="shared" si="303"/>
        <v>0.25</v>
      </c>
    </row>
    <row r="994" spans="1:17" ht="65.099999999999994" customHeight="1" x14ac:dyDescent="0.2">
      <c r="A994" s="17" t="s">
        <v>50</v>
      </c>
      <c r="B994" s="19">
        <v>3104</v>
      </c>
      <c r="C994" s="17" t="s">
        <v>44</v>
      </c>
      <c r="D994" s="17" t="s">
        <v>577</v>
      </c>
      <c r="E994" s="139" t="s">
        <v>54</v>
      </c>
      <c r="F994" s="139"/>
      <c r="G994" s="18" t="s">
        <v>231</v>
      </c>
      <c r="H994" s="21">
        <v>1</v>
      </c>
      <c r="I994" s="20">
        <f t="shared" si="311"/>
        <v>115.785</v>
      </c>
      <c r="J994" s="20">
        <f>ROUND(H994*I994,2)</f>
        <v>115.79</v>
      </c>
      <c r="K994" s="65"/>
      <c r="N994" s="59">
        <v>154.38</v>
      </c>
      <c r="O994" s="68">
        <f t="shared" si="302"/>
        <v>38.594999999999999</v>
      </c>
      <c r="P994" s="68">
        <f t="shared" si="307"/>
        <v>115.785</v>
      </c>
      <c r="Q994" s="69">
        <f t="shared" si="303"/>
        <v>0.25</v>
      </c>
    </row>
    <row r="995" spans="1:17" ht="26.1" customHeight="1" x14ac:dyDescent="0.2">
      <c r="A995" s="17" t="s">
        <v>50</v>
      </c>
      <c r="B995" s="19">
        <v>11499</v>
      </c>
      <c r="C995" s="17" t="s">
        <v>44</v>
      </c>
      <c r="D995" s="17" t="s">
        <v>578</v>
      </c>
      <c r="E995" s="139" t="s">
        <v>54</v>
      </c>
      <c r="F995" s="139"/>
      <c r="G995" s="18" t="s">
        <v>130</v>
      </c>
      <c r="H995" s="21">
        <v>2</v>
      </c>
      <c r="I995" s="20">
        <f t="shared" ref="I995:I996" si="312">P995</f>
        <v>623.97</v>
      </c>
      <c r="J995" s="20">
        <f t="shared" ref="J995:J996" si="313">ROUND(H995*I995,2)</f>
        <v>1247.94</v>
      </c>
      <c r="K995" s="65"/>
      <c r="N995" s="59">
        <v>831.96</v>
      </c>
      <c r="O995" s="68">
        <f t="shared" si="302"/>
        <v>207.99</v>
      </c>
      <c r="P995" s="68">
        <f t="shared" si="307"/>
        <v>623.97</v>
      </c>
      <c r="Q995" s="69">
        <f t="shared" si="303"/>
        <v>0.25</v>
      </c>
    </row>
    <row r="996" spans="1:17" ht="26.1" customHeight="1" thickBot="1" x14ac:dyDescent="0.25">
      <c r="A996" s="17" t="s">
        <v>50</v>
      </c>
      <c r="B996" s="19">
        <v>34391</v>
      </c>
      <c r="C996" s="17" t="s">
        <v>44</v>
      </c>
      <c r="D996" s="17" t="s">
        <v>579</v>
      </c>
      <c r="E996" s="139" t="s">
        <v>54</v>
      </c>
      <c r="F996" s="139"/>
      <c r="G996" s="18" t="s">
        <v>101</v>
      </c>
      <c r="H996" s="21">
        <v>3.36</v>
      </c>
      <c r="I996" s="20">
        <f t="shared" si="312"/>
        <v>538.59</v>
      </c>
      <c r="J996" s="20">
        <f t="shared" si="313"/>
        <v>1809.66</v>
      </c>
      <c r="K996" s="65"/>
      <c r="N996" s="59">
        <v>718.12</v>
      </c>
      <c r="O996" s="68">
        <f t="shared" si="302"/>
        <v>179.53</v>
      </c>
      <c r="P996" s="68">
        <f t="shared" si="307"/>
        <v>538.59</v>
      </c>
      <c r="Q996" s="69">
        <f t="shared" si="303"/>
        <v>0.25</v>
      </c>
    </row>
    <row r="997" spans="1:17" ht="0.95" customHeight="1" thickTop="1" x14ac:dyDescent="0.2">
      <c r="A997" s="11"/>
      <c r="B997" s="11"/>
      <c r="C997" s="11"/>
      <c r="D997" s="11"/>
      <c r="E997" s="11"/>
      <c r="F997" s="11"/>
      <c r="G997" s="11"/>
      <c r="H997" s="11"/>
      <c r="I997" s="11"/>
      <c r="J997" s="11"/>
      <c r="K997" s="65" t="b">
        <f t="shared" si="301"/>
        <v>0</v>
      </c>
      <c r="N997" s="59"/>
      <c r="O997" s="68">
        <f t="shared" si="302"/>
        <v>0</v>
      </c>
      <c r="P997" s="68">
        <f t="shared" si="307"/>
        <v>0</v>
      </c>
      <c r="Q997" s="69" t="e">
        <f t="shared" si="303"/>
        <v>#DIV/0!</v>
      </c>
    </row>
    <row r="998" spans="1:17" ht="18" customHeight="1" x14ac:dyDescent="0.2">
      <c r="A998" s="2" t="s">
        <v>580</v>
      </c>
      <c r="B998" s="4" t="s">
        <v>36</v>
      </c>
      <c r="C998" s="2" t="s">
        <v>37</v>
      </c>
      <c r="D998" s="2" t="s">
        <v>9</v>
      </c>
      <c r="E998" s="129" t="s">
        <v>38</v>
      </c>
      <c r="F998" s="129"/>
      <c r="G998" s="3" t="s">
        <v>39</v>
      </c>
      <c r="H998" s="4" t="s">
        <v>40</v>
      </c>
      <c r="I998" s="4" t="s">
        <v>41</v>
      </c>
      <c r="J998" s="4" t="s">
        <v>10</v>
      </c>
      <c r="K998" s="65">
        <f t="shared" si="301"/>
        <v>1311.81</v>
      </c>
      <c r="N998" s="59" t="s">
        <v>41</v>
      </c>
      <c r="O998" s="68" t="e">
        <f t="shared" si="302"/>
        <v>#VALUE!</v>
      </c>
      <c r="P998" s="68" t="e">
        <f t="shared" si="307"/>
        <v>#VALUE!</v>
      </c>
      <c r="Q998" s="69" t="e">
        <f t="shared" si="303"/>
        <v>#VALUE!</v>
      </c>
    </row>
    <row r="999" spans="1:17" ht="26.1" customHeight="1" x14ac:dyDescent="0.2">
      <c r="A999" s="6" t="s">
        <v>42</v>
      </c>
      <c r="B999" s="8">
        <v>11347</v>
      </c>
      <c r="C999" s="6" t="s">
        <v>90</v>
      </c>
      <c r="D999" s="6" t="s">
        <v>581</v>
      </c>
      <c r="E999" s="138" t="s">
        <v>582</v>
      </c>
      <c r="F999" s="138"/>
      <c r="G999" s="7" t="s">
        <v>101</v>
      </c>
      <c r="H999" s="10">
        <v>1</v>
      </c>
      <c r="I999" s="9">
        <f>SUM(J1000)</f>
        <v>1311.81</v>
      </c>
      <c r="J999" s="9">
        <f>H999*I999</f>
        <v>1311.81</v>
      </c>
      <c r="K999" s="65"/>
      <c r="N999" s="59">
        <v>1749.08</v>
      </c>
      <c r="O999" s="68">
        <f t="shared" si="302"/>
        <v>437.27</v>
      </c>
      <c r="P999" s="68">
        <f t="shared" si="307"/>
        <v>1311.81</v>
      </c>
      <c r="Q999" s="69">
        <f t="shared" si="303"/>
        <v>0.25</v>
      </c>
    </row>
    <row r="1000" spans="1:17" ht="26.1" customHeight="1" thickBot="1" x14ac:dyDescent="0.25">
      <c r="A1000" s="17" t="s">
        <v>50</v>
      </c>
      <c r="B1000" s="19">
        <v>12207</v>
      </c>
      <c r="C1000" s="17" t="s">
        <v>90</v>
      </c>
      <c r="D1000" s="17" t="s">
        <v>583</v>
      </c>
      <c r="E1000" s="139" t="s">
        <v>78</v>
      </c>
      <c r="F1000" s="139"/>
      <c r="G1000" s="18" t="s">
        <v>101</v>
      </c>
      <c r="H1000" s="21">
        <v>1</v>
      </c>
      <c r="I1000" s="20">
        <f t="shared" ref="I1000" si="314">P1000</f>
        <v>1311.81</v>
      </c>
      <c r="J1000" s="20">
        <f>ROUND(H1000*I1000,2)</f>
        <v>1311.81</v>
      </c>
      <c r="K1000" s="65"/>
      <c r="N1000" s="59">
        <v>1749.08</v>
      </c>
      <c r="O1000" s="68">
        <f t="shared" si="302"/>
        <v>437.27</v>
      </c>
      <c r="P1000" s="68">
        <f t="shared" si="307"/>
        <v>1311.81</v>
      </c>
      <c r="Q1000" s="69">
        <f t="shared" si="303"/>
        <v>0.25</v>
      </c>
    </row>
    <row r="1001" spans="1:17" ht="0.95" customHeight="1" thickTop="1" x14ac:dyDescent="0.2">
      <c r="A1001" s="11"/>
      <c r="B1001" s="11"/>
      <c r="C1001" s="11"/>
      <c r="D1001" s="11"/>
      <c r="E1001" s="11"/>
      <c r="F1001" s="11"/>
      <c r="G1001" s="11"/>
      <c r="H1001" s="11"/>
      <c r="I1001" s="11"/>
      <c r="J1001" s="11"/>
      <c r="K1001" s="65" t="b">
        <f t="shared" si="301"/>
        <v>0</v>
      </c>
      <c r="N1001" s="59"/>
      <c r="O1001" s="68">
        <f t="shared" si="302"/>
        <v>0</v>
      </c>
      <c r="P1001" s="68">
        <f t="shared" si="307"/>
        <v>0</v>
      </c>
      <c r="Q1001" s="69" t="e">
        <f t="shared" si="303"/>
        <v>#DIV/0!</v>
      </c>
    </row>
    <row r="1002" spans="1:17" ht="18" customHeight="1" x14ac:dyDescent="0.2">
      <c r="A1002" s="2" t="s">
        <v>584</v>
      </c>
      <c r="B1002" s="4" t="s">
        <v>36</v>
      </c>
      <c r="C1002" s="2" t="s">
        <v>37</v>
      </c>
      <c r="D1002" s="2" t="s">
        <v>9</v>
      </c>
      <c r="E1002" s="129" t="s">
        <v>38</v>
      </c>
      <c r="F1002" s="129"/>
      <c r="G1002" s="3" t="s">
        <v>39</v>
      </c>
      <c r="H1002" s="4" t="s">
        <v>40</v>
      </c>
      <c r="I1002" s="4" t="s">
        <v>41</v>
      </c>
      <c r="J1002" s="4" t="s">
        <v>10</v>
      </c>
      <c r="K1002" s="65">
        <f t="shared" si="301"/>
        <v>43.28</v>
      </c>
      <c r="N1002" s="59" t="s">
        <v>41</v>
      </c>
      <c r="O1002" s="68" t="e">
        <f t="shared" si="302"/>
        <v>#VALUE!</v>
      </c>
      <c r="P1002" s="68" t="e">
        <f t="shared" si="307"/>
        <v>#VALUE!</v>
      </c>
      <c r="Q1002" s="69" t="e">
        <f t="shared" si="303"/>
        <v>#VALUE!</v>
      </c>
    </row>
    <row r="1003" spans="1:17" ht="51.95" customHeight="1" x14ac:dyDescent="0.2">
      <c r="A1003" s="6" t="s">
        <v>42</v>
      </c>
      <c r="B1003" s="8">
        <v>92580</v>
      </c>
      <c r="C1003" s="6" t="s">
        <v>44</v>
      </c>
      <c r="D1003" s="6" t="s">
        <v>585</v>
      </c>
      <c r="E1003" s="138" t="s">
        <v>206</v>
      </c>
      <c r="F1003" s="138"/>
      <c r="G1003" s="7" t="s">
        <v>101</v>
      </c>
      <c r="H1003" s="10">
        <v>1</v>
      </c>
      <c r="I1003" s="9">
        <f>SUM(J1004:J1009)</f>
        <v>43.28</v>
      </c>
      <c r="J1003" s="9">
        <f>H1003*I1003</f>
        <v>43.28</v>
      </c>
      <c r="K1003" s="65"/>
      <c r="N1003" s="59">
        <v>57.71</v>
      </c>
      <c r="O1003" s="68">
        <f t="shared" si="302"/>
        <v>14.4275</v>
      </c>
      <c r="P1003" s="68">
        <f t="shared" si="307"/>
        <v>43.282499999999999</v>
      </c>
      <c r="Q1003" s="69">
        <f t="shared" si="303"/>
        <v>0.25</v>
      </c>
    </row>
    <row r="1004" spans="1:17" ht="26.1" customHeight="1" x14ac:dyDescent="0.2">
      <c r="A1004" s="12" t="s">
        <v>48</v>
      </c>
      <c r="B1004" s="14">
        <v>88278</v>
      </c>
      <c r="C1004" s="12" t="s">
        <v>44</v>
      </c>
      <c r="D1004" s="12" t="s">
        <v>138</v>
      </c>
      <c r="E1004" s="137" t="s">
        <v>46</v>
      </c>
      <c r="F1004" s="137"/>
      <c r="G1004" s="13" t="s">
        <v>73</v>
      </c>
      <c r="H1004" s="16">
        <v>0.21299999999999999</v>
      </c>
      <c r="I1004" s="15">
        <f t="shared" ref="I1004:I1005" si="315">P1004</f>
        <v>14.715</v>
      </c>
      <c r="J1004" s="15">
        <f>ROUNDDOWN(H1004*I1004,2)</f>
        <v>3.13</v>
      </c>
      <c r="K1004" s="65"/>
      <c r="N1004" s="59">
        <v>19.62</v>
      </c>
      <c r="O1004" s="68">
        <f t="shared" si="302"/>
        <v>4.9050000000000002</v>
      </c>
      <c r="P1004" s="68">
        <f t="shared" si="307"/>
        <v>14.715</v>
      </c>
      <c r="Q1004" s="69">
        <f t="shared" si="303"/>
        <v>0.25</v>
      </c>
    </row>
    <row r="1005" spans="1:17" ht="24" customHeight="1" x14ac:dyDescent="0.2">
      <c r="A1005" s="12" t="s">
        <v>48</v>
      </c>
      <c r="B1005" s="14">
        <v>88316</v>
      </c>
      <c r="C1005" s="12" t="s">
        <v>44</v>
      </c>
      <c r="D1005" s="12" t="s">
        <v>106</v>
      </c>
      <c r="E1005" s="137" t="s">
        <v>46</v>
      </c>
      <c r="F1005" s="137"/>
      <c r="G1005" s="13" t="s">
        <v>73</v>
      </c>
      <c r="H1005" s="16">
        <v>0.106</v>
      </c>
      <c r="I1005" s="15">
        <f t="shared" si="315"/>
        <v>12.84</v>
      </c>
      <c r="J1005" s="15">
        <f>ROUNDDOWN(H1005*I1005,2)</f>
        <v>1.36</v>
      </c>
      <c r="K1005" s="65"/>
      <c r="N1005" s="59">
        <v>17.12</v>
      </c>
      <c r="O1005" s="68">
        <f t="shared" si="302"/>
        <v>4.28</v>
      </c>
      <c r="P1005" s="68">
        <f t="shared" si="307"/>
        <v>12.84</v>
      </c>
      <c r="Q1005" s="69">
        <f t="shared" si="303"/>
        <v>0.25</v>
      </c>
    </row>
    <row r="1006" spans="1:17" ht="39" customHeight="1" x14ac:dyDescent="0.2">
      <c r="A1006" s="12" t="s">
        <v>48</v>
      </c>
      <c r="B1006" s="14">
        <v>93281</v>
      </c>
      <c r="C1006" s="12" t="s">
        <v>44</v>
      </c>
      <c r="D1006" s="12" t="s">
        <v>586</v>
      </c>
      <c r="E1006" s="137" t="s">
        <v>118</v>
      </c>
      <c r="F1006" s="137"/>
      <c r="G1006" s="13" t="s">
        <v>119</v>
      </c>
      <c r="H1006" s="16">
        <v>6.7999999999999996E-3</v>
      </c>
      <c r="I1006" s="15">
        <f t="shared" ref="I1006:I1009" si="316">P1006</f>
        <v>17.2425</v>
      </c>
      <c r="J1006" s="15">
        <f t="shared" ref="J1006:J1009" si="317">ROUNDDOWN(H1006*I1006,2)</f>
        <v>0.11</v>
      </c>
      <c r="K1006" s="65"/>
      <c r="N1006" s="59">
        <v>22.99</v>
      </c>
      <c r="O1006" s="68">
        <f t="shared" si="302"/>
        <v>5.7474999999999996</v>
      </c>
      <c r="P1006" s="68">
        <f t="shared" si="307"/>
        <v>17.2425</v>
      </c>
      <c r="Q1006" s="69">
        <f t="shared" si="303"/>
        <v>0.25</v>
      </c>
    </row>
    <row r="1007" spans="1:17" ht="39" customHeight="1" x14ac:dyDescent="0.2">
      <c r="A1007" s="12" t="s">
        <v>48</v>
      </c>
      <c r="B1007" s="14">
        <v>93282</v>
      </c>
      <c r="C1007" s="12" t="s">
        <v>44</v>
      </c>
      <c r="D1007" s="12" t="s">
        <v>587</v>
      </c>
      <c r="E1007" s="137" t="s">
        <v>118</v>
      </c>
      <c r="F1007" s="137"/>
      <c r="G1007" s="13" t="s">
        <v>121</v>
      </c>
      <c r="H1007" s="16">
        <v>9.4000000000000004E-3</v>
      </c>
      <c r="I1007" s="15">
        <f t="shared" si="316"/>
        <v>16.5</v>
      </c>
      <c r="J1007" s="15">
        <f t="shared" si="317"/>
        <v>0.15</v>
      </c>
      <c r="K1007" s="65"/>
      <c r="N1007" s="59">
        <v>22</v>
      </c>
      <c r="O1007" s="68">
        <f t="shared" si="302"/>
        <v>5.5</v>
      </c>
      <c r="P1007" s="68">
        <f t="shared" si="307"/>
        <v>16.5</v>
      </c>
      <c r="Q1007" s="69">
        <f t="shared" si="303"/>
        <v>0.25</v>
      </c>
    </row>
    <row r="1008" spans="1:17" ht="26.1" customHeight="1" x14ac:dyDescent="0.2">
      <c r="A1008" s="17" t="s">
        <v>50</v>
      </c>
      <c r="B1008" s="19">
        <v>40549</v>
      </c>
      <c r="C1008" s="17" t="s">
        <v>44</v>
      </c>
      <c r="D1008" s="17" t="s">
        <v>588</v>
      </c>
      <c r="E1008" s="139" t="s">
        <v>54</v>
      </c>
      <c r="F1008" s="139"/>
      <c r="G1008" s="18" t="s">
        <v>309</v>
      </c>
      <c r="H1008" s="21">
        <v>7.0000000000000001E-3</v>
      </c>
      <c r="I1008" s="20">
        <f t="shared" si="316"/>
        <v>148.4325</v>
      </c>
      <c r="J1008" s="20">
        <f t="shared" si="317"/>
        <v>1.03</v>
      </c>
      <c r="K1008" s="65"/>
      <c r="N1008" s="59">
        <v>197.91</v>
      </c>
      <c r="O1008" s="68">
        <f t="shared" si="302"/>
        <v>49.477499999999999</v>
      </c>
      <c r="P1008" s="68">
        <f t="shared" si="307"/>
        <v>148.4325</v>
      </c>
      <c r="Q1008" s="69">
        <f t="shared" si="303"/>
        <v>0.25</v>
      </c>
    </row>
    <row r="1009" spans="1:17" ht="39" customHeight="1" thickBot="1" x14ac:dyDescent="0.25">
      <c r="A1009" s="17" t="s">
        <v>50</v>
      </c>
      <c r="B1009" s="19">
        <v>43083</v>
      </c>
      <c r="C1009" s="17" t="s">
        <v>44</v>
      </c>
      <c r="D1009" s="17" t="s">
        <v>589</v>
      </c>
      <c r="E1009" s="139" t="s">
        <v>54</v>
      </c>
      <c r="F1009" s="139"/>
      <c r="G1009" s="18" t="s">
        <v>112</v>
      </c>
      <c r="H1009" s="21">
        <v>4.3330000000000002</v>
      </c>
      <c r="I1009" s="20">
        <f t="shared" si="316"/>
        <v>8.6549999999999994</v>
      </c>
      <c r="J1009" s="20">
        <f t="shared" si="317"/>
        <v>37.5</v>
      </c>
      <c r="K1009" s="65"/>
      <c r="N1009" s="59">
        <v>11.54</v>
      </c>
      <c r="O1009" s="68">
        <f t="shared" si="302"/>
        <v>2.8849999999999998</v>
      </c>
      <c r="P1009" s="68">
        <f t="shared" si="307"/>
        <v>8.6549999999999994</v>
      </c>
      <c r="Q1009" s="69">
        <f t="shared" si="303"/>
        <v>0.25</v>
      </c>
    </row>
    <row r="1010" spans="1:17" ht="0.95" customHeight="1" thickTop="1" x14ac:dyDescent="0.2">
      <c r="A1010" s="11"/>
      <c r="B1010" s="11"/>
      <c r="C1010" s="11"/>
      <c r="D1010" s="11"/>
      <c r="E1010" s="11"/>
      <c r="F1010" s="11"/>
      <c r="G1010" s="11"/>
      <c r="H1010" s="11"/>
      <c r="I1010" s="11"/>
      <c r="J1010" s="11"/>
      <c r="K1010" s="65" t="b">
        <f t="shared" si="301"/>
        <v>0</v>
      </c>
      <c r="N1010" s="59"/>
      <c r="O1010" s="68">
        <f t="shared" si="302"/>
        <v>0</v>
      </c>
      <c r="P1010" s="68">
        <f t="shared" si="307"/>
        <v>0</v>
      </c>
      <c r="Q1010" s="69" t="e">
        <f t="shared" si="303"/>
        <v>#DIV/0!</v>
      </c>
    </row>
    <row r="1011" spans="1:17" ht="18" customHeight="1" x14ac:dyDescent="0.2">
      <c r="A1011" s="2" t="s">
        <v>590</v>
      </c>
      <c r="B1011" s="4" t="s">
        <v>36</v>
      </c>
      <c r="C1011" s="2" t="s">
        <v>37</v>
      </c>
      <c r="D1011" s="2" t="s">
        <v>9</v>
      </c>
      <c r="E1011" s="129" t="s">
        <v>38</v>
      </c>
      <c r="F1011" s="129"/>
      <c r="G1011" s="3" t="s">
        <v>39</v>
      </c>
      <c r="H1011" s="4" t="s">
        <v>40</v>
      </c>
      <c r="I1011" s="4" t="s">
        <v>41</v>
      </c>
      <c r="J1011" s="4" t="s">
        <v>10</v>
      </c>
      <c r="K1011" s="65">
        <f t="shared" si="301"/>
        <v>155.21</v>
      </c>
      <c r="N1011" s="59" t="s">
        <v>41</v>
      </c>
      <c r="O1011" s="68" t="e">
        <f t="shared" si="302"/>
        <v>#VALUE!</v>
      </c>
      <c r="P1011" s="68" t="e">
        <f t="shared" si="307"/>
        <v>#VALUE!</v>
      </c>
      <c r="Q1011" s="69" t="e">
        <f t="shared" si="303"/>
        <v>#VALUE!</v>
      </c>
    </row>
    <row r="1012" spans="1:17" ht="39" customHeight="1" x14ac:dyDescent="0.2">
      <c r="A1012" s="6" t="s">
        <v>42</v>
      </c>
      <c r="B1012" s="8">
        <v>94216</v>
      </c>
      <c r="C1012" s="6" t="s">
        <v>44</v>
      </c>
      <c r="D1012" s="6" t="s">
        <v>591</v>
      </c>
      <c r="E1012" s="138" t="s">
        <v>206</v>
      </c>
      <c r="F1012" s="138"/>
      <c r="G1012" s="7" t="s">
        <v>101</v>
      </c>
      <c r="H1012" s="10">
        <v>1</v>
      </c>
      <c r="I1012" s="9">
        <f>SUM(J1013:J1018)</f>
        <v>155.21</v>
      </c>
      <c r="J1012" s="9">
        <f>H1012*I1012</f>
        <v>155.21</v>
      </c>
      <c r="K1012" s="65"/>
      <c r="N1012" s="59">
        <v>206.95000000000002</v>
      </c>
      <c r="O1012" s="68">
        <f t="shared" si="302"/>
        <v>51.737500000000004</v>
      </c>
      <c r="P1012" s="68">
        <f t="shared" si="307"/>
        <v>155.21250000000001</v>
      </c>
      <c r="Q1012" s="69">
        <f t="shared" si="303"/>
        <v>0.25</v>
      </c>
    </row>
    <row r="1013" spans="1:17" ht="24" customHeight="1" x14ac:dyDescent="0.2">
      <c r="A1013" s="12" t="s">
        <v>48</v>
      </c>
      <c r="B1013" s="14">
        <v>88316</v>
      </c>
      <c r="C1013" s="12" t="s">
        <v>44</v>
      </c>
      <c r="D1013" s="12" t="s">
        <v>106</v>
      </c>
      <c r="E1013" s="137" t="s">
        <v>46</v>
      </c>
      <c r="F1013" s="137"/>
      <c r="G1013" s="13" t="s">
        <v>73</v>
      </c>
      <c r="H1013" s="16">
        <v>6.2E-2</v>
      </c>
      <c r="I1013" s="15">
        <f t="shared" ref="I1013:I1018" si="318">P1013</f>
        <v>12.84</v>
      </c>
      <c r="J1013" s="15">
        <f>ROUNDDOWN(H1013*I1013,2)</f>
        <v>0.79</v>
      </c>
      <c r="K1013" s="65"/>
      <c r="N1013" s="59">
        <v>17.12</v>
      </c>
      <c r="O1013" s="68">
        <f t="shared" si="302"/>
        <v>4.28</v>
      </c>
      <c r="P1013" s="68">
        <f t="shared" si="307"/>
        <v>12.84</v>
      </c>
      <c r="Q1013" s="69">
        <f t="shared" si="303"/>
        <v>0.25</v>
      </c>
    </row>
    <row r="1014" spans="1:17" ht="24" customHeight="1" x14ac:dyDescent="0.2">
      <c r="A1014" s="12" t="s">
        <v>48</v>
      </c>
      <c r="B1014" s="14">
        <v>88323</v>
      </c>
      <c r="C1014" s="12" t="s">
        <v>44</v>
      </c>
      <c r="D1014" s="12" t="s">
        <v>592</v>
      </c>
      <c r="E1014" s="137" t="s">
        <v>46</v>
      </c>
      <c r="F1014" s="137"/>
      <c r="G1014" s="13" t="s">
        <v>73</v>
      </c>
      <c r="H1014" s="16">
        <v>5.6000000000000001E-2</v>
      </c>
      <c r="I1014" s="15">
        <f t="shared" si="318"/>
        <v>15.914999999999999</v>
      </c>
      <c r="J1014" s="15">
        <f>ROUNDDOWN(H1014*I1014,2)</f>
        <v>0.89</v>
      </c>
      <c r="K1014" s="65"/>
      <c r="N1014" s="59">
        <v>21.22</v>
      </c>
      <c r="O1014" s="68">
        <f t="shared" si="302"/>
        <v>5.3049999999999997</v>
      </c>
      <c r="P1014" s="68">
        <f t="shared" si="307"/>
        <v>15.914999999999999</v>
      </c>
      <c r="Q1014" s="69">
        <f t="shared" si="303"/>
        <v>0.25</v>
      </c>
    </row>
    <row r="1015" spans="1:17" ht="39" customHeight="1" x14ac:dyDescent="0.2">
      <c r="A1015" s="12" t="s">
        <v>48</v>
      </c>
      <c r="B1015" s="14">
        <v>93281</v>
      </c>
      <c r="C1015" s="12" t="s">
        <v>44</v>
      </c>
      <c r="D1015" s="12" t="s">
        <v>586</v>
      </c>
      <c r="E1015" s="137" t="s">
        <v>118</v>
      </c>
      <c r="F1015" s="137"/>
      <c r="G1015" s="13" t="s">
        <v>119</v>
      </c>
      <c r="H1015" s="16">
        <v>8.9999999999999998E-4</v>
      </c>
      <c r="I1015" s="15">
        <f t="shared" si="318"/>
        <v>17.2425</v>
      </c>
      <c r="J1015" s="15">
        <f t="shared" ref="J1015:J1018" si="319">ROUNDDOWN(H1015*I1015,2)</f>
        <v>0.01</v>
      </c>
      <c r="K1015" s="65"/>
      <c r="N1015" s="59">
        <v>22.99</v>
      </c>
      <c r="O1015" s="68">
        <f t="shared" si="302"/>
        <v>5.7474999999999996</v>
      </c>
      <c r="P1015" s="68">
        <f t="shared" si="307"/>
        <v>17.2425</v>
      </c>
      <c r="Q1015" s="69">
        <f t="shared" si="303"/>
        <v>0.25</v>
      </c>
    </row>
    <row r="1016" spans="1:17" ht="39" customHeight="1" x14ac:dyDescent="0.2">
      <c r="A1016" s="12" t="s">
        <v>48</v>
      </c>
      <c r="B1016" s="14">
        <v>93282</v>
      </c>
      <c r="C1016" s="12" t="s">
        <v>44</v>
      </c>
      <c r="D1016" s="12" t="s">
        <v>587</v>
      </c>
      <c r="E1016" s="137" t="s">
        <v>118</v>
      </c>
      <c r="F1016" s="137"/>
      <c r="G1016" s="13" t="s">
        <v>121</v>
      </c>
      <c r="H1016" s="16">
        <v>1.1999999999999999E-3</v>
      </c>
      <c r="I1016" s="15">
        <f t="shared" si="318"/>
        <v>16.5</v>
      </c>
      <c r="J1016" s="15">
        <f>ROUND(H1016*I1016,2)</f>
        <v>0.02</v>
      </c>
      <c r="K1016" s="65"/>
      <c r="N1016" s="59">
        <v>22</v>
      </c>
      <c r="O1016" s="68">
        <f t="shared" si="302"/>
        <v>5.5</v>
      </c>
      <c r="P1016" s="68">
        <f t="shared" si="307"/>
        <v>16.5</v>
      </c>
      <c r="Q1016" s="69">
        <f t="shared" si="303"/>
        <v>0.25</v>
      </c>
    </row>
    <row r="1017" spans="1:17" ht="39" customHeight="1" x14ac:dyDescent="0.2">
      <c r="A1017" s="17" t="s">
        <v>50</v>
      </c>
      <c r="B1017" s="19">
        <v>11029</v>
      </c>
      <c r="C1017" s="17" t="s">
        <v>44</v>
      </c>
      <c r="D1017" s="17" t="s">
        <v>593</v>
      </c>
      <c r="E1017" s="139" t="s">
        <v>54</v>
      </c>
      <c r="F1017" s="139"/>
      <c r="G1017" s="18" t="s">
        <v>231</v>
      </c>
      <c r="H1017" s="21">
        <v>4.1500000000000004</v>
      </c>
      <c r="I1017" s="20">
        <f t="shared" si="318"/>
        <v>1.9650000000000001</v>
      </c>
      <c r="J1017" s="20">
        <f t="shared" si="319"/>
        <v>8.15</v>
      </c>
      <c r="K1017" s="65"/>
      <c r="N1017" s="59">
        <v>2.62</v>
      </c>
      <c r="O1017" s="68">
        <f t="shared" si="302"/>
        <v>0.65500000000000003</v>
      </c>
      <c r="P1017" s="68">
        <f t="shared" si="307"/>
        <v>1.9650000000000001</v>
      </c>
      <c r="Q1017" s="69">
        <f t="shared" si="303"/>
        <v>0.25</v>
      </c>
    </row>
    <row r="1018" spans="1:17" ht="78" customHeight="1" thickBot="1" x14ac:dyDescent="0.25">
      <c r="A1018" s="17" t="s">
        <v>50</v>
      </c>
      <c r="B1018" s="19">
        <v>40740</v>
      </c>
      <c r="C1018" s="17" t="s">
        <v>44</v>
      </c>
      <c r="D1018" s="17" t="s">
        <v>594</v>
      </c>
      <c r="E1018" s="139" t="s">
        <v>54</v>
      </c>
      <c r="F1018" s="139"/>
      <c r="G1018" s="18" t="s">
        <v>101</v>
      </c>
      <c r="H1018" s="21">
        <v>1.1459999999999999</v>
      </c>
      <c r="I1018" s="20">
        <f t="shared" si="318"/>
        <v>126.83250000000001</v>
      </c>
      <c r="J1018" s="20">
        <f t="shared" si="319"/>
        <v>145.35</v>
      </c>
      <c r="K1018" s="65"/>
      <c r="N1018" s="59">
        <v>169.11</v>
      </c>
      <c r="O1018" s="68">
        <f t="shared" si="302"/>
        <v>42.277500000000003</v>
      </c>
      <c r="P1018" s="68">
        <f t="shared" si="307"/>
        <v>126.83250000000001</v>
      </c>
      <c r="Q1018" s="69">
        <f t="shared" si="303"/>
        <v>0.25</v>
      </c>
    </row>
    <row r="1019" spans="1:17" ht="0.95" customHeight="1" thickTop="1" x14ac:dyDescent="0.2">
      <c r="A1019" s="11"/>
      <c r="B1019" s="11"/>
      <c r="C1019" s="11"/>
      <c r="D1019" s="11"/>
      <c r="E1019" s="11"/>
      <c r="F1019" s="11"/>
      <c r="G1019" s="11"/>
      <c r="H1019" s="11"/>
      <c r="I1019" s="11"/>
      <c r="J1019" s="11"/>
      <c r="K1019" s="65" t="b">
        <f t="shared" si="301"/>
        <v>0</v>
      </c>
      <c r="N1019" s="59"/>
      <c r="O1019" s="68">
        <f t="shared" si="302"/>
        <v>0</v>
      </c>
      <c r="P1019" s="68">
        <f t="shared" si="307"/>
        <v>0</v>
      </c>
      <c r="Q1019" s="69" t="e">
        <f t="shared" si="303"/>
        <v>#DIV/0!</v>
      </c>
    </row>
    <row r="1020" spans="1:17" ht="18" customHeight="1" x14ac:dyDescent="0.2">
      <c r="A1020" s="2" t="s">
        <v>595</v>
      </c>
      <c r="B1020" s="4" t="s">
        <v>36</v>
      </c>
      <c r="C1020" s="2" t="s">
        <v>37</v>
      </c>
      <c r="D1020" s="2" t="s">
        <v>9</v>
      </c>
      <c r="E1020" s="129" t="s">
        <v>38</v>
      </c>
      <c r="F1020" s="129"/>
      <c r="G1020" s="3" t="s">
        <v>39</v>
      </c>
      <c r="H1020" s="4" t="s">
        <v>40</v>
      </c>
      <c r="I1020" s="4" t="s">
        <v>41</v>
      </c>
      <c r="J1020" s="4" t="s">
        <v>10</v>
      </c>
      <c r="K1020" s="65">
        <f t="shared" si="301"/>
        <v>55.089999999999996</v>
      </c>
      <c r="N1020" s="59" t="s">
        <v>41</v>
      </c>
      <c r="O1020" s="68" t="e">
        <f t="shared" si="302"/>
        <v>#VALUE!</v>
      </c>
      <c r="P1020" s="68" t="e">
        <f t="shared" si="307"/>
        <v>#VALUE!</v>
      </c>
      <c r="Q1020" s="69" t="e">
        <f t="shared" si="303"/>
        <v>#VALUE!</v>
      </c>
    </row>
    <row r="1021" spans="1:17" ht="26.1" customHeight="1" x14ac:dyDescent="0.2">
      <c r="A1021" s="6" t="s">
        <v>42</v>
      </c>
      <c r="B1021" s="8">
        <v>94213</v>
      </c>
      <c r="C1021" s="6" t="s">
        <v>44</v>
      </c>
      <c r="D1021" s="6" t="s">
        <v>596</v>
      </c>
      <c r="E1021" s="138" t="s">
        <v>206</v>
      </c>
      <c r="F1021" s="138"/>
      <c r="G1021" s="7" t="s">
        <v>101</v>
      </c>
      <c r="H1021" s="10">
        <v>1</v>
      </c>
      <c r="I1021" s="9">
        <f>SUM(J1022:J1027)</f>
        <v>55.089999999999996</v>
      </c>
      <c r="J1021" s="9">
        <f>H1021*I1021</f>
        <v>55.089999999999996</v>
      </c>
      <c r="K1021" s="65"/>
      <c r="N1021" s="59">
        <v>73.45</v>
      </c>
      <c r="O1021" s="68">
        <f t="shared" si="302"/>
        <v>18.362500000000001</v>
      </c>
      <c r="P1021" s="68">
        <f t="shared" si="307"/>
        <v>55.087500000000006</v>
      </c>
      <c r="Q1021" s="69">
        <f t="shared" si="303"/>
        <v>0.25</v>
      </c>
    </row>
    <row r="1022" spans="1:17" ht="24" customHeight="1" x14ac:dyDescent="0.2">
      <c r="A1022" s="12" t="s">
        <v>48</v>
      </c>
      <c r="B1022" s="14">
        <v>88316</v>
      </c>
      <c r="C1022" s="12" t="s">
        <v>44</v>
      </c>
      <c r="D1022" s="12" t="s">
        <v>106</v>
      </c>
      <c r="E1022" s="137" t="s">
        <v>46</v>
      </c>
      <c r="F1022" s="137"/>
      <c r="G1022" s="13" t="s">
        <v>73</v>
      </c>
      <c r="H1022" s="16">
        <v>9.7000000000000003E-2</v>
      </c>
      <c r="I1022" s="15">
        <f t="shared" ref="I1022:I1027" si="320">P1022</f>
        <v>12.84</v>
      </c>
      <c r="J1022" s="15">
        <f>ROUND(H1022*I1022,2)</f>
        <v>1.25</v>
      </c>
      <c r="K1022" s="65"/>
      <c r="N1022" s="59">
        <v>17.12</v>
      </c>
      <c r="O1022" s="68">
        <f t="shared" si="302"/>
        <v>4.28</v>
      </c>
      <c r="P1022" s="68">
        <f t="shared" si="307"/>
        <v>12.84</v>
      </c>
      <c r="Q1022" s="69">
        <f t="shared" si="303"/>
        <v>0.25</v>
      </c>
    </row>
    <row r="1023" spans="1:17" ht="24" customHeight="1" x14ac:dyDescent="0.2">
      <c r="A1023" s="12" t="s">
        <v>48</v>
      </c>
      <c r="B1023" s="14">
        <v>88323</v>
      </c>
      <c r="C1023" s="12" t="s">
        <v>44</v>
      </c>
      <c r="D1023" s="12" t="s">
        <v>592</v>
      </c>
      <c r="E1023" s="137" t="s">
        <v>46</v>
      </c>
      <c r="F1023" s="137"/>
      <c r="G1023" s="13" t="s">
        <v>73</v>
      </c>
      <c r="H1023" s="16">
        <v>9.0999999999999998E-2</v>
      </c>
      <c r="I1023" s="15">
        <f t="shared" si="320"/>
        <v>15.914999999999999</v>
      </c>
      <c r="J1023" s="15">
        <f>ROUND(H1023*I1023,2)</f>
        <v>1.45</v>
      </c>
      <c r="K1023" s="65"/>
      <c r="N1023" s="59">
        <v>21.22</v>
      </c>
      <c r="O1023" s="68">
        <f t="shared" si="302"/>
        <v>5.3049999999999997</v>
      </c>
      <c r="P1023" s="68">
        <f t="shared" si="307"/>
        <v>15.914999999999999</v>
      </c>
      <c r="Q1023" s="69">
        <f t="shared" si="303"/>
        <v>0.25</v>
      </c>
    </row>
    <row r="1024" spans="1:17" ht="39" customHeight="1" x14ac:dyDescent="0.2">
      <c r="A1024" s="12" t="s">
        <v>48</v>
      </c>
      <c r="B1024" s="14">
        <v>93281</v>
      </c>
      <c r="C1024" s="12" t="s">
        <v>44</v>
      </c>
      <c r="D1024" s="12" t="s">
        <v>586</v>
      </c>
      <c r="E1024" s="137" t="s">
        <v>118</v>
      </c>
      <c r="F1024" s="137"/>
      <c r="G1024" s="13" t="s">
        <v>119</v>
      </c>
      <c r="H1024" s="16">
        <v>8.9999999999999998E-4</v>
      </c>
      <c r="I1024" s="15">
        <f t="shared" si="320"/>
        <v>17.2425</v>
      </c>
      <c r="J1024" s="15">
        <f t="shared" ref="J1024" si="321">ROUNDDOWN(H1024*I1024,2)</f>
        <v>0.01</v>
      </c>
      <c r="K1024" s="65"/>
      <c r="N1024" s="59">
        <v>22.99</v>
      </c>
      <c r="O1024" s="68">
        <f t="shared" si="302"/>
        <v>5.7474999999999996</v>
      </c>
      <c r="P1024" s="68">
        <f t="shared" si="307"/>
        <v>17.2425</v>
      </c>
      <c r="Q1024" s="69">
        <f t="shared" si="303"/>
        <v>0.25</v>
      </c>
    </row>
    <row r="1025" spans="1:17" ht="39" customHeight="1" x14ac:dyDescent="0.2">
      <c r="A1025" s="12" t="s">
        <v>48</v>
      </c>
      <c r="B1025" s="14">
        <v>93282</v>
      </c>
      <c r="C1025" s="12" t="s">
        <v>44</v>
      </c>
      <c r="D1025" s="12" t="s">
        <v>587</v>
      </c>
      <c r="E1025" s="137" t="s">
        <v>118</v>
      </c>
      <c r="F1025" s="137"/>
      <c r="G1025" s="13" t="s">
        <v>121</v>
      </c>
      <c r="H1025" s="16">
        <v>1.2999999999999999E-3</v>
      </c>
      <c r="I1025" s="15">
        <f t="shared" si="320"/>
        <v>16.5</v>
      </c>
      <c r="J1025" s="15">
        <f>ROUND(H1025*I1025,2)</f>
        <v>0.02</v>
      </c>
      <c r="K1025" s="65"/>
      <c r="N1025" s="59">
        <v>22</v>
      </c>
      <c r="O1025" s="68">
        <f t="shared" si="302"/>
        <v>5.5</v>
      </c>
      <c r="P1025" s="68">
        <f t="shared" si="307"/>
        <v>16.5</v>
      </c>
      <c r="Q1025" s="69">
        <f t="shared" si="303"/>
        <v>0.25</v>
      </c>
    </row>
    <row r="1026" spans="1:17" ht="39" customHeight="1" x14ac:dyDescent="0.2">
      <c r="A1026" s="17" t="s">
        <v>50</v>
      </c>
      <c r="B1026" s="19">
        <v>7243</v>
      </c>
      <c r="C1026" s="17" t="s">
        <v>44</v>
      </c>
      <c r="D1026" s="17" t="s">
        <v>126</v>
      </c>
      <c r="E1026" s="139" t="s">
        <v>54</v>
      </c>
      <c r="F1026" s="139"/>
      <c r="G1026" s="18" t="s">
        <v>101</v>
      </c>
      <c r="H1026" s="21">
        <v>1.1659999999999999</v>
      </c>
      <c r="I1026" s="20">
        <f t="shared" si="320"/>
        <v>37.92</v>
      </c>
      <c r="J1026" s="20">
        <f t="shared" ref="J1026:J1027" si="322">ROUNDDOWN(H1026*I1026,2)</f>
        <v>44.21</v>
      </c>
      <c r="K1026" s="65"/>
      <c r="N1026" s="59">
        <v>50.56</v>
      </c>
      <c r="O1026" s="68">
        <f t="shared" si="302"/>
        <v>12.64</v>
      </c>
      <c r="P1026" s="68">
        <f t="shared" si="307"/>
        <v>37.92</v>
      </c>
      <c r="Q1026" s="69">
        <f t="shared" si="303"/>
        <v>0.25</v>
      </c>
    </row>
    <row r="1027" spans="1:17" ht="39" customHeight="1" thickBot="1" x14ac:dyDescent="0.25">
      <c r="A1027" s="17" t="s">
        <v>50</v>
      </c>
      <c r="B1027" s="19">
        <v>11029</v>
      </c>
      <c r="C1027" s="17" t="s">
        <v>44</v>
      </c>
      <c r="D1027" s="17" t="s">
        <v>593</v>
      </c>
      <c r="E1027" s="139" t="s">
        <v>54</v>
      </c>
      <c r="F1027" s="139"/>
      <c r="G1027" s="18" t="s">
        <v>231</v>
      </c>
      <c r="H1027" s="21">
        <v>4.1500000000000004</v>
      </c>
      <c r="I1027" s="20">
        <f t="shared" si="320"/>
        <v>1.9650000000000001</v>
      </c>
      <c r="J1027" s="20">
        <f t="shared" si="322"/>
        <v>8.15</v>
      </c>
      <c r="K1027" s="65"/>
      <c r="N1027" s="59">
        <v>2.62</v>
      </c>
      <c r="O1027" s="68">
        <f t="shared" si="302"/>
        <v>0.65500000000000003</v>
      </c>
      <c r="P1027" s="68">
        <f t="shared" si="307"/>
        <v>1.9650000000000001</v>
      </c>
      <c r="Q1027" s="69">
        <f t="shared" si="303"/>
        <v>0.25</v>
      </c>
    </row>
    <row r="1028" spans="1:17" ht="0.95" customHeight="1" thickTop="1" x14ac:dyDescent="0.2">
      <c r="A1028" s="11"/>
      <c r="B1028" s="11"/>
      <c r="C1028" s="11"/>
      <c r="D1028" s="11"/>
      <c r="E1028" s="11"/>
      <c r="F1028" s="11"/>
      <c r="G1028" s="11"/>
      <c r="H1028" s="11"/>
      <c r="I1028" s="11"/>
      <c r="J1028" s="11"/>
      <c r="K1028" s="65" t="b">
        <f t="shared" si="301"/>
        <v>0</v>
      </c>
      <c r="N1028" s="59"/>
      <c r="O1028" s="68">
        <f t="shared" si="302"/>
        <v>0</v>
      </c>
      <c r="P1028" s="68">
        <f t="shared" si="307"/>
        <v>0</v>
      </c>
      <c r="Q1028" s="69" t="e">
        <f t="shared" si="303"/>
        <v>#DIV/0!</v>
      </c>
    </row>
    <row r="1029" spans="1:17" ht="18" customHeight="1" x14ac:dyDescent="0.2">
      <c r="A1029" s="2" t="s">
        <v>597</v>
      </c>
      <c r="B1029" s="4" t="s">
        <v>36</v>
      </c>
      <c r="C1029" s="2" t="s">
        <v>37</v>
      </c>
      <c r="D1029" s="2" t="s">
        <v>9</v>
      </c>
      <c r="E1029" s="129" t="s">
        <v>38</v>
      </c>
      <c r="F1029" s="129"/>
      <c r="G1029" s="3" t="s">
        <v>39</v>
      </c>
      <c r="H1029" s="4" t="s">
        <v>40</v>
      </c>
      <c r="I1029" s="4" t="s">
        <v>41</v>
      </c>
      <c r="J1029" s="4" t="s">
        <v>10</v>
      </c>
      <c r="K1029" s="65">
        <f t="shared" si="301"/>
        <v>110.6</v>
      </c>
      <c r="N1029" s="59" t="s">
        <v>41</v>
      </c>
      <c r="O1029" s="68" t="e">
        <f t="shared" si="302"/>
        <v>#VALUE!</v>
      </c>
      <c r="P1029" s="68" t="e">
        <f t="shared" si="307"/>
        <v>#VALUE!</v>
      </c>
      <c r="Q1029" s="69" t="e">
        <f t="shared" si="303"/>
        <v>#VALUE!</v>
      </c>
    </row>
    <row r="1030" spans="1:17" ht="24" customHeight="1" x14ac:dyDescent="0.2">
      <c r="A1030" s="6" t="s">
        <v>42</v>
      </c>
      <c r="B1030" s="8">
        <v>9077</v>
      </c>
      <c r="C1030" s="6" t="s">
        <v>90</v>
      </c>
      <c r="D1030" s="6" t="s">
        <v>598</v>
      </c>
      <c r="E1030" s="138" t="s">
        <v>599</v>
      </c>
      <c r="F1030" s="138"/>
      <c r="G1030" s="7" t="s">
        <v>390</v>
      </c>
      <c r="H1030" s="10">
        <v>1</v>
      </c>
      <c r="I1030" s="9">
        <f>SUM(J1031:J1033)</f>
        <v>110.6</v>
      </c>
      <c r="J1030" s="9">
        <f>H1030*I1030</f>
        <v>110.6</v>
      </c>
      <c r="K1030" s="65"/>
      <c r="N1030" s="59">
        <v>147.46</v>
      </c>
      <c r="O1030" s="68">
        <f t="shared" si="302"/>
        <v>36.865000000000002</v>
      </c>
      <c r="P1030" s="68">
        <f t="shared" si="307"/>
        <v>110.595</v>
      </c>
      <c r="Q1030" s="69">
        <f t="shared" si="303"/>
        <v>0.25</v>
      </c>
    </row>
    <row r="1031" spans="1:17" ht="24" customHeight="1" x14ac:dyDescent="0.2">
      <c r="A1031" s="12" t="s">
        <v>48</v>
      </c>
      <c r="B1031" s="14">
        <v>88316</v>
      </c>
      <c r="C1031" s="12" t="s">
        <v>44</v>
      </c>
      <c r="D1031" s="12" t="s">
        <v>106</v>
      </c>
      <c r="E1031" s="137" t="s">
        <v>46</v>
      </c>
      <c r="F1031" s="137"/>
      <c r="G1031" s="13" t="s">
        <v>73</v>
      </c>
      <c r="H1031" s="16">
        <v>0.24</v>
      </c>
      <c r="I1031" s="15">
        <f t="shared" ref="I1031:I1033" si="323">P1031</f>
        <v>12.84</v>
      </c>
      <c r="J1031" s="15">
        <f>ROUND(H1031*I1031,2)</f>
        <v>3.08</v>
      </c>
      <c r="K1031" s="65"/>
      <c r="N1031" s="59">
        <v>17.12</v>
      </c>
      <c r="O1031" s="68">
        <f t="shared" si="302"/>
        <v>4.28</v>
      </c>
      <c r="P1031" s="68">
        <f t="shared" si="307"/>
        <v>12.84</v>
      </c>
      <c r="Q1031" s="69">
        <f t="shared" si="303"/>
        <v>0.25</v>
      </c>
    </row>
    <row r="1032" spans="1:17" ht="24" customHeight="1" x14ac:dyDescent="0.2">
      <c r="A1032" s="12" t="s">
        <v>48</v>
      </c>
      <c r="B1032" s="14">
        <v>88262</v>
      </c>
      <c r="C1032" s="12" t="s">
        <v>44</v>
      </c>
      <c r="D1032" s="12" t="s">
        <v>105</v>
      </c>
      <c r="E1032" s="137" t="s">
        <v>46</v>
      </c>
      <c r="F1032" s="137"/>
      <c r="G1032" s="13" t="s">
        <v>73</v>
      </c>
      <c r="H1032" s="16">
        <v>0.24</v>
      </c>
      <c r="I1032" s="15">
        <f t="shared" si="323"/>
        <v>16.049999999999997</v>
      </c>
      <c r="J1032" s="15">
        <f>ROUND(H1032*I1032,2)+0.01</f>
        <v>3.86</v>
      </c>
      <c r="K1032" s="65"/>
      <c r="N1032" s="59">
        <v>21.4</v>
      </c>
      <c r="O1032" s="68">
        <f t="shared" ref="O1032:O1095" si="324">N1032*$O$4</f>
        <v>5.35</v>
      </c>
      <c r="P1032" s="68">
        <f t="shared" si="307"/>
        <v>16.049999999999997</v>
      </c>
      <c r="Q1032" s="69">
        <f t="shared" ref="Q1032:Q1095" si="325">1-(P1032/N1032)</f>
        <v>0.25000000000000011</v>
      </c>
    </row>
    <row r="1033" spans="1:17" ht="24" customHeight="1" thickBot="1" x14ac:dyDescent="0.25">
      <c r="A1033" s="17" t="s">
        <v>50</v>
      </c>
      <c r="B1033" s="19">
        <v>9363</v>
      </c>
      <c r="C1033" s="17" t="s">
        <v>90</v>
      </c>
      <c r="D1033" s="17" t="s">
        <v>600</v>
      </c>
      <c r="E1033" s="139" t="s">
        <v>54</v>
      </c>
      <c r="F1033" s="139"/>
      <c r="G1033" s="18" t="s">
        <v>390</v>
      </c>
      <c r="H1033" s="21">
        <v>1</v>
      </c>
      <c r="I1033" s="20">
        <f t="shared" si="323"/>
        <v>103.6575</v>
      </c>
      <c r="J1033" s="20">
        <f>ROUND(H1033*I1033,2)</f>
        <v>103.66</v>
      </c>
      <c r="K1033" s="65"/>
      <c r="N1033" s="59">
        <v>138.21</v>
      </c>
      <c r="O1033" s="68">
        <f t="shared" si="324"/>
        <v>34.552500000000002</v>
      </c>
      <c r="P1033" s="68">
        <f t="shared" si="307"/>
        <v>103.6575</v>
      </c>
      <c r="Q1033" s="69">
        <f t="shared" si="325"/>
        <v>0.25</v>
      </c>
    </row>
    <row r="1034" spans="1:17" ht="0.95" customHeight="1" thickTop="1" x14ac:dyDescent="0.2">
      <c r="A1034" s="11"/>
      <c r="B1034" s="11"/>
      <c r="C1034" s="11"/>
      <c r="D1034" s="11"/>
      <c r="E1034" s="11"/>
      <c r="F1034" s="11"/>
      <c r="G1034" s="11"/>
      <c r="H1034" s="11"/>
      <c r="I1034" s="11"/>
      <c r="J1034" s="11"/>
      <c r="K1034" s="65" t="b">
        <f t="shared" ref="K1034:K1093" si="326">IF(J1034="Total",J1035)</f>
        <v>0</v>
      </c>
      <c r="N1034" s="59"/>
      <c r="O1034" s="68">
        <f t="shared" si="324"/>
        <v>0</v>
      </c>
      <c r="P1034" s="68">
        <f t="shared" si="307"/>
        <v>0</v>
      </c>
      <c r="Q1034" s="69" t="e">
        <f t="shared" si="325"/>
        <v>#DIV/0!</v>
      </c>
    </row>
    <row r="1035" spans="1:17" ht="18" customHeight="1" x14ac:dyDescent="0.2">
      <c r="A1035" s="2" t="s">
        <v>601</v>
      </c>
      <c r="B1035" s="4" t="s">
        <v>36</v>
      </c>
      <c r="C1035" s="2" t="s">
        <v>37</v>
      </c>
      <c r="D1035" s="2" t="s">
        <v>9</v>
      </c>
      <c r="E1035" s="129" t="s">
        <v>38</v>
      </c>
      <c r="F1035" s="129"/>
      <c r="G1035" s="3" t="s">
        <v>39</v>
      </c>
      <c r="H1035" s="4" t="s">
        <v>40</v>
      </c>
      <c r="I1035" s="4" t="s">
        <v>41</v>
      </c>
      <c r="J1035" s="4" t="s">
        <v>10</v>
      </c>
      <c r="K1035" s="65">
        <f t="shared" si="326"/>
        <v>297.38</v>
      </c>
      <c r="N1035" s="59" t="s">
        <v>41</v>
      </c>
      <c r="O1035" s="68" t="e">
        <f t="shared" si="324"/>
        <v>#VALUE!</v>
      </c>
      <c r="P1035" s="68" t="e">
        <f t="shared" si="307"/>
        <v>#VALUE!</v>
      </c>
      <c r="Q1035" s="69" t="e">
        <f t="shared" si="325"/>
        <v>#VALUE!</v>
      </c>
    </row>
    <row r="1036" spans="1:17" ht="39" customHeight="1" x14ac:dyDescent="0.2">
      <c r="A1036" s="6" t="s">
        <v>42</v>
      </c>
      <c r="B1036" s="8">
        <v>9748</v>
      </c>
      <c r="C1036" s="6" t="s">
        <v>90</v>
      </c>
      <c r="D1036" s="6" t="s">
        <v>602</v>
      </c>
      <c r="E1036" s="138" t="s">
        <v>603</v>
      </c>
      <c r="F1036" s="138"/>
      <c r="G1036" s="7" t="s">
        <v>101</v>
      </c>
      <c r="H1036" s="10">
        <v>1</v>
      </c>
      <c r="I1036" s="9">
        <f>SUM(J1037:J1041)</f>
        <v>297.38</v>
      </c>
      <c r="J1036" s="9">
        <f>H1036*I1036</f>
        <v>297.38</v>
      </c>
      <c r="K1036" s="65"/>
      <c r="N1036" s="59">
        <v>396.51</v>
      </c>
      <c r="O1036" s="68">
        <f t="shared" si="324"/>
        <v>99.127499999999998</v>
      </c>
      <c r="P1036" s="68">
        <f t="shared" si="307"/>
        <v>297.38249999999999</v>
      </c>
      <c r="Q1036" s="69">
        <f t="shared" si="325"/>
        <v>0.25</v>
      </c>
    </row>
    <row r="1037" spans="1:17" ht="26.1" customHeight="1" x14ac:dyDescent="0.2">
      <c r="A1037" s="12" t="s">
        <v>48</v>
      </c>
      <c r="B1037" s="14">
        <v>126</v>
      </c>
      <c r="C1037" s="12" t="s">
        <v>90</v>
      </c>
      <c r="D1037" s="12" t="s">
        <v>604</v>
      </c>
      <c r="E1037" s="137" t="s">
        <v>394</v>
      </c>
      <c r="F1037" s="137"/>
      <c r="G1037" s="13" t="s">
        <v>104</v>
      </c>
      <c r="H1037" s="16">
        <v>0.1</v>
      </c>
      <c r="I1037" s="15">
        <f t="shared" ref="I1037" si="327">P1037</f>
        <v>421.11</v>
      </c>
      <c r="J1037" s="15">
        <f>ROUND(H1037*I1037,2)</f>
        <v>42.11</v>
      </c>
      <c r="K1037" s="65"/>
      <c r="N1037" s="59">
        <v>561.48</v>
      </c>
      <c r="O1037" s="68">
        <f t="shared" si="324"/>
        <v>140.37</v>
      </c>
      <c r="P1037" s="68">
        <f t="shared" si="307"/>
        <v>421.11</v>
      </c>
      <c r="Q1037" s="69">
        <f t="shared" si="325"/>
        <v>0.25</v>
      </c>
    </row>
    <row r="1038" spans="1:17" ht="39" customHeight="1" x14ac:dyDescent="0.2">
      <c r="A1038" s="12" t="s">
        <v>48</v>
      </c>
      <c r="B1038" s="14">
        <v>155</v>
      </c>
      <c r="C1038" s="12" t="s">
        <v>90</v>
      </c>
      <c r="D1038" s="12" t="s">
        <v>605</v>
      </c>
      <c r="E1038" s="137" t="s">
        <v>606</v>
      </c>
      <c r="F1038" s="137"/>
      <c r="G1038" s="13" t="s">
        <v>101</v>
      </c>
      <c r="H1038" s="16">
        <v>1.6</v>
      </c>
      <c r="I1038" s="15">
        <f t="shared" ref="I1038:I1041" si="328">P1038</f>
        <v>71.377499999999998</v>
      </c>
      <c r="J1038" s="15">
        <f t="shared" ref="J1038:J1041" si="329">ROUND(H1038*I1038,2)</f>
        <v>114.2</v>
      </c>
      <c r="K1038" s="65"/>
      <c r="N1038" s="59">
        <v>95.17</v>
      </c>
      <c r="O1038" s="68">
        <f t="shared" si="324"/>
        <v>23.7925</v>
      </c>
      <c r="P1038" s="68">
        <f t="shared" ref="P1038:P1101" si="330">N1038-O1038</f>
        <v>71.377499999999998</v>
      </c>
      <c r="Q1038" s="69">
        <f t="shared" si="325"/>
        <v>0.25</v>
      </c>
    </row>
    <row r="1039" spans="1:17" ht="26.1" customHeight="1" x14ac:dyDescent="0.2">
      <c r="A1039" s="12" t="s">
        <v>48</v>
      </c>
      <c r="B1039" s="14">
        <v>2497</v>
      </c>
      <c r="C1039" s="12" t="s">
        <v>90</v>
      </c>
      <c r="D1039" s="12" t="s">
        <v>607</v>
      </c>
      <c r="E1039" s="137" t="s">
        <v>608</v>
      </c>
      <c r="F1039" s="137"/>
      <c r="G1039" s="13" t="s">
        <v>104</v>
      </c>
      <c r="H1039" s="16">
        <v>0.6</v>
      </c>
      <c r="I1039" s="15">
        <f t="shared" si="328"/>
        <v>34.769999999999996</v>
      </c>
      <c r="J1039" s="15">
        <f t="shared" si="329"/>
        <v>20.86</v>
      </c>
      <c r="K1039" s="65"/>
      <c r="N1039" s="59">
        <v>46.36</v>
      </c>
      <c r="O1039" s="68">
        <f t="shared" si="324"/>
        <v>11.59</v>
      </c>
      <c r="P1039" s="68">
        <f t="shared" si="330"/>
        <v>34.769999999999996</v>
      </c>
      <c r="Q1039" s="69">
        <f t="shared" si="325"/>
        <v>0.25000000000000011</v>
      </c>
    </row>
    <row r="1040" spans="1:17" ht="26.1" customHeight="1" x14ac:dyDescent="0.2">
      <c r="A1040" s="12" t="s">
        <v>48</v>
      </c>
      <c r="B1040" s="14">
        <v>3310</v>
      </c>
      <c r="C1040" s="12" t="s">
        <v>90</v>
      </c>
      <c r="D1040" s="12" t="s">
        <v>609</v>
      </c>
      <c r="E1040" s="137" t="s">
        <v>392</v>
      </c>
      <c r="F1040" s="137"/>
      <c r="G1040" s="13" t="s">
        <v>101</v>
      </c>
      <c r="H1040" s="16">
        <v>4.2</v>
      </c>
      <c r="I1040" s="15">
        <f t="shared" si="328"/>
        <v>4.6425000000000001</v>
      </c>
      <c r="J1040" s="15">
        <f t="shared" si="329"/>
        <v>19.5</v>
      </c>
      <c r="K1040" s="65"/>
      <c r="N1040" s="59">
        <v>6.19</v>
      </c>
      <c r="O1040" s="68">
        <f t="shared" si="324"/>
        <v>1.5475000000000001</v>
      </c>
      <c r="P1040" s="68">
        <f t="shared" si="330"/>
        <v>4.6425000000000001</v>
      </c>
      <c r="Q1040" s="69">
        <f t="shared" si="325"/>
        <v>0.25</v>
      </c>
    </row>
    <row r="1041" spans="1:17" ht="26.1" customHeight="1" thickBot="1" x14ac:dyDescent="0.25">
      <c r="A1041" s="12" t="s">
        <v>48</v>
      </c>
      <c r="B1041" s="14">
        <v>3317</v>
      </c>
      <c r="C1041" s="12" t="s">
        <v>90</v>
      </c>
      <c r="D1041" s="12" t="s">
        <v>610</v>
      </c>
      <c r="E1041" s="137" t="s">
        <v>392</v>
      </c>
      <c r="F1041" s="137"/>
      <c r="G1041" s="13" t="s">
        <v>101</v>
      </c>
      <c r="H1041" s="16">
        <v>4.2</v>
      </c>
      <c r="I1041" s="15">
        <f t="shared" si="328"/>
        <v>23.977499999999999</v>
      </c>
      <c r="J1041" s="15">
        <f t="shared" si="329"/>
        <v>100.71</v>
      </c>
      <c r="K1041" s="65"/>
      <c r="N1041" s="59">
        <v>31.97</v>
      </c>
      <c r="O1041" s="68">
        <f t="shared" si="324"/>
        <v>7.9924999999999997</v>
      </c>
      <c r="P1041" s="68">
        <f t="shared" si="330"/>
        <v>23.977499999999999</v>
      </c>
      <c r="Q1041" s="69">
        <f t="shared" si="325"/>
        <v>0.25</v>
      </c>
    </row>
    <row r="1042" spans="1:17" ht="0.95" customHeight="1" thickTop="1" x14ac:dyDescent="0.2">
      <c r="A1042" s="11"/>
      <c r="B1042" s="11"/>
      <c r="C1042" s="11"/>
      <c r="D1042" s="11"/>
      <c r="E1042" s="11"/>
      <c r="F1042" s="11"/>
      <c r="G1042" s="11"/>
      <c r="H1042" s="11"/>
      <c r="I1042" s="11"/>
      <c r="J1042" s="11"/>
      <c r="K1042" s="65" t="b">
        <f t="shared" si="326"/>
        <v>0</v>
      </c>
      <c r="N1042" s="59"/>
      <c r="O1042" s="68">
        <f t="shared" si="324"/>
        <v>0</v>
      </c>
      <c r="P1042" s="68">
        <f t="shared" si="330"/>
        <v>0</v>
      </c>
      <c r="Q1042" s="69" t="e">
        <f t="shared" si="325"/>
        <v>#DIV/0!</v>
      </c>
    </row>
    <row r="1043" spans="1:17" ht="18" customHeight="1" x14ac:dyDescent="0.2">
      <c r="A1043" s="2" t="s">
        <v>611</v>
      </c>
      <c r="B1043" s="4" t="s">
        <v>36</v>
      </c>
      <c r="C1043" s="2" t="s">
        <v>37</v>
      </c>
      <c r="D1043" s="2" t="s">
        <v>9</v>
      </c>
      <c r="E1043" s="129" t="s">
        <v>38</v>
      </c>
      <c r="F1043" s="129"/>
      <c r="G1043" s="3" t="s">
        <v>39</v>
      </c>
      <c r="H1043" s="4" t="s">
        <v>40</v>
      </c>
      <c r="I1043" s="4" t="s">
        <v>41</v>
      </c>
      <c r="J1043" s="4" t="s">
        <v>10</v>
      </c>
      <c r="K1043" s="65">
        <f t="shared" si="326"/>
        <v>70.430000000000007</v>
      </c>
      <c r="N1043" s="59" t="s">
        <v>41</v>
      </c>
      <c r="O1043" s="68" t="e">
        <f t="shared" si="324"/>
        <v>#VALUE!</v>
      </c>
      <c r="P1043" s="68" t="e">
        <f t="shared" si="330"/>
        <v>#VALUE!</v>
      </c>
      <c r="Q1043" s="69" t="e">
        <f t="shared" si="325"/>
        <v>#VALUE!</v>
      </c>
    </row>
    <row r="1044" spans="1:17" ht="39" customHeight="1" x14ac:dyDescent="0.2">
      <c r="A1044" s="6" t="s">
        <v>42</v>
      </c>
      <c r="B1044" s="8">
        <v>94228</v>
      </c>
      <c r="C1044" s="6" t="s">
        <v>44</v>
      </c>
      <c r="D1044" s="6" t="s">
        <v>612</v>
      </c>
      <c r="E1044" s="138" t="s">
        <v>206</v>
      </c>
      <c r="F1044" s="138"/>
      <c r="G1044" s="7" t="s">
        <v>108</v>
      </c>
      <c r="H1044" s="10">
        <v>1</v>
      </c>
      <c r="I1044" s="9">
        <f>SUM(J1045:J1053)</f>
        <v>70.430000000000007</v>
      </c>
      <c r="J1044" s="9">
        <f>H1044*I1044</f>
        <v>70.430000000000007</v>
      </c>
      <c r="K1044" s="65"/>
      <c r="N1044" s="59">
        <v>93.91</v>
      </c>
      <c r="O1044" s="68">
        <f t="shared" si="324"/>
        <v>23.477499999999999</v>
      </c>
      <c r="P1044" s="68">
        <f t="shared" si="330"/>
        <v>70.432500000000005</v>
      </c>
      <c r="Q1044" s="69">
        <f t="shared" si="325"/>
        <v>0.24999999999999989</v>
      </c>
    </row>
    <row r="1045" spans="1:17" ht="24" customHeight="1" x14ac:dyDescent="0.2">
      <c r="A1045" s="12" t="s">
        <v>48</v>
      </c>
      <c r="B1045" s="14">
        <v>88316</v>
      </c>
      <c r="C1045" s="12" t="s">
        <v>44</v>
      </c>
      <c r="D1045" s="12" t="s">
        <v>106</v>
      </c>
      <c r="E1045" s="137" t="s">
        <v>46</v>
      </c>
      <c r="F1045" s="137"/>
      <c r="G1045" s="13" t="s">
        <v>73</v>
      </c>
      <c r="H1045" s="16">
        <v>0.371</v>
      </c>
      <c r="I1045" s="15">
        <f t="shared" ref="I1045:I1046" si="331">P1045</f>
        <v>12.84</v>
      </c>
      <c r="J1045" s="15">
        <f>ROUNDDOWN(H1045*I1045,2)</f>
        <v>4.76</v>
      </c>
      <c r="K1045" s="65"/>
      <c r="N1045" s="59">
        <v>17.12</v>
      </c>
      <c r="O1045" s="68">
        <f t="shared" si="324"/>
        <v>4.28</v>
      </c>
      <c r="P1045" s="68">
        <f t="shared" si="330"/>
        <v>12.84</v>
      </c>
      <c r="Q1045" s="69">
        <f t="shared" si="325"/>
        <v>0.25</v>
      </c>
    </row>
    <row r="1046" spans="1:17" ht="24" customHeight="1" x14ac:dyDescent="0.2">
      <c r="A1046" s="12" t="s">
        <v>48</v>
      </c>
      <c r="B1046" s="14">
        <v>88323</v>
      </c>
      <c r="C1046" s="12" t="s">
        <v>44</v>
      </c>
      <c r="D1046" s="12" t="s">
        <v>592</v>
      </c>
      <c r="E1046" s="137" t="s">
        <v>46</v>
      </c>
      <c r="F1046" s="137"/>
      <c r="G1046" s="13" t="s">
        <v>73</v>
      </c>
      <c r="H1046" s="16">
        <v>0.27700000000000002</v>
      </c>
      <c r="I1046" s="15">
        <f t="shared" si="331"/>
        <v>15.914999999999999</v>
      </c>
      <c r="J1046" s="15">
        <f>ROUNDDOWN(H1046*I1046,2)</f>
        <v>4.4000000000000004</v>
      </c>
      <c r="K1046" s="65"/>
      <c r="N1046" s="59">
        <v>21.22</v>
      </c>
      <c r="O1046" s="68">
        <f t="shared" si="324"/>
        <v>5.3049999999999997</v>
      </c>
      <c r="P1046" s="68">
        <f t="shared" si="330"/>
        <v>15.914999999999999</v>
      </c>
      <c r="Q1046" s="69">
        <f t="shared" si="325"/>
        <v>0.25</v>
      </c>
    </row>
    <row r="1047" spans="1:17" ht="39" customHeight="1" x14ac:dyDescent="0.2">
      <c r="A1047" s="12" t="s">
        <v>48</v>
      </c>
      <c r="B1047" s="14">
        <v>93281</v>
      </c>
      <c r="C1047" s="12" t="s">
        <v>44</v>
      </c>
      <c r="D1047" s="12" t="s">
        <v>586</v>
      </c>
      <c r="E1047" s="137" t="s">
        <v>118</v>
      </c>
      <c r="F1047" s="137"/>
      <c r="G1047" s="13" t="s">
        <v>119</v>
      </c>
      <c r="H1047" s="16">
        <v>1.32E-2</v>
      </c>
      <c r="I1047" s="15">
        <f t="shared" ref="I1047:I1053" si="332">P1047</f>
        <v>17.2425</v>
      </c>
      <c r="J1047" s="15">
        <f>ROUNDDOWN(H1047*I1047,2)</f>
        <v>0.22</v>
      </c>
      <c r="K1047" s="65"/>
      <c r="N1047" s="59">
        <v>22.99</v>
      </c>
      <c r="O1047" s="68">
        <f t="shared" si="324"/>
        <v>5.7474999999999996</v>
      </c>
      <c r="P1047" s="68">
        <f t="shared" si="330"/>
        <v>17.2425</v>
      </c>
      <c r="Q1047" s="69">
        <f t="shared" si="325"/>
        <v>0.25</v>
      </c>
    </row>
    <row r="1048" spans="1:17" ht="39" customHeight="1" x14ac:dyDescent="0.2">
      <c r="A1048" s="12" t="s">
        <v>48</v>
      </c>
      <c r="B1048" s="14">
        <v>93282</v>
      </c>
      <c r="C1048" s="12" t="s">
        <v>44</v>
      </c>
      <c r="D1048" s="12" t="s">
        <v>587</v>
      </c>
      <c r="E1048" s="137" t="s">
        <v>118</v>
      </c>
      <c r="F1048" s="137"/>
      <c r="G1048" s="13" t="s">
        <v>121</v>
      </c>
      <c r="H1048" s="16">
        <v>1.83E-2</v>
      </c>
      <c r="I1048" s="15">
        <f t="shared" si="332"/>
        <v>16.5</v>
      </c>
      <c r="J1048" s="15">
        <f t="shared" ref="J1048:J1053" si="333">ROUND(H1048*I1048,2)</f>
        <v>0.3</v>
      </c>
      <c r="K1048" s="65"/>
      <c r="N1048" s="59">
        <v>22</v>
      </c>
      <c r="O1048" s="68">
        <f t="shared" si="324"/>
        <v>5.5</v>
      </c>
      <c r="P1048" s="68">
        <f t="shared" si="330"/>
        <v>16.5</v>
      </c>
      <c r="Q1048" s="69">
        <f t="shared" si="325"/>
        <v>0.25</v>
      </c>
    </row>
    <row r="1049" spans="1:17" ht="26.1" customHeight="1" x14ac:dyDescent="0.2">
      <c r="A1049" s="17" t="s">
        <v>50</v>
      </c>
      <c r="B1049" s="19">
        <v>142</v>
      </c>
      <c r="C1049" s="17" t="s">
        <v>44</v>
      </c>
      <c r="D1049" s="17" t="s">
        <v>525</v>
      </c>
      <c r="E1049" s="139" t="s">
        <v>54</v>
      </c>
      <c r="F1049" s="139"/>
      <c r="G1049" s="18" t="s">
        <v>526</v>
      </c>
      <c r="H1049" s="21">
        <v>8.1000000000000003E-2</v>
      </c>
      <c r="I1049" s="20">
        <f t="shared" si="332"/>
        <v>37.950000000000003</v>
      </c>
      <c r="J1049" s="20">
        <f t="shared" si="333"/>
        <v>3.07</v>
      </c>
      <c r="K1049" s="65"/>
      <c r="N1049" s="59">
        <v>50.6</v>
      </c>
      <c r="O1049" s="68">
        <f t="shared" si="324"/>
        <v>12.65</v>
      </c>
      <c r="P1049" s="68">
        <f t="shared" si="330"/>
        <v>37.950000000000003</v>
      </c>
      <c r="Q1049" s="69">
        <f t="shared" si="325"/>
        <v>0.25</v>
      </c>
    </row>
    <row r="1050" spans="1:17" ht="26.1" customHeight="1" x14ac:dyDescent="0.2">
      <c r="A1050" s="17" t="s">
        <v>50</v>
      </c>
      <c r="B1050" s="19">
        <v>5061</v>
      </c>
      <c r="C1050" s="17" t="s">
        <v>44</v>
      </c>
      <c r="D1050" s="17" t="s">
        <v>125</v>
      </c>
      <c r="E1050" s="139" t="s">
        <v>54</v>
      </c>
      <c r="F1050" s="139"/>
      <c r="G1050" s="18" t="s">
        <v>112</v>
      </c>
      <c r="H1050" s="21">
        <v>1.2999999999999999E-2</v>
      </c>
      <c r="I1050" s="20">
        <f t="shared" si="332"/>
        <v>15</v>
      </c>
      <c r="J1050" s="20">
        <f t="shared" si="333"/>
        <v>0.2</v>
      </c>
      <c r="K1050" s="65"/>
      <c r="N1050" s="59">
        <v>20</v>
      </c>
      <c r="O1050" s="68">
        <f t="shared" si="324"/>
        <v>5</v>
      </c>
      <c r="P1050" s="68">
        <f t="shared" si="330"/>
        <v>15</v>
      </c>
      <c r="Q1050" s="69">
        <f t="shared" si="325"/>
        <v>0.25</v>
      </c>
    </row>
    <row r="1051" spans="1:17" ht="26.1" customHeight="1" x14ac:dyDescent="0.2">
      <c r="A1051" s="17" t="s">
        <v>50</v>
      </c>
      <c r="B1051" s="19">
        <v>5104</v>
      </c>
      <c r="C1051" s="17" t="s">
        <v>44</v>
      </c>
      <c r="D1051" s="17" t="s">
        <v>613</v>
      </c>
      <c r="E1051" s="139" t="s">
        <v>54</v>
      </c>
      <c r="F1051" s="139"/>
      <c r="G1051" s="18" t="s">
        <v>112</v>
      </c>
      <c r="H1051" s="21">
        <v>2.3999999999999998E-3</v>
      </c>
      <c r="I1051" s="20">
        <f t="shared" si="332"/>
        <v>50.28</v>
      </c>
      <c r="J1051" s="20">
        <f t="shared" si="333"/>
        <v>0.12</v>
      </c>
      <c r="K1051" s="65"/>
      <c r="N1051" s="59">
        <v>67.040000000000006</v>
      </c>
      <c r="O1051" s="68">
        <f t="shared" si="324"/>
        <v>16.760000000000002</v>
      </c>
      <c r="P1051" s="68">
        <f t="shared" si="330"/>
        <v>50.28</v>
      </c>
      <c r="Q1051" s="69">
        <f t="shared" si="325"/>
        <v>0.25</v>
      </c>
    </row>
    <row r="1052" spans="1:17" ht="24" customHeight="1" x14ac:dyDescent="0.2">
      <c r="A1052" s="17" t="s">
        <v>50</v>
      </c>
      <c r="B1052" s="19">
        <v>13388</v>
      </c>
      <c r="C1052" s="17" t="s">
        <v>44</v>
      </c>
      <c r="D1052" s="17" t="s">
        <v>614</v>
      </c>
      <c r="E1052" s="139" t="s">
        <v>54</v>
      </c>
      <c r="F1052" s="139"/>
      <c r="G1052" s="18" t="s">
        <v>112</v>
      </c>
      <c r="H1052" s="21">
        <v>0.09</v>
      </c>
      <c r="I1052" s="20">
        <f t="shared" si="332"/>
        <v>104.38500000000001</v>
      </c>
      <c r="J1052" s="20">
        <f t="shared" si="333"/>
        <v>9.39</v>
      </c>
      <c r="K1052" s="65"/>
      <c r="N1052" s="59">
        <v>139.18</v>
      </c>
      <c r="O1052" s="68">
        <f t="shared" si="324"/>
        <v>34.795000000000002</v>
      </c>
      <c r="P1052" s="68">
        <f t="shared" si="330"/>
        <v>104.38500000000001</v>
      </c>
      <c r="Q1052" s="69">
        <f t="shared" si="325"/>
        <v>0.25</v>
      </c>
    </row>
    <row r="1053" spans="1:17" ht="26.1" customHeight="1" thickBot="1" x14ac:dyDescent="0.25">
      <c r="A1053" s="17" t="s">
        <v>50</v>
      </c>
      <c r="B1053" s="19">
        <v>40783</v>
      </c>
      <c r="C1053" s="17" t="s">
        <v>44</v>
      </c>
      <c r="D1053" s="17" t="s">
        <v>615</v>
      </c>
      <c r="E1053" s="139" t="s">
        <v>54</v>
      </c>
      <c r="F1053" s="139"/>
      <c r="G1053" s="18" t="s">
        <v>108</v>
      </c>
      <c r="H1053" s="21">
        <v>1.05</v>
      </c>
      <c r="I1053" s="20">
        <f t="shared" si="332"/>
        <v>45.69</v>
      </c>
      <c r="J1053" s="20">
        <f t="shared" si="333"/>
        <v>47.97</v>
      </c>
      <c r="K1053" s="65"/>
      <c r="N1053" s="59">
        <v>60.92</v>
      </c>
      <c r="O1053" s="68">
        <f t="shared" si="324"/>
        <v>15.23</v>
      </c>
      <c r="P1053" s="68">
        <f t="shared" si="330"/>
        <v>45.69</v>
      </c>
      <c r="Q1053" s="69">
        <f t="shared" si="325"/>
        <v>0.25000000000000011</v>
      </c>
    </row>
    <row r="1054" spans="1:17" ht="0.95" customHeight="1" thickTop="1" x14ac:dyDescent="0.2">
      <c r="A1054" s="11"/>
      <c r="B1054" s="11"/>
      <c r="C1054" s="11"/>
      <c r="D1054" s="11"/>
      <c r="E1054" s="11"/>
      <c r="F1054" s="11"/>
      <c r="G1054" s="11"/>
      <c r="H1054" s="11"/>
      <c r="I1054" s="11"/>
      <c r="J1054" s="11"/>
      <c r="K1054" s="65" t="b">
        <f t="shared" si="326"/>
        <v>0</v>
      </c>
      <c r="N1054" s="59"/>
      <c r="O1054" s="68">
        <f t="shared" si="324"/>
        <v>0</v>
      </c>
      <c r="P1054" s="68">
        <f t="shared" si="330"/>
        <v>0</v>
      </c>
      <c r="Q1054" s="69" t="e">
        <f t="shared" si="325"/>
        <v>#DIV/0!</v>
      </c>
    </row>
    <row r="1055" spans="1:17" ht="18" customHeight="1" x14ac:dyDescent="0.2">
      <c r="A1055" s="2" t="s">
        <v>616</v>
      </c>
      <c r="B1055" s="4" t="s">
        <v>36</v>
      </c>
      <c r="C1055" s="2" t="s">
        <v>37</v>
      </c>
      <c r="D1055" s="2" t="s">
        <v>9</v>
      </c>
      <c r="E1055" s="129" t="s">
        <v>38</v>
      </c>
      <c r="F1055" s="129"/>
      <c r="G1055" s="3" t="s">
        <v>39</v>
      </c>
      <c r="H1055" s="4" t="s">
        <v>40</v>
      </c>
      <c r="I1055" s="4" t="s">
        <v>41</v>
      </c>
      <c r="J1055" s="4" t="s">
        <v>10</v>
      </c>
      <c r="K1055" s="65">
        <f t="shared" si="326"/>
        <v>32.99</v>
      </c>
      <c r="N1055" s="59" t="s">
        <v>41</v>
      </c>
      <c r="O1055" s="68" t="e">
        <f t="shared" si="324"/>
        <v>#VALUE!</v>
      </c>
      <c r="P1055" s="68" t="e">
        <f t="shared" si="330"/>
        <v>#VALUE!</v>
      </c>
      <c r="Q1055" s="69" t="e">
        <f t="shared" si="325"/>
        <v>#VALUE!</v>
      </c>
    </row>
    <row r="1056" spans="1:17" ht="39" customHeight="1" x14ac:dyDescent="0.2">
      <c r="A1056" s="6" t="s">
        <v>42</v>
      </c>
      <c r="B1056" s="8" t="s">
        <v>617</v>
      </c>
      <c r="C1056" s="6" t="s">
        <v>87</v>
      </c>
      <c r="D1056" s="6" t="s">
        <v>618</v>
      </c>
      <c r="E1056" s="138" t="s">
        <v>46</v>
      </c>
      <c r="F1056" s="138"/>
      <c r="G1056" s="7" t="s">
        <v>108</v>
      </c>
      <c r="H1056" s="10">
        <v>1</v>
      </c>
      <c r="I1056" s="9">
        <f>SUM(J1057:J1065)</f>
        <v>32.99</v>
      </c>
      <c r="J1056" s="9">
        <f>H1056*I1056</f>
        <v>32.99</v>
      </c>
      <c r="K1056" s="65"/>
      <c r="N1056" s="59">
        <v>43.97999999999999</v>
      </c>
      <c r="O1056" s="68">
        <f t="shared" si="324"/>
        <v>10.994999999999997</v>
      </c>
      <c r="P1056" s="68">
        <f t="shared" si="330"/>
        <v>32.984999999999992</v>
      </c>
      <c r="Q1056" s="69">
        <f t="shared" si="325"/>
        <v>0.25</v>
      </c>
    </row>
    <row r="1057" spans="1:17" ht="39" customHeight="1" x14ac:dyDescent="0.2">
      <c r="A1057" s="12" t="s">
        <v>48</v>
      </c>
      <c r="B1057" s="14">
        <v>94969</v>
      </c>
      <c r="C1057" s="12" t="s">
        <v>44</v>
      </c>
      <c r="D1057" s="12" t="s">
        <v>619</v>
      </c>
      <c r="E1057" s="137" t="s">
        <v>103</v>
      </c>
      <c r="F1057" s="137"/>
      <c r="G1057" s="13" t="s">
        <v>104</v>
      </c>
      <c r="H1057" s="16">
        <v>1.4E-2</v>
      </c>
      <c r="I1057" s="15">
        <f t="shared" ref="I1057:I1065" si="334">P1057</f>
        <v>400.8075</v>
      </c>
      <c r="J1057" s="15">
        <f>ROUNDDOWN(H1057*I1057,2)</f>
        <v>5.61</v>
      </c>
      <c r="K1057" s="65"/>
      <c r="N1057" s="59">
        <v>534.41</v>
      </c>
      <c r="O1057" s="68">
        <f t="shared" si="324"/>
        <v>133.60249999999999</v>
      </c>
      <c r="P1057" s="68">
        <f t="shared" si="330"/>
        <v>400.8075</v>
      </c>
      <c r="Q1057" s="69">
        <f t="shared" si="325"/>
        <v>0.25</v>
      </c>
    </row>
    <row r="1058" spans="1:17" ht="24" customHeight="1" x14ac:dyDescent="0.2">
      <c r="A1058" s="12" t="s">
        <v>48</v>
      </c>
      <c r="B1058" s="14">
        <v>88262</v>
      </c>
      <c r="C1058" s="12" t="s">
        <v>44</v>
      </c>
      <c r="D1058" s="12" t="s">
        <v>105</v>
      </c>
      <c r="E1058" s="137" t="s">
        <v>46</v>
      </c>
      <c r="F1058" s="137"/>
      <c r="G1058" s="13" t="s">
        <v>73</v>
      </c>
      <c r="H1058" s="16">
        <v>0.13</v>
      </c>
      <c r="I1058" s="15">
        <f t="shared" si="334"/>
        <v>16.049999999999997</v>
      </c>
      <c r="J1058" s="15">
        <f>ROUNDDOWN(H1058*I1058,2)</f>
        <v>2.08</v>
      </c>
      <c r="K1058" s="65"/>
      <c r="N1058" s="59">
        <v>21.4</v>
      </c>
      <c r="O1058" s="68">
        <f t="shared" si="324"/>
        <v>5.35</v>
      </c>
      <c r="P1058" s="68">
        <f t="shared" si="330"/>
        <v>16.049999999999997</v>
      </c>
      <c r="Q1058" s="69">
        <f t="shared" si="325"/>
        <v>0.25000000000000011</v>
      </c>
    </row>
    <row r="1059" spans="1:17" ht="24" customHeight="1" x14ac:dyDescent="0.2">
      <c r="A1059" s="12" t="s">
        <v>48</v>
      </c>
      <c r="B1059" s="14">
        <v>88309</v>
      </c>
      <c r="C1059" s="12" t="s">
        <v>44</v>
      </c>
      <c r="D1059" s="12" t="s">
        <v>273</v>
      </c>
      <c r="E1059" s="137" t="s">
        <v>46</v>
      </c>
      <c r="F1059" s="137"/>
      <c r="G1059" s="13" t="s">
        <v>73</v>
      </c>
      <c r="H1059" s="16">
        <v>0.3</v>
      </c>
      <c r="I1059" s="15">
        <f t="shared" si="334"/>
        <v>16.297499999999999</v>
      </c>
      <c r="J1059" s="15">
        <f t="shared" ref="J1059:J1065" si="335">ROUND(H1059*I1059,2)</f>
        <v>4.8899999999999997</v>
      </c>
      <c r="K1059" s="65"/>
      <c r="N1059" s="59">
        <v>21.73</v>
      </c>
      <c r="O1059" s="68">
        <f t="shared" si="324"/>
        <v>5.4325000000000001</v>
      </c>
      <c r="P1059" s="68">
        <f t="shared" si="330"/>
        <v>16.297499999999999</v>
      </c>
      <c r="Q1059" s="69">
        <f t="shared" si="325"/>
        <v>0.25</v>
      </c>
    </row>
    <row r="1060" spans="1:17" ht="24" customHeight="1" x14ac:dyDescent="0.2">
      <c r="A1060" s="12" t="s">
        <v>48</v>
      </c>
      <c r="B1060" s="14">
        <v>88316</v>
      </c>
      <c r="C1060" s="12" t="s">
        <v>44</v>
      </c>
      <c r="D1060" s="12" t="s">
        <v>106</v>
      </c>
      <c r="E1060" s="137" t="s">
        <v>46</v>
      </c>
      <c r="F1060" s="137"/>
      <c r="G1060" s="13" t="s">
        <v>73</v>
      </c>
      <c r="H1060" s="16">
        <v>0.45</v>
      </c>
      <c r="I1060" s="15">
        <f t="shared" si="334"/>
        <v>12.84</v>
      </c>
      <c r="J1060" s="15">
        <f t="shared" si="335"/>
        <v>5.78</v>
      </c>
      <c r="K1060" s="65"/>
      <c r="N1060" s="59">
        <v>17.12</v>
      </c>
      <c r="O1060" s="68">
        <f t="shared" si="324"/>
        <v>4.28</v>
      </c>
      <c r="P1060" s="68">
        <f t="shared" si="330"/>
        <v>12.84</v>
      </c>
      <c r="Q1060" s="69">
        <f t="shared" si="325"/>
        <v>0.25</v>
      </c>
    </row>
    <row r="1061" spans="1:17" ht="26.1" customHeight="1" x14ac:dyDescent="0.2">
      <c r="A1061" s="17" t="s">
        <v>50</v>
      </c>
      <c r="B1061" s="19">
        <v>43132</v>
      </c>
      <c r="C1061" s="17" t="s">
        <v>44</v>
      </c>
      <c r="D1061" s="17" t="s">
        <v>324</v>
      </c>
      <c r="E1061" s="139" t="s">
        <v>54</v>
      </c>
      <c r="F1061" s="139"/>
      <c r="G1061" s="18" t="s">
        <v>112</v>
      </c>
      <c r="H1061" s="21">
        <v>2.1999999999999999E-2</v>
      </c>
      <c r="I1061" s="20">
        <f t="shared" si="334"/>
        <v>15.997499999999999</v>
      </c>
      <c r="J1061" s="20">
        <f t="shared" si="335"/>
        <v>0.35</v>
      </c>
      <c r="K1061" s="65"/>
      <c r="N1061" s="59">
        <v>21.33</v>
      </c>
      <c r="O1061" s="68">
        <f t="shared" si="324"/>
        <v>5.3324999999999996</v>
      </c>
      <c r="P1061" s="68">
        <f t="shared" si="330"/>
        <v>15.997499999999999</v>
      </c>
      <c r="Q1061" s="69">
        <f t="shared" si="325"/>
        <v>0.25</v>
      </c>
    </row>
    <row r="1062" spans="1:17" ht="39" customHeight="1" x14ac:dyDescent="0.2">
      <c r="A1062" s="17" t="s">
        <v>50</v>
      </c>
      <c r="B1062" s="19">
        <v>1346</v>
      </c>
      <c r="C1062" s="17" t="s">
        <v>44</v>
      </c>
      <c r="D1062" s="17" t="s">
        <v>620</v>
      </c>
      <c r="E1062" s="139" t="s">
        <v>54</v>
      </c>
      <c r="F1062" s="139"/>
      <c r="G1062" s="18" t="s">
        <v>101</v>
      </c>
      <c r="H1062" s="21">
        <v>0.22</v>
      </c>
      <c r="I1062" s="20">
        <f t="shared" si="334"/>
        <v>48.449999999999996</v>
      </c>
      <c r="J1062" s="20">
        <f t="shared" si="335"/>
        <v>10.66</v>
      </c>
      <c r="K1062" s="65"/>
      <c r="N1062" s="59">
        <v>64.599999999999994</v>
      </c>
      <c r="O1062" s="68">
        <f t="shared" si="324"/>
        <v>16.149999999999999</v>
      </c>
      <c r="P1062" s="68">
        <f t="shared" si="330"/>
        <v>48.449999999999996</v>
      </c>
      <c r="Q1062" s="69">
        <f t="shared" si="325"/>
        <v>0.25</v>
      </c>
    </row>
    <row r="1063" spans="1:17" ht="26.1" customHeight="1" x14ac:dyDescent="0.2">
      <c r="A1063" s="17" t="s">
        <v>50</v>
      </c>
      <c r="B1063" s="19">
        <v>5075</v>
      </c>
      <c r="C1063" s="17" t="s">
        <v>44</v>
      </c>
      <c r="D1063" s="17" t="s">
        <v>111</v>
      </c>
      <c r="E1063" s="139" t="s">
        <v>54</v>
      </c>
      <c r="F1063" s="139"/>
      <c r="G1063" s="18" t="s">
        <v>112</v>
      </c>
      <c r="H1063" s="21">
        <v>0.02</v>
      </c>
      <c r="I1063" s="20">
        <f t="shared" si="334"/>
        <v>15.254999999999999</v>
      </c>
      <c r="J1063" s="20">
        <f t="shared" si="335"/>
        <v>0.31</v>
      </c>
      <c r="K1063" s="65"/>
      <c r="N1063" s="59">
        <v>20.34</v>
      </c>
      <c r="O1063" s="68">
        <f t="shared" si="324"/>
        <v>5.085</v>
      </c>
      <c r="P1063" s="68">
        <f t="shared" si="330"/>
        <v>15.254999999999999</v>
      </c>
      <c r="Q1063" s="69">
        <f t="shared" si="325"/>
        <v>0.25</v>
      </c>
    </row>
    <row r="1064" spans="1:17" ht="26.1" customHeight="1" x14ac:dyDescent="0.2">
      <c r="A1064" s="17" t="s">
        <v>50</v>
      </c>
      <c r="B1064" s="19">
        <v>10567</v>
      </c>
      <c r="C1064" s="17" t="s">
        <v>44</v>
      </c>
      <c r="D1064" s="17" t="s">
        <v>134</v>
      </c>
      <c r="E1064" s="139" t="s">
        <v>54</v>
      </c>
      <c r="F1064" s="139"/>
      <c r="G1064" s="18" t="s">
        <v>108</v>
      </c>
      <c r="H1064" s="21">
        <v>0.2</v>
      </c>
      <c r="I1064" s="20">
        <f t="shared" si="334"/>
        <v>8.4450000000000003</v>
      </c>
      <c r="J1064" s="20">
        <f t="shared" si="335"/>
        <v>1.69</v>
      </c>
      <c r="K1064" s="65"/>
      <c r="N1064" s="59">
        <v>11.26</v>
      </c>
      <c r="O1064" s="68">
        <f t="shared" si="324"/>
        <v>2.8149999999999999</v>
      </c>
      <c r="P1064" s="68">
        <f t="shared" si="330"/>
        <v>8.4450000000000003</v>
      </c>
      <c r="Q1064" s="69">
        <f t="shared" si="325"/>
        <v>0.25</v>
      </c>
    </row>
    <row r="1065" spans="1:17" ht="26.1" customHeight="1" thickBot="1" x14ac:dyDescent="0.25">
      <c r="A1065" s="17" t="s">
        <v>50</v>
      </c>
      <c r="B1065" s="19">
        <v>6189</v>
      </c>
      <c r="C1065" s="17" t="s">
        <v>44</v>
      </c>
      <c r="D1065" s="17" t="s">
        <v>349</v>
      </c>
      <c r="E1065" s="139" t="s">
        <v>54</v>
      </c>
      <c r="F1065" s="139"/>
      <c r="G1065" s="18" t="s">
        <v>108</v>
      </c>
      <c r="H1065" s="21">
        <v>0.15</v>
      </c>
      <c r="I1065" s="20">
        <f t="shared" si="334"/>
        <v>10.8225</v>
      </c>
      <c r="J1065" s="20">
        <f t="shared" si="335"/>
        <v>1.62</v>
      </c>
      <c r="K1065" s="65"/>
      <c r="N1065" s="59">
        <v>14.43</v>
      </c>
      <c r="O1065" s="68">
        <f t="shared" si="324"/>
        <v>3.6074999999999999</v>
      </c>
      <c r="P1065" s="68">
        <f t="shared" si="330"/>
        <v>10.8225</v>
      </c>
      <c r="Q1065" s="69">
        <f t="shared" si="325"/>
        <v>0.25</v>
      </c>
    </row>
    <row r="1066" spans="1:17" ht="0.95" customHeight="1" thickTop="1" x14ac:dyDescent="0.2">
      <c r="A1066" s="11"/>
      <c r="B1066" s="11"/>
      <c r="C1066" s="11"/>
      <c r="D1066" s="11"/>
      <c r="E1066" s="11"/>
      <c r="F1066" s="11"/>
      <c r="G1066" s="11"/>
      <c r="H1066" s="11"/>
      <c r="I1066" s="11"/>
      <c r="J1066" s="11"/>
      <c r="K1066" s="65" t="b">
        <f t="shared" si="326"/>
        <v>0</v>
      </c>
      <c r="N1066" s="59"/>
      <c r="O1066" s="68">
        <f t="shared" si="324"/>
        <v>0</v>
      </c>
      <c r="P1066" s="68">
        <f t="shared" si="330"/>
        <v>0</v>
      </c>
      <c r="Q1066" s="69" t="e">
        <f t="shared" si="325"/>
        <v>#DIV/0!</v>
      </c>
    </row>
    <row r="1067" spans="1:17" ht="18" customHeight="1" x14ac:dyDescent="0.2">
      <c r="A1067" s="2" t="s">
        <v>621</v>
      </c>
      <c r="B1067" s="4" t="s">
        <v>36</v>
      </c>
      <c r="C1067" s="2" t="s">
        <v>37</v>
      </c>
      <c r="D1067" s="2" t="s">
        <v>9</v>
      </c>
      <c r="E1067" s="129" t="s">
        <v>38</v>
      </c>
      <c r="F1067" s="129"/>
      <c r="G1067" s="3" t="s">
        <v>39</v>
      </c>
      <c r="H1067" s="4" t="s">
        <v>40</v>
      </c>
      <c r="I1067" s="4" t="s">
        <v>41</v>
      </c>
      <c r="J1067" s="4" t="s">
        <v>10</v>
      </c>
      <c r="K1067" s="65">
        <f t="shared" si="326"/>
        <v>187.67999999999998</v>
      </c>
      <c r="N1067" s="59" t="s">
        <v>41</v>
      </c>
      <c r="O1067" s="68" t="e">
        <f t="shared" si="324"/>
        <v>#VALUE!</v>
      </c>
      <c r="P1067" s="68" t="e">
        <f t="shared" si="330"/>
        <v>#VALUE!</v>
      </c>
      <c r="Q1067" s="69" t="e">
        <f t="shared" si="325"/>
        <v>#VALUE!</v>
      </c>
    </row>
    <row r="1068" spans="1:17" ht="39" customHeight="1" x14ac:dyDescent="0.2">
      <c r="A1068" s="6" t="s">
        <v>42</v>
      </c>
      <c r="B1068" s="8">
        <v>98547</v>
      </c>
      <c r="C1068" s="6" t="s">
        <v>44</v>
      </c>
      <c r="D1068" s="6" t="s">
        <v>622</v>
      </c>
      <c r="E1068" s="138" t="s">
        <v>355</v>
      </c>
      <c r="F1068" s="138"/>
      <c r="G1068" s="7" t="s">
        <v>101</v>
      </c>
      <c r="H1068" s="10">
        <v>1</v>
      </c>
      <c r="I1068" s="9">
        <f>SUM(J1069:J1074)</f>
        <v>187.67999999999998</v>
      </c>
      <c r="J1068" s="9">
        <f>H1068*I1068</f>
        <v>187.67999999999998</v>
      </c>
      <c r="K1068" s="65"/>
      <c r="N1068" s="59">
        <v>250.24</v>
      </c>
      <c r="O1068" s="68">
        <f t="shared" si="324"/>
        <v>62.56</v>
      </c>
      <c r="P1068" s="68">
        <f t="shared" si="330"/>
        <v>187.68</v>
      </c>
      <c r="Q1068" s="69">
        <f t="shared" si="325"/>
        <v>0.25</v>
      </c>
    </row>
    <row r="1069" spans="1:17" ht="26.1" customHeight="1" x14ac:dyDescent="0.2">
      <c r="A1069" s="12" t="s">
        <v>48</v>
      </c>
      <c r="B1069" s="14">
        <v>88243</v>
      </c>
      <c r="C1069" s="12" t="s">
        <v>44</v>
      </c>
      <c r="D1069" s="12" t="s">
        <v>356</v>
      </c>
      <c r="E1069" s="137" t="s">
        <v>46</v>
      </c>
      <c r="F1069" s="137"/>
      <c r="G1069" s="13" t="s">
        <v>73</v>
      </c>
      <c r="H1069" s="16">
        <v>0.27800000000000002</v>
      </c>
      <c r="I1069" s="15">
        <f t="shared" ref="I1069:I1070" si="336">P1069</f>
        <v>13.3125</v>
      </c>
      <c r="J1069" s="15">
        <f>ROUNDDOWN(H1069*I1069,2)</f>
        <v>3.7</v>
      </c>
      <c r="K1069" s="65"/>
      <c r="N1069" s="59">
        <v>17.75</v>
      </c>
      <c r="O1069" s="68">
        <f t="shared" si="324"/>
        <v>4.4375</v>
      </c>
      <c r="P1069" s="68">
        <f t="shared" si="330"/>
        <v>13.3125</v>
      </c>
      <c r="Q1069" s="69">
        <f t="shared" si="325"/>
        <v>0.25</v>
      </c>
    </row>
    <row r="1070" spans="1:17" ht="24" customHeight="1" x14ac:dyDescent="0.2">
      <c r="A1070" s="12" t="s">
        <v>48</v>
      </c>
      <c r="B1070" s="14">
        <v>88270</v>
      </c>
      <c r="C1070" s="12" t="s">
        <v>44</v>
      </c>
      <c r="D1070" s="12" t="s">
        <v>357</v>
      </c>
      <c r="E1070" s="137" t="s">
        <v>46</v>
      </c>
      <c r="F1070" s="137"/>
      <c r="G1070" s="13" t="s">
        <v>73</v>
      </c>
      <c r="H1070" s="16">
        <v>1.375</v>
      </c>
      <c r="I1070" s="15">
        <f t="shared" si="336"/>
        <v>16.297499999999999</v>
      </c>
      <c r="J1070" s="15">
        <f>ROUNDDOWN(H1070*I1070,2)</f>
        <v>22.4</v>
      </c>
      <c r="K1070" s="65"/>
      <c r="N1070" s="59">
        <v>21.73</v>
      </c>
      <c r="O1070" s="68">
        <f t="shared" si="324"/>
        <v>5.4325000000000001</v>
      </c>
      <c r="P1070" s="68">
        <f t="shared" si="330"/>
        <v>16.297499999999999</v>
      </c>
      <c r="Q1070" s="69">
        <f t="shared" si="325"/>
        <v>0.25</v>
      </c>
    </row>
    <row r="1071" spans="1:17" ht="26.1" customHeight="1" x14ac:dyDescent="0.2">
      <c r="A1071" s="17" t="s">
        <v>50</v>
      </c>
      <c r="B1071" s="19">
        <v>511</v>
      </c>
      <c r="C1071" s="17" t="s">
        <v>44</v>
      </c>
      <c r="D1071" s="17" t="s">
        <v>623</v>
      </c>
      <c r="E1071" s="139" t="s">
        <v>54</v>
      </c>
      <c r="F1071" s="139"/>
      <c r="G1071" s="18" t="s">
        <v>133</v>
      </c>
      <c r="H1071" s="21">
        <v>0.61499999999999999</v>
      </c>
      <c r="I1071" s="20">
        <f t="shared" ref="I1071:I1074" si="337">P1071</f>
        <v>14.445</v>
      </c>
      <c r="J1071" s="20">
        <f t="shared" ref="J1071:J1072" si="338">ROUNDDOWN(H1071*I1071,2)</f>
        <v>8.8800000000000008</v>
      </c>
      <c r="K1071" s="65"/>
      <c r="N1071" s="59">
        <v>19.260000000000002</v>
      </c>
      <c r="O1071" s="68">
        <f t="shared" si="324"/>
        <v>4.8150000000000004</v>
      </c>
      <c r="P1071" s="68">
        <f t="shared" si="330"/>
        <v>14.445</v>
      </c>
      <c r="Q1071" s="69">
        <f t="shared" si="325"/>
        <v>0.25</v>
      </c>
    </row>
    <row r="1072" spans="1:17" ht="26.1" customHeight="1" x14ac:dyDescent="0.2">
      <c r="A1072" s="17" t="s">
        <v>50</v>
      </c>
      <c r="B1072" s="19">
        <v>4014</v>
      </c>
      <c r="C1072" s="17" t="s">
        <v>44</v>
      </c>
      <c r="D1072" s="17" t="s">
        <v>624</v>
      </c>
      <c r="E1072" s="139" t="s">
        <v>54</v>
      </c>
      <c r="F1072" s="139"/>
      <c r="G1072" s="18" t="s">
        <v>101</v>
      </c>
      <c r="H1072" s="21">
        <v>1.125</v>
      </c>
      <c r="I1072" s="20">
        <f t="shared" si="337"/>
        <v>59.61</v>
      </c>
      <c r="J1072" s="20">
        <f t="shared" si="338"/>
        <v>67.06</v>
      </c>
      <c r="K1072" s="65"/>
      <c r="N1072" s="59">
        <v>79.48</v>
      </c>
      <c r="O1072" s="68">
        <f t="shared" si="324"/>
        <v>19.87</v>
      </c>
      <c r="P1072" s="68">
        <f t="shared" si="330"/>
        <v>59.61</v>
      </c>
      <c r="Q1072" s="69">
        <f t="shared" si="325"/>
        <v>0.25</v>
      </c>
    </row>
    <row r="1073" spans="1:17" ht="26.1" customHeight="1" x14ac:dyDescent="0.2">
      <c r="A1073" s="17" t="s">
        <v>50</v>
      </c>
      <c r="B1073" s="19">
        <v>4015</v>
      </c>
      <c r="C1073" s="17" t="s">
        <v>44</v>
      </c>
      <c r="D1073" s="17" t="s">
        <v>625</v>
      </c>
      <c r="E1073" s="139" t="s">
        <v>54</v>
      </c>
      <c r="F1073" s="139"/>
      <c r="G1073" s="18" t="s">
        <v>101</v>
      </c>
      <c r="H1073" s="21">
        <v>1.125</v>
      </c>
      <c r="I1073" s="20">
        <f t="shared" si="337"/>
        <v>73.199999999999989</v>
      </c>
      <c r="J1073" s="20">
        <f t="shared" ref="J1073:J1074" si="339">ROUNDDOWN(H1073*I1073,2)</f>
        <v>82.35</v>
      </c>
      <c r="K1073" s="65"/>
      <c r="N1073" s="59">
        <v>97.6</v>
      </c>
      <c r="O1073" s="68">
        <f t="shared" si="324"/>
        <v>24.4</v>
      </c>
      <c r="P1073" s="68">
        <f t="shared" si="330"/>
        <v>73.199999999999989</v>
      </c>
      <c r="Q1073" s="69">
        <f t="shared" si="325"/>
        <v>0.25000000000000011</v>
      </c>
    </row>
    <row r="1074" spans="1:17" ht="24" customHeight="1" thickBot="1" x14ac:dyDescent="0.25">
      <c r="A1074" s="17" t="s">
        <v>50</v>
      </c>
      <c r="B1074" s="19">
        <v>4226</v>
      </c>
      <c r="C1074" s="17" t="s">
        <v>44</v>
      </c>
      <c r="D1074" s="17" t="s">
        <v>626</v>
      </c>
      <c r="E1074" s="139" t="s">
        <v>54</v>
      </c>
      <c r="F1074" s="139"/>
      <c r="G1074" s="18" t="s">
        <v>112</v>
      </c>
      <c r="H1074" s="21">
        <v>0.52</v>
      </c>
      <c r="I1074" s="20">
        <f t="shared" si="337"/>
        <v>6.3450000000000006</v>
      </c>
      <c r="J1074" s="20">
        <f t="shared" si="339"/>
        <v>3.29</v>
      </c>
      <c r="K1074" s="65"/>
      <c r="N1074" s="59">
        <v>8.4600000000000009</v>
      </c>
      <c r="O1074" s="68">
        <f t="shared" si="324"/>
        <v>2.1150000000000002</v>
      </c>
      <c r="P1074" s="68">
        <f t="shared" si="330"/>
        <v>6.3450000000000006</v>
      </c>
      <c r="Q1074" s="69">
        <f t="shared" si="325"/>
        <v>0.25</v>
      </c>
    </row>
    <row r="1075" spans="1:17" ht="0.95" customHeight="1" thickTop="1" x14ac:dyDescent="0.2">
      <c r="A1075" s="11"/>
      <c r="B1075" s="11"/>
      <c r="C1075" s="11"/>
      <c r="D1075" s="11"/>
      <c r="E1075" s="11"/>
      <c r="F1075" s="11"/>
      <c r="G1075" s="11"/>
      <c r="H1075" s="11"/>
      <c r="I1075" s="11"/>
      <c r="J1075" s="11"/>
      <c r="K1075" s="65" t="b">
        <f t="shared" si="326"/>
        <v>0</v>
      </c>
      <c r="N1075" s="59"/>
      <c r="O1075" s="68">
        <f t="shared" si="324"/>
        <v>0</v>
      </c>
      <c r="P1075" s="68">
        <f t="shared" si="330"/>
        <v>0</v>
      </c>
      <c r="Q1075" s="69" t="e">
        <f t="shared" si="325"/>
        <v>#DIV/0!</v>
      </c>
    </row>
    <row r="1076" spans="1:17" ht="18" customHeight="1" x14ac:dyDescent="0.2">
      <c r="A1076" s="2" t="s">
        <v>627</v>
      </c>
      <c r="B1076" s="4" t="s">
        <v>36</v>
      </c>
      <c r="C1076" s="2" t="s">
        <v>37</v>
      </c>
      <c r="D1076" s="2" t="s">
        <v>9</v>
      </c>
      <c r="E1076" s="129" t="s">
        <v>38</v>
      </c>
      <c r="F1076" s="129"/>
      <c r="G1076" s="3" t="s">
        <v>39</v>
      </c>
      <c r="H1076" s="4" t="s">
        <v>40</v>
      </c>
      <c r="I1076" s="4" t="s">
        <v>41</v>
      </c>
      <c r="J1076" s="4" t="s">
        <v>10</v>
      </c>
      <c r="K1076" s="65">
        <f t="shared" si="326"/>
        <v>58.88</v>
      </c>
      <c r="N1076" s="59" t="s">
        <v>41</v>
      </c>
      <c r="O1076" s="68" t="e">
        <f t="shared" si="324"/>
        <v>#VALUE!</v>
      </c>
      <c r="P1076" s="68" t="e">
        <f t="shared" si="330"/>
        <v>#VALUE!</v>
      </c>
      <c r="Q1076" s="69" t="e">
        <f t="shared" si="325"/>
        <v>#VALUE!</v>
      </c>
    </row>
    <row r="1077" spans="1:17" ht="39" customHeight="1" x14ac:dyDescent="0.2">
      <c r="A1077" s="6" t="s">
        <v>42</v>
      </c>
      <c r="B1077" s="8">
        <v>98569</v>
      </c>
      <c r="C1077" s="6" t="s">
        <v>44</v>
      </c>
      <c r="D1077" s="6" t="s">
        <v>628</v>
      </c>
      <c r="E1077" s="138" t="s">
        <v>355</v>
      </c>
      <c r="F1077" s="138"/>
      <c r="G1077" s="7" t="s">
        <v>101</v>
      </c>
      <c r="H1077" s="10">
        <v>1</v>
      </c>
      <c r="I1077" s="9">
        <f>SUM(J1078:J1081)</f>
        <v>58.88</v>
      </c>
      <c r="J1077" s="9">
        <f>H1077*I1077</f>
        <v>58.88</v>
      </c>
      <c r="K1077" s="65"/>
      <c r="N1077" s="59">
        <v>78.510000000000005</v>
      </c>
      <c r="O1077" s="68">
        <f t="shared" si="324"/>
        <v>19.627500000000001</v>
      </c>
      <c r="P1077" s="68">
        <f t="shared" si="330"/>
        <v>58.882500000000007</v>
      </c>
      <c r="Q1077" s="69">
        <f t="shared" si="325"/>
        <v>0.25</v>
      </c>
    </row>
    <row r="1078" spans="1:17" ht="39" customHeight="1" x14ac:dyDescent="0.2">
      <c r="A1078" s="12" t="s">
        <v>48</v>
      </c>
      <c r="B1078" s="14">
        <v>87372</v>
      </c>
      <c r="C1078" s="12" t="s">
        <v>44</v>
      </c>
      <c r="D1078" s="12" t="s">
        <v>629</v>
      </c>
      <c r="E1078" s="137" t="s">
        <v>46</v>
      </c>
      <c r="F1078" s="137"/>
      <c r="G1078" s="13" t="s">
        <v>104</v>
      </c>
      <c r="H1078" s="16">
        <v>5.3999999999999999E-2</v>
      </c>
      <c r="I1078" s="15">
        <f t="shared" ref="I1078:I1079" si="340">P1078</f>
        <v>648.1875</v>
      </c>
      <c r="J1078" s="15">
        <f>ROUNDDOWN(H1078*I1078,2)</f>
        <v>35</v>
      </c>
      <c r="K1078" s="65"/>
      <c r="N1078" s="59">
        <v>864.25</v>
      </c>
      <c r="O1078" s="68">
        <f t="shared" si="324"/>
        <v>216.0625</v>
      </c>
      <c r="P1078" s="68">
        <f t="shared" si="330"/>
        <v>648.1875</v>
      </c>
      <c r="Q1078" s="69">
        <f t="shared" si="325"/>
        <v>0.25</v>
      </c>
    </row>
    <row r="1079" spans="1:17" ht="24" customHeight="1" x14ac:dyDescent="0.2">
      <c r="A1079" s="12" t="s">
        <v>48</v>
      </c>
      <c r="B1079" s="14">
        <v>88309</v>
      </c>
      <c r="C1079" s="12" t="s">
        <v>44</v>
      </c>
      <c r="D1079" s="12" t="s">
        <v>273</v>
      </c>
      <c r="E1079" s="137" t="s">
        <v>46</v>
      </c>
      <c r="F1079" s="137"/>
      <c r="G1079" s="13" t="s">
        <v>73</v>
      </c>
      <c r="H1079" s="16">
        <v>1.1379999999999999</v>
      </c>
      <c r="I1079" s="15">
        <f t="shared" si="340"/>
        <v>16.297499999999999</v>
      </c>
      <c r="J1079" s="15">
        <f>ROUNDDOWN(H1079*I1079,2)</f>
        <v>18.54</v>
      </c>
      <c r="K1079" s="65"/>
      <c r="N1079" s="59">
        <v>21.73</v>
      </c>
      <c r="O1079" s="68">
        <f t="shared" si="324"/>
        <v>5.4325000000000001</v>
      </c>
      <c r="P1079" s="68">
        <f t="shared" si="330"/>
        <v>16.297499999999999</v>
      </c>
      <c r="Q1079" s="69">
        <f t="shared" si="325"/>
        <v>0.25</v>
      </c>
    </row>
    <row r="1080" spans="1:17" ht="24" customHeight="1" x14ac:dyDescent="0.2">
      <c r="A1080" s="12" t="s">
        <v>48</v>
      </c>
      <c r="B1080" s="14">
        <v>88316</v>
      </c>
      <c r="C1080" s="12" t="s">
        <v>44</v>
      </c>
      <c r="D1080" s="12" t="s">
        <v>106</v>
      </c>
      <c r="E1080" s="137" t="s">
        <v>46</v>
      </c>
      <c r="F1080" s="137"/>
      <c r="G1080" s="13" t="s">
        <v>73</v>
      </c>
      <c r="H1080" s="16">
        <v>0.23</v>
      </c>
      <c r="I1080" s="15">
        <f t="shared" ref="I1080:I1081" si="341">P1080</f>
        <v>12.84</v>
      </c>
      <c r="J1080" s="15">
        <f>ROUNDDOWN(H1080*I1080,2)</f>
        <v>2.95</v>
      </c>
      <c r="K1080" s="65"/>
      <c r="N1080" s="59">
        <v>17.12</v>
      </c>
      <c r="O1080" s="68">
        <f t="shared" si="324"/>
        <v>4.28</v>
      </c>
      <c r="P1080" s="68">
        <f t="shared" si="330"/>
        <v>12.84</v>
      </c>
      <c r="Q1080" s="69">
        <f t="shared" si="325"/>
        <v>0.25</v>
      </c>
    </row>
    <row r="1081" spans="1:17" ht="26.1" customHeight="1" thickBot="1" x14ac:dyDescent="0.25">
      <c r="A1081" s="17" t="s">
        <v>50</v>
      </c>
      <c r="B1081" s="19">
        <v>38365</v>
      </c>
      <c r="C1081" s="17" t="s">
        <v>44</v>
      </c>
      <c r="D1081" s="17" t="s">
        <v>630</v>
      </c>
      <c r="E1081" s="139" t="s">
        <v>54</v>
      </c>
      <c r="F1081" s="139"/>
      <c r="G1081" s="18" t="s">
        <v>101</v>
      </c>
      <c r="H1081" s="21">
        <v>1.04</v>
      </c>
      <c r="I1081" s="20">
        <f t="shared" si="341"/>
        <v>2.31</v>
      </c>
      <c r="J1081" s="20">
        <f>ROUNDDOWN(H1081*I1081,2)-0.01</f>
        <v>2.39</v>
      </c>
      <c r="K1081" s="65"/>
      <c r="N1081" s="59">
        <v>3.08</v>
      </c>
      <c r="O1081" s="68">
        <f t="shared" si="324"/>
        <v>0.77</v>
      </c>
      <c r="P1081" s="68">
        <f t="shared" si="330"/>
        <v>2.31</v>
      </c>
      <c r="Q1081" s="69">
        <f t="shared" si="325"/>
        <v>0.25</v>
      </c>
    </row>
    <row r="1082" spans="1:17" ht="0.95" customHeight="1" thickTop="1" x14ac:dyDescent="0.2">
      <c r="A1082" s="11"/>
      <c r="B1082" s="11"/>
      <c r="C1082" s="11"/>
      <c r="D1082" s="11"/>
      <c r="E1082" s="11"/>
      <c r="F1082" s="11"/>
      <c r="G1082" s="11"/>
      <c r="H1082" s="11"/>
      <c r="I1082" s="11"/>
      <c r="J1082" s="11"/>
      <c r="K1082" s="65" t="b">
        <f t="shared" si="326"/>
        <v>0</v>
      </c>
      <c r="N1082" s="59"/>
      <c r="O1082" s="68">
        <f t="shared" si="324"/>
        <v>0</v>
      </c>
      <c r="P1082" s="68">
        <f t="shared" si="330"/>
        <v>0</v>
      </c>
      <c r="Q1082" s="69" t="e">
        <f t="shared" si="325"/>
        <v>#DIV/0!</v>
      </c>
    </row>
    <row r="1083" spans="1:17" ht="18" customHeight="1" x14ac:dyDescent="0.2">
      <c r="A1083" s="2" t="s">
        <v>631</v>
      </c>
      <c r="B1083" s="4" t="s">
        <v>36</v>
      </c>
      <c r="C1083" s="2" t="s">
        <v>37</v>
      </c>
      <c r="D1083" s="2" t="s">
        <v>9</v>
      </c>
      <c r="E1083" s="129" t="s">
        <v>38</v>
      </c>
      <c r="F1083" s="129"/>
      <c r="G1083" s="3" t="s">
        <v>39</v>
      </c>
      <c r="H1083" s="4" t="s">
        <v>40</v>
      </c>
      <c r="I1083" s="4" t="s">
        <v>41</v>
      </c>
      <c r="J1083" s="4" t="s">
        <v>10</v>
      </c>
      <c r="K1083" s="65">
        <f t="shared" si="326"/>
        <v>378.94</v>
      </c>
      <c r="N1083" s="59" t="s">
        <v>41</v>
      </c>
      <c r="O1083" s="68" t="e">
        <f t="shared" si="324"/>
        <v>#VALUE!</v>
      </c>
      <c r="P1083" s="68" t="e">
        <f t="shared" si="330"/>
        <v>#VALUE!</v>
      </c>
      <c r="Q1083" s="69" t="e">
        <f t="shared" si="325"/>
        <v>#VALUE!</v>
      </c>
    </row>
    <row r="1084" spans="1:17" ht="65.099999999999994" customHeight="1" x14ac:dyDescent="0.2">
      <c r="A1084" s="6" t="s">
        <v>42</v>
      </c>
      <c r="B1084" s="8">
        <v>5057</v>
      </c>
      <c r="C1084" s="6" t="s">
        <v>90</v>
      </c>
      <c r="D1084" s="6" t="s">
        <v>632</v>
      </c>
      <c r="E1084" s="138" t="s">
        <v>568</v>
      </c>
      <c r="F1084" s="138"/>
      <c r="G1084" s="7" t="s">
        <v>101</v>
      </c>
      <c r="H1084" s="10">
        <v>1</v>
      </c>
      <c r="I1084" s="9">
        <f>SUM(J1085)</f>
        <v>378.94</v>
      </c>
      <c r="J1084" s="9">
        <f>H1084*I1084</f>
        <v>378.94</v>
      </c>
      <c r="K1084" s="65"/>
      <c r="N1084" s="59">
        <v>505.25</v>
      </c>
      <c r="O1084" s="68">
        <f t="shared" si="324"/>
        <v>126.3125</v>
      </c>
      <c r="P1084" s="68">
        <f t="shared" si="330"/>
        <v>378.9375</v>
      </c>
      <c r="Q1084" s="69">
        <f t="shared" si="325"/>
        <v>0.25</v>
      </c>
    </row>
    <row r="1085" spans="1:17" ht="51.95" customHeight="1" thickBot="1" x14ac:dyDescent="0.25">
      <c r="A1085" s="17" t="s">
        <v>50</v>
      </c>
      <c r="B1085" s="19">
        <v>4974</v>
      </c>
      <c r="C1085" s="17" t="s">
        <v>90</v>
      </c>
      <c r="D1085" s="17" t="s">
        <v>633</v>
      </c>
      <c r="E1085" s="139" t="s">
        <v>78</v>
      </c>
      <c r="F1085" s="139"/>
      <c r="G1085" s="18" t="s">
        <v>101</v>
      </c>
      <c r="H1085" s="21">
        <v>1</v>
      </c>
      <c r="I1085" s="20">
        <f t="shared" ref="I1085" si="342">P1085</f>
        <v>378.9375</v>
      </c>
      <c r="J1085" s="20">
        <f>ROUND(H1085*I1085,2)</f>
        <v>378.94</v>
      </c>
      <c r="K1085" s="65"/>
      <c r="N1085" s="59">
        <v>505.25</v>
      </c>
      <c r="O1085" s="68">
        <f t="shared" si="324"/>
        <v>126.3125</v>
      </c>
      <c r="P1085" s="68">
        <f t="shared" si="330"/>
        <v>378.9375</v>
      </c>
      <c r="Q1085" s="69">
        <f t="shared" si="325"/>
        <v>0.25</v>
      </c>
    </row>
    <row r="1086" spans="1:17" ht="0.95" customHeight="1" thickTop="1" x14ac:dyDescent="0.2">
      <c r="A1086" s="11"/>
      <c r="B1086" s="11"/>
      <c r="C1086" s="11"/>
      <c r="D1086" s="11"/>
      <c r="E1086" s="11"/>
      <c r="F1086" s="11"/>
      <c r="G1086" s="11"/>
      <c r="H1086" s="11"/>
      <c r="I1086" s="11"/>
      <c r="J1086" s="11"/>
      <c r="K1086" s="65" t="b">
        <f t="shared" si="326"/>
        <v>0</v>
      </c>
      <c r="N1086" s="59"/>
      <c r="O1086" s="68">
        <f t="shared" si="324"/>
        <v>0</v>
      </c>
      <c r="P1086" s="68">
        <f t="shared" si="330"/>
        <v>0</v>
      </c>
      <c r="Q1086" s="69" t="e">
        <f t="shared" si="325"/>
        <v>#DIV/0!</v>
      </c>
    </row>
    <row r="1087" spans="1:17" ht="18" customHeight="1" x14ac:dyDescent="0.2">
      <c r="A1087" s="2" t="s">
        <v>634</v>
      </c>
      <c r="B1087" s="4" t="s">
        <v>36</v>
      </c>
      <c r="C1087" s="2" t="s">
        <v>37</v>
      </c>
      <c r="D1087" s="2" t="s">
        <v>9</v>
      </c>
      <c r="E1087" s="129" t="s">
        <v>38</v>
      </c>
      <c r="F1087" s="129"/>
      <c r="G1087" s="3" t="s">
        <v>39</v>
      </c>
      <c r="H1087" s="4" t="s">
        <v>40</v>
      </c>
      <c r="I1087" s="4" t="s">
        <v>41</v>
      </c>
      <c r="J1087" s="4" t="s">
        <v>10</v>
      </c>
      <c r="K1087" s="65">
        <f t="shared" si="326"/>
        <v>3.06</v>
      </c>
      <c r="N1087" s="59" t="s">
        <v>41</v>
      </c>
      <c r="O1087" s="68" t="e">
        <f t="shared" si="324"/>
        <v>#VALUE!</v>
      </c>
      <c r="P1087" s="68" t="e">
        <f t="shared" si="330"/>
        <v>#VALUE!</v>
      </c>
      <c r="Q1087" s="69" t="e">
        <f t="shared" si="325"/>
        <v>#VALUE!</v>
      </c>
    </row>
    <row r="1088" spans="1:17" ht="51.95" customHeight="1" x14ac:dyDescent="0.2">
      <c r="A1088" s="6" t="s">
        <v>42</v>
      </c>
      <c r="B1088" s="8">
        <v>87879</v>
      </c>
      <c r="C1088" s="6" t="s">
        <v>44</v>
      </c>
      <c r="D1088" s="6" t="s">
        <v>635</v>
      </c>
      <c r="E1088" s="138" t="s">
        <v>164</v>
      </c>
      <c r="F1088" s="138"/>
      <c r="G1088" s="7" t="s">
        <v>101</v>
      </c>
      <c r="H1088" s="10">
        <v>1</v>
      </c>
      <c r="I1088" s="9">
        <f>SUM(J1089:J1091)</f>
        <v>3.06</v>
      </c>
      <c r="J1088" s="9">
        <f>H1088*I1088</f>
        <v>3.06</v>
      </c>
      <c r="K1088" s="65"/>
      <c r="N1088" s="59">
        <v>4.0699999999999994</v>
      </c>
      <c r="O1088" s="68">
        <f t="shared" si="324"/>
        <v>1.0174999999999998</v>
      </c>
      <c r="P1088" s="68">
        <f t="shared" si="330"/>
        <v>3.0524999999999993</v>
      </c>
      <c r="Q1088" s="69">
        <f t="shared" si="325"/>
        <v>0.25</v>
      </c>
    </row>
    <row r="1089" spans="1:17" ht="39" customHeight="1" x14ac:dyDescent="0.2">
      <c r="A1089" s="12" t="s">
        <v>48</v>
      </c>
      <c r="B1089" s="14">
        <v>87313</v>
      </c>
      <c r="C1089" s="12" t="s">
        <v>44</v>
      </c>
      <c r="D1089" s="12" t="s">
        <v>636</v>
      </c>
      <c r="E1089" s="137" t="s">
        <v>46</v>
      </c>
      <c r="F1089" s="137"/>
      <c r="G1089" s="13" t="s">
        <v>104</v>
      </c>
      <c r="H1089" s="16">
        <v>3.98E-3</v>
      </c>
      <c r="I1089" s="15">
        <f t="shared" ref="I1089" si="343">P1089</f>
        <v>441.78</v>
      </c>
      <c r="J1089" s="15">
        <f>ROUND(H1089*I1089,2)</f>
        <v>1.76</v>
      </c>
      <c r="K1089" s="65"/>
      <c r="N1089" s="59">
        <v>589.04</v>
      </c>
      <c r="O1089" s="68">
        <f t="shared" si="324"/>
        <v>147.26</v>
      </c>
      <c r="P1089" s="68">
        <f t="shared" si="330"/>
        <v>441.78</v>
      </c>
      <c r="Q1089" s="69">
        <f t="shared" si="325"/>
        <v>0.25</v>
      </c>
    </row>
    <row r="1090" spans="1:17" ht="24" customHeight="1" x14ac:dyDescent="0.2">
      <c r="A1090" s="12" t="s">
        <v>48</v>
      </c>
      <c r="B1090" s="14">
        <v>88309</v>
      </c>
      <c r="C1090" s="12" t="s">
        <v>44</v>
      </c>
      <c r="D1090" s="12" t="s">
        <v>273</v>
      </c>
      <c r="E1090" s="137" t="s">
        <v>46</v>
      </c>
      <c r="F1090" s="137"/>
      <c r="G1090" s="13" t="s">
        <v>73</v>
      </c>
      <c r="H1090" s="16">
        <v>0.06</v>
      </c>
      <c r="I1090" s="15">
        <f t="shared" ref="I1090:I1091" si="344">P1090</f>
        <v>16.297499999999999</v>
      </c>
      <c r="J1090" s="15">
        <f>ROUND(H1090*I1090,2)</f>
        <v>0.98</v>
      </c>
      <c r="K1090" s="65"/>
      <c r="N1090" s="59">
        <v>21.73</v>
      </c>
      <c r="O1090" s="68">
        <f t="shared" si="324"/>
        <v>5.4325000000000001</v>
      </c>
      <c r="P1090" s="68">
        <f t="shared" si="330"/>
        <v>16.297499999999999</v>
      </c>
      <c r="Q1090" s="69">
        <f t="shared" si="325"/>
        <v>0.25</v>
      </c>
    </row>
    <row r="1091" spans="1:17" ht="24" customHeight="1" thickBot="1" x14ac:dyDescent="0.25">
      <c r="A1091" s="12" t="s">
        <v>48</v>
      </c>
      <c r="B1091" s="14">
        <v>88316</v>
      </c>
      <c r="C1091" s="12" t="s">
        <v>44</v>
      </c>
      <c r="D1091" s="12" t="s">
        <v>106</v>
      </c>
      <c r="E1091" s="137" t="s">
        <v>46</v>
      </c>
      <c r="F1091" s="137"/>
      <c r="G1091" s="13" t="s">
        <v>73</v>
      </c>
      <c r="H1091" s="16">
        <v>2.5499999999999998E-2</v>
      </c>
      <c r="I1091" s="15">
        <f t="shared" si="344"/>
        <v>12.84</v>
      </c>
      <c r="J1091" s="15">
        <f t="shared" ref="J1091" si="345">ROUNDDOWN(H1091*I1091,2)</f>
        <v>0.32</v>
      </c>
      <c r="K1091" s="65"/>
      <c r="N1091" s="59">
        <v>17.12</v>
      </c>
      <c r="O1091" s="68">
        <f t="shared" si="324"/>
        <v>4.28</v>
      </c>
      <c r="P1091" s="68">
        <f t="shared" si="330"/>
        <v>12.84</v>
      </c>
      <c r="Q1091" s="69">
        <f t="shared" si="325"/>
        <v>0.25</v>
      </c>
    </row>
    <row r="1092" spans="1:17" ht="0.95" customHeight="1" thickTop="1" x14ac:dyDescent="0.2">
      <c r="A1092" s="11"/>
      <c r="B1092" s="11"/>
      <c r="C1092" s="11"/>
      <c r="D1092" s="11"/>
      <c r="E1092" s="11"/>
      <c r="F1092" s="11"/>
      <c r="G1092" s="11"/>
      <c r="H1092" s="11"/>
      <c r="I1092" s="11"/>
      <c r="J1092" s="11"/>
      <c r="K1092" s="65" t="b">
        <f t="shared" si="326"/>
        <v>0</v>
      </c>
      <c r="N1092" s="59"/>
      <c r="O1092" s="68">
        <f t="shared" si="324"/>
        <v>0</v>
      </c>
      <c r="P1092" s="68">
        <f t="shared" si="330"/>
        <v>0</v>
      </c>
      <c r="Q1092" s="69" t="e">
        <f t="shared" si="325"/>
        <v>#DIV/0!</v>
      </c>
    </row>
    <row r="1093" spans="1:17" ht="18" customHeight="1" x14ac:dyDescent="0.2">
      <c r="A1093" s="2" t="s">
        <v>637</v>
      </c>
      <c r="B1093" s="4" t="s">
        <v>36</v>
      </c>
      <c r="C1093" s="2" t="s">
        <v>37</v>
      </c>
      <c r="D1093" s="2" t="s">
        <v>9</v>
      </c>
      <c r="E1093" s="129" t="s">
        <v>38</v>
      </c>
      <c r="F1093" s="129"/>
      <c r="G1093" s="3" t="s">
        <v>39</v>
      </c>
      <c r="H1093" s="4" t="s">
        <v>40</v>
      </c>
      <c r="I1093" s="4" t="s">
        <v>41</v>
      </c>
      <c r="J1093" s="4" t="s">
        <v>10</v>
      </c>
      <c r="K1093" s="65">
        <f t="shared" si="326"/>
        <v>9.2800000000000011</v>
      </c>
      <c r="N1093" s="59" t="s">
        <v>41</v>
      </c>
      <c r="O1093" s="68" t="e">
        <f t="shared" si="324"/>
        <v>#VALUE!</v>
      </c>
      <c r="P1093" s="68" t="e">
        <f t="shared" si="330"/>
        <v>#VALUE!</v>
      </c>
      <c r="Q1093" s="69" t="e">
        <f t="shared" si="325"/>
        <v>#VALUE!</v>
      </c>
    </row>
    <row r="1094" spans="1:17" ht="26.1" customHeight="1" x14ac:dyDescent="0.2">
      <c r="A1094" s="6" t="s">
        <v>42</v>
      </c>
      <c r="B1094" s="8">
        <v>3312</v>
      </c>
      <c r="C1094" s="6" t="s">
        <v>90</v>
      </c>
      <c r="D1094" s="6" t="s">
        <v>638</v>
      </c>
      <c r="E1094" s="138" t="s">
        <v>392</v>
      </c>
      <c r="F1094" s="138"/>
      <c r="G1094" s="7" t="s">
        <v>101</v>
      </c>
      <c r="H1094" s="10">
        <v>1</v>
      </c>
      <c r="I1094" s="9">
        <f>SUM(J1095:J1097)</f>
        <v>9.2800000000000011</v>
      </c>
      <c r="J1094" s="9">
        <f>H1094*I1094</f>
        <v>9.2800000000000011</v>
      </c>
      <c r="K1094" s="65"/>
      <c r="N1094" s="59">
        <v>12.370000000000001</v>
      </c>
      <c r="O1094" s="68">
        <f t="shared" si="324"/>
        <v>3.0925000000000002</v>
      </c>
      <c r="P1094" s="68">
        <f t="shared" si="330"/>
        <v>9.2774999999999999</v>
      </c>
      <c r="Q1094" s="69">
        <f t="shared" si="325"/>
        <v>0.25000000000000011</v>
      </c>
    </row>
    <row r="1095" spans="1:17" ht="39" customHeight="1" x14ac:dyDescent="0.2">
      <c r="A1095" s="12" t="s">
        <v>48</v>
      </c>
      <c r="B1095" s="14">
        <v>1903</v>
      </c>
      <c r="C1095" s="12" t="s">
        <v>90</v>
      </c>
      <c r="D1095" s="12" t="s">
        <v>537</v>
      </c>
      <c r="E1095" s="137" t="s">
        <v>538</v>
      </c>
      <c r="F1095" s="137"/>
      <c r="G1095" s="13" t="s">
        <v>104</v>
      </c>
      <c r="H1095" s="16">
        <v>5.0000000000000001E-3</v>
      </c>
      <c r="I1095" s="15">
        <f t="shared" ref="I1095:I1097" si="346">P1095</f>
        <v>398.66249999999997</v>
      </c>
      <c r="J1095" s="15">
        <f>ROUND(H1095*I1095,2)+0.01</f>
        <v>2</v>
      </c>
      <c r="K1095" s="65"/>
      <c r="N1095" s="59">
        <v>531.54999999999995</v>
      </c>
      <c r="O1095" s="68">
        <f t="shared" si="324"/>
        <v>132.88749999999999</v>
      </c>
      <c r="P1095" s="68">
        <f t="shared" si="330"/>
        <v>398.66249999999997</v>
      </c>
      <c r="Q1095" s="69">
        <f t="shared" si="325"/>
        <v>0.25</v>
      </c>
    </row>
    <row r="1096" spans="1:17" ht="24" customHeight="1" x14ac:dyDescent="0.2">
      <c r="A1096" s="12" t="s">
        <v>48</v>
      </c>
      <c r="B1096" s="14">
        <v>88316</v>
      </c>
      <c r="C1096" s="12" t="s">
        <v>44</v>
      </c>
      <c r="D1096" s="12" t="s">
        <v>106</v>
      </c>
      <c r="E1096" s="137" t="s">
        <v>46</v>
      </c>
      <c r="F1096" s="137"/>
      <c r="G1096" s="13" t="s">
        <v>73</v>
      </c>
      <c r="H1096" s="16">
        <v>0.25</v>
      </c>
      <c r="I1096" s="15">
        <f t="shared" si="346"/>
        <v>12.84</v>
      </c>
      <c r="J1096" s="15">
        <f>ROUND(H1096*I1096,2)</f>
        <v>3.21</v>
      </c>
      <c r="K1096" s="65"/>
      <c r="N1096" s="59">
        <v>17.12</v>
      </c>
      <c r="O1096" s="68">
        <f t="shared" ref="O1096:O1159" si="347">N1096*$O$4</f>
        <v>4.28</v>
      </c>
      <c r="P1096" s="68">
        <f t="shared" si="330"/>
        <v>12.84</v>
      </c>
      <c r="Q1096" s="69">
        <f t="shared" ref="Q1096:Q1159" si="348">1-(P1096/N1096)</f>
        <v>0.25</v>
      </c>
    </row>
    <row r="1097" spans="1:17" ht="24" customHeight="1" thickBot="1" x14ac:dyDescent="0.25">
      <c r="A1097" s="12" t="s">
        <v>48</v>
      </c>
      <c r="B1097" s="14">
        <v>88309</v>
      </c>
      <c r="C1097" s="12" t="s">
        <v>44</v>
      </c>
      <c r="D1097" s="12" t="s">
        <v>273</v>
      </c>
      <c r="E1097" s="137" t="s">
        <v>46</v>
      </c>
      <c r="F1097" s="137"/>
      <c r="G1097" s="13" t="s">
        <v>73</v>
      </c>
      <c r="H1097" s="16">
        <v>0.25</v>
      </c>
      <c r="I1097" s="15">
        <f t="shared" si="346"/>
        <v>16.297499999999999</v>
      </c>
      <c r="J1097" s="15">
        <f>ROUND(H1097*I1097,2)</f>
        <v>4.07</v>
      </c>
      <c r="K1097" s="65"/>
      <c r="N1097" s="59">
        <v>21.73</v>
      </c>
      <c r="O1097" s="68">
        <f t="shared" si="347"/>
        <v>5.4325000000000001</v>
      </c>
      <c r="P1097" s="68">
        <f t="shared" si="330"/>
        <v>16.297499999999999</v>
      </c>
      <c r="Q1097" s="69">
        <f t="shared" si="348"/>
        <v>0.25</v>
      </c>
    </row>
    <row r="1098" spans="1:17" ht="0.95" customHeight="1" thickTop="1" x14ac:dyDescent="0.2">
      <c r="A1098" s="11"/>
      <c r="B1098" s="11"/>
      <c r="C1098" s="11"/>
      <c r="D1098" s="11"/>
      <c r="E1098" s="11"/>
      <c r="F1098" s="11"/>
      <c r="G1098" s="11"/>
      <c r="H1098" s="11"/>
      <c r="I1098" s="11"/>
      <c r="J1098" s="11"/>
      <c r="K1098" s="65" t="b">
        <f t="shared" ref="K1098:K1159" si="349">IF(J1098="Total",J1099)</f>
        <v>0</v>
      </c>
      <c r="N1098" s="59"/>
      <c r="O1098" s="68">
        <f t="shared" si="347"/>
        <v>0</v>
      </c>
      <c r="P1098" s="68">
        <f t="shared" si="330"/>
        <v>0</v>
      </c>
      <c r="Q1098" s="69" t="e">
        <f t="shared" si="348"/>
        <v>#DIV/0!</v>
      </c>
    </row>
    <row r="1099" spans="1:17" ht="18" customHeight="1" x14ac:dyDescent="0.2">
      <c r="A1099" s="2" t="s">
        <v>639</v>
      </c>
      <c r="B1099" s="4" t="s">
        <v>36</v>
      </c>
      <c r="C1099" s="2" t="s">
        <v>37</v>
      </c>
      <c r="D1099" s="2" t="s">
        <v>9</v>
      </c>
      <c r="E1099" s="129" t="s">
        <v>38</v>
      </c>
      <c r="F1099" s="129"/>
      <c r="G1099" s="3" t="s">
        <v>39</v>
      </c>
      <c r="H1099" s="4" t="s">
        <v>40</v>
      </c>
      <c r="I1099" s="4" t="s">
        <v>41</v>
      </c>
      <c r="J1099" s="4" t="s">
        <v>10</v>
      </c>
      <c r="K1099" s="65">
        <f t="shared" si="349"/>
        <v>25.74</v>
      </c>
      <c r="N1099" s="59" t="s">
        <v>41</v>
      </c>
      <c r="O1099" s="68" t="e">
        <f t="shared" si="347"/>
        <v>#VALUE!</v>
      </c>
      <c r="P1099" s="68" t="e">
        <f t="shared" si="330"/>
        <v>#VALUE!</v>
      </c>
      <c r="Q1099" s="69" t="e">
        <f t="shared" si="348"/>
        <v>#VALUE!</v>
      </c>
    </row>
    <row r="1100" spans="1:17" ht="65.099999999999994" customHeight="1" x14ac:dyDescent="0.2">
      <c r="A1100" s="6" t="s">
        <v>42</v>
      </c>
      <c r="B1100" s="8">
        <v>87529</v>
      </c>
      <c r="C1100" s="6" t="s">
        <v>44</v>
      </c>
      <c r="D1100" s="6" t="s">
        <v>640</v>
      </c>
      <c r="E1100" s="138" t="s">
        <v>164</v>
      </c>
      <c r="F1100" s="138"/>
      <c r="G1100" s="7" t="s">
        <v>101</v>
      </c>
      <c r="H1100" s="10">
        <v>1</v>
      </c>
      <c r="I1100" s="9">
        <f>SUM(J1101:J1103)</f>
        <v>25.74</v>
      </c>
      <c r="J1100" s="9">
        <f>H1100*I1100</f>
        <v>25.74</v>
      </c>
      <c r="K1100" s="65"/>
      <c r="N1100" s="59">
        <v>34.32</v>
      </c>
      <c r="O1100" s="68">
        <f t="shared" si="347"/>
        <v>8.58</v>
      </c>
      <c r="P1100" s="68">
        <f t="shared" si="330"/>
        <v>25.740000000000002</v>
      </c>
      <c r="Q1100" s="69">
        <f t="shared" si="348"/>
        <v>0.25</v>
      </c>
    </row>
    <row r="1101" spans="1:17" ht="51.95" customHeight="1" x14ac:dyDescent="0.2">
      <c r="A1101" s="12" t="s">
        <v>48</v>
      </c>
      <c r="B1101" s="14">
        <v>87292</v>
      </c>
      <c r="C1101" s="12" t="s">
        <v>44</v>
      </c>
      <c r="D1101" s="12" t="s">
        <v>305</v>
      </c>
      <c r="E1101" s="137" t="s">
        <v>46</v>
      </c>
      <c r="F1101" s="137"/>
      <c r="G1101" s="13" t="s">
        <v>104</v>
      </c>
      <c r="H1101" s="16">
        <v>3.8719999999999997E-2</v>
      </c>
      <c r="I1101" s="15">
        <f t="shared" ref="I1101:I1102" si="350">P1101</f>
        <v>422.73</v>
      </c>
      <c r="J1101" s="15">
        <f t="shared" ref="J1101" si="351">ROUNDDOWN(H1101*I1101,2)</f>
        <v>16.36</v>
      </c>
      <c r="K1101" s="65"/>
      <c r="N1101" s="59">
        <v>563.64</v>
      </c>
      <c r="O1101" s="68">
        <f t="shared" si="347"/>
        <v>140.91</v>
      </c>
      <c r="P1101" s="68">
        <f t="shared" si="330"/>
        <v>422.73</v>
      </c>
      <c r="Q1101" s="69">
        <f t="shared" si="348"/>
        <v>0.25</v>
      </c>
    </row>
    <row r="1102" spans="1:17" ht="24" customHeight="1" x14ac:dyDescent="0.2">
      <c r="A1102" s="12" t="s">
        <v>48</v>
      </c>
      <c r="B1102" s="14">
        <v>88309</v>
      </c>
      <c r="C1102" s="12" t="s">
        <v>44</v>
      </c>
      <c r="D1102" s="12" t="s">
        <v>273</v>
      </c>
      <c r="E1102" s="137" t="s">
        <v>46</v>
      </c>
      <c r="F1102" s="137"/>
      <c r="G1102" s="13" t="s">
        <v>73</v>
      </c>
      <c r="H1102" s="16">
        <v>0.45</v>
      </c>
      <c r="I1102" s="15">
        <f t="shared" si="350"/>
        <v>16.297499999999999</v>
      </c>
      <c r="J1102" s="15">
        <f>ROUND(H1102*I1102,2)</f>
        <v>7.33</v>
      </c>
      <c r="K1102" s="65"/>
      <c r="N1102" s="59">
        <v>21.73</v>
      </c>
      <c r="O1102" s="68">
        <f t="shared" si="347"/>
        <v>5.4325000000000001</v>
      </c>
      <c r="P1102" s="68">
        <f t="shared" ref="P1102:P1165" si="352">N1102-O1102</f>
        <v>16.297499999999999</v>
      </c>
      <c r="Q1102" s="69">
        <f t="shared" si="348"/>
        <v>0.25</v>
      </c>
    </row>
    <row r="1103" spans="1:17" ht="24" customHeight="1" thickBot="1" x14ac:dyDescent="0.25">
      <c r="A1103" s="12" t="s">
        <v>48</v>
      </c>
      <c r="B1103" s="14">
        <v>88316</v>
      </c>
      <c r="C1103" s="12" t="s">
        <v>44</v>
      </c>
      <c r="D1103" s="12" t="s">
        <v>106</v>
      </c>
      <c r="E1103" s="137" t="s">
        <v>46</v>
      </c>
      <c r="F1103" s="137"/>
      <c r="G1103" s="13" t="s">
        <v>73</v>
      </c>
      <c r="H1103" s="16">
        <v>0.16</v>
      </c>
      <c r="I1103" s="15">
        <f t="shared" ref="I1103" si="353">P1103</f>
        <v>12.84</v>
      </c>
      <c r="J1103" s="15">
        <f>ROUND(H1103*I1103,2)</f>
        <v>2.0499999999999998</v>
      </c>
      <c r="K1103" s="65"/>
      <c r="N1103" s="59">
        <v>17.12</v>
      </c>
      <c r="O1103" s="68">
        <f t="shared" si="347"/>
        <v>4.28</v>
      </c>
      <c r="P1103" s="68">
        <f t="shared" si="352"/>
        <v>12.84</v>
      </c>
      <c r="Q1103" s="69">
        <f t="shared" si="348"/>
        <v>0.25</v>
      </c>
    </row>
    <row r="1104" spans="1:17" ht="0.95" customHeight="1" thickTop="1" x14ac:dyDescent="0.2">
      <c r="A1104" s="11"/>
      <c r="B1104" s="11"/>
      <c r="C1104" s="11"/>
      <c r="D1104" s="11"/>
      <c r="E1104" s="11"/>
      <c r="F1104" s="11"/>
      <c r="G1104" s="11"/>
      <c r="H1104" s="11"/>
      <c r="I1104" s="11"/>
      <c r="J1104" s="11"/>
      <c r="K1104" s="65" t="b">
        <f t="shared" si="349"/>
        <v>0</v>
      </c>
      <c r="N1104" s="59"/>
      <c r="O1104" s="68">
        <f t="shared" si="347"/>
        <v>0</v>
      </c>
      <c r="P1104" s="68">
        <f t="shared" si="352"/>
        <v>0</v>
      </c>
      <c r="Q1104" s="69" t="e">
        <f t="shared" si="348"/>
        <v>#DIV/0!</v>
      </c>
    </row>
    <row r="1105" spans="1:17" ht="18" customHeight="1" x14ac:dyDescent="0.2">
      <c r="A1105" s="2" t="s">
        <v>641</v>
      </c>
      <c r="B1105" s="4" t="s">
        <v>36</v>
      </c>
      <c r="C1105" s="2" t="s">
        <v>37</v>
      </c>
      <c r="D1105" s="2" t="s">
        <v>9</v>
      </c>
      <c r="E1105" s="129" t="s">
        <v>38</v>
      </c>
      <c r="F1105" s="129"/>
      <c r="G1105" s="3" t="s">
        <v>39</v>
      </c>
      <c r="H1105" s="4" t="s">
        <v>40</v>
      </c>
      <c r="I1105" s="4" t="s">
        <v>41</v>
      </c>
      <c r="J1105" s="4" t="s">
        <v>10</v>
      </c>
      <c r="K1105" s="65">
        <f t="shared" si="349"/>
        <v>22.88</v>
      </c>
      <c r="N1105" s="59" t="s">
        <v>41</v>
      </c>
      <c r="O1105" s="68" t="e">
        <f t="shared" si="347"/>
        <v>#VALUE!</v>
      </c>
      <c r="P1105" s="68" t="e">
        <f t="shared" si="352"/>
        <v>#VALUE!</v>
      </c>
      <c r="Q1105" s="69" t="e">
        <f t="shared" si="348"/>
        <v>#VALUE!</v>
      </c>
    </row>
    <row r="1106" spans="1:17" ht="51.95" customHeight="1" x14ac:dyDescent="0.2">
      <c r="A1106" s="6" t="s">
        <v>42</v>
      </c>
      <c r="B1106" s="8">
        <v>90408</v>
      </c>
      <c r="C1106" s="6" t="s">
        <v>44</v>
      </c>
      <c r="D1106" s="6" t="s">
        <v>642</v>
      </c>
      <c r="E1106" s="138" t="s">
        <v>164</v>
      </c>
      <c r="F1106" s="138"/>
      <c r="G1106" s="7" t="s">
        <v>101</v>
      </c>
      <c r="H1106" s="10">
        <v>1</v>
      </c>
      <c r="I1106" s="9">
        <f>SUM(J1107:J1109)</f>
        <v>22.88</v>
      </c>
      <c r="J1106" s="9">
        <f>H1106*I1106</f>
        <v>22.88</v>
      </c>
      <c r="K1106" s="65"/>
      <c r="N1106" s="59">
        <v>30.5</v>
      </c>
      <c r="O1106" s="68">
        <f t="shared" si="347"/>
        <v>7.625</v>
      </c>
      <c r="P1106" s="68">
        <f t="shared" si="352"/>
        <v>22.875</v>
      </c>
      <c r="Q1106" s="69">
        <f t="shared" si="348"/>
        <v>0.25</v>
      </c>
    </row>
    <row r="1107" spans="1:17" ht="51.95" customHeight="1" x14ac:dyDescent="0.2">
      <c r="A1107" s="12" t="s">
        <v>48</v>
      </c>
      <c r="B1107" s="14">
        <v>87292</v>
      </c>
      <c r="C1107" s="12" t="s">
        <v>44</v>
      </c>
      <c r="D1107" s="12" t="s">
        <v>305</v>
      </c>
      <c r="E1107" s="137" t="s">
        <v>46</v>
      </c>
      <c r="F1107" s="137"/>
      <c r="G1107" s="13" t="s">
        <v>104</v>
      </c>
      <c r="H1107" s="16">
        <v>2.2079999999999999E-2</v>
      </c>
      <c r="I1107" s="15">
        <f t="shared" ref="I1107:I1109" si="354">P1107</f>
        <v>422.73</v>
      </c>
      <c r="J1107" s="15">
        <f t="shared" ref="J1107" si="355">ROUNDDOWN(H1107*I1107,2)</f>
        <v>9.33</v>
      </c>
      <c r="K1107" s="65"/>
      <c r="N1107" s="59">
        <v>563.64</v>
      </c>
      <c r="O1107" s="68">
        <f t="shared" si="347"/>
        <v>140.91</v>
      </c>
      <c r="P1107" s="68">
        <f t="shared" si="352"/>
        <v>422.73</v>
      </c>
      <c r="Q1107" s="69">
        <f t="shared" si="348"/>
        <v>0.25</v>
      </c>
    </row>
    <row r="1108" spans="1:17" ht="24" customHeight="1" x14ac:dyDescent="0.2">
      <c r="A1108" s="12" t="s">
        <v>48</v>
      </c>
      <c r="B1108" s="14">
        <v>88309</v>
      </c>
      <c r="C1108" s="12" t="s">
        <v>44</v>
      </c>
      <c r="D1108" s="12" t="s">
        <v>273</v>
      </c>
      <c r="E1108" s="137" t="s">
        <v>46</v>
      </c>
      <c r="F1108" s="137"/>
      <c r="G1108" s="13" t="s">
        <v>73</v>
      </c>
      <c r="H1108" s="16">
        <v>0.64</v>
      </c>
      <c r="I1108" s="15">
        <f t="shared" si="354"/>
        <v>16.297499999999999</v>
      </c>
      <c r="J1108" s="15">
        <f>ROUND(H1108*I1108,2)</f>
        <v>10.43</v>
      </c>
      <c r="K1108" s="65"/>
      <c r="N1108" s="59">
        <v>21.73</v>
      </c>
      <c r="O1108" s="68">
        <f t="shared" si="347"/>
        <v>5.4325000000000001</v>
      </c>
      <c r="P1108" s="68">
        <f t="shared" si="352"/>
        <v>16.297499999999999</v>
      </c>
      <c r="Q1108" s="69">
        <f t="shared" si="348"/>
        <v>0.25</v>
      </c>
    </row>
    <row r="1109" spans="1:17" ht="24" customHeight="1" thickBot="1" x14ac:dyDescent="0.25">
      <c r="A1109" s="12" t="s">
        <v>48</v>
      </c>
      <c r="B1109" s="14">
        <v>88316</v>
      </c>
      <c r="C1109" s="12" t="s">
        <v>44</v>
      </c>
      <c r="D1109" s="12" t="s">
        <v>106</v>
      </c>
      <c r="E1109" s="137" t="s">
        <v>46</v>
      </c>
      <c r="F1109" s="137"/>
      <c r="G1109" s="13" t="s">
        <v>73</v>
      </c>
      <c r="H1109" s="16">
        <v>0.24299999999999999</v>
      </c>
      <c r="I1109" s="15">
        <f t="shared" si="354"/>
        <v>12.84</v>
      </c>
      <c r="J1109" s="15">
        <f>ROUND(H1109*I1109,2)</f>
        <v>3.12</v>
      </c>
      <c r="K1109" s="65"/>
      <c r="N1109" s="59">
        <v>17.12</v>
      </c>
      <c r="O1109" s="68">
        <f t="shared" si="347"/>
        <v>4.28</v>
      </c>
      <c r="P1109" s="68">
        <f t="shared" si="352"/>
        <v>12.84</v>
      </c>
      <c r="Q1109" s="69">
        <f t="shared" si="348"/>
        <v>0.25</v>
      </c>
    </row>
    <row r="1110" spans="1:17" ht="0.95" customHeight="1" thickTop="1" x14ac:dyDescent="0.2">
      <c r="A1110" s="11"/>
      <c r="B1110" s="11"/>
      <c r="C1110" s="11"/>
      <c r="D1110" s="11"/>
      <c r="E1110" s="11"/>
      <c r="F1110" s="11"/>
      <c r="G1110" s="11"/>
      <c r="H1110" s="11"/>
      <c r="I1110" s="11"/>
      <c r="J1110" s="11"/>
      <c r="K1110" s="65" t="b">
        <f t="shared" si="349"/>
        <v>0</v>
      </c>
      <c r="N1110" s="59"/>
      <c r="O1110" s="68">
        <f t="shared" si="347"/>
        <v>0</v>
      </c>
      <c r="P1110" s="68">
        <f t="shared" si="352"/>
        <v>0</v>
      </c>
      <c r="Q1110" s="69" t="e">
        <f t="shared" si="348"/>
        <v>#DIV/0!</v>
      </c>
    </row>
    <row r="1111" spans="1:17" ht="18" customHeight="1" x14ac:dyDescent="0.2">
      <c r="A1111" s="2" t="s">
        <v>643</v>
      </c>
      <c r="B1111" s="4" t="s">
        <v>36</v>
      </c>
      <c r="C1111" s="2" t="s">
        <v>37</v>
      </c>
      <c r="D1111" s="2" t="s">
        <v>9</v>
      </c>
      <c r="E1111" s="129" t="s">
        <v>38</v>
      </c>
      <c r="F1111" s="129"/>
      <c r="G1111" s="3" t="s">
        <v>39</v>
      </c>
      <c r="H1111" s="4" t="s">
        <v>40</v>
      </c>
      <c r="I1111" s="4" t="s">
        <v>41</v>
      </c>
      <c r="J1111" s="4" t="s">
        <v>10</v>
      </c>
      <c r="K1111" s="65">
        <f t="shared" si="349"/>
        <v>24.93</v>
      </c>
      <c r="N1111" s="59" t="s">
        <v>41</v>
      </c>
      <c r="O1111" s="68" t="e">
        <f t="shared" si="347"/>
        <v>#VALUE!</v>
      </c>
      <c r="P1111" s="68" t="e">
        <f t="shared" si="352"/>
        <v>#VALUE!</v>
      </c>
      <c r="Q1111" s="69" t="e">
        <f t="shared" si="348"/>
        <v>#VALUE!</v>
      </c>
    </row>
    <row r="1112" spans="1:17" ht="65.099999999999994" customHeight="1" x14ac:dyDescent="0.2">
      <c r="A1112" s="6" t="s">
        <v>42</v>
      </c>
      <c r="B1112" s="8">
        <v>87531</v>
      </c>
      <c r="C1112" s="6" t="s">
        <v>44</v>
      </c>
      <c r="D1112" s="6" t="s">
        <v>644</v>
      </c>
      <c r="E1112" s="138" t="s">
        <v>164</v>
      </c>
      <c r="F1112" s="138"/>
      <c r="G1112" s="7" t="s">
        <v>101</v>
      </c>
      <c r="H1112" s="10">
        <v>1</v>
      </c>
      <c r="I1112" s="9">
        <f>SUM(J1113:J1115)</f>
        <v>24.93</v>
      </c>
      <c r="J1112" s="9">
        <f>H1112*I1112</f>
        <v>24.93</v>
      </c>
      <c r="K1112" s="65"/>
      <c r="N1112" s="59">
        <v>33.230000000000004</v>
      </c>
      <c r="O1112" s="68">
        <f t="shared" si="347"/>
        <v>8.307500000000001</v>
      </c>
      <c r="P1112" s="68">
        <f t="shared" si="352"/>
        <v>24.922500000000003</v>
      </c>
      <c r="Q1112" s="69">
        <f t="shared" si="348"/>
        <v>0.25</v>
      </c>
    </row>
    <row r="1113" spans="1:17" ht="51.95" customHeight="1" x14ac:dyDescent="0.2">
      <c r="A1113" s="12" t="s">
        <v>48</v>
      </c>
      <c r="B1113" s="14">
        <v>87292</v>
      </c>
      <c r="C1113" s="12" t="s">
        <v>44</v>
      </c>
      <c r="D1113" s="12" t="s">
        <v>305</v>
      </c>
      <c r="E1113" s="137" t="s">
        <v>46</v>
      </c>
      <c r="F1113" s="137"/>
      <c r="G1113" s="13" t="s">
        <v>104</v>
      </c>
      <c r="H1113" s="16">
        <v>3.875E-2</v>
      </c>
      <c r="I1113" s="15">
        <f t="shared" ref="I1113:I1115" si="356">P1113</f>
        <v>422.73</v>
      </c>
      <c r="J1113" s="15">
        <f t="shared" ref="J1113" si="357">ROUNDDOWN(H1113*I1113,2)</f>
        <v>16.38</v>
      </c>
      <c r="K1113" s="65"/>
      <c r="N1113" s="59">
        <v>563.64</v>
      </c>
      <c r="O1113" s="68">
        <f t="shared" si="347"/>
        <v>140.91</v>
      </c>
      <c r="P1113" s="68">
        <f t="shared" si="352"/>
        <v>422.73</v>
      </c>
      <c r="Q1113" s="69">
        <f t="shared" si="348"/>
        <v>0.25</v>
      </c>
    </row>
    <row r="1114" spans="1:17" ht="24" customHeight="1" x14ac:dyDescent="0.2">
      <c r="A1114" s="12" t="s">
        <v>48</v>
      </c>
      <c r="B1114" s="14">
        <v>88309</v>
      </c>
      <c r="C1114" s="12" t="s">
        <v>44</v>
      </c>
      <c r="D1114" s="12" t="s">
        <v>273</v>
      </c>
      <c r="E1114" s="137" t="s">
        <v>46</v>
      </c>
      <c r="F1114" s="137"/>
      <c r="G1114" s="13" t="s">
        <v>73</v>
      </c>
      <c r="H1114" s="16">
        <v>0.4</v>
      </c>
      <c r="I1114" s="15">
        <f t="shared" si="356"/>
        <v>16.297499999999999</v>
      </c>
      <c r="J1114" s="15">
        <f>ROUND(H1114*I1114,2)</f>
        <v>6.52</v>
      </c>
      <c r="K1114" s="65"/>
      <c r="N1114" s="59">
        <v>21.73</v>
      </c>
      <c r="O1114" s="68">
        <f t="shared" si="347"/>
        <v>5.4325000000000001</v>
      </c>
      <c r="P1114" s="68">
        <f t="shared" si="352"/>
        <v>16.297499999999999</v>
      </c>
      <c r="Q1114" s="69">
        <f t="shared" si="348"/>
        <v>0.25</v>
      </c>
    </row>
    <row r="1115" spans="1:17" ht="24" customHeight="1" thickBot="1" x14ac:dyDescent="0.25">
      <c r="A1115" s="12" t="s">
        <v>48</v>
      </c>
      <c r="B1115" s="14">
        <v>88316</v>
      </c>
      <c r="C1115" s="12" t="s">
        <v>44</v>
      </c>
      <c r="D1115" s="12" t="s">
        <v>106</v>
      </c>
      <c r="E1115" s="137" t="s">
        <v>46</v>
      </c>
      <c r="F1115" s="137"/>
      <c r="G1115" s="13" t="s">
        <v>73</v>
      </c>
      <c r="H1115" s="16">
        <v>0.158</v>
      </c>
      <c r="I1115" s="15">
        <f t="shared" si="356"/>
        <v>12.84</v>
      </c>
      <c r="J1115" s="15">
        <f>ROUND(H1115*I1115,2)</f>
        <v>2.0299999999999998</v>
      </c>
      <c r="K1115" s="65"/>
      <c r="N1115" s="59">
        <v>17.12</v>
      </c>
      <c r="O1115" s="68">
        <f t="shared" si="347"/>
        <v>4.28</v>
      </c>
      <c r="P1115" s="68">
        <f t="shared" si="352"/>
        <v>12.84</v>
      </c>
      <c r="Q1115" s="69">
        <f t="shared" si="348"/>
        <v>0.25</v>
      </c>
    </row>
    <row r="1116" spans="1:17" ht="0.95" customHeight="1" thickTop="1" x14ac:dyDescent="0.2">
      <c r="A1116" s="11"/>
      <c r="B1116" s="11"/>
      <c r="C1116" s="11"/>
      <c r="D1116" s="11"/>
      <c r="E1116" s="11"/>
      <c r="F1116" s="11"/>
      <c r="G1116" s="11"/>
      <c r="H1116" s="11"/>
      <c r="I1116" s="11"/>
      <c r="J1116" s="11"/>
      <c r="K1116" s="65" t="b">
        <f t="shared" si="349"/>
        <v>0</v>
      </c>
      <c r="N1116" s="59"/>
      <c r="O1116" s="68">
        <f t="shared" si="347"/>
        <v>0</v>
      </c>
      <c r="P1116" s="68">
        <f t="shared" si="352"/>
        <v>0</v>
      </c>
      <c r="Q1116" s="69" t="e">
        <f t="shared" si="348"/>
        <v>#DIV/0!</v>
      </c>
    </row>
    <row r="1117" spans="1:17" ht="18" customHeight="1" x14ac:dyDescent="0.2">
      <c r="A1117" s="2" t="s">
        <v>645</v>
      </c>
      <c r="B1117" s="4" t="s">
        <v>36</v>
      </c>
      <c r="C1117" s="2" t="s">
        <v>37</v>
      </c>
      <c r="D1117" s="2" t="s">
        <v>9</v>
      </c>
      <c r="E1117" s="129" t="s">
        <v>38</v>
      </c>
      <c r="F1117" s="129"/>
      <c r="G1117" s="3" t="s">
        <v>39</v>
      </c>
      <c r="H1117" s="4" t="s">
        <v>40</v>
      </c>
      <c r="I1117" s="4" t="s">
        <v>41</v>
      </c>
      <c r="J1117" s="4" t="s">
        <v>10</v>
      </c>
      <c r="K1117" s="65">
        <f t="shared" si="349"/>
        <v>53.88</v>
      </c>
      <c r="N1117" s="59" t="s">
        <v>41</v>
      </c>
      <c r="O1117" s="68" t="e">
        <f t="shared" si="347"/>
        <v>#VALUE!</v>
      </c>
      <c r="P1117" s="68" t="e">
        <f t="shared" si="352"/>
        <v>#VALUE!</v>
      </c>
      <c r="Q1117" s="69" t="e">
        <f t="shared" si="348"/>
        <v>#VALUE!</v>
      </c>
    </row>
    <row r="1118" spans="1:17" ht="65.099999999999994" customHeight="1" x14ac:dyDescent="0.2">
      <c r="A1118" s="6" t="s">
        <v>42</v>
      </c>
      <c r="B1118" s="8">
        <v>9604</v>
      </c>
      <c r="C1118" s="6" t="s">
        <v>90</v>
      </c>
      <c r="D1118" s="6" t="s">
        <v>646</v>
      </c>
      <c r="E1118" s="138" t="s">
        <v>647</v>
      </c>
      <c r="F1118" s="138"/>
      <c r="G1118" s="7" t="s">
        <v>101</v>
      </c>
      <c r="H1118" s="10">
        <v>1</v>
      </c>
      <c r="I1118" s="9">
        <f>SUM(J1119:J1123)</f>
        <v>53.88</v>
      </c>
      <c r="J1118" s="9">
        <f>H1118*I1118</f>
        <v>53.88</v>
      </c>
      <c r="K1118" s="65"/>
      <c r="N1118" s="59">
        <v>71.84</v>
      </c>
      <c r="O1118" s="68">
        <f t="shared" si="347"/>
        <v>17.96</v>
      </c>
      <c r="P1118" s="68">
        <f t="shared" si="352"/>
        <v>53.88</v>
      </c>
      <c r="Q1118" s="69">
        <f t="shared" si="348"/>
        <v>0.25</v>
      </c>
    </row>
    <row r="1119" spans="1:17" ht="24" customHeight="1" x14ac:dyDescent="0.2">
      <c r="A1119" s="12" t="s">
        <v>48</v>
      </c>
      <c r="B1119" s="14">
        <v>88316</v>
      </c>
      <c r="C1119" s="12" t="s">
        <v>44</v>
      </c>
      <c r="D1119" s="12" t="s">
        <v>106</v>
      </c>
      <c r="E1119" s="137" t="s">
        <v>46</v>
      </c>
      <c r="F1119" s="137"/>
      <c r="G1119" s="13" t="s">
        <v>73</v>
      </c>
      <c r="H1119" s="16">
        <v>0.45</v>
      </c>
      <c r="I1119" s="15">
        <f t="shared" ref="I1119:I1120" si="358">P1119</f>
        <v>12.84</v>
      </c>
      <c r="J1119" s="15">
        <f>ROUND(H1119*I1119,2)</f>
        <v>5.78</v>
      </c>
      <c r="K1119" s="65"/>
      <c r="N1119" s="59">
        <v>17.12</v>
      </c>
      <c r="O1119" s="68">
        <f t="shared" si="347"/>
        <v>4.28</v>
      </c>
      <c r="P1119" s="68">
        <f t="shared" si="352"/>
        <v>12.84</v>
      </c>
      <c r="Q1119" s="69">
        <f t="shared" si="348"/>
        <v>0.25</v>
      </c>
    </row>
    <row r="1120" spans="1:17" ht="24" customHeight="1" x14ac:dyDescent="0.2">
      <c r="A1120" s="12" t="s">
        <v>48</v>
      </c>
      <c r="B1120" s="14">
        <v>88309</v>
      </c>
      <c r="C1120" s="12" t="s">
        <v>44</v>
      </c>
      <c r="D1120" s="12" t="s">
        <v>273</v>
      </c>
      <c r="E1120" s="137" t="s">
        <v>46</v>
      </c>
      <c r="F1120" s="137"/>
      <c r="G1120" s="13" t="s">
        <v>73</v>
      </c>
      <c r="H1120" s="16">
        <v>0.55000000000000004</v>
      </c>
      <c r="I1120" s="15">
        <f t="shared" si="358"/>
        <v>16.297499999999999</v>
      </c>
      <c r="J1120" s="15">
        <f t="shared" ref="J1120" si="359">ROUNDDOWN(H1120*I1120,2)</f>
        <v>8.9600000000000009</v>
      </c>
      <c r="K1120" s="65"/>
      <c r="N1120" s="59">
        <v>21.73</v>
      </c>
      <c r="O1120" s="68">
        <f t="shared" si="347"/>
        <v>5.4325000000000001</v>
      </c>
      <c r="P1120" s="68">
        <f t="shared" si="352"/>
        <v>16.297499999999999</v>
      </c>
      <c r="Q1120" s="69">
        <f t="shared" si="348"/>
        <v>0.25</v>
      </c>
    </row>
    <row r="1121" spans="1:17" ht="26.1" customHeight="1" x14ac:dyDescent="0.2">
      <c r="A1121" s="17" t="s">
        <v>50</v>
      </c>
      <c r="B1121" s="19">
        <v>9924</v>
      </c>
      <c r="C1121" s="17" t="s">
        <v>90</v>
      </c>
      <c r="D1121" s="17" t="s">
        <v>648</v>
      </c>
      <c r="E1121" s="139" t="s">
        <v>54</v>
      </c>
      <c r="F1121" s="139"/>
      <c r="G1121" s="18" t="s">
        <v>101</v>
      </c>
      <c r="H1121" s="21">
        <v>1.05</v>
      </c>
      <c r="I1121" s="20">
        <f t="shared" ref="I1121:I1123" si="360">P1121</f>
        <v>33.914999999999999</v>
      </c>
      <c r="J1121" s="20">
        <f>ROUND(H1121*I1121,2)</f>
        <v>35.61</v>
      </c>
      <c r="K1121" s="65"/>
      <c r="N1121" s="59">
        <v>45.22</v>
      </c>
      <c r="O1121" s="68">
        <f t="shared" si="347"/>
        <v>11.305</v>
      </c>
      <c r="P1121" s="68">
        <f t="shared" si="352"/>
        <v>33.914999999999999</v>
      </c>
      <c r="Q1121" s="69">
        <f t="shared" si="348"/>
        <v>0.25</v>
      </c>
    </row>
    <row r="1122" spans="1:17" ht="24" customHeight="1" x14ac:dyDescent="0.2">
      <c r="A1122" s="17" t="s">
        <v>50</v>
      </c>
      <c r="B1122" s="19">
        <v>1381</v>
      </c>
      <c r="C1122" s="17" t="s">
        <v>44</v>
      </c>
      <c r="D1122" s="17" t="s">
        <v>649</v>
      </c>
      <c r="E1122" s="139" t="s">
        <v>54</v>
      </c>
      <c r="F1122" s="139"/>
      <c r="G1122" s="18" t="s">
        <v>112</v>
      </c>
      <c r="H1122" s="21">
        <v>4.5</v>
      </c>
      <c r="I1122" s="20">
        <f t="shared" si="360"/>
        <v>0.52499999999999991</v>
      </c>
      <c r="J1122" s="20">
        <f>ROUND(H1122*I1122,2)</f>
        <v>2.36</v>
      </c>
      <c r="K1122" s="65"/>
      <c r="N1122" s="59">
        <v>0.7</v>
      </c>
      <c r="O1122" s="68">
        <f t="shared" si="347"/>
        <v>0.17499999999999999</v>
      </c>
      <c r="P1122" s="68">
        <f t="shared" si="352"/>
        <v>0.52499999999999991</v>
      </c>
      <c r="Q1122" s="69">
        <f t="shared" si="348"/>
        <v>0.25000000000000011</v>
      </c>
    </row>
    <row r="1123" spans="1:17" ht="24" customHeight="1" thickBot="1" x14ac:dyDescent="0.25">
      <c r="A1123" s="17" t="s">
        <v>50</v>
      </c>
      <c r="B1123" s="19">
        <v>34357</v>
      </c>
      <c r="C1123" s="17" t="s">
        <v>44</v>
      </c>
      <c r="D1123" s="17" t="s">
        <v>650</v>
      </c>
      <c r="E1123" s="139" t="s">
        <v>54</v>
      </c>
      <c r="F1123" s="139"/>
      <c r="G1123" s="18" t="s">
        <v>112</v>
      </c>
      <c r="H1123" s="21">
        <v>0.38</v>
      </c>
      <c r="I1123" s="20">
        <f t="shared" si="360"/>
        <v>3.0825000000000005</v>
      </c>
      <c r="J1123" s="20">
        <f>ROUND(H1123*I1123,2)</f>
        <v>1.17</v>
      </c>
      <c r="K1123" s="65"/>
      <c r="N1123" s="59">
        <v>4.1100000000000003</v>
      </c>
      <c r="O1123" s="68">
        <f t="shared" si="347"/>
        <v>1.0275000000000001</v>
      </c>
      <c r="P1123" s="68">
        <f t="shared" si="352"/>
        <v>3.0825000000000005</v>
      </c>
      <c r="Q1123" s="69">
        <f t="shared" si="348"/>
        <v>0.25</v>
      </c>
    </row>
    <row r="1124" spans="1:17" ht="0.95" customHeight="1" thickTop="1" x14ac:dyDescent="0.2">
      <c r="A1124" s="11"/>
      <c r="B1124" s="11"/>
      <c r="C1124" s="11"/>
      <c r="D1124" s="11"/>
      <c r="E1124" s="11"/>
      <c r="F1124" s="11"/>
      <c r="G1124" s="11"/>
      <c r="H1124" s="11"/>
      <c r="I1124" s="11"/>
      <c r="J1124" s="11"/>
      <c r="K1124" s="65" t="b">
        <f t="shared" si="349"/>
        <v>0</v>
      </c>
      <c r="N1124" s="59"/>
      <c r="O1124" s="68">
        <f t="shared" si="347"/>
        <v>0</v>
      </c>
      <c r="P1124" s="68">
        <f t="shared" si="352"/>
        <v>0</v>
      </c>
      <c r="Q1124" s="69" t="e">
        <f t="shared" si="348"/>
        <v>#DIV/0!</v>
      </c>
    </row>
    <row r="1125" spans="1:17" ht="18" customHeight="1" x14ac:dyDescent="0.2">
      <c r="A1125" s="2" t="s">
        <v>651</v>
      </c>
      <c r="B1125" s="4" t="s">
        <v>36</v>
      </c>
      <c r="C1125" s="2" t="s">
        <v>37</v>
      </c>
      <c r="D1125" s="2" t="s">
        <v>9</v>
      </c>
      <c r="E1125" s="129" t="s">
        <v>38</v>
      </c>
      <c r="F1125" s="129"/>
      <c r="G1125" s="3" t="s">
        <v>39</v>
      </c>
      <c r="H1125" s="4" t="s">
        <v>40</v>
      </c>
      <c r="I1125" s="4" t="s">
        <v>41</v>
      </c>
      <c r="J1125" s="4" t="s">
        <v>10</v>
      </c>
      <c r="K1125" s="65">
        <f t="shared" si="349"/>
        <v>101.36</v>
      </c>
      <c r="N1125" s="59" t="s">
        <v>41</v>
      </c>
      <c r="O1125" s="68" t="e">
        <f t="shared" si="347"/>
        <v>#VALUE!</v>
      </c>
      <c r="P1125" s="68" t="e">
        <f t="shared" si="352"/>
        <v>#VALUE!</v>
      </c>
      <c r="Q1125" s="69" t="e">
        <f t="shared" si="348"/>
        <v>#VALUE!</v>
      </c>
    </row>
    <row r="1126" spans="1:17" ht="26.1" customHeight="1" x14ac:dyDescent="0.2">
      <c r="A1126" s="6" t="s">
        <v>42</v>
      </c>
      <c r="B1126" s="8">
        <v>8854</v>
      </c>
      <c r="C1126" s="6" t="s">
        <v>90</v>
      </c>
      <c r="D1126" s="122" t="s">
        <v>13676</v>
      </c>
      <c r="E1126" s="138" t="s">
        <v>491</v>
      </c>
      <c r="F1126" s="138"/>
      <c r="G1126" s="7" t="s">
        <v>101</v>
      </c>
      <c r="H1126" s="10">
        <v>1</v>
      </c>
      <c r="I1126" s="9">
        <f>SUM(J1127:J1132)</f>
        <v>101.36</v>
      </c>
      <c r="J1126" s="9">
        <f>H1126*I1126</f>
        <v>101.36</v>
      </c>
      <c r="K1126" s="65"/>
      <c r="N1126" s="59">
        <v>135.15</v>
      </c>
      <c r="O1126" s="68">
        <f t="shared" si="347"/>
        <v>33.787500000000001</v>
      </c>
      <c r="P1126" s="68">
        <f t="shared" si="352"/>
        <v>101.36250000000001</v>
      </c>
      <c r="Q1126" s="69">
        <f t="shared" si="348"/>
        <v>0.25</v>
      </c>
    </row>
    <row r="1127" spans="1:17" ht="24" customHeight="1" x14ac:dyDescent="0.2">
      <c r="A1127" s="12" t="s">
        <v>48</v>
      </c>
      <c r="B1127" s="14">
        <v>88262</v>
      </c>
      <c r="C1127" s="12" t="s">
        <v>44</v>
      </c>
      <c r="D1127" s="12" t="s">
        <v>105</v>
      </c>
      <c r="E1127" s="137" t="s">
        <v>46</v>
      </c>
      <c r="F1127" s="137"/>
      <c r="G1127" s="13" t="s">
        <v>73</v>
      </c>
      <c r="H1127" s="16">
        <v>1</v>
      </c>
      <c r="I1127" s="15">
        <f t="shared" ref="I1127:I1128" si="361">P1127</f>
        <v>16.049999999999997</v>
      </c>
      <c r="J1127" s="15">
        <f t="shared" ref="J1127:J1130" si="362">ROUND(H1127*I1127,2)</f>
        <v>16.05</v>
      </c>
      <c r="K1127" s="65"/>
      <c r="N1127" s="59">
        <v>21.4</v>
      </c>
      <c r="O1127" s="68">
        <f t="shared" si="347"/>
        <v>5.35</v>
      </c>
      <c r="P1127" s="68">
        <f t="shared" si="352"/>
        <v>16.049999999999997</v>
      </c>
      <c r="Q1127" s="69">
        <f t="shared" si="348"/>
        <v>0.25000000000000011</v>
      </c>
    </row>
    <row r="1128" spans="1:17" ht="24" customHeight="1" x14ac:dyDescent="0.2">
      <c r="A1128" s="12" t="s">
        <v>48</v>
      </c>
      <c r="B1128" s="14">
        <v>88309</v>
      </c>
      <c r="C1128" s="12" t="s">
        <v>44</v>
      </c>
      <c r="D1128" s="12" t="s">
        <v>273</v>
      </c>
      <c r="E1128" s="137" t="s">
        <v>46</v>
      </c>
      <c r="F1128" s="137"/>
      <c r="G1128" s="13" t="s">
        <v>73</v>
      </c>
      <c r="H1128" s="16">
        <v>0.3</v>
      </c>
      <c r="I1128" s="15">
        <f t="shared" si="361"/>
        <v>16.297499999999999</v>
      </c>
      <c r="J1128" s="15">
        <f t="shared" si="362"/>
        <v>4.8899999999999997</v>
      </c>
      <c r="K1128" s="65"/>
      <c r="N1128" s="59">
        <v>21.73</v>
      </c>
      <c r="O1128" s="68">
        <f t="shared" si="347"/>
        <v>5.4325000000000001</v>
      </c>
      <c r="P1128" s="68">
        <f t="shared" si="352"/>
        <v>16.297499999999999</v>
      </c>
      <c r="Q1128" s="69">
        <f t="shared" si="348"/>
        <v>0.25</v>
      </c>
    </row>
    <row r="1129" spans="1:17" ht="24" customHeight="1" x14ac:dyDescent="0.2">
      <c r="A1129" s="12" t="s">
        <v>48</v>
      </c>
      <c r="B1129" s="14">
        <v>88316</v>
      </c>
      <c r="C1129" s="12" t="s">
        <v>44</v>
      </c>
      <c r="D1129" s="12" t="s">
        <v>106</v>
      </c>
      <c r="E1129" s="137" t="s">
        <v>46</v>
      </c>
      <c r="F1129" s="137"/>
      <c r="G1129" s="13" t="s">
        <v>73</v>
      </c>
      <c r="H1129" s="16">
        <v>0.3</v>
      </c>
      <c r="I1129" s="15">
        <f t="shared" ref="I1129:I1132" si="363">P1129</f>
        <v>12.84</v>
      </c>
      <c r="J1129" s="15">
        <f t="shared" si="362"/>
        <v>3.85</v>
      </c>
      <c r="K1129" s="65"/>
      <c r="N1129" s="59">
        <v>17.12</v>
      </c>
      <c r="O1129" s="68">
        <f t="shared" si="347"/>
        <v>4.28</v>
      </c>
      <c r="P1129" s="68">
        <f t="shared" si="352"/>
        <v>12.84</v>
      </c>
      <c r="Q1129" s="69">
        <f t="shared" si="348"/>
        <v>0.25</v>
      </c>
    </row>
    <row r="1130" spans="1:17" ht="24" customHeight="1" x14ac:dyDescent="0.2">
      <c r="A1130" s="17" t="s">
        <v>50</v>
      </c>
      <c r="B1130" s="19">
        <v>8384</v>
      </c>
      <c r="C1130" s="17" t="s">
        <v>90</v>
      </c>
      <c r="D1130" s="17" t="s">
        <v>493</v>
      </c>
      <c r="E1130" s="139" t="s">
        <v>54</v>
      </c>
      <c r="F1130" s="139"/>
      <c r="G1130" s="18" t="s">
        <v>101</v>
      </c>
      <c r="H1130" s="21">
        <v>1</v>
      </c>
      <c r="I1130" s="20">
        <f t="shared" si="363"/>
        <v>15.195</v>
      </c>
      <c r="J1130" s="20">
        <f t="shared" si="362"/>
        <v>15.2</v>
      </c>
      <c r="K1130" s="65"/>
      <c r="N1130" s="59">
        <v>20.260000000000002</v>
      </c>
      <c r="O1130" s="68">
        <f t="shared" si="347"/>
        <v>5.0650000000000004</v>
      </c>
      <c r="P1130" s="68">
        <f t="shared" si="352"/>
        <v>15.195</v>
      </c>
      <c r="Q1130" s="69">
        <f t="shared" si="348"/>
        <v>0.25</v>
      </c>
    </row>
    <row r="1131" spans="1:17" ht="24" customHeight="1" x14ac:dyDescent="0.2">
      <c r="A1131" s="17" t="s">
        <v>50</v>
      </c>
      <c r="B1131" s="19">
        <v>9123</v>
      </c>
      <c r="C1131" s="17" t="s">
        <v>90</v>
      </c>
      <c r="D1131" s="17" t="s">
        <v>652</v>
      </c>
      <c r="E1131" s="139" t="s">
        <v>54</v>
      </c>
      <c r="F1131" s="139"/>
      <c r="G1131" s="18" t="s">
        <v>101</v>
      </c>
      <c r="H1131" s="21">
        <v>1</v>
      </c>
      <c r="I1131" s="20">
        <f t="shared" si="363"/>
        <v>53.317500000000003</v>
      </c>
      <c r="J1131" s="20">
        <f t="shared" ref="J1131" si="364">ROUND(H1131*I1131,2)</f>
        <v>53.32</v>
      </c>
      <c r="K1131" s="65"/>
      <c r="N1131" s="59">
        <v>71.09</v>
      </c>
      <c r="O1131" s="68">
        <f t="shared" si="347"/>
        <v>17.772500000000001</v>
      </c>
      <c r="P1131" s="68">
        <f t="shared" si="352"/>
        <v>53.317500000000003</v>
      </c>
      <c r="Q1131" s="69">
        <f t="shared" si="348"/>
        <v>0.25</v>
      </c>
    </row>
    <row r="1132" spans="1:17" ht="26.1" customHeight="1" thickBot="1" x14ac:dyDescent="0.25">
      <c r="A1132" s="17" t="s">
        <v>50</v>
      </c>
      <c r="B1132" s="19">
        <v>1339</v>
      </c>
      <c r="C1132" s="17" t="s">
        <v>44</v>
      </c>
      <c r="D1132" s="17" t="s">
        <v>494</v>
      </c>
      <c r="E1132" s="139" t="s">
        <v>54</v>
      </c>
      <c r="F1132" s="139"/>
      <c r="G1132" s="18" t="s">
        <v>112</v>
      </c>
      <c r="H1132" s="21">
        <v>0.2</v>
      </c>
      <c r="I1132" s="20">
        <f t="shared" si="363"/>
        <v>40.282499999999999</v>
      </c>
      <c r="J1132" s="20">
        <f t="shared" ref="J1132" si="365">ROUNDDOWN(H1132*I1132,2)</f>
        <v>8.0500000000000007</v>
      </c>
      <c r="K1132" s="65"/>
      <c r="N1132" s="59">
        <v>53.71</v>
      </c>
      <c r="O1132" s="68">
        <f t="shared" si="347"/>
        <v>13.4275</v>
      </c>
      <c r="P1132" s="68">
        <f t="shared" si="352"/>
        <v>40.282499999999999</v>
      </c>
      <c r="Q1132" s="69">
        <f t="shared" si="348"/>
        <v>0.25</v>
      </c>
    </row>
    <row r="1133" spans="1:17" ht="0.95" customHeight="1" thickTop="1" x14ac:dyDescent="0.2">
      <c r="A1133" s="11"/>
      <c r="B1133" s="11"/>
      <c r="C1133" s="11"/>
      <c r="D1133" s="11"/>
      <c r="E1133" s="11"/>
      <c r="F1133" s="11"/>
      <c r="G1133" s="11"/>
      <c r="H1133" s="11"/>
      <c r="I1133" s="11"/>
      <c r="J1133" s="11"/>
      <c r="K1133" s="65" t="b">
        <f t="shared" si="349"/>
        <v>0</v>
      </c>
      <c r="N1133" s="59"/>
      <c r="O1133" s="68">
        <f t="shared" si="347"/>
        <v>0</v>
      </c>
      <c r="P1133" s="68">
        <f t="shared" si="352"/>
        <v>0</v>
      </c>
      <c r="Q1133" s="69" t="e">
        <f t="shared" si="348"/>
        <v>#DIV/0!</v>
      </c>
    </row>
    <row r="1134" spans="1:17" ht="18" customHeight="1" x14ac:dyDescent="0.2">
      <c r="A1134" s="2" t="s">
        <v>653</v>
      </c>
      <c r="B1134" s="4" t="s">
        <v>36</v>
      </c>
      <c r="C1134" s="2" t="s">
        <v>37</v>
      </c>
      <c r="D1134" s="2" t="s">
        <v>9</v>
      </c>
      <c r="E1134" s="129" t="s">
        <v>38</v>
      </c>
      <c r="F1134" s="129"/>
      <c r="G1134" s="3" t="s">
        <v>39</v>
      </c>
      <c r="H1134" s="4" t="s">
        <v>40</v>
      </c>
      <c r="I1134" s="4" t="s">
        <v>41</v>
      </c>
      <c r="J1134" s="4" t="s">
        <v>10</v>
      </c>
      <c r="K1134" s="65">
        <f t="shared" si="349"/>
        <v>21.72</v>
      </c>
      <c r="N1134" s="59" t="s">
        <v>41</v>
      </c>
      <c r="O1134" s="68" t="e">
        <f t="shared" si="347"/>
        <v>#VALUE!</v>
      </c>
      <c r="P1134" s="68" t="e">
        <f t="shared" si="352"/>
        <v>#VALUE!</v>
      </c>
      <c r="Q1134" s="69" t="e">
        <f t="shared" si="348"/>
        <v>#VALUE!</v>
      </c>
    </row>
    <row r="1135" spans="1:17" ht="26.1" customHeight="1" x14ac:dyDescent="0.2">
      <c r="A1135" s="6" t="s">
        <v>42</v>
      </c>
      <c r="B1135" s="8">
        <v>98555</v>
      </c>
      <c r="C1135" s="6" t="s">
        <v>44</v>
      </c>
      <c r="D1135" s="6" t="s">
        <v>654</v>
      </c>
      <c r="E1135" s="138" t="s">
        <v>355</v>
      </c>
      <c r="F1135" s="138"/>
      <c r="G1135" s="7" t="s">
        <v>101</v>
      </c>
      <c r="H1135" s="10">
        <v>1</v>
      </c>
      <c r="I1135" s="9">
        <f>SUM(J1136:J1138)</f>
        <v>21.72</v>
      </c>
      <c r="J1135" s="9">
        <f>H1135*I1135</f>
        <v>21.72</v>
      </c>
      <c r="K1135" s="65"/>
      <c r="N1135" s="59">
        <v>28.95</v>
      </c>
      <c r="O1135" s="68">
        <f t="shared" si="347"/>
        <v>7.2374999999999998</v>
      </c>
      <c r="P1135" s="68">
        <f t="shared" si="352"/>
        <v>21.712499999999999</v>
      </c>
      <c r="Q1135" s="69">
        <f t="shared" si="348"/>
        <v>0.25</v>
      </c>
    </row>
    <row r="1136" spans="1:17" ht="26.1" customHeight="1" x14ac:dyDescent="0.2">
      <c r="A1136" s="12" t="s">
        <v>48</v>
      </c>
      <c r="B1136" s="14">
        <v>88243</v>
      </c>
      <c r="C1136" s="12" t="s">
        <v>44</v>
      </c>
      <c r="D1136" s="12" t="s">
        <v>356</v>
      </c>
      <c r="E1136" s="137" t="s">
        <v>46</v>
      </c>
      <c r="F1136" s="137"/>
      <c r="G1136" s="13" t="s">
        <v>73</v>
      </c>
      <c r="H1136" s="16">
        <v>0.14749999999999999</v>
      </c>
      <c r="I1136" s="15">
        <f t="shared" ref="I1136:I1138" si="366">P1136</f>
        <v>13.3125</v>
      </c>
      <c r="J1136" s="15">
        <f>ROUND(H1136*I1136,2)</f>
        <v>1.96</v>
      </c>
      <c r="K1136" s="65"/>
      <c r="N1136" s="59">
        <v>17.75</v>
      </c>
      <c r="O1136" s="68">
        <f t="shared" si="347"/>
        <v>4.4375</v>
      </c>
      <c r="P1136" s="68">
        <f t="shared" si="352"/>
        <v>13.3125</v>
      </c>
      <c r="Q1136" s="69">
        <f t="shared" si="348"/>
        <v>0.25</v>
      </c>
    </row>
    <row r="1137" spans="1:17" ht="24" customHeight="1" x14ac:dyDescent="0.2">
      <c r="A1137" s="12" t="s">
        <v>48</v>
      </c>
      <c r="B1137" s="14">
        <v>88270</v>
      </c>
      <c r="C1137" s="12" t="s">
        <v>44</v>
      </c>
      <c r="D1137" s="12" t="s">
        <v>357</v>
      </c>
      <c r="E1137" s="137" t="s">
        <v>46</v>
      </c>
      <c r="F1137" s="137"/>
      <c r="G1137" s="13" t="s">
        <v>73</v>
      </c>
      <c r="H1137" s="16">
        <v>0.5</v>
      </c>
      <c r="I1137" s="15">
        <f t="shared" si="366"/>
        <v>16.297499999999999</v>
      </c>
      <c r="J1137" s="15">
        <f>ROUND(H1137*I1137,2)</f>
        <v>8.15</v>
      </c>
      <c r="K1137" s="65"/>
      <c r="N1137" s="59">
        <v>21.73</v>
      </c>
      <c r="O1137" s="68">
        <f t="shared" si="347"/>
        <v>5.4325000000000001</v>
      </c>
      <c r="P1137" s="68">
        <f t="shared" si="352"/>
        <v>16.297499999999999</v>
      </c>
      <c r="Q1137" s="69">
        <f t="shared" si="348"/>
        <v>0.25</v>
      </c>
    </row>
    <row r="1138" spans="1:17" ht="39" customHeight="1" thickBot="1" x14ac:dyDescent="0.25">
      <c r="A1138" s="17" t="s">
        <v>50</v>
      </c>
      <c r="B1138" s="19">
        <v>135</v>
      </c>
      <c r="C1138" s="17" t="s">
        <v>44</v>
      </c>
      <c r="D1138" s="17" t="s">
        <v>655</v>
      </c>
      <c r="E1138" s="139" t="s">
        <v>54</v>
      </c>
      <c r="F1138" s="139"/>
      <c r="G1138" s="18" t="s">
        <v>112</v>
      </c>
      <c r="H1138" s="21">
        <v>3.2</v>
      </c>
      <c r="I1138" s="20">
        <f t="shared" si="366"/>
        <v>3.63</v>
      </c>
      <c r="J1138" s="20">
        <f t="shared" ref="J1138" si="367">ROUNDDOWN(H1138*I1138,2)</f>
        <v>11.61</v>
      </c>
      <c r="K1138" s="65"/>
      <c r="N1138" s="59">
        <v>4.84</v>
      </c>
      <c r="O1138" s="68">
        <f t="shared" si="347"/>
        <v>1.21</v>
      </c>
      <c r="P1138" s="68">
        <f t="shared" si="352"/>
        <v>3.63</v>
      </c>
      <c r="Q1138" s="69">
        <f t="shared" si="348"/>
        <v>0.25</v>
      </c>
    </row>
    <row r="1139" spans="1:17" ht="0.95" customHeight="1" thickTop="1" x14ac:dyDescent="0.2">
      <c r="A1139" s="11"/>
      <c r="B1139" s="11"/>
      <c r="C1139" s="11"/>
      <c r="D1139" s="11"/>
      <c r="E1139" s="11"/>
      <c r="F1139" s="11"/>
      <c r="G1139" s="11"/>
      <c r="H1139" s="11"/>
      <c r="I1139" s="11"/>
      <c r="J1139" s="11"/>
      <c r="K1139" s="65" t="b">
        <f t="shared" si="349"/>
        <v>0</v>
      </c>
      <c r="N1139" s="59"/>
      <c r="O1139" s="68">
        <f t="shared" si="347"/>
        <v>0</v>
      </c>
      <c r="P1139" s="68">
        <f t="shared" si="352"/>
        <v>0</v>
      </c>
      <c r="Q1139" s="69" t="e">
        <f t="shared" si="348"/>
        <v>#DIV/0!</v>
      </c>
    </row>
    <row r="1140" spans="1:17" ht="18" customHeight="1" x14ac:dyDescent="0.2">
      <c r="A1140" s="2" t="s">
        <v>656</v>
      </c>
      <c r="B1140" s="4" t="s">
        <v>36</v>
      </c>
      <c r="C1140" s="2" t="s">
        <v>37</v>
      </c>
      <c r="D1140" s="2" t="s">
        <v>9</v>
      </c>
      <c r="E1140" s="129" t="s">
        <v>38</v>
      </c>
      <c r="F1140" s="129"/>
      <c r="G1140" s="3" t="s">
        <v>39</v>
      </c>
      <c r="H1140" s="4" t="s">
        <v>40</v>
      </c>
      <c r="I1140" s="4" t="s">
        <v>41</v>
      </c>
      <c r="J1140" s="4" t="s">
        <v>10</v>
      </c>
      <c r="K1140" s="65">
        <f t="shared" si="349"/>
        <v>130.93</v>
      </c>
      <c r="N1140" s="59" t="s">
        <v>41</v>
      </c>
      <c r="O1140" s="68" t="e">
        <f t="shared" si="347"/>
        <v>#VALUE!</v>
      </c>
      <c r="P1140" s="68" t="e">
        <f t="shared" si="352"/>
        <v>#VALUE!</v>
      </c>
      <c r="Q1140" s="69" t="e">
        <f t="shared" si="348"/>
        <v>#VALUE!</v>
      </c>
    </row>
    <row r="1141" spans="1:17" x14ac:dyDescent="0.2">
      <c r="A1141" s="6" t="s">
        <v>42</v>
      </c>
      <c r="B1141" s="8">
        <v>87848</v>
      </c>
      <c r="C1141" s="6" t="s">
        <v>44</v>
      </c>
      <c r="D1141" s="6" t="s">
        <v>13668</v>
      </c>
      <c r="E1141" s="138" t="s">
        <v>164</v>
      </c>
      <c r="F1141" s="138"/>
      <c r="G1141" s="7" t="s">
        <v>101</v>
      </c>
      <c r="H1141" s="10">
        <v>1</v>
      </c>
      <c r="I1141" s="9">
        <f>SUM(J1142:J1144)</f>
        <v>130.93</v>
      </c>
      <c r="J1141" s="9">
        <f>H1141*I1141</f>
        <v>130.93</v>
      </c>
      <c r="K1141" s="65"/>
      <c r="N1141" s="59">
        <v>174.57000000000002</v>
      </c>
      <c r="O1141" s="68">
        <f t="shared" si="347"/>
        <v>43.642500000000005</v>
      </c>
      <c r="P1141" s="68">
        <f t="shared" si="352"/>
        <v>130.92750000000001</v>
      </c>
      <c r="Q1141" s="69">
        <f t="shared" si="348"/>
        <v>0.25</v>
      </c>
    </row>
    <row r="1142" spans="1:17" ht="39" customHeight="1" x14ac:dyDescent="0.2">
      <c r="A1142" s="12" t="s">
        <v>48</v>
      </c>
      <c r="B1142" s="14">
        <v>87404</v>
      </c>
      <c r="C1142" s="12" t="s">
        <v>44</v>
      </c>
      <c r="D1142" s="12" t="s">
        <v>658</v>
      </c>
      <c r="E1142" s="137" t="s">
        <v>46</v>
      </c>
      <c r="F1142" s="137"/>
      <c r="G1142" s="13" t="s">
        <v>104</v>
      </c>
      <c r="H1142" s="16">
        <v>3.6200000000000003E-2</v>
      </c>
      <c r="I1142" s="15">
        <f t="shared" ref="I1142:I1144" si="368">P1142</f>
        <v>3236.415</v>
      </c>
      <c r="J1142" s="15">
        <f>ROUND(H1142*I1142,2)</f>
        <v>117.16</v>
      </c>
      <c r="K1142" s="65"/>
      <c r="N1142" s="59">
        <v>4315.22</v>
      </c>
      <c r="O1142" s="68">
        <f t="shared" si="347"/>
        <v>1078.8050000000001</v>
      </c>
      <c r="P1142" s="68">
        <f t="shared" si="352"/>
        <v>3236.415</v>
      </c>
      <c r="Q1142" s="69">
        <f t="shared" si="348"/>
        <v>0.25</v>
      </c>
    </row>
    <row r="1143" spans="1:17" ht="24" customHeight="1" x14ac:dyDescent="0.2">
      <c r="A1143" s="12" t="s">
        <v>48</v>
      </c>
      <c r="B1143" s="14">
        <v>88309</v>
      </c>
      <c r="C1143" s="12" t="s">
        <v>44</v>
      </c>
      <c r="D1143" s="12" t="s">
        <v>273</v>
      </c>
      <c r="E1143" s="137" t="s">
        <v>46</v>
      </c>
      <c r="F1143" s="137"/>
      <c r="G1143" s="13" t="s">
        <v>73</v>
      </c>
      <c r="H1143" s="16">
        <v>0.51</v>
      </c>
      <c r="I1143" s="15">
        <f t="shared" si="368"/>
        <v>16.297499999999999</v>
      </c>
      <c r="J1143" s="15">
        <f>ROUNDDOWN(H1143*I1143,2)</f>
        <v>8.31</v>
      </c>
      <c r="K1143" s="65"/>
      <c r="N1143" s="59">
        <v>21.73</v>
      </c>
      <c r="O1143" s="68">
        <f t="shared" si="347"/>
        <v>5.4325000000000001</v>
      </c>
      <c r="P1143" s="68">
        <f t="shared" si="352"/>
        <v>16.297499999999999</v>
      </c>
      <c r="Q1143" s="69">
        <f t="shared" si="348"/>
        <v>0.25</v>
      </c>
    </row>
    <row r="1144" spans="1:17" ht="26.1" customHeight="1" thickBot="1" x14ac:dyDescent="0.25">
      <c r="A1144" s="17" t="s">
        <v>50</v>
      </c>
      <c r="B1144" s="19">
        <v>36887</v>
      </c>
      <c r="C1144" s="17" t="s">
        <v>44</v>
      </c>
      <c r="D1144" s="17" t="s">
        <v>659</v>
      </c>
      <c r="E1144" s="139" t="s">
        <v>54</v>
      </c>
      <c r="F1144" s="139"/>
      <c r="G1144" s="18" t="s">
        <v>101</v>
      </c>
      <c r="H1144" s="21">
        <v>0.67</v>
      </c>
      <c r="I1144" s="20">
        <f t="shared" si="368"/>
        <v>8.1524999999999999</v>
      </c>
      <c r="J1144" s="20">
        <f t="shared" ref="J1144" si="369">ROUNDDOWN(H1144*I1144,2)</f>
        <v>5.46</v>
      </c>
      <c r="K1144" s="65"/>
      <c r="N1144" s="59">
        <v>10.87</v>
      </c>
      <c r="O1144" s="68">
        <f t="shared" si="347"/>
        <v>2.7174999999999998</v>
      </c>
      <c r="P1144" s="68">
        <f t="shared" si="352"/>
        <v>8.1524999999999999</v>
      </c>
      <c r="Q1144" s="69">
        <f t="shared" si="348"/>
        <v>0.25</v>
      </c>
    </row>
    <row r="1145" spans="1:17" ht="0.95" customHeight="1" thickTop="1" x14ac:dyDescent="0.2">
      <c r="A1145" s="11"/>
      <c r="B1145" s="11"/>
      <c r="C1145" s="11"/>
      <c r="D1145" s="11"/>
      <c r="E1145" s="11"/>
      <c r="F1145" s="11"/>
      <c r="G1145" s="11"/>
      <c r="H1145" s="11"/>
      <c r="I1145" s="11"/>
      <c r="J1145" s="11"/>
      <c r="K1145" s="65" t="b">
        <f t="shared" si="349"/>
        <v>0</v>
      </c>
      <c r="N1145" s="59"/>
      <c r="O1145" s="68">
        <f t="shared" si="347"/>
        <v>0</v>
      </c>
      <c r="P1145" s="68">
        <f t="shared" si="352"/>
        <v>0</v>
      </c>
      <c r="Q1145" s="69" t="e">
        <f t="shared" si="348"/>
        <v>#DIV/0!</v>
      </c>
    </row>
    <row r="1146" spans="1:17" ht="18" customHeight="1" x14ac:dyDescent="0.2">
      <c r="A1146" s="2" t="s">
        <v>660</v>
      </c>
      <c r="B1146" s="4" t="s">
        <v>36</v>
      </c>
      <c r="C1146" s="2" t="s">
        <v>37</v>
      </c>
      <c r="D1146" s="2" t="s">
        <v>9</v>
      </c>
      <c r="E1146" s="129" t="s">
        <v>38</v>
      </c>
      <c r="F1146" s="129"/>
      <c r="G1146" s="3" t="s">
        <v>39</v>
      </c>
      <c r="H1146" s="4" t="s">
        <v>40</v>
      </c>
      <c r="I1146" s="4" t="s">
        <v>41</v>
      </c>
      <c r="J1146" s="4" t="s">
        <v>10</v>
      </c>
      <c r="K1146" s="65">
        <f t="shared" si="349"/>
        <v>5.17</v>
      </c>
      <c r="N1146" s="59" t="s">
        <v>41</v>
      </c>
      <c r="O1146" s="68" t="e">
        <f t="shared" si="347"/>
        <v>#VALUE!</v>
      </c>
      <c r="P1146" s="68" t="e">
        <f t="shared" si="352"/>
        <v>#VALUE!</v>
      </c>
      <c r="Q1146" s="69" t="e">
        <f t="shared" si="348"/>
        <v>#VALUE!</v>
      </c>
    </row>
    <row r="1147" spans="1:17" ht="51.95" customHeight="1" x14ac:dyDescent="0.2">
      <c r="A1147" s="6" t="s">
        <v>42</v>
      </c>
      <c r="B1147" s="8">
        <v>87905</v>
      </c>
      <c r="C1147" s="6" t="s">
        <v>44</v>
      </c>
      <c r="D1147" s="6" t="s">
        <v>661</v>
      </c>
      <c r="E1147" s="138" t="s">
        <v>164</v>
      </c>
      <c r="F1147" s="138"/>
      <c r="G1147" s="7" t="s">
        <v>101</v>
      </c>
      <c r="H1147" s="10">
        <v>1</v>
      </c>
      <c r="I1147" s="9">
        <f>SUM(J1148:J1150)</f>
        <v>5.17</v>
      </c>
      <c r="J1147" s="9">
        <f>H1147*I1147</f>
        <v>5.17</v>
      </c>
      <c r="K1147" s="65"/>
      <c r="N1147" s="59">
        <v>6.89</v>
      </c>
      <c r="O1147" s="68">
        <f t="shared" si="347"/>
        <v>1.7224999999999999</v>
      </c>
      <c r="P1147" s="68">
        <f t="shared" si="352"/>
        <v>5.1674999999999995</v>
      </c>
      <c r="Q1147" s="69">
        <f t="shared" si="348"/>
        <v>0.25</v>
      </c>
    </row>
    <row r="1148" spans="1:17" ht="39" customHeight="1" x14ac:dyDescent="0.2">
      <c r="A1148" s="12" t="s">
        <v>48</v>
      </c>
      <c r="B1148" s="14">
        <v>87313</v>
      </c>
      <c r="C1148" s="12" t="s">
        <v>44</v>
      </c>
      <c r="D1148" s="12" t="s">
        <v>636</v>
      </c>
      <c r="E1148" s="137" t="s">
        <v>46</v>
      </c>
      <c r="F1148" s="137"/>
      <c r="G1148" s="13" t="s">
        <v>104</v>
      </c>
      <c r="H1148" s="16">
        <v>3.9899999999999996E-3</v>
      </c>
      <c r="I1148" s="15">
        <f t="shared" ref="I1148:I1149" si="370">P1148</f>
        <v>441.78</v>
      </c>
      <c r="J1148" s="15">
        <f>ROUND(H1148*I1148,2)</f>
        <v>1.76</v>
      </c>
      <c r="K1148" s="65"/>
      <c r="N1148" s="59">
        <v>589.04</v>
      </c>
      <c r="O1148" s="68">
        <f t="shared" si="347"/>
        <v>147.26</v>
      </c>
      <c r="P1148" s="68">
        <f t="shared" si="352"/>
        <v>441.78</v>
      </c>
      <c r="Q1148" s="69">
        <f t="shared" si="348"/>
        <v>0.25</v>
      </c>
    </row>
    <row r="1149" spans="1:17" ht="24" customHeight="1" x14ac:dyDescent="0.2">
      <c r="A1149" s="12" t="s">
        <v>48</v>
      </c>
      <c r="B1149" s="14">
        <v>88309</v>
      </c>
      <c r="C1149" s="12" t="s">
        <v>44</v>
      </c>
      <c r="D1149" s="12" t="s">
        <v>273</v>
      </c>
      <c r="E1149" s="137" t="s">
        <v>46</v>
      </c>
      <c r="F1149" s="137"/>
      <c r="G1149" s="13" t="s">
        <v>73</v>
      </c>
      <c r="H1149" s="16">
        <v>0.17</v>
      </c>
      <c r="I1149" s="15">
        <f t="shared" si="370"/>
        <v>16.297499999999999</v>
      </c>
      <c r="J1149" s="15">
        <f>ROUNDDOWN(H1149*I1149,2)</f>
        <v>2.77</v>
      </c>
      <c r="K1149" s="65"/>
      <c r="N1149" s="59">
        <v>21.73</v>
      </c>
      <c r="O1149" s="68">
        <f t="shared" si="347"/>
        <v>5.4325000000000001</v>
      </c>
      <c r="P1149" s="68">
        <f t="shared" si="352"/>
        <v>16.297499999999999</v>
      </c>
      <c r="Q1149" s="69">
        <f t="shared" si="348"/>
        <v>0.25</v>
      </c>
    </row>
    <row r="1150" spans="1:17" ht="24" customHeight="1" thickBot="1" x14ac:dyDescent="0.25">
      <c r="A1150" s="12" t="s">
        <v>48</v>
      </c>
      <c r="B1150" s="14">
        <v>88316</v>
      </c>
      <c r="C1150" s="12" t="s">
        <v>44</v>
      </c>
      <c r="D1150" s="12" t="s">
        <v>106</v>
      </c>
      <c r="E1150" s="137" t="s">
        <v>46</v>
      </c>
      <c r="F1150" s="137"/>
      <c r="G1150" s="13" t="s">
        <v>73</v>
      </c>
      <c r="H1150" s="16">
        <v>0.05</v>
      </c>
      <c r="I1150" s="15">
        <f t="shared" ref="I1150" si="371">P1150</f>
        <v>12.84</v>
      </c>
      <c r="J1150" s="15">
        <f>ROUND(H1150*I1150,2)</f>
        <v>0.64</v>
      </c>
      <c r="K1150" s="65"/>
      <c r="N1150" s="59">
        <v>17.12</v>
      </c>
      <c r="O1150" s="68">
        <f t="shared" si="347"/>
        <v>4.28</v>
      </c>
      <c r="P1150" s="68">
        <f t="shared" si="352"/>
        <v>12.84</v>
      </c>
      <c r="Q1150" s="69">
        <f t="shared" si="348"/>
        <v>0.25</v>
      </c>
    </row>
    <row r="1151" spans="1:17" ht="0.95" customHeight="1" thickTop="1" x14ac:dyDescent="0.2">
      <c r="A1151" s="11"/>
      <c r="B1151" s="11"/>
      <c r="C1151" s="11"/>
      <c r="D1151" s="11"/>
      <c r="E1151" s="11"/>
      <c r="F1151" s="11"/>
      <c r="G1151" s="11"/>
      <c r="H1151" s="11"/>
      <c r="I1151" s="11"/>
      <c r="J1151" s="11"/>
      <c r="K1151" s="65" t="b">
        <f t="shared" si="349"/>
        <v>0</v>
      </c>
      <c r="N1151" s="59"/>
      <c r="O1151" s="68">
        <f t="shared" si="347"/>
        <v>0</v>
      </c>
      <c r="P1151" s="68">
        <f t="shared" si="352"/>
        <v>0</v>
      </c>
      <c r="Q1151" s="69" t="e">
        <f t="shared" si="348"/>
        <v>#DIV/0!</v>
      </c>
    </row>
    <row r="1152" spans="1:17" ht="18" customHeight="1" x14ac:dyDescent="0.2">
      <c r="A1152" s="2" t="s">
        <v>662</v>
      </c>
      <c r="B1152" s="4" t="s">
        <v>36</v>
      </c>
      <c r="C1152" s="2" t="s">
        <v>37</v>
      </c>
      <c r="D1152" s="2" t="s">
        <v>9</v>
      </c>
      <c r="E1152" s="129" t="s">
        <v>38</v>
      </c>
      <c r="F1152" s="129"/>
      <c r="G1152" s="3" t="s">
        <v>39</v>
      </c>
      <c r="H1152" s="4" t="s">
        <v>40</v>
      </c>
      <c r="I1152" s="4" t="s">
        <v>41</v>
      </c>
      <c r="J1152" s="4" t="s">
        <v>10</v>
      </c>
      <c r="K1152" s="65">
        <f t="shared" si="349"/>
        <v>35.79</v>
      </c>
      <c r="N1152" s="59" t="s">
        <v>41</v>
      </c>
      <c r="O1152" s="68" t="e">
        <f t="shared" si="347"/>
        <v>#VALUE!</v>
      </c>
      <c r="P1152" s="68" t="e">
        <f t="shared" si="352"/>
        <v>#VALUE!</v>
      </c>
      <c r="Q1152" s="69" t="e">
        <f t="shared" si="348"/>
        <v>#VALUE!</v>
      </c>
    </row>
    <row r="1153" spans="1:17" ht="51.95" customHeight="1" x14ac:dyDescent="0.2">
      <c r="A1153" s="6" t="s">
        <v>42</v>
      </c>
      <c r="B1153" s="8">
        <v>87775</v>
      </c>
      <c r="C1153" s="6" t="s">
        <v>44</v>
      </c>
      <c r="D1153" s="6" t="s">
        <v>663</v>
      </c>
      <c r="E1153" s="138" t="s">
        <v>164</v>
      </c>
      <c r="F1153" s="138"/>
      <c r="G1153" s="7" t="s">
        <v>101</v>
      </c>
      <c r="H1153" s="10">
        <v>1</v>
      </c>
      <c r="I1153" s="9">
        <f>SUM(J1154:J1157)</f>
        <v>35.79</v>
      </c>
      <c r="J1153" s="9">
        <f>H1153*I1153</f>
        <v>35.79</v>
      </c>
      <c r="K1153" s="65"/>
      <c r="N1153" s="59">
        <v>47.72</v>
      </c>
      <c r="O1153" s="68">
        <f t="shared" si="347"/>
        <v>11.93</v>
      </c>
      <c r="P1153" s="68">
        <f t="shared" si="352"/>
        <v>35.79</v>
      </c>
      <c r="Q1153" s="69">
        <f t="shared" si="348"/>
        <v>0.25</v>
      </c>
    </row>
    <row r="1154" spans="1:17" ht="51.95" customHeight="1" x14ac:dyDescent="0.2">
      <c r="A1154" s="12" t="s">
        <v>48</v>
      </c>
      <c r="B1154" s="14">
        <v>87292</v>
      </c>
      <c r="C1154" s="12" t="s">
        <v>44</v>
      </c>
      <c r="D1154" s="12" t="s">
        <v>305</v>
      </c>
      <c r="E1154" s="137" t="s">
        <v>46</v>
      </c>
      <c r="F1154" s="137"/>
      <c r="G1154" s="13" t="s">
        <v>104</v>
      </c>
      <c r="H1154" s="16">
        <v>3.4549999999999997E-2</v>
      </c>
      <c r="I1154" s="15">
        <f t="shared" ref="I1154:I1156" si="372">P1154</f>
        <v>422.73</v>
      </c>
      <c r="J1154" s="15">
        <f>ROUNDDOWN(H1154*I1154,2)</f>
        <v>14.6</v>
      </c>
      <c r="K1154" s="65"/>
      <c r="N1154" s="59">
        <v>563.64</v>
      </c>
      <c r="O1154" s="68">
        <f t="shared" si="347"/>
        <v>140.91</v>
      </c>
      <c r="P1154" s="68">
        <f t="shared" si="352"/>
        <v>422.73</v>
      </c>
      <c r="Q1154" s="69">
        <f t="shared" si="348"/>
        <v>0.25</v>
      </c>
    </row>
    <row r="1155" spans="1:17" ht="24" customHeight="1" x14ac:dyDescent="0.2">
      <c r="A1155" s="12" t="s">
        <v>48</v>
      </c>
      <c r="B1155" s="14">
        <v>88309</v>
      </c>
      <c r="C1155" s="12" t="s">
        <v>44</v>
      </c>
      <c r="D1155" s="12" t="s">
        <v>273</v>
      </c>
      <c r="E1155" s="137" t="s">
        <v>46</v>
      </c>
      <c r="F1155" s="137"/>
      <c r="G1155" s="13" t="s">
        <v>73</v>
      </c>
      <c r="H1155" s="16">
        <v>0.62</v>
      </c>
      <c r="I1155" s="15">
        <f t="shared" si="372"/>
        <v>16.297499999999999</v>
      </c>
      <c r="J1155" s="15">
        <f>ROUNDDOWN(H1155*I1155,2)</f>
        <v>10.1</v>
      </c>
      <c r="K1155" s="65"/>
      <c r="N1155" s="59">
        <v>21.73</v>
      </c>
      <c r="O1155" s="68">
        <f t="shared" si="347"/>
        <v>5.4325000000000001</v>
      </c>
      <c r="P1155" s="68">
        <f t="shared" si="352"/>
        <v>16.297499999999999</v>
      </c>
      <c r="Q1155" s="69">
        <f t="shared" si="348"/>
        <v>0.25</v>
      </c>
    </row>
    <row r="1156" spans="1:17" ht="24" customHeight="1" x14ac:dyDescent="0.2">
      <c r="A1156" s="12" t="s">
        <v>48</v>
      </c>
      <c r="B1156" s="14">
        <v>88316</v>
      </c>
      <c r="C1156" s="12" t="s">
        <v>44</v>
      </c>
      <c r="D1156" s="12" t="s">
        <v>106</v>
      </c>
      <c r="E1156" s="137" t="s">
        <v>46</v>
      </c>
      <c r="F1156" s="137"/>
      <c r="G1156" s="13" t="s">
        <v>73</v>
      </c>
      <c r="H1156" s="16">
        <v>0.65</v>
      </c>
      <c r="I1156" s="15">
        <f t="shared" si="372"/>
        <v>12.84</v>
      </c>
      <c r="J1156" s="15">
        <f>ROUNDDOWN(H1156*I1156,2)</f>
        <v>8.34</v>
      </c>
      <c r="K1156" s="65"/>
      <c r="N1156" s="59">
        <v>17.12</v>
      </c>
      <c r="O1156" s="68">
        <f t="shared" si="347"/>
        <v>4.28</v>
      </c>
      <c r="P1156" s="68">
        <f t="shared" si="352"/>
        <v>12.84</v>
      </c>
      <c r="Q1156" s="69">
        <f t="shared" si="348"/>
        <v>0.25</v>
      </c>
    </row>
    <row r="1157" spans="1:17" ht="26.1" customHeight="1" thickBot="1" x14ac:dyDescent="0.25">
      <c r="A1157" s="17" t="s">
        <v>50</v>
      </c>
      <c r="B1157" s="19">
        <v>37411</v>
      </c>
      <c r="C1157" s="17" t="s">
        <v>44</v>
      </c>
      <c r="D1157" s="17" t="s">
        <v>664</v>
      </c>
      <c r="E1157" s="139" t="s">
        <v>54</v>
      </c>
      <c r="F1157" s="139"/>
      <c r="G1157" s="18" t="s">
        <v>101</v>
      </c>
      <c r="H1157" s="21">
        <v>0.13880000000000001</v>
      </c>
      <c r="I1157" s="20">
        <f t="shared" ref="I1157" si="373">P1157</f>
        <v>19.830000000000002</v>
      </c>
      <c r="J1157" s="20">
        <f>ROUND(H1157*I1157,2)</f>
        <v>2.75</v>
      </c>
      <c r="K1157" s="65"/>
      <c r="N1157" s="59">
        <v>26.44</v>
      </c>
      <c r="O1157" s="68">
        <f t="shared" si="347"/>
        <v>6.61</v>
      </c>
      <c r="P1157" s="68">
        <f t="shared" si="352"/>
        <v>19.830000000000002</v>
      </c>
      <c r="Q1157" s="69">
        <f t="shared" si="348"/>
        <v>0.25</v>
      </c>
    </row>
    <row r="1158" spans="1:17" ht="0.95" customHeight="1" thickTop="1" x14ac:dyDescent="0.2">
      <c r="A1158" s="11"/>
      <c r="B1158" s="11"/>
      <c r="C1158" s="11"/>
      <c r="D1158" s="11"/>
      <c r="E1158" s="11"/>
      <c r="F1158" s="11"/>
      <c r="G1158" s="11"/>
      <c r="H1158" s="11"/>
      <c r="I1158" s="11"/>
      <c r="J1158" s="11"/>
      <c r="K1158" s="65" t="b">
        <f t="shared" si="349"/>
        <v>0</v>
      </c>
      <c r="N1158" s="59"/>
      <c r="O1158" s="68">
        <f t="shared" si="347"/>
        <v>0</v>
      </c>
      <c r="P1158" s="68">
        <f t="shared" si="352"/>
        <v>0</v>
      </c>
      <c r="Q1158" s="69" t="e">
        <f t="shared" si="348"/>
        <v>#DIV/0!</v>
      </c>
    </row>
    <row r="1159" spans="1:17" ht="18" customHeight="1" x14ac:dyDescent="0.2">
      <c r="A1159" s="2" t="s">
        <v>665</v>
      </c>
      <c r="B1159" s="4" t="s">
        <v>36</v>
      </c>
      <c r="C1159" s="2" t="s">
        <v>37</v>
      </c>
      <c r="D1159" s="2" t="s">
        <v>9</v>
      </c>
      <c r="E1159" s="129" t="s">
        <v>38</v>
      </c>
      <c r="F1159" s="129"/>
      <c r="G1159" s="3" t="s">
        <v>39</v>
      </c>
      <c r="H1159" s="4" t="s">
        <v>40</v>
      </c>
      <c r="I1159" s="4" t="s">
        <v>41</v>
      </c>
      <c r="J1159" s="4" t="s">
        <v>10</v>
      </c>
      <c r="K1159" s="65">
        <f t="shared" si="349"/>
        <v>42.5</v>
      </c>
      <c r="N1159" s="59" t="s">
        <v>41</v>
      </c>
      <c r="O1159" s="68" t="e">
        <f t="shared" si="347"/>
        <v>#VALUE!</v>
      </c>
      <c r="P1159" s="68" t="e">
        <f t="shared" si="352"/>
        <v>#VALUE!</v>
      </c>
      <c r="Q1159" s="69" t="e">
        <f t="shared" si="348"/>
        <v>#VALUE!</v>
      </c>
    </row>
    <row r="1160" spans="1:17" ht="39" customHeight="1" x14ac:dyDescent="0.2">
      <c r="A1160" s="6" t="s">
        <v>42</v>
      </c>
      <c r="B1160" s="8">
        <v>98556</v>
      </c>
      <c r="C1160" s="6" t="s">
        <v>44</v>
      </c>
      <c r="D1160" s="6" t="s">
        <v>666</v>
      </c>
      <c r="E1160" s="138" t="s">
        <v>355</v>
      </c>
      <c r="F1160" s="138"/>
      <c r="G1160" s="7" t="s">
        <v>101</v>
      </c>
      <c r="H1160" s="10">
        <v>1</v>
      </c>
      <c r="I1160" s="9">
        <f>SUM(J1161:J1164)</f>
        <v>42.5</v>
      </c>
      <c r="J1160" s="9">
        <f>H1160*I1160</f>
        <v>42.5</v>
      </c>
      <c r="K1160" s="65"/>
      <c r="N1160" s="59">
        <v>56.67</v>
      </c>
      <c r="O1160" s="68">
        <f t="shared" ref="O1160:O1223" si="374">N1160*$O$4</f>
        <v>14.1675</v>
      </c>
      <c r="P1160" s="68">
        <f t="shared" si="352"/>
        <v>42.502499999999998</v>
      </c>
      <c r="Q1160" s="69">
        <f t="shared" ref="Q1160:Q1223" si="375">1-(P1160/N1160)</f>
        <v>0.25000000000000011</v>
      </c>
    </row>
    <row r="1161" spans="1:17" ht="26.1" customHeight="1" x14ac:dyDescent="0.2">
      <c r="A1161" s="12" t="s">
        <v>48</v>
      </c>
      <c r="B1161" s="14">
        <v>88243</v>
      </c>
      <c r="C1161" s="12" t="s">
        <v>44</v>
      </c>
      <c r="D1161" s="12" t="s">
        <v>356</v>
      </c>
      <c r="E1161" s="137" t="s">
        <v>46</v>
      </c>
      <c r="F1161" s="137"/>
      <c r="G1161" s="13" t="s">
        <v>73</v>
      </c>
      <c r="H1161" s="16">
        <v>0.2</v>
      </c>
      <c r="I1161" s="15">
        <f t="shared" ref="I1161:I1164" si="376">P1161</f>
        <v>13.3125</v>
      </c>
      <c r="J1161" s="15">
        <f>ROUND(H1161*I1161,2)</f>
        <v>2.66</v>
      </c>
      <c r="K1161" s="65"/>
      <c r="N1161" s="59">
        <v>17.75</v>
      </c>
      <c r="O1161" s="68">
        <f t="shared" si="374"/>
        <v>4.4375</v>
      </c>
      <c r="P1161" s="68">
        <f t="shared" si="352"/>
        <v>13.3125</v>
      </c>
      <c r="Q1161" s="69">
        <f t="shared" si="375"/>
        <v>0.25</v>
      </c>
    </row>
    <row r="1162" spans="1:17" ht="24" customHeight="1" x14ac:dyDescent="0.2">
      <c r="A1162" s="12" t="s">
        <v>48</v>
      </c>
      <c r="B1162" s="14">
        <v>88270</v>
      </c>
      <c r="C1162" s="12" t="s">
        <v>44</v>
      </c>
      <c r="D1162" s="12" t="s">
        <v>357</v>
      </c>
      <c r="E1162" s="137" t="s">
        <v>46</v>
      </c>
      <c r="F1162" s="137"/>
      <c r="G1162" s="13" t="s">
        <v>73</v>
      </c>
      <c r="H1162" s="16">
        <v>0.86250000000000004</v>
      </c>
      <c r="I1162" s="15">
        <f t="shared" si="376"/>
        <v>16.297499999999999</v>
      </c>
      <c r="J1162" s="15">
        <f>ROUND(H1162*I1162,2)</f>
        <v>14.06</v>
      </c>
      <c r="K1162" s="65"/>
      <c r="N1162" s="59">
        <v>21.73</v>
      </c>
      <c r="O1162" s="68">
        <f t="shared" si="374"/>
        <v>5.4325000000000001</v>
      </c>
      <c r="P1162" s="68">
        <f t="shared" si="352"/>
        <v>16.297499999999999</v>
      </c>
      <c r="Q1162" s="69">
        <f t="shared" si="375"/>
        <v>0.25</v>
      </c>
    </row>
    <row r="1163" spans="1:17" ht="39" customHeight="1" x14ac:dyDescent="0.2">
      <c r="A1163" s="17" t="s">
        <v>50</v>
      </c>
      <c r="B1163" s="19">
        <v>135</v>
      </c>
      <c r="C1163" s="17" t="s">
        <v>44</v>
      </c>
      <c r="D1163" s="17" t="s">
        <v>655</v>
      </c>
      <c r="E1163" s="139" t="s">
        <v>54</v>
      </c>
      <c r="F1163" s="139"/>
      <c r="G1163" s="18" t="s">
        <v>112</v>
      </c>
      <c r="H1163" s="21">
        <v>4.2</v>
      </c>
      <c r="I1163" s="20">
        <f t="shared" si="376"/>
        <v>3.63</v>
      </c>
      <c r="J1163" s="20">
        <f t="shared" ref="J1163:J1164" si="377">ROUNDDOWN(H1163*I1163,2)</f>
        <v>15.24</v>
      </c>
      <c r="K1163" s="65"/>
      <c r="N1163" s="59">
        <v>4.84</v>
      </c>
      <c r="O1163" s="68">
        <f t="shared" si="374"/>
        <v>1.21</v>
      </c>
      <c r="P1163" s="68">
        <f t="shared" si="352"/>
        <v>3.63</v>
      </c>
      <c r="Q1163" s="69">
        <f t="shared" si="375"/>
        <v>0.25</v>
      </c>
    </row>
    <row r="1164" spans="1:17" ht="24" customHeight="1" thickBot="1" x14ac:dyDescent="0.25">
      <c r="A1164" s="17" t="s">
        <v>50</v>
      </c>
      <c r="B1164" s="19">
        <v>4030</v>
      </c>
      <c r="C1164" s="17" t="s">
        <v>44</v>
      </c>
      <c r="D1164" s="17" t="s">
        <v>667</v>
      </c>
      <c r="E1164" s="139" t="s">
        <v>54</v>
      </c>
      <c r="F1164" s="139"/>
      <c r="G1164" s="18" t="s">
        <v>101</v>
      </c>
      <c r="H1164" s="21">
        <v>1.351</v>
      </c>
      <c r="I1164" s="20">
        <f t="shared" si="376"/>
        <v>7.8075000000000001</v>
      </c>
      <c r="J1164" s="20">
        <f t="shared" si="377"/>
        <v>10.54</v>
      </c>
      <c r="K1164" s="65"/>
      <c r="N1164" s="59">
        <v>10.41</v>
      </c>
      <c r="O1164" s="68">
        <f t="shared" si="374"/>
        <v>2.6025</v>
      </c>
      <c r="P1164" s="68">
        <f t="shared" si="352"/>
        <v>7.8075000000000001</v>
      </c>
      <c r="Q1164" s="69">
        <f t="shared" si="375"/>
        <v>0.25</v>
      </c>
    </row>
    <row r="1165" spans="1:17" ht="0.95" customHeight="1" thickTop="1" x14ac:dyDescent="0.2">
      <c r="A1165" s="11"/>
      <c r="B1165" s="11"/>
      <c r="C1165" s="11"/>
      <c r="D1165" s="11"/>
      <c r="E1165" s="11"/>
      <c r="F1165" s="11"/>
      <c r="G1165" s="11"/>
      <c r="H1165" s="11"/>
      <c r="I1165" s="11"/>
      <c r="J1165" s="11"/>
      <c r="K1165" s="65" t="b">
        <f t="shared" ref="K1165:K1223" si="378">IF(J1165="Total",J1166)</f>
        <v>0</v>
      </c>
      <c r="N1165" s="59"/>
      <c r="O1165" s="68">
        <f t="shared" si="374"/>
        <v>0</v>
      </c>
      <c r="P1165" s="68">
        <f t="shared" si="352"/>
        <v>0</v>
      </c>
      <c r="Q1165" s="69" t="e">
        <f t="shared" si="375"/>
        <v>#DIV/0!</v>
      </c>
    </row>
    <row r="1166" spans="1:17" ht="18" customHeight="1" x14ac:dyDescent="0.2">
      <c r="A1166" s="2" t="s">
        <v>668</v>
      </c>
      <c r="B1166" s="4" t="s">
        <v>36</v>
      </c>
      <c r="C1166" s="2" t="s">
        <v>37</v>
      </c>
      <c r="D1166" s="2" t="s">
        <v>9</v>
      </c>
      <c r="E1166" s="129" t="s">
        <v>38</v>
      </c>
      <c r="F1166" s="129"/>
      <c r="G1166" s="3" t="s">
        <v>39</v>
      </c>
      <c r="H1166" s="4" t="s">
        <v>40</v>
      </c>
      <c r="I1166" s="4" t="s">
        <v>41</v>
      </c>
      <c r="J1166" s="4" t="s">
        <v>10</v>
      </c>
      <c r="K1166" s="65">
        <f t="shared" si="378"/>
        <v>30.509999999999998</v>
      </c>
      <c r="N1166" s="59" t="s">
        <v>41</v>
      </c>
      <c r="O1166" s="68" t="e">
        <f t="shared" si="374"/>
        <v>#VALUE!</v>
      </c>
      <c r="P1166" s="68" t="e">
        <f t="shared" ref="P1166:P1229" si="379">N1166-O1166</f>
        <v>#VALUE!</v>
      </c>
      <c r="Q1166" s="69" t="e">
        <f t="shared" si="375"/>
        <v>#VALUE!</v>
      </c>
    </row>
    <row r="1167" spans="1:17" ht="51.95" customHeight="1" x14ac:dyDescent="0.2">
      <c r="A1167" s="6" t="s">
        <v>42</v>
      </c>
      <c r="B1167" s="8">
        <v>87630</v>
      </c>
      <c r="C1167" s="6" t="s">
        <v>44</v>
      </c>
      <c r="D1167" s="6" t="s">
        <v>669</v>
      </c>
      <c r="E1167" s="138" t="s">
        <v>171</v>
      </c>
      <c r="F1167" s="138"/>
      <c r="G1167" s="7" t="s">
        <v>101</v>
      </c>
      <c r="H1167" s="10">
        <v>1</v>
      </c>
      <c r="I1167" s="9">
        <f>SUM(J1168:J1172)</f>
        <v>30.509999999999998</v>
      </c>
      <c r="J1167" s="9">
        <f>H1167*I1167</f>
        <v>30.509999999999998</v>
      </c>
      <c r="K1167" s="65"/>
      <c r="N1167" s="59">
        <v>40.680000000000007</v>
      </c>
      <c r="O1167" s="68">
        <f t="shared" si="374"/>
        <v>10.170000000000002</v>
      </c>
      <c r="P1167" s="68">
        <f t="shared" si="379"/>
        <v>30.510000000000005</v>
      </c>
      <c r="Q1167" s="69">
        <f t="shared" si="375"/>
        <v>0.25</v>
      </c>
    </row>
    <row r="1168" spans="1:17" ht="39" customHeight="1" x14ac:dyDescent="0.2">
      <c r="A1168" s="12" t="s">
        <v>48</v>
      </c>
      <c r="B1168" s="14">
        <v>87301</v>
      </c>
      <c r="C1168" s="12" t="s">
        <v>44</v>
      </c>
      <c r="D1168" s="12" t="s">
        <v>670</v>
      </c>
      <c r="E1168" s="137" t="s">
        <v>46</v>
      </c>
      <c r="F1168" s="137"/>
      <c r="G1168" s="13" t="s">
        <v>104</v>
      </c>
      <c r="H1168" s="16">
        <v>4.3099999999999999E-2</v>
      </c>
      <c r="I1168" s="15">
        <f t="shared" ref="I1168:I1169" si="380">P1168</f>
        <v>500.90999999999997</v>
      </c>
      <c r="J1168" s="15">
        <f>ROUND(H1168*I1168,2)</f>
        <v>21.59</v>
      </c>
      <c r="K1168" s="65"/>
      <c r="N1168" s="59">
        <v>667.88</v>
      </c>
      <c r="O1168" s="68">
        <f t="shared" si="374"/>
        <v>166.97</v>
      </c>
      <c r="P1168" s="68">
        <f t="shared" si="379"/>
        <v>500.90999999999997</v>
      </c>
      <c r="Q1168" s="69">
        <f t="shared" si="375"/>
        <v>0.25</v>
      </c>
    </row>
    <row r="1169" spans="1:17" ht="24" customHeight="1" x14ac:dyDescent="0.2">
      <c r="A1169" s="12" t="s">
        <v>48</v>
      </c>
      <c r="B1169" s="14">
        <v>88309</v>
      </c>
      <c r="C1169" s="12" t="s">
        <v>44</v>
      </c>
      <c r="D1169" s="12" t="s">
        <v>273</v>
      </c>
      <c r="E1169" s="137" t="s">
        <v>46</v>
      </c>
      <c r="F1169" s="137"/>
      <c r="G1169" s="13" t="s">
        <v>73</v>
      </c>
      <c r="H1169" s="16">
        <v>0.245</v>
      </c>
      <c r="I1169" s="15">
        <f t="shared" si="380"/>
        <v>16.297499999999999</v>
      </c>
      <c r="J1169" s="15">
        <f>ROUND(H1169*I1169,2)</f>
        <v>3.99</v>
      </c>
      <c r="K1169" s="65"/>
      <c r="N1169" s="59">
        <v>21.73</v>
      </c>
      <c r="O1169" s="68">
        <f t="shared" si="374"/>
        <v>5.4325000000000001</v>
      </c>
      <c r="P1169" s="68">
        <f t="shared" si="379"/>
        <v>16.297499999999999</v>
      </c>
      <c r="Q1169" s="69">
        <f t="shared" si="375"/>
        <v>0.25</v>
      </c>
    </row>
    <row r="1170" spans="1:17" ht="24" customHeight="1" x14ac:dyDescent="0.2">
      <c r="A1170" s="12" t="s">
        <v>48</v>
      </c>
      <c r="B1170" s="14">
        <v>88316</v>
      </c>
      <c r="C1170" s="12" t="s">
        <v>44</v>
      </c>
      <c r="D1170" s="12" t="s">
        <v>106</v>
      </c>
      <c r="E1170" s="137" t="s">
        <v>46</v>
      </c>
      <c r="F1170" s="137"/>
      <c r="G1170" s="13" t="s">
        <v>73</v>
      </c>
      <c r="H1170" s="16">
        <v>0.123</v>
      </c>
      <c r="I1170" s="15">
        <f t="shared" ref="I1170:I1172" si="381">P1170</f>
        <v>12.84</v>
      </c>
      <c r="J1170" s="15">
        <f t="shared" ref="J1170" si="382">ROUND(H1170*I1170,2)</f>
        <v>1.58</v>
      </c>
      <c r="K1170" s="65"/>
      <c r="N1170" s="59">
        <v>17.12</v>
      </c>
      <c r="O1170" s="68">
        <f t="shared" si="374"/>
        <v>4.28</v>
      </c>
      <c r="P1170" s="68">
        <f t="shared" si="379"/>
        <v>12.84</v>
      </c>
      <c r="Q1170" s="69">
        <f t="shared" si="375"/>
        <v>0.25</v>
      </c>
    </row>
    <row r="1171" spans="1:17" ht="24" customHeight="1" x14ac:dyDescent="0.2">
      <c r="A1171" s="17" t="s">
        <v>50</v>
      </c>
      <c r="B1171" s="19">
        <v>1379</v>
      </c>
      <c r="C1171" s="17" t="s">
        <v>44</v>
      </c>
      <c r="D1171" s="17" t="s">
        <v>316</v>
      </c>
      <c r="E1171" s="139" t="s">
        <v>54</v>
      </c>
      <c r="F1171" s="139"/>
      <c r="G1171" s="18" t="s">
        <v>112</v>
      </c>
      <c r="H1171" s="21">
        <v>0.5</v>
      </c>
      <c r="I1171" s="20">
        <f t="shared" si="381"/>
        <v>0.73499999999999999</v>
      </c>
      <c r="J1171" s="20">
        <f>ROUNDDOWN(H1171*I1171,2)</f>
        <v>0.36</v>
      </c>
      <c r="K1171" s="65"/>
      <c r="N1171" s="59">
        <v>0.98</v>
      </c>
      <c r="O1171" s="68">
        <f t="shared" si="374"/>
        <v>0.245</v>
      </c>
      <c r="P1171" s="68">
        <f t="shared" si="379"/>
        <v>0.73499999999999999</v>
      </c>
      <c r="Q1171" s="69">
        <f t="shared" si="375"/>
        <v>0.25</v>
      </c>
    </row>
    <row r="1172" spans="1:17" ht="26.1" customHeight="1" thickBot="1" x14ac:dyDescent="0.25">
      <c r="A1172" s="17" t="s">
        <v>50</v>
      </c>
      <c r="B1172" s="19">
        <v>7334</v>
      </c>
      <c r="C1172" s="17" t="s">
        <v>44</v>
      </c>
      <c r="D1172" s="17" t="s">
        <v>671</v>
      </c>
      <c r="E1172" s="139" t="s">
        <v>54</v>
      </c>
      <c r="F1172" s="139"/>
      <c r="G1172" s="18" t="s">
        <v>133</v>
      </c>
      <c r="H1172" s="21">
        <v>0.21</v>
      </c>
      <c r="I1172" s="20">
        <f t="shared" si="381"/>
        <v>14.25</v>
      </c>
      <c r="J1172" s="20">
        <f>ROUNDDOWN(H1172*I1172,2)</f>
        <v>2.99</v>
      </c>
      <c r="K1172" s="65"/>
      <c r="N1172" s="59">
        <v>19</v>
      </c>
      <c r="O1172" s="68">
        <f t="shared" si="374"/>
        <v>4.75</v>
      </c>
      <c r="P1172" s="68">
        <f t="shared" si="379"/>
        <v>14.25</v>
      </c>
      <c r="Q1172" s="69">
        <f t="shared" si="375"/>
        <v>0.25</v>
      </c>
    </row>
    <row r="1173" spans="1:17" ht="0.95" customHeight="1" thickTop="1" x14ac:dyDescent="0.2">
      <c r="A1173" s="11"/>
      <c r="B1173" s="11"/>
      <c r="C1173" s="11"/>
      <c r="D1173" s="11"/>
      <c r="E1173" s="11"/>
      <c r="F1173" s="11"/>
      <c r="G1173" s="11"/>
      <c r="H1173" s="11"/>
      <c r="I1173" s="11"/>
      <c r="J1173" s="11"/>
      <c r="K1173" s="65" t="b">
        <f t="shared" si="378"/>
        <v>0</v>
      </c>
      <c r="N1173" s="59"/>
      <c r="O1173" s="68">
        <f t="shared" si="374"/>
        <v>0</v>
      </c>
      <c r="P1173" s="68">
        <f t="shared" si="379"/>
        <v>0</v>
      </c>
      <c r="Q1173" s="69" t="e">
        <f t="shared" si="375"/>
        <v>#DIV/0!</v>
      </c>
    </row>
    <row r="1174" spans="1:17" ht="18" customHeight="1" x14ac:dyDescent="0.2">
      <c r="A1174" s="2" t="s">
        <v>672</v>
      </c>
      <c r="B1174" s="4" t="s">
        <v>36</v>
      </c>
      <c r="C1174" s="2" t="s">
        <v>37</v>
      </c>
      <c r="D1174" s="2" t="s">
        <v>9</v>
      </c>
      <c r="E1174" s="129" t="s">
        <v>38</v>
      </c>
      <c r="F1174" s="129"/>
      <c r="G1174" s="3" t="s">
        <v>39</v>
      </c>
      <c r="H1174" s="4" t="s">
        <v>40</v>
      </c>
      <c r="I1174" s="4" t="s">
        <v>41</v>
      </c>
      <c r="J1174" s="4" t="s">
        <v>10</v>
      </c>
      <c r="K1174" s="65">
        <f t="shared" si="378"/>
        <v>25.709999999999997</v>
      </c>
      <c r="N1174" s="59" t="s">
        <v>41</v>
      </c>
      <c r="O1174" s="68" t="e">
        <f t="shared" si="374"/>
        <v>#VALUE!</v>
      </c>
      <c r="P1174" s="68" t="e">
        <f t="shared" si="379"/>
        <v>#VALUE!</v>
      </c>
      <c r="Q1174" s="69" t="e">
        <f t="shared" si="375"/>
        <v>#VALUE!</v>
      </c>
    </row>
    <row r="1175" spans="1:17" ht="39" customHeight="1" x14ac:dyDescent="0.2">
      <c r="A1175" s="6" t="s">
        <v>42</v>
      </c>
      <c r="B1175" s="8">
        <v>95241</v>
      </c>
      <c r="C1175" s="6" t="s">
        <v>44</v>
      </c>
      <c r="D1175" s="6" t="s">
        <v>213</v>
      </c>
      <c r="E1175" s="138" t="s">
        <v>103</v>
      </c>
      <c r="F1175" s="138"/>
      <c r="G1175" s="7" t="s">
        <v>101</v>
      </c>
      <c r="H1175" s="10">
        <v>1</v>
      </c>
      <c r="I1175" s="9">
        <f>SUM(J1176:J1178)</f>
        <v>25.709999999999997</v>
      </c>
      <c r="J1175" s="9">
        <f>H1175*I1175</f>
        <v>25.709999999999997</v>
      </c>
      <c r="K1175" s="65"/>
      <c r="N1175" s="59">
        <v>34.269999999999996</v>
      </c>
      <c r="O1175" s="68">
        <f t="shared" si="374"/>
        <v>8.567499999999999</v>
      </c>
      <c r="P1175" s="68">
        <f t="shared" si="379"/>
        <v>25.702499999999997</v>
      </c>
      <c r="Q1175" s="69">
        <f t="shared" si="375"/>
        <v>0.25</v>
      </c>
    </row>
    <row r="1176" spans="1:17" ht="24" customHeight="1" x14ac:dyDescent="0.2">
      <c r="A1176" s="12" t="s">
        <v>48</v>
      </c>
      <c r="B1176" s="14">
        <v>88309</v>
      </c>
      <c r="C1176" s="12" t="s">
        <v>44</v>
      </c>
      <c r="D1176" s="12" t="s">
        <v>273</v>
      </c>
      <c r="E1176" s="137" t="s">
        <v>46</v>
      </c>
      <c r="F1176" s="137"/>
      <c r="G1176" s="13" t="s">
        <v>73</v>
      </c>
      <c r="H1176" s="16">
        <v>0.27179999999999999</v>
      </c>
      <c r="I1176" s="15">
        <f t="shared" ref="I1176:I1178" si="383">P1176</f>
        <v>16.297499999999999</v>
      </c>
      <c r="J1176" s="15">
        <f>ROUND(H1176*I1176,2)</f>
        <v>4.43</v>
      </c>
      <c r="K1176" s="65"/>
      <c r="N1176" s="59">
        <v>21.73</v>
      </c>
      <c r="O1176" s="68">
        <f t="shared" si="374"/>
        <v>5.4325000000000001</v>
      </c>
      <c r="P1176" s="68">
        <f t="shared" si="379"/>
        <v>16.297499999999999</v>
      </c>
      <c r="Q1176" s="69">
        <f t="shared" si="375"/>
        <v>0.25</v>
      </c>
    </row>
    <row r="1177" spans="1:17" ht="24" customHeight="1" x14ac:dyDescent="0.2">
      <c r="A1177" s="12" t="s">
        <v>48</v>
      </c>
      <c r="B1177" s="14">
        <v>88316</v>
      </c>
      <c r="C1177" s="12" t="s">
        <v>44</v>
      </c>
      <c r="D1177" s="12" t="s">
        <v>106</v>
      </c>
      <c r="E1177" s="137" t="s">
        <v>46</v>
      </c>
      <c r="F1177" s="137"/>
      <c r="G1177" s="13" t="s">
        <v>73</v>
      </c>
      <c r="H1177" s="16">
        <v>7.4099999999999999E-2</v>
      </c>
      <c r="I1177" s="15">
        <f t="shared" si="383"/>
        <v>12.84</v>
      </c>
      <c r="J1177" s="15">
        <f t="shared" ref="J1177:J1178" si="384">ROUNDDOWN(H1177*I1177,2)</f>
        <v>0.95</v>
      </c>
      <c r="K1177" s="65"/>
      <c r="N1177" s="59">
        <v>17.12</v>
      </c>
      <c r="O1177" s="68">
        <f t="shared" si="374"/>
        <v>4.28</v>
      </c>
      <c r="P1177" s="68">
        <f t="shared" si="379"/>
        <v>12.84</v>
      </c>
      <c r="Q1177" s="69">
        <f t="shared" si="375"/>
        <v>0.25</v>
      </c>
    </row>
    <row r="1178" spans="1:17" ht="39" customHeight="1" thickBot="1" x14ac:dyDescent="0.25">
      <c r="A1178" s="12" t="s">
        <v>48</v>
      </c>
      <c r="B1178" s="14">
        <v>94968</v>
      </c>
      <c r="C1178" s="12" t="s">
        <v>44</v>
      </c>
      <c r="D1178" s="12" t="s">
        <v>302</v>
      </c>
      <c r="E1178" s="137" t="s">
        <v>103</v>
      </c>
      <c r="F1178" s="137"/>
      <c r="G1178" s="13" t="s">
        <v>104</v>
      </c>
      <c r="H1178" s="16">
        <v>5.6500000000000002E-2</v>
      </c>
      <c r="I1178" s="15">
        <f t="shared" si="383"/>
        <v>359.92499999999995</v>
      </c>
      <c r="J1178" s="15">
        <f t="shared" si="384"/>
        <v>20.329999999999998</v>
      </c>
      <c r="K1178" s="65"/>
      <c r="N1178" s="59">
        <v>479.9</v>
      </c>
      <c r="O1178" s="68">
        <f t="shared" si="374"/>
        <v>119.97499999999999</v>
      </c>
      <c r="P1178" s="68">
        <f t="shared" si="379"/>
        <v>359.92499999999995</v>
      </c>
      <c r="Q1178" s="69">
        <f t="shared" si="375"/>
        <v>0.25000000000000011</v>
      </c>
    </row>
    <row r="1179" spans="1:17" ht="0.95" customHeight="1" thickTop="1" x14ac:dyDescent="0.2">
      <c r="A1179" s="11"/>
      <c r="B1179" s="11"/>
      <c r="C1179" s="11"/>
      <c r="D1179" s="11"/>
      <c r="E1179" s="11"/>
      <c r="F1179" s="11"/>
      <c r="G1179" s="11"/>
      <c r="H1179" s="11"/>
      <c r="I1179" s="11"/>
      <c r="J1179" s="11"/>
      <c r="K1179" s="65" t="b">
        <f t="shared" si="378"/>
        <v>0</v>
      </c>
      <c r="N1179" s="59"/>
      <c r="O1179" s="68">
        <f t="shared" si="374"/>
        <v>0</v>
      </c>
      <c r="P1179" s="68">
        <f t="shared" si="379"/>
        <v>0</v>
      </c>
      <c r="Q1179" s="69" t="e">
        <f t="shared" si="375"/>
        <v>#DIV/0!</v>
      </c>
    </row>
    <row r="1180" spans="1:17" ht="18" customHeight="1" x14ac:dyDescent="0.2">
      <c r="A1180" s="2" t="s">
        <v>673</v>
      </c>
      <c r="B1180" s="4" t="s">
        <v>36</v>
      </c>
      <c r="C1180" s="2" t="s">
        <v>37</v>
      </c>
      <c r="D1180" s="2" t="s">
        <v>9</v>
      </c>
      <c r="E1180" s="129" t="s">
        <v>38</v>
      </c>
      <c r="F1180" s="129"/>
      <c r="G1180" s="3" t="s">
        <v>39</v>
      </c>
      <c r="H1180" s="4" t="s">
        <v>40</v>
      </c>
      <c r="I1180" s="4" t="s">
        <v>41</v>
      </c>
      <c r="J1180" s="4" t="s">
        <v>10</v>
      </c>
      <c r="K1180" s="65">
        <f t="shared" si="378"/>
        <v>145.69</v>
      </c>
      <c r="N1180" s="59" t="s">
        <v>41</v>
      </c>
      <c r="O1180" s="68" t="e">
        <f t="shared" si="374"/>
        <v>#VALUE!</v>
      </c>
      <c r="P1180" s="68" t="e">
        <f t="shared" si="379"/>
        <v>#VALUE!</v>
      </c>
      <c r="Q1180" s="69" t="e">
        <f t="shared" si="375"/>
        <v>#VALUE!</v>
      </c>
    </row>
    <row r="1181" spans="1:17" ht="39" customHeight="1" x14ac:dyDescent="0.2">
      <c r="A1181" s="6" t="s">
        <v>42</v>
      </c>
      <c r="B1181" s="8">
        <v>87263</v>
      </c>
      <c r="C1181" s="6" t="s">
        <v>44</v>
      </c>
      <c r="D1181" s="6" t="s">
        <v>674</v>
      </c>
      <c r="E1181" s="138" t="s">
        <v>171</v>
      </c>
      <c r="F1181" s="138"/>
      <c r="G1181" s="7" t="s">
        <v>101</v>
      </c>
      <c r="H1181" s="10">
        <v>1</v>
      </c>
      <c r="I1181" s="9">
        <f>SUM(J1182:J1186)</f>
        <v>145.69</v>
      </c>
      <c r="J1181" s="9">
        <f>H1181*I1181</f>
        <v>145.69</v>
      </c>
      <c r="K1181" s="65"/>
      <c r="N1181" s="59">
        <v>194.25</v>
      </c>
      <c r="O1181" s="68">
        <f t="shared" si="374"/>
        <v>48.5625</v>
      </c>
      <c r="P1181" s="68">
        <f t="shared" si="379"/>
        <v>145.6875</v>
      </c>
      <c r="Q1181" s="69">
        <f t="shared" si="375"/>
        <v>0.25</v>
      </c>
    </row>
    <row r="1182" spans="1:17" ht="26.1" customHeight="1" x14ac:dyDescent="0.2">
      <c r="A1182" s="12" t="s">
        <v>48</v>
      </c>
      <c r="B1182" s="14">
        <v>88256</v>
      </c>
      <c r="C1182" s="12" t="s">
        <v>44</v>
      </c>
      <c r="D1182" s="12" t="s">
        <v>675</v>
      </c>
      <c r="E1182" s="137" t="s">
        <v>46</v>
      </c>
      <c r="F1182" s="137"/>
      <c r="G1182" s="13" t="s">
        <v>73</v>
      </c>
      <c r="H1182" s="16">
        <v>0.52029999999999998</v>
      </c>
      <c r="I1182" s="15">
        <f t="shared" ref="I1182:I1186" si="385">P1182</f>
        <v>16.2225</v>
      </c>
      <c r="J1182" s="15">
        <f t="shared" ref="J1182:J1186" si="386">ROUNDDOWN(H1182*I1182,2)</f>
        <v>8.44</v>
      </c>
      <c r="K1182" s="65"/>
      <c r="N1182" s="59">
        <v>21.63</v>
      </c>
      <c r="O1182" s="68">
        <f t="shared" si="374"/>
        <v>5.4074999999999998</v>
      </c>
      <c r="P1182" s="68">
        <f t="shared" si="379"/>
        <v>16.2225</v>
      </c>
      <c r="Q1182" s="69">
        <f t="shared" si="375"/>
        <v>0.25</v>
      </c>
    </row>
    <row r="1183" spans="1:17" ht="24" customHeight="1" x14ac:dyDescent="0.2">
      <c r="A1183" s="12" t="s">
        <v>48</v>
      </c>
      <c r="B1183" s="14">
        <v>88316</v>
      </c>
      <c r="C1183" s="12" t="s">
        <v>44</v>
      </c>
      <c r="D1183" s="12" t="s">
        <v>106</v>
      </c>
      <c r="E1183" s="137" t="s">
        <v>46</v>
      </c>
      <c r="F1183" s="137"/>
      <c r="G1183" s="13" t="s">
        <v>73</v>
      </c>
      <c r="H1183" s="16">
        <v>0.16739999999999999</v>
      </c>
      <c r="I1183" s="15">
        <f t="shared" si="385"/>
        <v>12.84</v>
      </c>
      <c r="J1183" s="15">
        <f t="shared" si="386"/>
        <v>2.14</v>
      </c>
      <c r="K1183" s="65"/>
      <c r="N1183" s="59">
        <v>17.12</v>
      </c>
      <c r="O1183" s="68">
        <f t="shared" si="374"/>
        <v>4.28</v>
      </c>
      <c r="P1183" s="68">
        <f t="shared" si="379"/>
        <v>12.84</v>
      </c>
      <c r="Q1183" s="69">
        <f t="shared" si="375"/>
        <v>0.25</v>
      </c>
    </row>
    <row r="1184" spans="1:17" ht="24" customHeight="1" x14ac:dyDescent="0.2">
      <c r="A1184" s="17" t="s">
        <v>50</v>
      </c>
      <c r="B1184" s="19">
        <v>34357</v>
      </c>
      <c r="C1184" s="17" t="s">
        <v>44</v>
      </c>
      <c r="D1184" s="17" t="s">
        <v>650</v>
      </c>
      <c r="E1184" s="139" t="s">
        <v>54</v>
      </c>
      <c r="F1184" s="139"/>
      <c r="G1184" s="18" t="s">
        <v>112</v>
      </c>
      <c r="H1184" s="21">
        <v>0.14099999999999999</v>
      </c>
      <c r="I1184" s="20">
        <f t="shared" si="385"/>
        <v>3.0825000000000005</v>
      </c>
      <c r="J1184" s="20">
        <f t="shared" si="386"/>
        <v>0.43</v>
      </c>
      <c r="K1184" s="65"/>
      <c r="N1184" s="59">
        <v>4.1100000000000003</v>
      </c>
      <c r="O1184" s="68">
        <f t="shared" si="374"/>
        <v>1.0275000000000001</v>
      </c>
      <c r="P1184" s="68">
        <f t="shared" si="379"/>
        <v>3.0825000000000005</v>
      </c>
      <c r="Q1184" s="69">
        <f t="shared" si="375"/>
        <v>0.25</v>
      </c>
    </row>
    <row r="1185" spans="1:17" ht="24" customHeight="1" x14ac:dyDescent="0.2">
      <c r="A1185" s="17" t="s">
        <v>50</v>
      </c>
      <c r="B1185" s="19">
        <v>37595</v>
      </c>
      <c r="C1185" s="17" t="s">
        <v>44</v>
      </c>
      <c r="D1185" s="17" t="s">
        <v>676</v>
      </c>
      <c r="E1185" s="139" t="s">
        <v>54</v>
      </c>
      <c r="F1185" s="139"/>
      <c r="G1185" s="18" t="s">
        <v>112</v>
      </c>
      <c r="H1185" s="21">
        <v>9.1300000000000008</v>
      </c>
      <c r="I1185" s="20">
        <f t="shared" si="385"/>
        <v>1.6124999999999998</v>
      </c>
      <c r="J1185" s="20">
        <f t="shared" si="386"/>
        <v>14.72</v>
      </c>
      <c r="K1185" s="65"/>
      <c r="N1185" s="59">
        <v>2.15</v>
      </c>
      <c r="O1185" s="68">
        <f t="shared" si="374"/>
        <v>0.53749999999999998</v>
      </c>
      <c r="P1185" s="68">
        <f t="shared" si="379"/>
        <v>1.6124999999999998</v>
      </c>
      <c r="Q1185" s="69">
        <f t="shared" si="375"/>
        <v>0.25</v>
      </c>
    </row>
    <row r="1186" spans="1:17" ht="26.1" customHeight="1" thickBot="1" x14ac:dyDescent="0.25">
      <c r="A1186" s="17" t="s">
        <v>50</v>
      </c>
      <c r="B1186" s="19">
        <v>38195</v>
      </c>
      <c r="C1186" s="17" t="s">
        <v>44</v>
      </c>
      <c r="D1186" s="17" t="s">
        <v>677</v>
      </c>
      <c r="E1186" s="139" t="s">
        <v>54</v>
      </c>
      <c r="F1186" s="139"/>
      <c r="G1186" s="18" t="s">
        <v>101</v>
      </c>
      <c r="H1186" s="21">
        <v>1.069</v>
      </c>
      <c r="I1186" s="20">
        <f t="shared" si="385"/>
        <v>112.2225</v>
      </c>
      <c r="J1186" s="20">
        <f t="shared" si="386"/>
        <v>119.96</v>
      </c>
      <c r="K1186" s="65"/>
      <c r="N1186" s="59">
        <v>149.63</v>
      </c>
      <c r="O1186" s="68">
        <f t="shared" si="374"/>
        <v>37.407499999999999</v>
      </c>
      <c r="P1186" s="68">
        <f t="shared" si="379"/>
        <v>112.2225</v>
      </c>
      <c r="Q1186" s="69">
        <f t="shared" si="375"/>
        <v>0.25</v>
      </c>
    </row>
    <row r="1187" spans="1:17" ht="0.95" customHeight="1" thickTop="1" x14ac:dyDescent="0.2">
      <c r="A1187" s="11"/>
      <c r="B1187" s="11"/>
      <c r="C1187" s="11"/>
      <c r="D1187" s="11"/>
      <c r="E1187" s="11"/>
      <c r="F1187" s="11"/>
      <c r="G1187" s="11"/>
      <c r="H1187" s="11"/>
      <c r="I1187" s="11"/>
      <c r="J1187" s="11"/>
      <c r="K1187" s="65" t="b">
        <f t="shared" si="378"/>
        <v>0</v>
      </c>
      <c r="N1187" s="59"/>
      <c r="O1187" s="68">
        <f t="shared" si="374"/>
        <v>0</v>
      </c>
      <c r="P1187" s="68">
        <f t="shared" si="379"/>
        <v>0</v>
      </c>
      <c r="Q1187" s="69" t="e">
        <f t="shared" si="375"/>
        <v>#DIV/0!</v>
      </c>
    </row>
    <row r="1188" spans="1:17" ht="18" customHeight="1" x14ac:dyDescent="0.2">
      <c r="A1188" s="2" t="s">
        <v>678</v>
      </c>
      <c r="B1188" s="4" t="s">
        <v>36</v>
      </c>
      <c r="C1188" s="2" t="s">
        <v>37</v>
      </c>
      <c r="D1188" s="2" t="s">
        <v>9</v>
      </c>
      <c r="E1188" s="129" t="s">
        <v>38</v>
      </c>
      <c r="F1188" s="129"/>
      <c r="G1188" s="3" t="s">
        <v>39</v>
      </c>
      <c r="H1188" s="4" t="s">
        <v>40</v>
      </c>
      <c r="I1188" s="4" t="s">
        <v>41</v>
      </c>
      <c r="J1188" s="4" t="s">
        <v>10</v>
      </c>
      <c r="K1188" s="65">
        <f t="shared" si="378"/>
        <v>172.28</v>
      </c>
      <c r="N1188" s="59" t="s">
        <v>41</v>
      </c>
      <c r="O1188" s="68" t="e">
        <f t="shared" si="374"/>
        <v>#VALUE!</v>
      </c>
      <c r="P1188" s="68" t="e">
        <f t="shared" si="379"/>
        <v>#VALUE!</v>
      </c>
      <c r="Q1188" s="69" t="e">
        <f t="shared" si="375"/>
        <v>#VALUE!</v>
      </c>
    </row>
    <row r="1189" spans="1:17" ht="26.1" customHeight="1" x14ac:dyDescent="0.2">
      <c r="A1189" s="6" t="s">
        <v>42</v>
      </c>
      <c r="B1189" s="8">
        <v>101727</v>
      </c>
      <c r="C1189" s="6" t="s">
        <v>44</v>
      </c>
      <c r="D1189" s="6" t="s">
        <v>679</v>
      </c>
      <c r="E1189" s="138" t="s">
        <v>171</v>
      </c>
      <c r="F1189" s="138"/>
      <c r="G1189" s="7" t="s">
        <v>101</v>
      </c>
      <c r="H1189" s="10">
        <v>1</v>
      </c>
      <c r="I1189" s="9">
        <f>SUM(J1190:J1193)</f>
        <v>172.28</v>
      </c>
      <c r="J1189" s="9">
        <f>H1189*I1189</f>
        <v>172.28</v>
      </c>
      <c r="K1189" s="65"/>
      <c r="N1189" s="59">
        <v>229.7</v>
      </c>
      <c r="O1189" s="68">
        <f t="shared" si="374"/>
        <v>57.424999999999997</v>
      </c>
      <c r="P1189" s="68">
        <f t="shared" si="379"/>
        <v>172.27499999999998</v>
      </c>
      <c r="Q1189" s="69">
        <f t="shared" si="375"/>
        <v>0.25000000000000011</v>
      </c>
    </row>
    <row r="1190" spans="1:17" ht="24" customHeight="1" x14ac:dyDescent="0.2">
      <c r="A1190" s="12" t="s">
        <v>48</v>
      </c>
      <c r="B1190" s="14">
        <v>88309</v>
      </c>
      <c r="C1190" s="12" t="s">
        <v>44</v>
      </c>
      <c r="D1190" s="12" t="s">
        <v>273</v>
      </c>
      <c r="E1190" s="137" t="s">
        <v>46</v>
      </c>
      <c r="F1190" s="137"/>
      <c r="G1190" s="13" t="s">
        <v>73</v>
      </c>
      <c r="H1190" s="16">
        <v>0.17100000000000001</v>
      </c>
      <c r="I1190" s="15">
        <f t="shared" ref="I1190:I1193" si="387">P1190</f>
        <v>16.297499999999999</v>
      </c>
      <c r="J1190" s="15">
        <f>ROUND(H1190*I1190,2)</f>
        <v>2.79</v>
      </c>
      <c r="K1190" s="65"/>
      <c r="N1190" s="59">
        <v>21.73</v>
      </c>
      <c r="O1190" s="68">
        <f t="shared" si="374"/>
        <v>5.4325000000000001</v>
      </c>
      <c r="P1190" s="68">
        <f t="shared" si="379"/>
        <v>16.297499999999999</v>
      </c>
      <c r="Q1190" s="69">
        <f t="shared" si="375"/>
        <v>0.25</v>
      </c>
    </row>
    <row r="1191" spans="1:17" ht="24" customHeight="1" x14ac:dyDescent="0.2">
      <c r="A1191" s="12" t="s">
        <v>48</v>
      </c>
      <c r="B1191" s="14">
        <v>88316</v>
      </c>
      <c r="C1191" s="12" t="s">
        <v>44</v>
      </c>
      <c r="D1191" s="12" t="s">
        <v>106</v>
      </c>
      <c r="E1191" s="137" t="s">
        <v>46</v>
      </c>
      <c r="F1191" s="137"/>
      <c r="G1191" s="13" t="s">
        <v>73</v>
      </c>
      <c r="H1191" s="16">
        <v>8.5000000000000006E-2</v>
      </c>
      <c r="I1191" s="15">
        <f t="shared" si="387"/>
        <v>12.84</v>
      </c>
      <c r="J1191" s="15">
        <f t="shared" ref="J1191:J1193" si="388">ROUNDDOWN(H1191*I1191,2)</f>
        <v>1.0900000000000001</v>
      </c>
      <c r="K1191" s="65"/>
      <c r="N1191" s="59">
        <v>17.12</v>
      </c>
      <c r="O1191" s="68">
        <f t="shared" si="374"/>
        <v>4.28</v>
      </c>
      <c r="P1191" s="68">
        <f t="shared" si="379"/>
        <v>12.84</v>
      </c>
      <c r="Q1191" s="69">
        <f t="shared" si="375"/>
        <v>0.25</v>
      </c>
    </row>
    <row r="1192" spans="1:17" ht="24" customHeight="1" x14ac:dyDescent="0.2">
      <c r="A1192" s="17" t="s">
        <v>50</v>
      </c>
      <c r="B1192" s="19">
        <v>4791</v>
      </c>
      <c r="C1192" s="17" t="s">
        <v>44</v>
      </c>
      <c r="D1192" s="17" t="s">
        <v>680</v>
      </c>
      <c r="E1192" s="139" t="s">
        <v>54</v>
      </c>
      <c r="F1192" s="139"/>
      <c r="G1192" s="18" t="s">
        <v>112</v>
      </c>
      <c r="H1192" s="21">
        <v>9.5000000000000001E-2</v>
      </c>
      <c r="I1192" s="20">
        <f t="shared" si="387"/>
        <v>23.715</v>
      </c>
      <c r="J1192" s="20">
        <f t="shared" si="388"/>
        <v>2.25</v>
      </c>
      <c r="K1192" s="65"/>
      <c r="N1192" s="59">
        <v>31.62</v>
      </c>
      <c r="O1192" s="68">
        <f t="shared" si="374"/>
        <v>7.9050000000000002</v>
      </c>
      <c r="P1192" s="68">
        <f t="shared" si="379"/>
        <v>23.715</v>
      </c>
      <c r="Q1192" s="69">
        <f t="shared" si="375"/>
        <v>0.25</v>
      </c>
    </row>
    <row r="1193" spans="1:17" ht="26.1" customHeight="1" thickBot="1" x14ac:dyDescent="0.25">
      <c r="A1193" s="17" t="s">
        <v>50</v>
      </c>
      <c r="B1193" s="19">
        <v>4792</v>
      </c>
      <c r="C1193" s="17" t="s">
        <v>44</v>
      </c>
      <c r="D1193" s="17" t="s">
        <v>681</v>
      </c>
      <c r="E1193" s="139" t="s">
        <v>54</v>
      </c>
      <c r="F1193" s="139"/>
      <c r="G1193" s="18" t="s">
        <v>101</v>
      </c>
      <c r="H1193" s="21">
        <v>1.1100000000000001</v>
      </c>
      <c r="I1193" s="20">
        <f t="shared" si="387"/>
        <v>149.6925</v>
      </c>
      <c r="J1193" s="20">
        <f t="shared" si="388"/>
        <v>166.15</v>
      </c>
      <c r="K1193" s="65"/>
      <c r="N1193" s="59">
        <v>199.59</v>
      </c>
      <c r="O1193" s="68">
        <f t="shared" si="374"/>
        <v>49.897500000000001</v>
      </c>
      <c r="P1193" s="68">
        <f t="shared" si="379"/>
        <v>149.6925</v>
      </c>
      <c r="Q1193" s="69">
        <f t="shared" si="375"/>
        <v>0.25</v>
      </c>
    </row>
    <row r="1194" spans="1:17" ht="0.95" customHeight="1" thickTop="1" x14ac:dyDescent="0.2">
      <c r="A1194" s="11"/>
      <c r="B1194" s="11"/>
      <c r="C1194" s="11"/>
      <c r="D1194" s="11"/>
      <c r="E1194" s="11"/>
      <c r="F1194" s="11"/>
      <c r="G1194" s="11"/>
      <c r="H1194" s="11"/>
      <c r="I1194" s="11"/>
      <c r="J1194" s="11"/>
      <c r="K1194" s="65" t="b">
        <f t="shared" si="378"/>
        <v>0</v>
      </c>
      <c r="N1194" s="59"/>
      <c r="O1194" s="68">
        <f t="shared" si="374"/>
        <v>0</v>
      </c>
      <c r="P1194" s="68">
        <f t="shared" si="379"/>
        <v>0</v>
      </c>
      <c r="Q1194" s="69" t="e">
        <f t="shared" si="375"/>
        <v>#DIV/0!</v>
      </c>
    </row>
    <row r="1195" spans="1:17" ht="18" customHeight="1" x14ac:dyDescent="0.2">
      <c r="A1195" s="2" t="s">
        <v>682</v>
      </c>
      <c r="B1195" s="4" t="s">
        <v>36</v>
      </c>
      <c r="C1195" s="2" t="s">
        <v>37</v>
      </c>
      <c r="D1195" s="2" t="s">
        <v>9</v>
      </c>
      <c r="E1195" s="129" t="s">
        <v>38</v>
      </c>
      <c r="F1195" s="129"/>
      <c r="G1195" s="3" t="s">
        <v>39</v>
      </c>
      <c r="H1195" s="4" t="s">
        <v>40</v>
      </c>
      <c r="I1195" s="4" t="s">
        <v>41</v>
      </c>
      <c r="J1195" s="4" t="s">
        <v>10</v>
      </c>
      <c r="K1195" s="65">
        <f t="shared" si="378"/>
        <v>104.26</v>
      </c>
      <c r="N1195" s="59" t="s">
        <v>41</v>
      </c>
      <c r="O1195" s="68" t="e">
        <f t="shared" si="374"/>
        <v>#VALUE!</v>
      </c>
      <c r="P1195" s="68" t="e">
        <f t="shared" si="379"/>
        <v>#VALUE!</v>
      </c>
      <c r="Q1195" s="69" t="e">
        <f t="shared" si="375"/>
        <v>#VALUE!</v>
      </c>
    </row>
    <row r="1196" spans="1:17" ht="26.1" customHeight="1" x14ac:dyDescent="0.2">
      <c r="A1196" s="6" t="s">
        <v>42</v>
      </c>
      <c r="B1196" s="8">
        <v>7223</v>
      </c>
      <c r="C1196" s="6" t="s">
        <v>90</v>
      </c>
      <c r="D1196" s="6" t="s">
        <v>13667</v>
      </c>
      <c r="E1196" s="138" t="s">
        <v>683</v>
      </c>
      <c r="F1196" s="138"/>
      <c r="G1196" s="7" t="s">
        <v>101</v>
      </c>
      <c r="H1196" s="10">
        <v>1</v>
      </c>
      <c r="I1196" s="9">
        <f>SUM(J1197)</f>
        <v>104.26</v>
      </c>
      <c r="J1196" s="9">
        <f>H1196*I1196</f>
        <v>104.26</v>
      </c>
      <c r="K1196" s="65"/>
      <c r="N1196" s="59">
        <v>139.01</v>
      </c>
      <c r="O1196" s="68">
        <f t="shared" si="374"/>
        <v>34.752499999999998</v>
      </c>
      <c r="P1196" s="68">
        <f t="shared" si="379"/>
        <v>104.25749999999999</v>
      </c>
      <c r="Q1196" s="69">
        <f t="shared" si="375"/>
        <v>0.25</v>
      </c>
    </row>
    <row r="1197" spans="1:17" ht="26.1" customHeight="1" thickBot="1" x14ac:dyDescent="0.25">
      <c r="A1197" s="17" t="s">
        <v>50</v>
      </c>
      <c r="B1197" s="19">
        <v>6751</v>
      </c>
      <c r="C1197" s="17" t="s">
        <v>90</v>
      </c>
      <c r="D1197" s="17" t="s">
        <v>684</v>
      </c>
      <c r="E1197" s="139" t="s">
        <v>78</v>
      </c>
      <c r="F1197" s="139"/>
      <c r="G1197" s="18" t="s">
        <v>101</v>
      </c>
      <c r="H1197" s="21">
        <v>1</v>
      </c>
      <c r="I1197" s="20">
        <f t="shared" ref="I1197" si="389">P1197</f>
        <v>104.25749999999999</v>
      </c>
      <c r="J1197" s="20">
        <f>ROUND(H1197*I1197,2)</f>
        <v>104.26</v>
      </c>
      <c r="K1197" s="65"/>
      <c r="N1197" s="59">
        <v>139.01</v>
      </c>
      <c r="O1197" s="68">
        <f t="shared" si="374"/>
        <v>34.752499999999998</v>
      </c>
      <c r="P1197" s="68">
        <f t="shared" si="379"/>
        <v>104.25749999999999</v>
      </c>
      <c r="Q1197" s="69">
        <f t="shared" si="375"/>
        <v>0.25</v>
      </c>
    </row>
    <row r="1198" spans="1:17" ht="0.95" customHeight="1" thickTop="1" x14ac:dyDescent="0.2">
      <c r="A1198" s="11"/>
      <c r="B1198" s="11"/>
      <c r="C1198" s="11"/>
      <c r="D1198" s="11"/>
      <c r="E1198" s="11"/>
      <c r="F1198" s="11"/>
      <c r="G1198" s="11"/>
      <c r="H1198" s="11"/>
      <c r="I1198" s="11"/>
      <c r="J1198" s="11"/>
      <c r="K1198" s="65" t="b">
        <f t="shared" si="378"/>
        <v>0</v>
      </c>
      <c r="N1198" s="59"/>
      <c r="O1198" s="68">
        <f t="shared" si="374"/>
        <v>0</v>
      </c>
      <c r="P1198" s="68">
        <f t="shared" si="379"/>
        <v>0</v>
      </c>
      <c r="Q1198" s="69" t="e">
        <f t="shared" si="375"/>
        <v>#DIV/0!</v>
      </c>
    </row>
    <row r="1199" spans="1:17" ht="18" customHeight="1" x14ac:dyDescent="0.2">
      <c r="A1199" s="2" t="s">
        <v>685</v>
      </c>
      <c r="B1199" s="4" t="s">
        <v>36</v>
      </c>
      <c r="C1199" s="2" t="s">
        <v>37</v>
      </c>
      <c r="D1199" s="2" t="s">
        <v>9</v>
      </c>
      <c r="E1199" s="129" t="s">
        <v>38</v>
      </c>
      <c r="F1199" s="129"/>
      <c r="G1199" s="3" t="s">
        <v>39</v>
      </c>
      <c r="H1199" s="4" t="s">
        <v>40</v>
      </c>
      <c r="I1199" s="4" t="s">
        <v>41</v>
      </c>
      <c r="J1199" s="4" t="s">
        <v>10</v>
      </c>
      <c r="K1199" s="65">
        <f t="shared" si="378"/>
        <v>656.9799999999999</v>
      </c>
      <c r="N1199" s="59" t="s">
        <v>41</v>
      </c>
      <c r="O1199" s="68" t="e">
        <f t="shared" si="374"/>
        <v>#VALUE!</v>
      </c>
      <c r="P1199" s="68" t="e">
        <f t="shared" si="379"/>
        <v>#VALUE!</v>
      </c>
      <c r="Q1199" s="69" t="e">
        <f t="shared" si="375"/>
        <v>#VALUE!</v>
      </c>
    </row>
    <row r="1200" spans="1:17" ht="39" customHeight="1" x14ac:dyDescent="0.2">
      <c r="A1200" s="6" t="s">
        <v>42</v>
      </c>
      <c r="B1200" s="8">
        <v>94990</v>
      </c>
      <c r="C1200" s="6" t="s">
        <v>44</v>
      </c>
      <c r="D1200" s="6" t="s">
        <v>686</v>
      </c>
      <c r="E1200" s="138" t="s">
        <v>171</v>
      </c>
      <c r="F1200" s="138"/>
      <c r="G1200" s="7" t="s">
        <v>104</v>
      </c>
      <c r="H1200" s="10">
        <v>1</v>
      </c>
      <c r="I1200" s="9">
        <f>SUM(J1201:J1208)</f>
        <v>656.9799999999999</v>
      </c>
      <c r="J1200" s="9">
        <f>H1200*I1200</f>
        <v>656.9799999999999</v>
      </c>
      <c r="K1200" s="65"/>
      <c r="N1200" s="59">
        <v>875.97000000000014</v>
      </c>
      <c r="O1200" s="68">
        <f t="shared" si="374"/>
        <v>218.99250000000004</v>
      </c>
      <c r="P1200" s="68">
        <f t="shared" si="379"/>
        <v>656.97750000000008</v>
      </c>
      <c r="Q1200" s="69">
        <f t="shared" si="375"/>
        <v>0.25</v>
      </c>
    </row>
    <row r="1201" spans="1:17" ht="24" customHeight="1" x14ac:dyDescent="0.2">
      <c r="A1201" s="12" t="s">
        <v>48</v>
      </c>
      <c r="B1201" s="14">
        <v>88262</v>
      </c>
      <c r="C1201" s="12" t="s">
        <v>44</v>
      </c>
      <c r="D1201" s="12" t="s">
        <v>105</v>
      </c>
      <c r="E1201" s="137" t="s">
        <v>46</v>
      </c>
      <c r="F1201" s="137"/>
      <c r="G1201" s="13" t="s">
        <v>73</v>
      </c>
      <c r="H1201" s="16">
        <v>1.6268</v>
      </c>
      <c r="I1201" s="15">
        <f t="shared" ref="I1201:I1208" si="390">P1201</f>
        <v>16.049999999999997</v>
      </c>
      <c r="J1201" s="15">
        <f>ROUND(H1201*I1201,2)</f>
        <v>26.11</v>
      </c>
      <c r="K1201" s="65"/>
      <c r="N1201" s="59">
        <v>21.4</v>
      </c>
      <c r="O1201" s="68">
        <f t="shared" si="374"/>
        <v>5.35</v>
      </c>
      <c r="P1201" s="68">
        <f t="shared" si="379"/>
        <v>16.049999999999997</v>
      </c>
      <c r="Q1201" s="69">
        <f t="shared" si="375"/>
        <v>0.25000000000000011</v>
      </c>
    </row>
    <row r="1202" spans="1:17" ht="24" customHeight="1" x14ac:dyDescent="0.2">
      <c r="A1202" s="12" t="s">
        <v>48</v>
      </c>
      <c r="B1202" s="14">
        <v>88309</v>
      </c>
      <c r="C1202" s="12" t="s">
        <v>44</v>
      </c>
      <c r="D1202" s="12" t="s">
        <v>273</v>
      </c>
      <c r="E1202" s="137" t="s">
        <v>46</v>
      </c>
      <c r="F1202" s="137"/>
      <c r="G1202" s="13" t="s">
        <v>73</v>
      </c>
      <c r="H1202" s="16">
        <v>1.4149</v>
      </c>
      <c r="I1202" s="15">
        <f t="shared" si="390"/>
        <v>16.297499999999999</v>
      </c>
      <c r="J1202" s="15">
        <f>ROUND(H1202*I1202,2)</f>
        <v>23.06</v>
      </c>
      <c r="K1202" s="65"/>
      <c r="N1202" s="59">
        <v>21.73</v>
      </c>
      <c r="O1202" s="68">
        <f t="shared" si="374"/>
        <v>5.4325000000000001</v>
      </c>
      <c r="P1202" s="68">
        <f t="shared" si="379"/>
        <v>16.297499999999999</v>
      </c>
      <c r="Q1202" s="69">
        <f t="shared" si="375"/>
        <v>0.25</v>
      </c>
    </row>
    <row r="1203" spans="1:17" ht="24" customHeight="1" x14ac:dyDescent="0.2">
      <c r="A1203" s="12" t="s">
        <v>48</v>
      </c>
      <c r="B1203" s="14">
        <v>88316</v>
      </c>
      <c r="C1203" s="12" t="s">
        <v>44</v>
      </c>
      <c r="D1203" s="12" t="s">
        <v>106</v>
      </c>
      <c r="E1203" s="137" t="s">
        <v>46</v>
      </c>
      <c r="F1203" s="137"/>
      <c r="G1203" s="13" t="s">
        <v>73</v>
      </c>
      <c r="H1203" s="16">
        <v>3.0417000000000001</v>
      </c>
      <c r="I1203" s="15">
        <f t="shared" si="390"/>
        <v>12.84</v>
      </c>
      <c r="J1203" s="15">
        <f>ROUND(H1203*I1203,2)</f>
        <v>39.06</v>
      </c>
      <c r="K1203" s="65"/>
      <c r="N1203" s="59">
        <v>17.12</v>
      </c>
      <c r="O1203" s="68">
        <f t="shared" si="374"/>
        <v>4.28</v>
      </c>
      <c r="P1203" s="68">
        <f t="shared" si="379"/>
        <v>12.84</v>
      </c>
      <c r="Q1203" s="69">
        <f t="shared" si="375"/>
        <v>0.25</v>
      </c>
    </row>
    <row r="1204" spans="1:17" ht="39" customHeight="1" x14ac:dyDescent="0.2">
      <c r="A1204" s="12" t="s">
        <v>48</v>
      </c>
      <c r="B1204" s="14">
        <v>94964</v>
      </c>
      <c r="C1204" s="12" t="s">
        <v>44</v>
      </c>
      <c r="D1204" s="12" t="s">
        <v>687</v>
      </c>
      <c r="E1204" s="137" t="s">
        <v>103</v>
      </c>
      <c r="F1204" s="137"/>
      <c r="G1204" s="13" t="s">
        <v>104</v>
      </c>
      <c r="H1204" s="16">
        <v>1.2315</v>
      </c>
      <c r="I1204" s="15">
        <f t="shared" si="390"/>
        <v>443.10749999999996</v>
      </c>
      <c r="J1204" s="15">
        <f t="shared" ref="J1204:J1208" si="391">ROUNDDOWN(H1204*I1204,2)</f>
        <v>545.67999999999995</v>
      </c>
      <c r="K1204" s="65"/>
      <c r="N1204" s="59">
        <v>590.80999999999995</v>
      </c>
      <c r="O1204" s="68">
        <f t="shared" si="374"/>
        <v>147.70249999999999</v>
      </c>
      <c r="P1204" s="68">
        <f t="shared" si="379"/>
        <v>443.10749999999996</v>
      </c>
      <c r="Q1204" s="69">
        <f t="shared" si="375"/>
        <v>0.25</v>
      </c>
    </row>
    <row r="1205" spans="1:17" ht="26.1" customHeight="1" x14ac:dyDescent="0.2">
      <c r="A1205" s="17" t="s">
        <v>50</v>
      </c>
      <c r="B1205" s="19">
        <v>2692</v>
      </c>
      <c r="C1205" s="17" t="s">
        <v>44</v>
      </c>
      <c r="D1205" s="17" t="s">
        <v>345</v>
      </c>
      <c r="E1205" s="139" t="s">
        <v>54</v>
      </c>
      <c r="F1205" s="139"/>
      <c r="G1205" s="18" t="s">
        <v>133</v>
      </c>
      <c r="H1205" s="21">
        <v>2.1299999999999999E-2</v>
      </c>
      <c r="I1205" s="20">
        <f t="shared" si="390"/>
        <v>7.6050000000000004</v>
      </c>
      <c r="J1205" s="20">
        <f t="shared" si="391"/>
        <v>0.16</v>
      </c>
      <c r="K1205" s="65"/>
      <c r="N1205" s="59">
        <v>10.14</v>
      </c>
      <c r="O1205" s="68">
        <f t="shared" si="374"/>
        <v>2.5350000000000001</v>
      </c>
      <c r="P1205" s="68">
        <f t="shared" si="379"/>
        <v>7.6050000000000004</v>
      </c>
      <c r="Q1205" s="69">
        <f t="shared" si="375"/>
        <v>0.25</v>
      </c>
    </row>
    <row r="1206" spans="1:17" ht="26.1" customHeight="1" x14ac:dyDescent="0.2">
      <c r="A1206" s="17" t="s">
        <v>50</v>
      </c>
      <c r="B1206" s="19">
        <v>4509</v>
      </c>
      <c r="C1206" s="17" t="s">
        <v>44</v>
      </c>
      <c r="D1206" s="17" t="s">
        <v>688</v>
      </c>
      <c r="E1206" s="139" t="s">
        <v>54</v>
      </c>
      <c r="F1206" s="139"/>
      <c r="G1206" s="18" t="s">
        <v>108</v>
      </c>
      <c r="H1206" s="21">
        <v>3.125</v>
      </c>
      <c r="I1206" s="20">
        <f t="shared" si="390"/>
        <v>3.7874999999999996</v>
      </c>
      <c r="J1206" s="20">
        <f t="shared" si="391"/>
        <v>11.83</v>
      </c>
      <c r="K1206" s="65"/>
      <c r="N1206" s="59">
        <v>5.05</v>
      </c>
      <c r="O1206" s="68">
        <f t="shared" si="374"/>
        <v>1.2625</v>
      </c>
      <c r="P1206" s="68">
        <f t="shared" si="379"/>
        <v>3.7874999999999996</v>
      </c>
      <c r="Q1206" s="69">
        <f t="shared" si="375"/>
        <v>0.25</v>
      </c>
    </row>
    <row r="1207" spans="1:17" ht="26.1" customHeight="1" x14ac:dyDescent="0.2">
      <c r="A1207" s="17" t="s">
        <v>50</v>
      </c>
      <c r="B1207" s="19">
        <v>4517</v>
      </c>
      <c r="C1207" s="17" t="s">
        <v>44</v>
      </c>
      <c r="D1207" s="17" t="s">
        <v>346</v>
      </c>
      <c r="E1207" s="139" t="s">
        <v>54</v>
      </c>
      <c r="F1207" s="139"/>
      <c r="G1207" s="18" t="s">
        <v>108</v>
      </c>
      <c r="H1207" s="21">
        <v>2.5</v>
      </c>
      <c r="I1207" s="20">
        <f t="shared" si="390"/>
        <v>2.61</v>
      </c>
      <c r="J1207" s="20">
        <f t="shared" si="391"/>
        <v>6.52</v>
      </c>
      <c r="K1207" s="65"/>
      <c r="N1207" s="59">
        <v>3.48</v>
      </c>
      <c r="O1207" s="68">
        <f t="shared" si="374"/>
        <v>0.87</v>
      </c>
      <c r="P1207" s="68">
        <f t="shared" si="379"/>
        <v>2.61</v>
      </c>
      <c r="Q1207" s="69">
        <f t="shared" si="375"/>
        <v>0.25</v>
      </c>
    </row>
    <row r="1208" spans="1:17" ht="24" customHeight="1" thickBot="1" x14ac:dyDescent="0.25">
      <c r="A1208" s="17" t="s">
        <v>50</v>
      </c>
      <c r="B1208" s="19">
        <v>5068</v>
      </c>
      <c r="C1208" s="17" t="s">
        <v>44</v>
      </c>
      <c r="D1208" s="17" t="s">
        <v>131</v>
      </c>
      <c r="E1208" s="139" t="s">
        <v>54</v>
      </c>
      <c r="F1208" s="139"/>
      <c r="G1208" s="18" t="s">
        <v>112</v>
      </c>
      <c r="H1208" s="21">
        <v>0.2994</v>
      </c>
      <c r="I1208" s="20">
        <f t="shared" si="390"/>
        <v>15.254999999999999</v>
      </c>
      <c r="J1208" s="20">
        <f t="shared" si="391"/>
        <v>4.5599999999999996</v>
      </c>
      <c r="K1208" s="65"/>
      <c r="N1208" s="59">
        <v>20.34</v>
      </c>
      <c r="O1208" s="68">
        <f t="shared" si="374"/>
        <v>5.085</v>
      </c>
      <c r="P1208" s="68">
        <f t="shared" si="379"/>
        <v>15.254999999999999</v>
      </c>
      <c r="Q1208" s="69">
        <f t="shared" si="375"/>
        <v>0.25</v>
      </c>
    </row>
    <row r="1209" spans="1:17" ht="0.95" customHeight="1" thickTop="1" x14ac:dyDescent="0.2">
      <c r="A1209" s="11"/>
      <c r="B1209" s="11"/>
      <c r="C1209" s="11"/>
      <c r="D1209" s="11"/>
      <c r="E1209" s="11"/>
      <c r="F1209" s="11"/>
      <c r="G1209" s="11"/>
      <c r="H1209" s="11"/>
      <c r="I1209" s="11"/>
      <c r="J1209" s="11"/>
      <c r="K1209" s="65" t="b">
        <f t="shared" si="378"/>
        <v>0</v>
      </c>
      <c r="N1209" s="59"/>
      <c r="O1209" s="68">
        <f t="shared" si="374"/>
        <v>0</v>
      </c>
      <c r="P1209" s="68">
        <f t="shared" si="379"/>
        <v>0</v>
      </c>
      <c r="Q1209" s="69" t="e">
        <f t="shared" si="375"/>
        <v>#DIV/0!</v>
      </c>
    </row>
    <row r="1210" spans="1:17" ht="18" customHeight="1" x14ac:dyDescent="0.2">
      <c r="A1210" s="2" t="s">
        <v>689</v>
      </c>
      <c r="B1210" s="4" t="s">
        <v>36</v>
      </c>
      <c r="C1210" s="2" t="s">
        <v>37</v>
      </c>
      <c r="D1210" s="2" t="s">
        <v>9</v>
      </c>
      <c r="E1210" s="129" t="s">
        <v>38</v>
      </c>
      <c r="F1210" s="129"/>
      <c r="G1210" s="3" t="s">
        <v>39</v>
      </c>
      <c r="H1210" s="4" t="s">
        <v>40</v>
      </c>
      <c r="I1210" s="4" t="s">
        <v>41</v>
      </c>
      <c r="J1210" s="4" t="s">
        <v>10</v>
      </c>
      <c r="K1210" s="65">
        <f t="shared" si="378"/>
        <v>21.72</v>
      </c>
      <c r="N1210" s="59" t="s">
        <v>41</v>
      </c>
      <c r="O1210" s="68" t="e">
        <f t="shared" si="374"/>
        <v>#VALUE!</v>
      </c>
      <c r="P1210" s="68" t="e">
        <f t="shared" si="379"/>
        <v>#VALUE!</v>
      </c>
      <c r="Q1210" s="69" t="e">
        <f t="shared" si="375"/>
        <v>#VALUE!</v>
      </c>
    </row>
    <row r="1211" spans="1:17" ht="26.1" customHeight="1" x14ac:dyDescent="0.2">
      <c r="A1211" s="6" t="s">
        <v>42</v>
      </c>
      <c r="B1211" s="8">
        <v>98555</v>
      </c>
      <c r="C1211" s="6" t="s">
        <v>44</v>
      </c>
      <c r="D1211" s="6" t="s">
        <v>654</v>
      </c>
      <c r="E1211" s="138" t="s">
        <v>355</v>
      </c>
      <c r="F1211" s="138"/>
      <c r="G1211" s="7" t="s">
        <v>101</v>
      </c>
      <c r="H1211" s="10">
        <v>1</v>
      </c>
      <c r="I1211" s="9">
        <f>SUM(J1212:J1214)</f>
        <v>21.72</v>
      </c>
      <c r="J1211" s="9">
        <f>H1211*I1211</f>
        <v>21.72</v>
      </c>
      <c r="K1211" s="65"/>
      <c r="N1211" s="59">
        <v>28.95</v>
      </c>
      <c r="O1211" s="68">
        <f t="shared" si="374"/>
        <v>7.2374999999999998</v>
      </c>
      <c r="P1211" s="68">
        <f t="shared" si="379"/>
        <v>21.712499999999999</v>
      </c>
      <c r="Q1211" s="69">
        <f t="shared" si="375"/>
        <v>0.25</v>
      </c>
    </row>
    <row r="1212" spans="1:17" ht="26.1" customHeight="1" x14ac:dyDescent="0.2">
      <c r="A1212" s="12" t="s">
        <v>48</v>
      </c>
      <c r="B1212" s="14">
        <v>88243</v>
      </c>
      <c r="C1212" s="12" t="s">
        <v>44</v>
      </c>
      <c r="D1212" s="12" t="s">
        <v>356</v>
      </c>
      <c r="E1212" s="137" t="s">
        <v>46</v>
      </c>
      <c r="F1212" s="137"/>
      <c r="G1212" s="13" t="s">
        <v>73</v>
      </c>
      <c r="H1212" s="16">
        <v>0.14749999999999999</v>
      </c>
      <c r="I1212" s="15">
        <f t="shared" ref="I1212:I1214" si="392">P1212</f>
        <v>13.3125</v>
      </c>
      <c r="J1212" s="15">
        <f>ROUND(H1212*I1212,2)</f>
        <v>1.96</v>
      </c>
      <c r="K1212" s="65"/>
      <c r="N1212" s="59">
        <v>17.75</v>
      </c>
      <c r="O1212" s="68">
        <f t="shared" si="374"/>
        <v>4.4375</v>
      </c>
      <c r="P1212" s="68">
        <f t="shared" si="379"/>
        <v>13.3125</v>
      </c>
      <c r="Q1212" s="69">
        <f t="shared" si="375"/>
        <v>0.25</v>
      </c>
    </row>
    <row r="1213" spans="1:17" ht="24" customHeight="1" x14ac:dyDescent="0.2">
      <c r="A1213" s="12" t="s">
        <v>48</v>
      </c>
      <c r="B1213" s="14">
        <v>88270</v>
      </c>
      <c r="C1213" s="12" t="s">
        <v>44</v>
      </c>
      <c r="D1213" s="12" t="s">
        <v>357</v>
      </c>
      <c r="E1213" s="137" t="s">
        <v>46</v>
      </c>
      <c r="F1213" s="137"/>
      <c r="G1213" s="13" t="s">
        <v>73</v>
      </c>
      <c r="H1213" s="16">
        <v>0.5</v>
      </c>
      <c r="I1213" s="15">
        <f t="shared" si="392"/>
        <v>16.297499999999999</v>
      </c>
      <c r="J1213" s="15">
        <f>ROUND(H1213*I1213,2)</f>
        <v>8.15</v>
      </c>
      <c r="K1213" s="65"/>
      <c r="N1213" s="59">
        <v>21.73</v>
      </c>
      <c r="O1213" s="68">
        <f t="shared" si="374"/>
        <v>5.4325000000000001</v>
      </c>
      <c r="P1213" s="68">
        <f t="shared" si="379"/>
        <v>16.297499999999999</v>
      </c>
      <c r="Q1213" s="69">
        <f t="shared" si="375"/>
        <v>0.25</v>
      </c>
    </row>
    <row r="1214" spans="1:17" ht="39" customHeight="1" thickBot="1" x14ac:dyDescent="0.25">
      <c r="A1214" s="17" t="s">
        <v>50</v>
      </c>
      <c r="B1214" s="19">
        <v>135</v>
      </c>
      <c r="C1214" s="17" t="s">
        <v>44</v>
      </c>
      <c r="D1214" s="17" t="s">
        <v>655</v>
      </c>
      <c r="E1214" s="139" t="s">
        <v>54</v>
      </c>
      <c r="F1214" s="139"/>
      <c r="G1214" s="18" t="s">
        <v>112</v>
      </c>
      <c r="H1214" s="21">
        <v>3.2</v>
      </c>
      <c r="I1214" s="20">
        <f t="shared" si="392"/>
        <v>3.63</v>
      </c>
      <c r="J1214" s="20">
        <f t="shared" ref="J1214" si="393">ROUNDDOWN(H1214*I1214,2)</f>
        <v>11.61</v>
      </c>
      <c r="K1214" s="65"/>
      <c r="N1214" s="59">
        <v>4.84</v>
      </c>
      <c r="O1214" s="68">
        <f t="shared" si="374"/>
        <v>1.21</v>
      </c>
      <c r="P1214" s="68">
        <f t="shared" si="379"/>
        <v>3.63</v>
      </c>
      <c r="Q1214" s="69">
        <f t="shared" si="375"/>
        <v>0.25</v>
      </c>
    </row>
    <row r="1215" spans="1:17" ht="0.95" customHeight="1" thickTop="1" x14ac:dyDescent="0.2">
      <c r="A1215" s="11"/>
      <c r="B1215" s="11"/>
      <c r="C1215" s="11"/>
      <c r="D1215" s="11"/>
      <c r="E1215" s="11"/>
      <c r="F1215" s="11"/>
      <c r="G1215" s="11"/>
      <c r="H1215" s="11"/>
      <c r="I1215" s="11"/>
      <c r="J1215" s="11"/>
      <c r="K1215" s="65" t="b">
        <f t="shared" si="378"/>
        <v>0</v>
      </c>
      <c r="N1215" s="59"/>
      <c r="O1215" s="68">
        <f t="shared" si="374"/>
        <v>0</v>
      </c>
      <c r="P1215" s="68">
        <f t="shared" si="379"/>
        <v>0</v>
      </c>
      <c r="Q1215" s="69" t="e">
        <f t="shared" si="375"/>
        <v>#DIV/0!</v>
      </c>
    </row>
    <row r="1216" spans="1:17" ht="18" customHeight="1" x14ac:dyDescent="0.2">
      <c r="A1216" s="2" t="s">
        <v>690</v>
      </c>
      <c r="B1216" s="4" t="s">
        <v>36</v>
      </c>
      <c r="C1216" s="2" t="s">
        <v>37</v>
      </c>
      <c r="D1216" s="2" t="s">
        <v>9</v>
      </c>
      <c r="E1216" s="129" t="s">
        <v>38</v>
      </c>
      <c r="F1216" s="129"/>
      <c r="G1216" s="3" t="s">
        <v>39</v>
      </c>
      <c r="H1216" s="4" t="s">
        <v>40</v>
      </c>
      <c r="I1216" s="4" t="s">
        <v>41</v>
      </c>
      <c r="J1216" s="4" t="s">
        <v>10</v>
      </c>
      <c r="K1216" s="65">
        <f t="shared" si="378"/>
        <v>93.029999999999987</v>
      </c>
      <c r="N1216" s="59" t="s">
        <v>41</v>
      </c>
      <c r="O1216" s="68" t="e">
        <f t="shared" si="374"/>
        <v>#VALUE!</v>
      </c>
      <c r="P1216" s="68" t="e">
        <f t="shared" si="379"/>
        <v>#VALUE!</v>
      </c>
      <c r="Q1216" s="69" t="e">
        <f t="shared" si="375"/>
        <v>#VALUE!</v>
      </c>
    </row>
    <row r="1217" spans="1:17" ht="26.1" customHeight="1" x14ac:dyDescent="0.2">
      <c r="A1217" s="6" t="s">
        <v>42</v>
      </c>
      <c r="B1217" s="8">
        <v>98689</v>
      </c>
      <c r="C1217" s="6" t="s">
        <v>44</v>
      </c>
      <c r="D1217" s="6" t="s">
        <v>691</v>
      </c>
      <c r="E1217" s="138" t="s">
        <v>171</v>
      </c>
      <c r="F1217" s="138"/>
      <c r="G1217" s="7" t="s">
        <v>108</v>
      </c>
      <c r="H1217" s="10">
        <v>1</v>
      </c>
      <c r="I1217" s="9">
        <f>SUM(J1218:J1221)</f>
        <v>93.029999999999987</v>
      </c>
      <c r="J1217" s="9">
        <f>H1217*I1217</f>
        <v>93.029999999999987</v>
      </c>
      <c r="K1217" s="65"/>
      <c r="N1217" s="59">
        <v>124.04</v>
      </c>
      <c r="O1217" s="68">
        <f t="shared" si="374"/>
        <v>31.01</v>
      </c>
      <c r="P1217" s="68">
        <f t="shared" si="379"/>
        <v>93.03</v>
      </c>
      <c r="Q1217" s="69">
        <f t="shared" si="375"/>
        <v>0.25</v>
      </c>
    </row>
    <row r="1218" spans="1:17" ht="24" customHeight="1" x14ac:dyDescent="0.2">
      <c r="A1218" s="12" t="s">
        <v>48</v>
      </c>
      <c r="B1218" s="14">
        <v>88274</v>
      </c>
      <c r="C1218" s="12" t="s">
        <v>44</v>
      </c>
      <c r="D1218" s="12" t="s">
        <v>692</v>
      </c>
      <c r="E1218" s="137" t="s">
        <v>46</v>
      </c>
      <c r="F1218" s="137"/>
      <c r="G1218" s="13" t="s">
        <v>73</v>
      </c>
      <c r="H1218" s="16">
        <v>0.54700000000000004</v>
      </c>
      <c r="I1218" s="15">
        <f t="shared" ref="I1218:I1221" si="394">P1218</f>
        <v>16.177500000000002</v>
      </c>
      <c r="J1218" s="15">
        <f>ROUND(H1218*I1218,2)</f>
        <v>8.85</v>
      </c>
      <c r="K1218" s="65"/>
      <c r="N1218" s="59">
        <v>21.57</v>
      </c>
      <c r="O1218" s="68">
        <f t="shared" si="374"/>
        <v>5.3925000000000001</v>
      </c>
      <c r="P1218" s="68">
        <f t="shared" si="379"/>
        <v>16.177500000000002</v>
      </c>
      <c r="Q1218" s="69">
        <f t="shared" si="375"/>
        <v>0.24999999999999989</v>
      </c>
    </row>
    <row r="1219" spans="1:17" ht="24" customHeight="1" x14ac:dyDescent="0.2">
      <c r="A1219" s="12" t="s">
        <v>48</v>
      </c>
      <c r="B1219" s="14">
        <v>88316</v>
      </c>
      <c r="C1219" s="12" t="s">
        <v>44</v>
      </c>
      <c r="D1219" s="12" t="s">
        <v>106</v>
      </c>
      <c r="E1219" s="137" t="s">
        <v>46</v>
      </c>
      <c r="F1219" s="137"/>
      <c r="G1219" s="13" t="s">
        <v>73</v>
      </c>
      <c r="H1219" s="16">
        <v>0.27300000000000002</v>
      </c>
      <c r="I1219" s="15">
        <f t="shared" si="394"/>
        <v>12.84</v>
      </c>
      <c r="J1219" s="15">
        <f t="shared" ref="J1219:J1221" si="395">ROUNDDOWN(H1219*I1219,2)</f>
        <v>3.5</v>
      </c>
      <c r="K1219" s="65"/>
      <c r="N1219" s="59">
        <v>17.12</v>
      </c>
      <c r="O1219" s="68">
        <f t="shared" si="374"/>
        <v>4.28</v>
      </c>
      <c r="P1219" s="68">
        <f t="shared" si="379"/>
        <v>12.84</v>
      </c>
      <c r="Q1219" s="69">
        <f t="shared" si="375"/>
        <v>0.25</v>
      </c>
    </row>
    <row r="1220" spans="1:17" ht="39" customHeight="1" x14ac:dyDescent="0.2">
      <c r="A1220" s="17" t="s">
        <v>50</v>
      </c>
      <c r="B1220" s="19">
        <v>20232</v>
      </c>
      <c r="C1220" s="17" t="s">
        <v>44</v>
      </c>
      <c r="D1220" s="17" t="s">
        <v>693</v>
      </c>
      <c r="E1220" s="139" t="s">
        <v>54</v>
      </c>
      <c r="F1220" s="139"/>
      <c r="G1220" s="18" t="s">
        <v>108</v>
      </c>
      <c r="H1220" s="21">
        <v>1</v>
      </c>
      <c r="I1220" s="20">
        <f t="shared" si="394"/>
        <v>78.607500000000002</v>
      </c>
      <c r="J1220" s="20">
        <f t="shared" si="395"/>
        <v>78.599999999999994</v>
      </c>
      <c r="K1220" s="65"/>
      <c r="N1220" s="59">
        <v>104.81</v>
      </c>
      <c r="O1220" s="68">
        <f t="shared" si="374"/>
        <v>26.202500000000001</v>
      </c>
      <c r="P1220" s="68">
        <f t="shared" si="379"/>
        <v>78.607500000000002</v>
      </c>
      <c r="Q1220" s="69">
        <f t="shared" si="375"/>
        <v>0.25</v>
      </c>
    </row>
    <row r="1221" spans="1:17" ht="24" customHeight="1" thickBot="1" x14ac:dyDescent="0.25">
      <c r="A1221" s="17" t="s">
        <v>50</v>
      </c>
      <c r="B1221" s="19">
        <v>37595</v>
      </c>
      <c r="C1221" s="17" t="s">
        <v>44</v>
      </c>
      <c r="D1221" s="17" t="s">
        <v>676</v>
      </c>
      <c r="E1221" s="139" t="s">
        <v>54</v>
      </c>
      <c r="F1221" s="139"/>
      <c r="G1221" s="18" t="s">
        <v>112</v>
      </c>
      <c r="H1221" s="21">
        <v>1.29</v>
      </c>
      <c r="I1221" s="20">
        <f t="shared" si="394"/>
        <v>1.6124999999999998</v>
      </c>
      <c r="J1221" s="20">
        <f t="shared" si="395"/>
        <v>2.08</v>
      </c>
      <c r="K1221" s="65"/>
      <c r="N1221" s="59">
        <v>2.15</v>
      </c>
      <c r="O1221" s="68">
        <f t="shared" si="374"/>
        <v>0.53749999999999998</v>
      </c>
      <c r="P1221" s="68">
        <f t="shared" si="379"/>
        <v>1.6124999999999998</v>
      </c>
      <c r="Q1221" s="69">
        <f t="shared" si="375"/>
        <v>0.25</v>
      </c>
    </row>
    <row r="1222" spans="1:17" ht="0.95" customHeight="1" thickTop="1" x14ac:dyDescent="0.2">
      <c r="A1222" s="11"/>
      <c r="B1222" s="11"/>
      <c r="C1222" s="11"/>
      <c r="D1222" s="11"/>
      <c r="E1222" s="11"/>
      <c r="F1222" s="11"/>
      <c r="G1222" s="11"/>
      <c r="H1222" s="11"/>
      <c r="I1222" s="11"/>
      <c r="J1222" s="11"/>
      <c r="K1222" s="65" t="b">
        <f t="shared" si="378"/>
        <v>0</v>
      </c>
      <c r="N1222" s="59"/>
      <c r="O1222" s="68">
        <f t="shared" si="374"/>
        <v>0</v>
      </c>
      <c r="P1222" s="68">
        <f t="shared" si="379"/>
        <v>0</v>
      </c>
      <c r="Q1222" s="69" t="e">
        <f t="shared" si="375"/>
        <v>#DIV/0!</v>
      </c>
    </row>
    <row r="1223" spans="1:17" ht="18" customHeight="1" x14ac:dyDescent="0.2">
      <c r="A1223" s="2" t="s">
        <v>694</v>
      </c>
      <c r="B1223" s="4" t="s">
        <v>36</v>
      </c>
      <c r="C1223" s="2" t="s">
        <v>37</v>
      </c>
      <c r="D1223" s="2" t="s">
        <v>9</v>
      </c>
      <c r="E1223" s="129" t="s">
        <v>38</v>
      </c>
      <c r="F1223" s="129"/>
      <c r="G1223" s="3" t="s">
        <v>39</v>
      </c>
      <c r="H1223" s="4" t="s">
        <v>40</v>
      </c>
      <c r="I1223" s="4" t="s">
        <v>41</v>
      </c>
      <c r="J1223" s="4" t="s">
        <v>10</v>
      </c>
      <c r="K1223" s="65">
        <f t="shared" si="378"/>
        <v>67.680000000000007</v>
      </c>
      <c r="N1223" s="59" t="s">
        <v>41</v>
      </c>
      <c r="O1223" s="68" t="e">
        <f t="shared" si="374"/>
        <v>#VALUE!</v>
      </c>
      <c r="P1223" s="68" t="e">
        <f t="shared" si="379"/>
        <v>#VALUE!</v>
      </c>
      <c r="Q1223" s="69" t="e">
        <f t="shared" si="375"/>
        <v>#VALUE!</v>
      </c>
    </row>
    <row r="1224" spans="1:17" ht="24" customHeight="1" x14ac:dyDescent="0.2">
      <c r="A1224" s="6" t="s">
        <v>42</v>
      </c>
      <c r="B1224" s="8" t="s">
        <v>695</v>
      </c>
      <c r="C1224" s="6" t="s">
        <v>87</v>
      </c>
      <c r="D1224" s="6" t="s">
        <v>696</v>
      </c>
      <c r="E1224" s="138" t="s">
        <v>46</v>
      </c>
      <c r="F1224" s="138"/>
      <c r="G1224" s="7" t="s">
        <v>108</v>
      </c>
      <c r="H1224" s="10">
        <v>1</v>
      </c>
      <c r="I1224" s="9">
        <f>SUM(J1225:J1228)</f>
        <v>67.680000000000007</v>
      </c>
      <c r="J1224" s="9">
        <f>H1224*I1224</f>
        <v>67.680000000000007</v>
      </c>
      <c r="K1224" s="65"/>
      <c r="N1224" s="59">
        <v>90.24</v>
      </c>
      <c r="O1224" s="68">
        <f t="shared" ref="O1224:O1287" si="396">N1224*$O$4</f>
        <v>22.56</v>
      </c>
      <c r="P1224" s="68">
        <f t="shared" si="379"/>
        <v>67.679999999999993</v>
      </c>
      <c r="Q1224" s="69">
        <f t="shared" ref="Q1224:Q1287" si="397">1-(P1224/N1224)</f>
        <v>0.25</v>
      </c>
    </row>
    <row r="1225" spans="1:17" ht="24" customHeight="1" x14ac:dyDescent="0.2">
      <c r="A1225" s="12" t="s">
        <v>48</v>
      </c>
      <c r="B1225" s="14">
        <v>88309</v>
      </c>
      <c r="C1225" s="12" t="s">
        <v>44</v>
      </c>
      <c r="D1225" s="12" t="s">
        <v>273</v>
      </c>
      <c r="E1225" s="137" t="s">
        <v>46</v>
      </c>
      <c r="F1225" s="137"/>
      <c r="G1225" s="13" t="s">
        <v>73</v>
      </c>
      <c r="H1225" s="16">
        <v>0.108</v>
      </c>
      <c r="I1225" s="15">
        <f t="shared" ref="I1225:I1228" si="398">P1225</f>
        <v>16.297499999999999</v>
      </c>
      <c r="J1225" s="15">
        <f>ROUND(H1225*I1225,2)</f>
        <v>1.76</v>
      </c>
      <c r="K1225" s="65"/>
      <c r="N1225" s="59">
        <v>21.73</v>
      </c>
      <c r="O1225" s="68">
        <f t="shared" si="396"/>
        <v>5.4325000000000001</v>
      </c>
      <c r="P1225" s="68">
        <f t="shared" si="379"/>
        <v>16.297499999999999</v>
      </c>
      <c r="Q1225" s="69">
        <f t="shared" si="397"/>
        <v>0.25</v>
      </c>
    </row>
    <row r="1226" spans="1:17" ht="24" customHeight="1" x14ac:dyDescent="0.2">
      <c r="A1226" s="12" t="s">
        <v>48</v>
      </c>
      <c r="B1226" s="14">
        <v>88316</v>
      </c>
      <c r="C1226" s="12" t="s">
        <v>44</v>
      </c>
      <c r="D1226" s="12" t="s">
        <v>106</v>
      </c>
      <c r="E1226" s="137" t="s">
        <v>46</v>
      </c>
      <c r="F1226" s="137"/>
      <c r="G1226" s="13" t="s">
        <v>73</v>
      </c>
      <c r="H1226" s="16">
        <v>0.06</v>
      </c>
      <c r="I1226" s="15">
        <f t="shared" si="398"/>
        <v>12.84</v>
      </c>
      <c r="J1226" s="15">
        <f>ROUND(H1226*I1226,2)</f>
        <v>0.77</v>
      </c>
      <c r="K1226" s="65"/>
      <c r="N1226" s="59">
        <v>17.12</v>
      </c>
      <c r="O1226" s="68">
        <f t="shared" si="396"/>
        <v>4.28</v>
      </c>
      <c r="P1226" s="68">
        <f t="shared" si="379"/>
        <v>12.84</v>
      </c>
      <c r="Q1226" s="69">
        <f t="shared" si="397"/>
        <v>0.25</v>
      </c>
    </row>
    <row r="1227" spans="1:17" ht="26.1" customHeight="1" x14ac:dyDescent="0.2">
      <c r="A1227" s="17" t="s">
        <v>50</v>
      </c>
      <c r="B1227" s="19">
        <v>11134</v>
      </c>
      <c r="C1227" s="17" t="s">
        <v>90</v>
      </c>
      <c r="D1227" s="17" t="s">
        <v>13574</v>
      </c>
      <c r="E1227" s="139" t="s">
        <v>54</v>
      </c>
      <c r="F1227" s="139"/>
      <c r="G1227" s="18" t="s">
        <v>101</v>
      </c>
      <c r="H1227" s="21">
        <v>1.34</v>
      </c>
      <c r="I1227" s="20">
        <f t="shared" si="398"/>
        <v>34.454999999999998</v>
      </c>
      <c r="J1227" s="20">
        <f>ROUND(H1227*I1227,2)+0.01</f>
        <v>46.18</v>
      </c>
      <c r="K1227" s="65"/>
      <c r="N1227" s="59">
        <v>45.94</v>
      </c>
      <c r="O1227" s="68">
        <f t="shared" si="396"/>
        <v>11.484999999999999</v>
      </c>
      <c r="P1227" s="68">
        <f t="shared" si="379"/>
        <v>34.454999999999998</v>
      </c>
      <c r="Q1227" s="69">
        <f t="shared" si="397"/>
        <v>0.25</v>
      </c>
    </row>
    <row r="1228" spans="1:17" ht="24" customHeight="1" thickBot="1" x14ac:dyDescent="0.25">
      <c r="A1228" s="17" t="s">
        <v>50</v>
      </c>
      <c r="B1228" s="19">
        <v>4791</v>
      </c>
      <c r="C1228" s="17" t="s">
        <v>44</v>
      </c>
      <c r="D1228" s="17" t="s">
        <v>680</v>
      </c>
      <c r="E1228" s="139" t="s">
        <v>54</v>
      </c>
      <c r="F1228" s="139"/>
      <c r="G1228" s="18" t="s">
        <v>112</v>
      </c>
      <c r="H1228" s="21">
        <v>0.8</v>
      </c>
      <c r="I1228" s="20">
        <f t="shared" si="398"/>
        <v>23.715</v>
      </c>
      <c r="J1228" s="20">
        <f>ROUND(H1228*I1228,2)</f>
        <v>18.97</v>
      </c>
      <c r="K1228" s="65"/>
      <c r="N1228" s="59">
        <v>31.62</v>
      </c>
      <c r="O1228" s="68">
        <f t="shared" si="396"/>
        <v>7.9050000000000002</v>
      </c>
      <c r="P1228" s="68">
        <f t="shared" si="379"/>
        <v>23.715</v>
      </c>
      <c r="Q1228" s="69">
        <f t="shared" si="397"/>
        <v>0.25</v>
      </c>
    </row>
    <row r="1229" spans="1:17" ht="0.95" customHeight="1" thickTop="1" x14ac:dyDescent="0.2">
      <c r="A1229" s="11"/>
      <c r="B1229" s="11"/>
      <c r="C1229" s="11"/>
      <c r="D1229" s="11"/>
      <c r="E1229" s="11"/>
      <c r="F1229" s="11"/>
      <c r="G1229" s="11"/>
      <c r="H1229" s="11"/>
      <c r="I1229" s="11"/>
      <c r="J1229" s="11"/>
      <c r="K1229" s="65" t="b">
        <f t="shared" ref="K1229:K1284" si="399">IF(J1229="Total",J1230)</f>
        <v>0</v>
      </c>
      <c r="N1229" s="59"/>
      <c r="O1229" s="68">
        <f t="shared" si="396"/>
        <v>0</v>
      </c>
      <c r="P1229" s="68">
        <f t="shared" si="379"/>
        <v>0</v>
      </c>
      <c r="Q1229" s="69" t="e">
        <f t="shared" si="397"/>
        <v>#DIV/0!</v>
      </c>
    </row>
    <row r="1230" spans="1:17" ht="18" customHeight="1" x14ac:dyDescent="0.2">
      <c r="A1230" s="2" t="s">
        <v>698</v>
      </c>
      <c r="B1230" s="4" t="s">
        <v>36</v>
      </c>
      <c r="C1230" s="2" t="s">
        <v>37</v>
      </c>
      <c r="D1230" s="2" t="s">
        <v>9</v>
      </c>
      <c r="E1230" s="129" t="s">
        <v>38</v>
      </c>
      <c r="F1230" s="129"/>
      <c r="G1230" s="3" t="s">
        <v>39</v>
      </c>
      <c r="H1230" s="4" t="s">
        <v>40</v>
      </c>
      <c r="I1230" s="4" t="s">
        <v>41</v>
      </c>
      <c r="J1230" s="4" t="s">
        <v>10</v>
      </c>
      <c r="K1230" s="65">
        <f t="shared" si="399"/>
        <v>123.03</v>
      </c>
      <c r="N1230" s="59" t="s">
        <v>41</v>
      </c>
      <c r="O1230" s="68" t="e">
        <f t="shared" si="396"/>
        <v>#VALUE!</v>
      </c>
      <c r="P1230" s="68" t="e">
        <f t="shared" ref="P1230:P1293" si="400">N1230-O1230</f>
        <v>#VALUE!</v>
      </c>
      <c r="Q1230" s="69" t="e">
        <f t="shared" si="397"/>
        <v>#VALUE!</v>
      </c>
    </row>
    <row r="1231" spans="1:17" ht="26.1" customHeight="1" x14ac:dyDescent="0.2">
      <c r="A1231" s="6" t="s">
        <v>42</v>
      </c>
      <c r="B1231" s="8">
        <v>11903</v>
      </c>
      <c r="C1231" s="6" t="s">
        <v>90</v>
      </c>
      <c r="D1231" s="6" t="s">
        <v>699</v>
      </c>
      <c r="E1231" s="138" t="s">
        <v>700</v>
      </c>
      <c r="F1231" s="138"/>
      <c r="G1231" s="7" t="s">
        <v>390</v>
      </c>
      <c r="H1231" s="10">
        <v>1</v>
      </c>
      <c r="I1231" s="9">
        <f>SUM(J1232:J1235)</f>
        <v>123.03</v>
      </c>
      <c r="J1231" s="9">
        <f>H1231*I1231</f>
        <v>123.03</v>
      </c>
      <c r="K1231" s="65"/>
      <c r="N1231" s="59">
        <v>164.04</v>
      </c>
      <c r="O1231" s="68">
        <f t="shared" si="396"/>
        <v>41.01</v>
      </c>
      <c r="P1231" s="68">
        <f t="shared" si="400"/>
        <v>123.03</v>
      </c>
      <c r="Q1231" s="69">
        <f t="shared" si="397"/>
        <v>0.25</v>
      </c>
    </row>
    <row r="1232" spans="1:17" ht="24" customHeight="1" x14ac:dyDescent="0.2">
      <c r="A1232" s="12" t="s">
        <v>48</v>
      </c>
      <c r="B1232" s="14">
        <v>88309</v>
      </c>
      <c r="C1232" s="12" t="s">
        <v>44</v>
      </c>
      <c r="D1232" s="12" t="s">
        <v>273</v>
      </c>
      <c r="E1232" s="137" t="s">
        <v>46</v>
      </c>
      <c r="F1232" s="137"/>
      <c r="G1232" s="13" t="s">
        <v>73</v>
      </c>
      <c r="H1232" s="16">
        <v>0.5</v>
      </c>
      <c r="I1232" s="15">
        <f t="shared" ref="I1232:I1235" si="401">P1232</f>
        <v>16.297499999999999</v>
      </c>
      <c r="J1232" s="15">
        <f>ROUND(H1232*I1232,2)</f>
        <v>8.15</v>
      </c>
      <c r="K1232" s="65"/>
      <c r="N1232" s="59">
        <v>21.73</v>
      </c>
      <c r="O1232" s="68">
        <f t="shared" si="396"/>
        <v>5.4325000000000001</v>
      </c>
      <c r="P1232" s="68">
        <f t="shared" si="400"/>
        <v>16.297499999999999</v>
      </c>
      <c r="Q1232" s="69">
        <f t="shared" si="397"/>
        <v>0.25</v>
      </c>
    </row>
    <row r="1233" spans="1:17" ht="24" customHeight="1" x14ac:dyDescent="0.2">
      <c r="A1233" s="12" t="s">
        <v>48</v>
      </c>
      <c r="B1233" s="14">
        <v>88316</v>
      </c>
      <c r="C1233" s="12" t="s">
        <v>44</v>
      </c>
      <c r="D1233" s="12" t="s">
        <v>106</v>
      </c>
      <c r="E1233" s="137" t="s">
        <v>46</v>
      </c>
      <c r="F1233" s="137"/>
      <c r="G1233" s="13" t="s">
        <v>73</v>
      </c>
      <c r="H1233" s="16">
        <v>0.6</v>
      </c>
      <c r="I1233" s="15">
        <f t="shared" si="401"/>
        <v>12.84</v>
      </c>
      <c r="J1233" s="15">
        <f>ROUND(H1233*I1233,2)+0.01</f>
        <v>7.71</v>
      </c>
      <c r="K1233" s="65"/>
      <c r="N1233" s="59">
        <v>17.12</v>
      </c>
      <c r="O1233" s="68">
        <f t="shared" si="396"/>
        <v>4.28</v>
      </c>
      <c r="P1233" s="68">
        <f t="shared" si="400"/>
        <v>12.84</v>
      </c>
      <c r="Q1233" s="69">
        <f t="shared" si="397"/>
        <v>0.25</v>
      </c>
    </row>
    <row r="1234" spans="1:17" ht="26.1" customHeight="1" x14ac:dyDescent="0.2">
      <c r="A1234" s="17" t="s">
        <v>50</v>
      </c>
      <c r="B1234" s="19">
        <v>12728</v>
      </c>
      <c r="C1234" s="17" t="s">
        <v>90</v>
      </c>
      <c r="D1234" s="17" t="s">
        <v>701</v>
      </c>
      <c r="E1234" s="139" t="s">
        <v>54</v>
      </c>
      <c r="F1234" s="139"/>
      <c r="G1234" s="18" t="s">
        <v>390</v>
      </c>
      <c r="H1234" s="21">
        <v>1</v>
      </c>
      <c r="I1234" s="20">
        <f t="shared" si="401"/>
        <v>100.2525</v>
      </c>
      <c r="J1234" s="20">
        <f t="shared" ref="J1234:J1235" si="402">ROUND(H1234*I1234,2)</f>
        <v>100.25</v>
      </c>
      <c r="K1234" s="65"/>
      <c r="N1234" s="59">
        <v>133.66999999999999</v>
      </c>
      <c r="O1234" s="68">
        <f t="shared" si="396"/>
        <v>33.417499999999997</v>
      </c>
      <c r="P1234" s="68">
        <f t="shared" si="400"/>
        <v>100.2525</v>
      </c>
      <c r="Q1234" s="69">
        <f t="shared" si="397"/>
        <v>0.25</v>
      </c>
    </row>
    <row r="1235" spans="1:17" ht="24" customHeight="1" thickBot="1" x14ac:dyDescent="0.25">
      <c r="A1235" s="17" t="s">
        <v>50</v>
      </c>
      <c r="B1235" s="19">
        <v>12743</v>
      </c>
      <c r="C1235" s="17" t="s">
        <v>90</v>
      </c>
      <c r="D1235" s="17" t="s">
        <v>702</v>
      </c>
      <c r="E1235" s="139" t="s">
        <v>54</v>
      </c>
      <c r="F1235" s="139"/>
      <c r="G1235" s="18" t="s">
        <v>396</v>
      </c>
      <c r="H1235" s="21">
        <v>0.13</v>
      </c>
      <c r="I1235" s="20">
        <f t="shared" si="401"/>
        <v>53.242499999999993</v>
      </c>
      <c r="J1235" s="20">
        <f t="shared" si="402"/>
        <v>6.92</v>
      </c>
      <c r="K1235" s="65"/>
      <c r="N1235" s="59">
        <v>70.989999999999995</v>
      </c>
      <c r="O1235" s="68">
        <f t="shared" si="396"/>
        <v>17.747499999999999</v>
      </c>
      <c r="P1235" s="68">
        <f t="shared" si="400"/>
        <v>53.242499999999993</v>
      </c>
      <c r="Q1235" s="69">
        <f t="shared" si="397"/>
        <v>0.25</v>
      </c>
    </row>
    <row r="1236" spans="1:17" ht="0.95" customHeight="1" thickTop="1" x14ac:dyDescent="0.2">
      <c r="A1236" s="11"/>
      <c r="B1236" s="11"/>
      <c r="C1236" s="11"/>
      <c r="D1236" s="11"/>
      <c r="E1236" s="11"/>
      <c r="F1236" s="11"/>
      <c r="G1236" s="11"/>
      <c r="H1236" s="11"/>
      <c r="I1236" s="11"/>
      <c r="J1236" s="11"/>
      <c r="K1236" s="65" t="b">
        <f t="shared" si="399"/>
        <v>0</v>
      </c>
      <c r="N1236" s="59"/>
      <c r="O1236" s="68">
        <f t="shared" si="396"/>
        <v>0</v>
      </c>
      <c r="P1236" s="68">
        <f t="shared" si="400"/>
        <v>0</v>
      </c>
      <c r="Q1236" s="69" t="e">
        <f t="shared" si="397"/>
        <v>#DIV/0!</v>
      </c>
    </row>
    <row r="1237" spans="1:17" ht="18" customHeight="1" x14ac:dyDescent="0.2">
      <c r="A1237" s="2" t="s">
        <v>703</v>
      </c>
      <c r="B1237" s="4" t="s">
        <v>36</v>
      </c>
      <c r="C1237" s="2" t="s">
        <v>37</v>
      </c>
      <c r="D1237" s="2" t="s">
        <v>9</v>
      </c>
      <c r="E1237" s="129" t="s">
        <v>38</v>
      </c>
      <c r="F1237" s="129"/>
      <c r="G1237" s="3" t="s">
        <v>39</v>
      </c>
      <c r="H1237" s="4" t="s">
        <v>40</v>
      </c>
      <c r="I1237" s="4" t="s">
        <v>41</v>
      </c>
      <c r="J1237" s="4" t="s">
        <v>10</v>
      </c>
      <c r="K1237" s="65">
        <f t="shared" si="399"/>
        <v>113.34</v>
      </c>
      <c r="N1237" s="59" t="s">
        <v>41</v>
      </c>
      <c r="O1237" s="68" t="e">
        <f t="shared" si="396"/>
        <v>#VALUE!</v>
      </c>
      <c r="P1237" s="68" t="e">
        <f t="shared" si="400"/>
        <v>#VALUE!</v>
      </c>
      <c r="Q1237" s="69" t="e">
        <f t="shared" si="397"/>
        <v>#VALUE!</v>
      </c>
    </row>
    <row r="1238" spans="1:17" ht="26.1" customHeight="1" x14ac:dyDescent="0.2">
      <c r="A1238" s="6" t="s">
        <v>42</v>
      </c>
      <c r="B1238" s="8">
        <v>11902</v>
      </c>
      <c r="C1238" s="6" t="s">
        <v>90</v>
      </c>
      <c r="D1238" s="6" t="s">
        <v>704</v>
      </c>
      <c r="E1238" s="138" t="s">
        <v>700</v>
      </c>
      <c r="F1238" s="138"/>
      <c r="G1238" s="7" t="s">
        <v>390</v>
      </c>
      <c r="H1238" s="10">
        <v>1</v>
      </c>
      <c r="I1238" s="9">
        <f>SUM(J1239:J1242)</f>
        <v>113.34</v>
      </c>
      <c r="J1238" s="9">
        <f>H1238*I1238</f>
        <v>113.34</v>
      </c>
      <c r="K1238" s="65"/>
      <c r="N1238" s="59">
        <v>151.11999999999998</v>
      </c>
      <c r="O1238" s="68">
        <f t="shared" si="396"/>
        <v>37.779999999999994</v>
      </c>
      <c r="P1238" s="68">
        <f t="shared" si="400"/>
        <v>113.33999999999997</v>
      </c>
      <c r="Q1238" s="69">
        <f t="shared" si="397"/>
        <v>0.25</v>
      </c>
    </row>
    <row r="1239" spans="1:17" ht="24" customHeight="1" x14ac:dyDescent="0.2">
      <c r="A1239" s="12" t="s">
        <v>48</v>
      </c>
      <c r="B1239" s="14">
        <v>88309</v>
      </c>
      <c r="C1239" s="12" t="s">
        <v>44</v>
      </c>
      <c r="D1239" s="12" t="s">
        <v>273</v>
      </c>
      <c r="E1239" s="137" t="s">
        <v>46</v>
      </c>
      <c r="F1239" s="137"/>
      <c r="G1239" s="13" t="s">
        <v>73</v>
      </c>
      <c r="H1239" s="16">
        <v>0.5</v>
      </c>
      <c r="I1239" s="15">
        <f t="shared" ref="I1239:I1242" si="403">P1239</f>
        <v>16.297499999999999</v>
      </c>
      <c r="J1239" s="15">
        <f>ROUND(H1239*I1239,2)</f>
        <v>8.15</v>
      </c>
      <c r="K1239" s="65"/>
      <c r="N1239" s="59">
        <v>21.73</v>
      </c>
      <c r="O1239" s="68">
        <f t="shared" si="396"/>
        <v>5.4325000000000001</v>
      </c>
      <c r="P1239" s="68">
        <f t="shared" si="400"/>
        <v>16.297499999999999</v>
      </c>
      <c r="Q1239" s="69">
        <f t="shared" si="397"/>
        <v>0.25</v>
      </c>
    </row>
    <row r="1240" spans="1:17" ht="24" customHeight="1" x14ac:dyDescent="0.2">
      <c r="A1240" s="12" t="s">
        <v>48</v>
      </c>
      <c r="B1240" s="14">
        <v>88316</v>
      </c>
      <c r="C1240" s="12" t="s">
        <v>44</v>
      </c>
      <c r="D1240" s="12" t="s">
        <v>106</v>
      </c>
      <c r="E1240" s="137" t="s">
        <v>46</v>
      </c>
      <c r="F1240" s="137"/>
      <c r="G1240" s="13" t="s">
        <v>73</v>
      </c>
      <c r="H1240" s="16">
        <v>0.6</v>
      </c>
      <c r="I1240" s="15">
        <f t="shared" si="403"/>
        <v>12.84</v>
      </c>
      <c r="J1240" s="15">
        <f t="shared" ref="J1240:J1241" si="404">ROUND(H1240*I1240,2)</f>
        <v>7.7</v>
      </c>
      <c r="K1240" s="65"/>
      <c r="N1240" s="59">
        <v>17.12</v>
      </c>
      <c r="O1240" s="68">
        <f t="shared" si="396"/>
        <v>4.28</v>
      </c>
      <c r="P1240" s="68">
        <f t="shared" si="400"/>
        <v>12.84</v>
      </c>
      <c r="Q1240" s="69">
        <f t="shared" si="397"/>
        <v>0.25</v>
      </c>
    </row>
    <row r="1241" spans="1:17" ht="26.1" customHeight="1" x14ac:dyDescent="0.2">
      <c r="A1241" s="17" t="s">
        <v>50</v>
      </c>
      <c r="B1241" s="19">
        <v>12729</v>
      </c>
      <c r="C1241" s="17" t="s">
        <v>90</v>
      </c>
      <c r="D1241" s="17" t="s">
        <v>705</v>
      </c>
      <c r="E1241" s="139" t="s">
        <v>54</v>
      </c>
      <c r="F1241" s="139"/>
      <c r="G1241" s="18" t="s">
        <v>390</v>
      </c>
      <c r="H1241" s="21">
        <v>1</v>
      </c>
      <c r="I1241" s="20">
        <f t="shared" si="403"/>
        <v>90.5625</v>
      </c>
      <c r="J1241" s="20">
        <f t="shared" si="404"/>
        <v>90.56</v>
      </c>
      <c r="K1241" s="65"/>
      <c r="N1241" s="59">
        <v>120.75</v>
      </c>
      <c r="O1241" s="68">
        <f t="shared" si="396"/>
        <v>30.1875</v>
      </c>
      <c r="P1241" s="68">
        <f t="shared" si="400"/>
        <v>90.5625</v>
      </c>
      <c r="Q1241" s="69">
        <f t="shared" si="397"/>
        <v>0.25</v>
      </c>
    </row>
    <row r="1242" spans="1:17" ht="24" customHeight="1" thickBot="1" x14ac:dyDescent="0.25">
      <c r="A1242" s="17" t="s">
        <v>50</v>
      </c>
      <c r="B1242" s="19">
        <v>12743</v>
      </c>
      <c r="C1242" s="17" t="s">
        <v>90</v>
      </c>
      <c r="D1242" s="17" t="s">
        <v>702</v>
      </c>
      <c r="E1242" s="139" t="s">
        <v>54</v>
      </c>
      <c r="F1242" s="139"/>
      <c r="G1242" s="18" t="s">
        <v>396</v>
      </c>
      <c r="H1242" s="21">
        <v>0.13</v>
      </c>
      <c r="I1242" s="20">
        <f t="shared" si="403"/>
        <v>53.242499999999993</v>
      </c>
      <c r="J1242" s="20">
        <f>ROUND(H1242*I1242,2)+0.01</f>
        <v>6.93</v>
      </c>
      <c r="K1242" s="65"/>
      <c r="N1242" s="59">
        <v>70.989999999999995</v>
      </c>
      <c r="O1242" s="68">
        <f t="shared" si="396"/>
        <v>17.747499999999999</v>
      </c>
      <c r="P1242" s="68">
        <f t="shared" si="400"/>
        <v>53.242499999999993</v>
      </c>
      <c r="Q1242" s="69">
        <f t="shared" si="397"/>
        <v>0.25</v>
      </c>
    </row>
    <row r="1243" spans="1:17" ht="0.95" customHeight="1" thickTop="1" x14ac:dyDescent="0.2">
      <c r="A1243" s="11"/>
      <c r="B1243" s="11"/>
      <c r="C1243" s="11"/>
      <c r="D1243" s="11"/>
      <c r="E1243" s="11"/>
      <c r="F1243" s="11"/>
      <c r="G1243" s="11"/>
      <c r="H1243" s="11"/>
      <c r="I1243" s="11"/>
      <c r="J1243" s="11"/>
      <c r="K1243" s="65" t="b">
        <f t="shared" si="399"/>
        <v>0</v>
      </c>
      <c r="N1243" s="59"/>
      <c r="O1243" s="68">
        <f t="shared" si="396"/>
        <v>0</v>
      </c>
      <c r="P1243" s="68">
        <f t="shared" si="400"/>
        <v>0</v>
      </c>
      <c r="Q1243" s="69" t="e">
        <f t="shared" si="397"/>
        <v>#DIV/0!</v>
      </c>
    </row>
    <row r="1244" spans="1:17" ht="18" customHeight="1" x14ac:dyDescent="0.2">
      <c r="A1244" s="2" t="s">
        <v>706</v>
      </c>
      <c r="B1244" s="4" t="s">
        <v>36</v>
      </c>
      <c r="C1244" s="2" t="s">
        <v>37</v>
      </c>
      <c r="D1244" s="2" t="s">
        <v>9</v>
      </c>
      <c r="E1244" s="129" t="s">
        <v>38</v>
      </c>
      <c r="F1244" s="129"/>
      <c r="G1244" s="3" t="s">
        <v>39</v>
      </c>
      <c r="H1244" s="4" t="s">
        <v>40</v>
      </c>
      <c r="I1244" s="4" t="s">
        <v>41</v>
      </c>
      <c r="J1244" s="4" t="s">
        <v>10</v>
      </c>
      <c r="K1244" s="65">
        <f t="shared" si="399"/>
        <v>59.42</v>
      </c>
      <c r="N1244" s="59" t="s">
        <v>41</v>
      </c>
      <c r="O1244" s="68" t="e">
        <f t="shared" si="396"/>
        <v>#VALUE!</v>
      </c>
      <c r="P1244" s="68" t="e">
        <f t="shared" si="400"/>
        <v>#VALUE!</v>
      </c>
      <c r="Q1244" s="69" t="e">
        <f t="shared" si="397"/>
        <v>#VALUE!</v>
      </c>
    </row>
    <row r="1245" spans="1:17" ht="39" customHeight="1" x14ac:dyDescent="0.2">
      <c r="A1245" s="6" t="s">
        <v>42</v>
      </c>
      <c r="B1245" s="8">
        <v>92400</v>
      </c>
      <c r="C1245" s="6" t="s">
        <v>44</v>
      </c>
      <c r="D1245" s="6" t="s">
        <v>13666</v>
      </c>
      <c r="E1245" s="138" t="s">
        <v>708</v>
      </c>
      <c r="F1245" s="138"/>
      <c r="G1245" s="7" t="s">
        <v>101</v>
      </c>
      <c r="H1245" s="10">
        <v>1</v>
      </c>
      <c r="I1245" s="9">
        <f>SUM(J1246:J1254)</f>
        <v>59.42</v>
      </c>
      <c r="J1245" s="9">
        <f>H1245*I1245</f>
        <v>59.42</v>
      </c>
      <c r="K1245" s="65"/>
      <c r="N1245" s="59">
        <v>79.22999999999999</v>
      </c>
      <c r="O1245" s="68">
        <f t="shared" si="396"/>
        <v>19.807499999999997</v>
      </c>
      <c r="P1245" s="68">
        <f t="shared" si="400"/>
        <v>59.422499999999992</v>
      </c>
      <c r="Q1245" s="69">
        <f t="shared" si="397"/>
        <v>0.25</v>
      </c>
    </row>
    <row r="1246" spans="1:17" ht="24" customHeight="1" x14ac:dyDescent="0.2">
      <c r="A1246" s="12" t="s">
        <v>48</v>
      </c>
      <c r="B1246" s="14">
        <v>88260</v>
      </c>
      <c r="C1246" s="12" t="s">
        <v>44</v>
      </c>
      <c r="D1246" s="12" t="s">
        <v>709</v>
      </c>
      <c r="E1246" s="137" t="s">
        <v>46</v>
      </c>
      <c r="F1246" s="137"/>
      <c r="G1246" s="13" t="s">
        <v>73</v>
      </c>
      <c r="H1246" s="16">
        <v>0.32490000000000002</v>
      </c>
      <c r="I1246" s="15">
        <f t="shared" ref="I1246:I1254" si="405">P1246</f>
        <v>16.184999999999999</v>
      </c>
      <c r="J1246" s="15">
        <f>ROUND(H1246*I1246,2)</f>
        <v>5.26</v>
      </c>
      <c r="K1246" s="65"/>
      <c r="N1246" s="59">
        <v>21.58</v>
      </c>
      <c r="O1246" s="68">
        <f t="shared" si="396"/>
        <v>5.3949999999999996</v>
      </c>
      <c r="P1246" s="68">
        <f t="shared" si="400"/>
        <v>16.184999999999999</v>
      </c>
      <c r="Q1246" s="69">
        <f t="shared" si="397"/>
        <v>0.25</v>
      </c>
    </row>
    <row r="1247" spans="1:17" ht="24" customHeight="1" x14ac:dyDescent="0.2">
      <c r="A1247" s="12" t="s">
        <v>48</v>
      </c>
      <c r="B1247" s="14">
        <v>88316</v>
      </c>
      <c r="C1247" s="12" t="s">
        <v>44</v>
      </c>
      <c r="D1247" s="12" t="s">
        <v>106</v>
      </c>
      <c r="E1247" s="137" t="s">
        <v>46</v>
      </c>
      <c r="F1247" s="137"/>
      <c r="G1247" s="13" t="s">
        <v>73</v>
      </c>
      <c r="H1247" s="16">
        <v>0.32490000000000002</v>
      </c>
      <c r="I1247" s="15">
        <f t="shared" si="405"/>
        <v>12.84</v>
      </c>
      <c r="J1247" s="15">
        <f t="shared" ref="J1247:J1254" si="406">ROUNDDOWN(H1247*I1247,2)</f>
        <v>4.17</v>
      </c>
      <c r="K1247" s="65"/>
      <c r="N1247" s="59">
        <v>17.12</v>
      </c>
      <c r="O1247" s="68">
        <f t="shared" si="396"/>
        <v>4.28</v>
      </c>
      <c r="P1247" s="68">
        <f t="shared" si="400"/>
        <v>12.84</v>
      </c>
      <c r="Q1247" s="69">
        <f t="shared" si="397"/>
        <v>0.25</v>
      </c>
    </row>
    <row r="1248" spans="1:17" ht="39" customHeight="1" x14ac:dyDescent="0.2">
      <c r="A1248" s="12" t="s">
        <v>48</v>
      </c>
      <c r="B1248" s="14">
        <v>91277</v>
      </c>
      <c r="C1248" s="12" t="s">
        <v>44</v>
      </c>
      <c r="D1248" s="12" t="s">
        <v>710</v>
      </c>
      <c r="E1248" s="137" t="s">
        <v>118</v>
      </c>
      <c r="F1248" s="137"/>
      <c r="G1248" s="13" t="s">
        <v>119</v>
      </c>
      <c r="H1248" s="16">
        <v>6.8999999999999999E-3</v>
      </c>
      <c r="I1248" s="15">
        <f t="shared" si="405"/>
        <v>6.2624999999999993</v>
      </c>
      <c r="J1248" s="15">
        <f t="shared" si="406"/>
        <v>0.04</v>
      </c>
      <c r="K1248" s="65"/>
      <c r="N1248" s="59">
        <v>8.35</v>
      </c>
      <c r="O1248" s="68">
        <f t="shared" si="396"/>
        <v>2.0874999999999999</v>
      </c>
      <c r="P1248" s="68">
        <f t="shared" si="400"/>
        <v>6.2624999999999993</v>
      </c>
      <c r="Q1248" s="69">
        <f t="shared" si="397"/>
        <v>0.25</v>
      </c>
    </row>
    <row r="1249" spans="1:17" ht="39" customHeight="1" x14ac:dyDescent="0.2">
      <c r="A1249" s="12" t="s">
        <v>48</v>
      </c>
      <c r="B1249" s="14">
        <v>91278</v>
      </c>
      <c r="C1249" s="12" t="s">
        <v>44</v>
      </c>
      <c r="D1249" s="12" t="s">
        <v>711</v>
      </c>
      <c r="E1249" s="137" t="s">
        <v>118</v>
      </c>
      <c r="F1249" s="137"/>
      <c r="G1249" s="13" t="s">
        <v>121</v>
      </c>
      <c r="H1249" s="16">
        <v>0.15559999999999999</v>
      </c>
      <c r="I1249" s="15">
        <f t="shared" si="405"/>
        <v>0.42749999999999999</v>
      </c>
      <c r="J1249" s="15">
        <f t="shared" si="406"/>
        <v>0.06</v>
      </c>
      <c r="K1249" s="65"/>
      <c r="N1249" s="59">
        <v>0.56999999999999995</v>
      </c>
      <c r="O1249" s="68">
        <f t="shared" si="396"/>
        <v>0.14249999999999999</v>
      </c>
      <c r="P1249" s="68">
        <f t="shared" si="400"/>
        <v>0.42749999999999999</v>
      </c>
      <c r="Q1249" s="69">
        <f t="shared" si="397"/>
        <v>0.25</v>
      </c>
    </row>
    <row r="1250" spans="1:17" ht="51.95" customHeight="1" x14ac:dyDescent="0.2">
      <c r="A1250" s="12" t="s">
        <v>48</v>
      </c>
      <c r="B1250" s="14">
        <v>91283</v>
      </c>
      <c r="C1250" s="12" t="s">
        <v>44</v>
      </c>
      <c r="D1250" s="12" t="s">
        <v>712</v>
      </c>
      <c r="E1250" s="137" t="s">
        <v>118</v>
      </c>
      <c r="F1250" s="137"/>
      <c r="G1250" s="13" t="s">
        <v>119</v>
      </c>
      <c r="H1250" s="16">
        <v>3.8E-3</v>
      </c>
      <c r="I1250" s="15">
        <f t="shared" si="405"/>
        <v>6.8925000000000001</v>
      </c>
      <c r="J1250" s="15">
        <f t="shared" si="406"/>
        <v>0.02</v>
      </c>
      <c r="K1250" s="65"/>
      <c r="N1250" s="59">
        <v>9.19</v>
      </c>
      <c r="O1250" s="68">
        <f t="shared" si="396"/>
        <v>2.2974999999999999</v>
      </c>
      <c r="P1250" s="68">
        <f t="shared" si="400"/>
        <v>6.8925000000000001</v>
      </c>
      <c r="Q1250" s="69">
        <f t="shared" si="397"/>
        <v>0.25</v>
      </c>
    </row>
    <row r="1251" spans="1:17" ht="51.95" customHeight="1" x14ac:dyDescent="0.2">
      <c r="A1251" s="12" t="s">
        <v>48</v>
      </c>
      <c r="B1251" s="14">
        <v>91285</v>
      </c>
      <c r="C1251" s="12" t="s">
        <v>44</v>
      </c>
      <c r="D1251" s="12" t="s">
        <v>713</v>
      </c>
      <c r="E1251" s="137" t="s">
        <v>118</v>
      </c>
      <c r="F1251" s="137"/>
      <c r="G1251" s="13" t="s">
        <v>121</v>
      </c>
      <c r="H1251" s="16">
        <v>0.15870000000000001</v>
      </c>
      <c r="I1251" s="15">
        <f t="shared" si="405"/>
        <v>0.69750000000000001</v>
      </c>
      <c r="J1251" s="15">
        <f t="shared" si="406"/>
        <v>0.11</v>
      </c>
      <c r="K1251" s="65"/>
      <c r="N1251" s="59">
        <v>0.93</v>
      </c>
      <c r="O1251" s="68">
        <f t="shared" si="396"/>
        <v>0.23250000000000001</v>
      </c>
      <c r="P1251" s="68">
        <f t="shared" si="400"/>
        <v>0.69750000000000001</v>
      </c>
      <c r="Q1251" s="69">
        <f t="shared" si="397"/>
        <v>0.25</v>
      </c>
    </row>
    <row r="1252" spans="1:17" ht="26.1" customHeight="1" x14ac:dyDescent="0.2">
      <c r="A1252" s="17" t="s">
        <v>50</v>
      </c>
      <c r="B1252" s="19">
        <v>370</v>
      </c>
      <c r="C1252" s="17" t="s">
        <v>44</v>
      </c>
      <c r="D1252" s="17" t="s">
        <v>315</v>
      </c>
      <c r="E1252" s="139" t="s">
        <v>54</v>
      </c>
      <c r="F1252" s="139"/>
      <c r="G1252" s="18" t="s">
        <v>104</v>
      </c>
      <c r="H1252" s="21">
        <v>5.6800000000000003E-2</v>
      </c>
      <c r="I1252" s="20">
        <f t="shared" si="405"/>
        <v>67.5</v>
      </c>
      <c r="J1252" s="20">
        <f t="shared" si="406"/>
        <v>3.83</v>
      </c>
      <c r="K1252" s="65"/>
      <c r="N1252" s="59">
        <v>90</v>
      </c>
      <c r="O1252" s="68">
        <f t="shared" si="396"/>
        <v>22.5</v>
      </c>
      <c r="P1252" s="68">
        <f t="shared" si="400"/>
        <v>67.5</v>
      </c>
      <c r="Q1252" s="69">
        <f t="shared" si="397"/>
        <v>0.25</v>
      </c>
    </row>
    <row r="1253" spans="1:17" ht="26.1" customHeight="1" x14ac:dyDescent="0.2">
      <c r="A1253" s="17" t="s">
        <v>50</v>
      </c>
      <c r="B1253" s="19">
        <v>4741</v>
      </c>
      <c r="C1253" s="17" t="s">
        <v>44</v>
      </c>
      <c r="D1253" s="17" t="s">
        <v>714</v>
      </c>
      <c r="E1253" s="139" t="s">
        <v>54</v>
      </c>
      <c r="F1253" s="139"/>
      <c r="G1253" s="18" t="s">
        <v>104</v>
      </c>
      <c r="H1253" s="21">
        <v>9.7999999999999997E-3</v>
      </c>
      <c r="I1253" s="20">
        <f t="shared" si="405"/>
        <v>157.85999999999999</v>
      </c>
      <c r="J1253" s="20">
        <f t="shared" si="406"/>
        <v>1.54</v>
      </c>
      <c r="K1253" s="65"/>
      <c r="N1253" s="59">
        <v>210.48</v>
      </c>
      <c r="O1253" s="68">
        <f t="shared" si="396"/>
        <v>52.62</v>
      </c>
      <c r="P1253" s="68">
        <f t="shared" si="400"/>
        <v>157.85999999999999</v>
      </c>
      <c r="Q1253" s="69">
        <f t="shared" si="397"/>
        <v>0.25</v>
      </c>
    </row>
    <row r="1254" spans="1:17" ht="51.95" customHeight="1" thickBot="1" x14ac:dyDescent="0.25">
      <c r="A1254" s="17" t="s">
        <v>50</v>
      </c>
      <c r="B1254" s="19">
        <v>40524</v>
      </c>
      <c r="C1254" s="17" t="s">
        <v>44</v>
      </c>
      <c r="D1254" s="17" t="s">
        <v>715</v>
      </c>
      <c r="E1254" s="139" t="s">
        <v>54</v>
      </c>
      <c r="F1254" s="139"/>
      <c r="G1254" s="18" t="s">
        <v>101</v>
      </c>
      <c r="H1254" s="21">
        <v>1.0041</v>
      </c>
      <c r="I1254" s="20">
        <f t="shared" si="405"/>
        <v>44.212500000000006</v>
      </c>
      <c r="J1254" s="20">
        <f t="shared" si="406"/>
        <v>44.39</v>
      </c>
      <c r="K1254" s="65"/>
      <c r="N1254" s="59">
        <v>58.95</v>
      </c>
      <c r="O1254" s="68">
        <f t="shared" si="396"/>
        <v>14.737500000000001</v>
      </c>
      <c r="P1254" s="68">
        <f t="shared" si="400"/>
        <v>44.212500000000006</v>
      </c>
      <c r="Q1254" s="69">
        <f t="shared" si="397"/>
        <v>0.24999999999999989</v>
      </c>
    </row>
    <row r="1255" spans="1:17" ht="0.95" customHeight="1" thickTop="1" x14ac:dyDescent="0.2">
      <c r="A1255" s="11"/>
      <c r="B1255" s="11"/>
      <c r="C1255" s="11"/>
      <c r="D1255" s="11"/>
      <c r="E1255" s="11"/>
      <c r="F1255" s="11"/>
      <c r="G1255" s="11"/>
      <c r="H1255" s="11"/>
      <c r="I1255" s="11"/>
      <c r="J1255" s="11"/>
      <c r="K1255" s="65" t="b">
        <f t="shared" si="399"/>
        <v>0</v>
      </c>
      <c r="N1255" s="59"/>
      <c r="O1255" s="68">
        <f t="shared" si="396"/>
        <v>0</v>
      </c>
      <c r="P1255" s="68">
        <f t="shared" si="400"/>
        <v>0</v>
      </c>
      <c r="Q1255" s="69" t="e">
        <f t="shared" si="397"/>
        <v>#DIV/0!</v>
      </c>
    </row>
    <row r="1256" spans="1:17" ht="18" customHeight="1" x14ac:dyDescent="0.2">
      <c r="A1256" s="2" t="s">
        <v>716</v>
      </c>
      <c r="B1256" s="4" t="s">
        <v>36</v>
      </c>
      <c r="C1256" s="2" t="s">
        <v>37</v>
      </c>
      <c r="D1256" s="2" t="s">
        <v>9</v>
      </c>
      <c r="E1256" s="129" t="s">
        <v>38</v>
      </c>
      <c r="F1256" s="129"/>
      <c r="G1256" s="3" t="s">
        <v>39</v>
      </c>
      <c r="H1256" s="4" t="s">
        <v>40</v>
      </c>
      <c r="I1256" s="4" t="s">
        <v>41</v>
      </c>
      <c r="J1256" s="4" t="s">
        <v>10</v>
      </c>
      <c r="K1256" s="65">
        <f t="shared" si="399"/>
        <v>50.839999999999996</v>
      </c>
      <c r="N1256" s="59" t="s">
        <v>41</v>
      </c>
      <c r="O1256" s="68" t="e">
        <f t="shared" si="396"/>
        <v>#VALUE!</v>
      </c>
      <c r="P1256" s="68" t="e">
        <f t="shared" si="400"/>
        <v>#VALUE!</v>
      </c>
      <c r="Q1256" s="69" t="e">
        <f t="shared" si="397"/>
        <v>#VALUE!</v>
      </c>
    </row>
    <row r="1257" spans="1:17" ht="39" customHeight="1" x14ac:dyDescent="0.2">
      <c r="A1257" s="6" t="s">
        <v>42</v>
      </c>
      <c r="B1257" s="8">
        <v>92398</v>
      </c>
      <c r="C1257" s="6" t="s">
        <v>44</v>
      </c>
      <c r="D1257" s="6" t="s">
        <v>13663</v>
      </c>
      <c r="E1257" s="138" t="s">
        <v>708</v>
      </c>
      <c r="F1257" s="138"/>
      <c r="G1257" s="7" t="s">
        <v>101</v>
      </c>
      <c r="H1257" s="10">
        <v>1</v>
      </c>
      <c r="I1257" s="9">
        <f>SUM(J1258:J1266)</f>
        <v>50.839999999999996</v>
      </c>
      <c r="J1257" s="9">
        <f>H1257*I1257</f>
        <v>50.839999999999996</v>
      </c>
      <c r="K1257" s="65"/>
      <c r="N1257" s="59">
        <v>67.789999999999992</v>
      </c>
      <c r="O1257" s="68">
        <f t="shared" si="396"/>
        <v>16.947499999999998</v>
      </c>
      <c r="P1257" s="68">
        <f t="shared" si="400"/>
        <v>50.842499999999994</v>
      </c>
      <c r="Q1257" s="69">
        <f t="shared" si="397"/>
        <v>0.25</v>
      </c>
    </row>
    <row r="1258" spans="1:17" ht="24" customHeight="1" x14ac:dyDescent="0.2">
      <c r="A1258" s="12" t="s">
        <v>48</v>
      </c>
      <c r="B1258" s="14">
        <v>88260</v>
      </c>
      <c r="C1258" s="12" t="s">
        <v>44</v>
      </c>
      <c r="D1258" s="12" t="s">
        <v>709</v>
      </c>
      <c r="E1258" s="137" t="s">
        <v>46</v>
      </c>
      <c r="F1258" s="137"/>
      <c r="G1258" s="13" t="s">
        <v>73</v>
      </c>
      <c r="H1258" s="16">
        <v>0.26319999999999999</v>
      </c>
      <c r="I1258" s="15">
        <f t="shared" ref="I1258:I1266" si="407">P1258</f>
        <v>16.184999999999999</v>
      </c>
      <c r="J1258" s="15">
        <f>ROUND(H1258*I1258,2)</f>
        <v>4.26</v>
      </c>
      <c r="K1258" s="65"/>
      <c r="N1258" s="59">
        <v>21.58</v>
      </c>
      <c r="O1258" s="68">
        <f t="shared" si="396"/>
        <v>5.3949999999999996</v>
      </c>
      <c r="P1258" s="68">
        <f t="shared" si="400"/>
        <v>16.184999999999999</v>
      </c>
      <c r="Q1258" s="69">
        <f t="shared" si="397"/>
        <v>0.25</v>
      </c>
    </row>
    <row r="1259" spans="1:17" ht="24" customHeight="1" x14ac:dyDescent="0.2">
      <c r="A1259" s="12" t="s">
        <v>48</v>
      </c>
      <c r="B1259" s="14">
        <v>88316</v>
      </c>
      <c r="C1259" s="12" t="s">
        <v>44</v>
      </c>
      <c r="D1259" s="12" t="s">
        <v>106</v>
      </c>
      <c r="E1259" s="137" t="s">
        <v>46</v>
      </c>
      <c r="F1259" s="137"/>
      <c r="G1259" s="13" t="s">
        <v>73</v>
      </c>
      <c r="H1259" s="16">
        <v>0.26319999999999999</v>
      </c>
      <c r="I1259" s="15">
        <f t="shared" si="407"/>
        <v>12.84</v>
      </c>
      <c r="J1259" s="15">
        <f>ROUND(H1259*I1259,2)</f>
        <v>3.38</v>
      </c>
      <c r="K1259" s="65"/>
      <c r="N1259" s="59">
        <v>17.12</v>
      </c>
      <c r="O1259" s="68">
        <f t="shared" si="396"/>
        <v>4.28</v>
      </c>
      <c r="P1259" s="68">
        <f t="shared" si="400"/>
        <v>12.84</v>
      </c>
      <c r="Q1259" s="69">
        <f t="shared" si="397"/>
        <v>0.25</v>
      </c>
    </row>
    <row r="1260" spans="1:17" ht="39" customHeight="1" x14ac:dyDescent="0.2">
      <c r="A1260" s="12" t="s">
        <v>48</v>
      </c>
      <c r="B1260" s="14">
        <v>91277</v>
      </c>
      <c r="C1260" s="12" t="s">
        <v>44</v>
      </c>
      <c r="D1260" s="12" t="s">
        <v>710</v>
      </c>
      <c r="E1260" s="137" t="s">
        <v>118</v>
      </c>
      <c r="F1260" s="137"/>
      <c r="G1260" s="13" t="s">
        <v>119</v>
      </c>
      <c r="H1260" s="16">
        <v>5.4999999999999997E-3</v>
      </c>
      <c r="I1260" s="15">
        <f t="shared" si="407"/>
        <v>6.2624999999999993</v>
      </c>
      <c r="J1260" s="15">
        <f t="shared" ref="J1260:J1266" si="408">ROUNDDOWN(H1260*I1260,2)</f>
        <v>0.03</v>
      </c>
      <c r="K1260" s="65"/>
      <c r="N1260" s="59">
        <v>8.35</v>
      </c>
      <c r="O1260" s="68">
        <f t="shared" si="396"/>
        <v>2.0874999999999999</v>
      </c>
      <c r="P1260" s="68">
        <f t="shared" si="400"/>
        <v>6.2624999999999993</v>
      </c>
      <c r="Q1260" s="69">
        <f t="shared" si="397"/>
        <v>0.25</v>
      </c>
    </row>
    <row r="1261" spans="1:17" ht="39" customHeight="1" x14ac:dyDescent="0.2">
      <c r="A1261" s="12" t="s">
        <v>48</v>
      </c>
      <c r="B1261" s="14">
        <v>91278</v>
      </c>
      <c r="C1261" s="12" t="s">
        <v>44</v>
      </c>
      <c r="D1261" s="12" t="s">
        <v>711</v>
      </c>
      <c r="E1261" s="137" t="s">
        <v>118</v>
      </c>
      <c r="F1261" s="137"/>
      <c r="G1261" s="13" t="s">
        <v>121</v>
      </c>
      <c r="H1261" s="16">
        <v>0.12609999999999999</v>
      </c>
      <c r="I1261" s="15">
        <f t="shared" si="407"/>
        <v>0.42749999999999999</v>
      </c>
      <c r="J1261" s="15">
        <f t="shared" si="408"/>
        <v>0.05</v>
      </c>
      <c r="K1261" s="65"/>
      <c r="N1261" s="59">
        <v>0.56999999999999995</v>
      </c>
      <c r="O1261" s="68">
        <f t="shared" si="396"/>
        <v>0.14249999999999999</v>
      </c>
      <c r="P1261" s="68">
        <f t="shared" si="400"/>
        <v>0.42749999999999999</v>
      </c>
      <c r="Q1261" s="69">
        <f t="shared" si="397"/>
        <v>0.25</v>
      </c>
    </row>
    <row r="1262" spans="1:17" ht="51.95" customHeight="1" x14ac:dyDescent="0.2">
      <c r="A1262" s="12" t="s">
        <v>48</v>
      </c>
      <c r="B1262" s="14">
        <v>91283</v>
      </c>
      <c r="C1262" s="12" t="s">
        <v>44</v>
      </c>
      <c r="D1262" s="12" t="s">
        <v>712</v>
      </c>
      <c r="E1262" s="137" t="s">
        <v>118</v>
      </c>
      <c r="F1262" s="137"/>
      <c r="G1262" s="13" t="s">
        <v>119</v>
      </c>
      <c r="H1262" s="16">
        <v>3.8E-3</v>
      </c>
      <c r="I1262" s="15">
        <f t="shared" si="407"/>
        <v>6.8925000000000001</v>
      </c>
      <c r="J1262" s="15">
        <f t="shared" si="408"/>
        <v>0.02</v>
      </c>
      <c r="K1262" s="65"/>
      <c r="N1262" s="59">
        <v>9.19</v>
      </c>
      <c r="O1262" s="68">
        <f t="shared" si="396"/>
        <v>2.2974999999999999</v>
      </c>
      <c r="P1262" s="68">
        <f t="shared" si="400"/>
        <v>6.8925000000000001</v>
      </c>
      <c r="Q1262" s="69">
        <f t="shared" si="397"/>
        <v>0.25</v>
      </c>
    </row>
    <row r="1263" spans="1:17" ht="51.95" customHeight="1" x14ac:dyDescent="0.2">
      <c r="A1263" s="12" t="s">
        <v>48</v>
      </c>
      <c r="B1263" s="14">
        <v>91285</v>
      </c>
      <c r="C1263" s="12" t="s">
        <v>44</v>
      </c>
      <c r="D1263" s="12" t="s">
        <v>713</v>
      </c>
      <c r="E1263" s="137" t="s">
        <v>118</v>
      </c>
      <c r="F1263" s="137"/>
      <c r="G1263" s="13" t="s">
        <v>121</v>
      </c>
      <c r="H1263" s="16">
        <v>0.1278</v>
      </c>
      <c r="I1263" s="15">
        <f t="shared" si="407"/>
        <v>0.69750000000000001</v>
      </c>
      <c r="J1263" s="15">
        <f t="shared" si="408"/>
        <v>0.08</v>
      </c>
      <c r="K1263" s="65"/>
      <c r="N1263" s="59">
        <v>0.93</v>
      </c>
      <c r="O1263" s="68">
        <f t="shared" si="396"/>
        <v>0.23250000000000001</v>
      </c>
      <c r="P1263" s="68">
        <f t="shared" si="400"/>
        <v>0.69750000000000001</v>
      </c>
      <c r="Q1263" s="69">
        <f t="shared" si="397"/>
        <v>0.25</v>
      </c>
    </row>
    <row r="1264" spans="1:17" ht="26.1" customHeight="1" x14ac:dyDescent="0.2">
      <c r="A1264" s="17" t="s">
        <v>50</v>
      </c>
      <c r="B1264" s="19">
        <v>370</v>
      </c>
      <c r="C1264" s="17" t="s">
        <v>44</v>
      </c>
      <c r="D1264" s="17" t="s">
        <v>315</v>
      </c>
      <c r="E1264" s="139" t="s">
        <v>54</v>
      </c>
      <c r="F1264" s="139"/>
      <c r="G1264" s="18" t="s">
        <v>104</v>
      </c>
      <c r="H1264" s="21">
        <v>5.6800000000000003E-2</v>
      </c>
      <c r="I1264" s="20">
        <f t="shared" si="407"/>
        <v>67.5</v>
      </c>
      <c r="J1264" s="20">
        <f t="shared" si="408"/>
        <v>3.83</v>
      </c>
      <c r="K1264" s="65"/>
      <c r="N1264" s="59">
        <v>90</v>
      </c>
      <c r="O1264" s="68">
        <f t="shared" si="396"/>
        <v>22.5</v>
      </c>
      <c r="P1264" s="68">
        <f t="shared" si="400"/>
        <v>67.5</v>
      </c>
      <c r="Q1264" s="69">
        <f t="shared" si="397"/>
        <v>0.25</v>
      </c>
    </row>
    <row r="1265" spans="1:17" ht="26.1" customHeight="1" x14ac:dyDescent="0.2">
      <c r="A1265" s="17" t="s">
        <v>50</v>
      </c>
      <c r="B1265" s="19">
        <v>4741</v>
      </c>
      <c r="C1265" s="17" t="s">
        <v>44</v>
      </c>
      <c r="D1265" s="17" t="s">
        <v>714</v>
      </c>
      <c r="E1265" s="139" t="s">
        <v>54</v>
      </c>
      <c r="F1265" s="139"/>
      <c r="G1265" s="18" t="s">
        <v>104</v>
      </c>
      <c r="H1265" s="21">
        <v>9.7999999999999997E-3</v>
      </c>
      <c r="I1265" s="20">
        <f t="shared" si="407"/>
        <v>157.85999999999999</v>
      </c>
      <c r="J1265" s="20">
        <f t="shared" si="408"/>
        <v>1.54</v>
      </c>
      <c r="K1265" s="65"/>
      <c r="N1265" s="59">
        <v>210.48</v>
      </c>
      <c r="O1265" s="68">
        <f t="shared" si="396"/>
        <v>52.62</v>
      </c>
      <c r="P1265" s="68">
        <f t="shared" si="400"/>
        <v>157.85999999999999</v>
      </c>
      <c r="Q1265" s="69">
        <f t="shared" si="397"/>
        <v>0.25</v>
      </c>
    </row>
    <row r="1266" spans="1:17" ht="51.95" customHeight="1" thickBot="1" x14ac:dyDescent="0.25">
      <c r="A1266" s="17" t="s">
        <v>50</v>
      </c>
      <c r="B1266" s="19">
        <v>36170</v>
      </c>
      <c r="C1266" s="17" t="s">
        <v>44</v>
      </c>
      <c r="D1266" s="17" t="s">
        <v>718</v>
      </c>
      <c r="E1266" s="139" t="s">
        <v>54</v>
      </c>
      <c r="F1266" s="139"/>
      <c r="G1266" s="18" t="s">
        <v>101</v>
      </c>
      <c r="H1266" s="21">
        <v>1.0041</v>
      </c>
      <c r="I1266" s="20">
        <f t="shared" si="407"/>
        <v>37.5</v>
      </c>
      <c r="J1266" s="20">
        <f t="shared" si="408"/>
        <v>37.65</v>
      </c>
      <c r="K1266" s="65"/>
      <c r="N1266" s="59">
        <v>50</v>
      </c>
      <c r="O1266" s="68">
        <f t="shared" si="396"/>
        <v>12.5</v>
      </c>
      <c r="P1266" s="68">
        <f t="shared" si="400"/>
        <v>37.5</v>
      </c>
      <c r="Q1266" s="69">
        <f t="shared" si="397"/>
        <v>0.25</v>
      </c>
    </row>
    <row r="1267" spans="1:17" ht="0.95" customHeight="1" thickTop="1" x14ac:dyDescent="0.2">
      <c r="A1267" s="11"/>
      <c r="B1267" s="11"/>
      <c r="C1267" s="11"/>
      <c r="D1267" s="11"/>
      <c r="E1267" s="11"/>
      <c r="F1267" s="11"/>
      <c r="G1267" s="11"/>
      <c r="H1267" s="11"/>
      <c r="I1267" s="11"/>
      <c r="J1267" s="11"/>
      <c r="K1267" s="65" t="b">
        <f t="shared" si="399"/>
        <v>0</v>
      </c>
      <c r="N1267" s="59"/>
      <c r="O1267" s="68">
        <f t="shared" si="396"/>
        <v>0</v>
      </c>
      <c r="P1267" s="68">
        <f t="shared" si="400"/>
        <v>0</v>
      </c>
      <c r="Q1267" s="69" t="e">
        <f t="shared" si="397"/>
        <v>#DIV/0!</v>
      </c>
    </row>
    <row r="1268" spans="1:17" ht="18" customHeight="1" x14ac:dyDescent="0.2">
      <c r="A1268" s="2" t="s">
        <v>719</v>
      </c>
      <c r="B1268" s="4" t="s">
        <v>36</v>
      </c>
      <c r="C1268" s="2" t="s">
        <v>37</v>
      </c>
      <c r="D1268" s="2" t="s">
        <v>9</v>
      </c>
      <c r="E1268" s="129" t="s">
        <v>38</v>
      </c>
      <c r="F1268" s="129"/>
      <c r="G1268" s="3" t="s">
        <v>39</v>
      </c>
      <c r="H1268" s="4" t="s">
        <v>40</v>
      </c>
      <c r="I1268" s="4" t="s">
        <v>41</v>
      </c>
      <c r="J1268" s="4" t="s">
        <v>10</v>
      </c>
      <c r="K1268" s="65">
        <f t="shared" si="399"/>
        <v>29.769999999999996</v>
      </c>
      <c r="N1268" s="59" t="s">
        <v>41</v>
      </c>
      <c r="O1268" s="68" t="e">
        <f t="shared" si="396"/>
        <v>#VALUE!</v>
      </c>
      <c r="P1268" s="68" t="e">
        <f t="shared" si="400"/>
        <v>#VALUE!</v>
      </c>
      <c r="Q1268" s="69" t="e">
        <f t="shared" si="397"/>
        <v>#VALUE!</v>
      </c>
    </row>
    <row r="1269" spans="1:17" ht="65.099999999999994" customHeight="1" x14ac:dyDescent="0.2">
      <c r="A1269" s="6" t="s">
        <v>42</v>
      </c>
      <c r="B1269" s="8">
        <v>94273</v>
      </c>
      <c r="C1269" s="6" t="s">
        <v>44</v>
      </c>
      <c r="D1269" s="6" t="s">
        <v>720</v>
      </c>
      <c r="E1269" s="138" t="s">
        <v>376</v>
      </c>
      <c r="F1269" s="138"/>
      <c r="G1269" s="7" t="s">
        <v>108</v>
      </c>
      <c r="H1269" s="10">
        <v>1</v>
      </c>
      <c r="I1269" s="9">
        <f>SUM(J1270:J1274)</f>
        <v>29.769999999999996</v>
      </c>
      <c r="J1269" s="9">
        <f>H1269*I1269</f>
        <v>29.769999999999996</v>
      </c>
      <c r="K1269" s="65"/>
      <c r="N1269" s="59">
        <v>39.69</v>
      </c>
      <c r="O1269" s="68">
        <f t="shared" si="396"/>
        <v>9.9224999999999994</v>
      </c>
      <c r="P1269" s="68">
        <f t="shared" si="400"/>
        <v>29.767499999999998</v>
      </c>
      <c r="Q1269" s="69">
        <f t="shared" si="397"/>
        <v>0.25</v>
      </c>
    </row>
    <row r="1270" spans="1:17" ht="24" customHeight="1" x14ac:dyDescent="0.2">
      <c r="A1270" s="12" t="s">
        <v>48</v>
      </c>
      <c r="B1270" s="14">
        <v>88309</v>
      </c>
      <c r="C1270" s="12" t="s">
        <v>44</v>
      </c>
      <c r="D1270" s="12" t="s">
        <v>273</v>
      </c>
      <c r="E1270" s="137" t="s">
        <v>46</v>
      </c>
      <c r="F1270" s="137"/>
      <c r="G1270" s="13" t="s">
        <v>73</v>
      </c>
      <c r="H1270" s="16">
        <v>0.42499999999999999</v>
      </c>
      <c r="I1270" s="15">
        <f t="shared" ref="I1270:I1274" si="409">P1270</f>
        <v>16.297499999999999</v>
      </c>
      <c r="J1270" s="15">
        <f>ROUND(H1270*I1270,2)</f>
        <v>6.93</v>
      </c>
      <c r="K1270" s="65"/>
      <c r="N1270" s="59">
        <v>21.73</v>
      </c>
      <c r="O1270" s="68">
        <f t="shared" si="396"/>
        <v>5.4325000000000001</v>
      </c>
      <c r="P1270" s="68">
        <f t="shared" si="400"/>
        <v>16.297499999999999</v>
      </c>
      <c r="Q1270" s="69">
        <f t="shared" si="397"/>
        <v>0.25</v>
      </c>
    </row>
    <row r="1271" spans="1:17" ht="24" customHeight="1" x14ac:dyDescent="0.2">
      <c r="A1271" s="12" t="s">
        <v>48</v>
      </c>
      <c r="B1271" s="14">
        <v>88316</v>
      </c>
      <c r="C1271" s="12" t="s">
        <v>44</v>
      </c>
      <c r="D1271" s="12" t="s">
        <v>106</v>
      </c>
      <c r="E1271" s="137" t="s">
        <v>46</v>
      </c>
      <c r="F1271" s="137"/>
      <c r="G1271" s="13" t="s">
        <v>73</v>
      </c>
      <c r="H1271" s="16">
        <v>0.35499999999999998</v>
      </c>
      <c r="I1271" s="15">
        <f t="shared" si="409"/>
        <v>12.84</v>
      </c>
      <c r="J1271" s="15">
        <f>ROUND(H1271*I1271,2)</f>
        <v>4.5599999999999996</v>
      </c>
      <c r="K1271" s="65"/>
      <c r="N1271" s="59">
        <v>17.12</v>
      </c>
      <c r="O1271" s="68">
        <f t="shared" si="396"/>
        <v>4.28</v>
      </c>
      <c r="P1271" s="68">
        <f t="shared" si="400"/>
        <v>12.84</v>
      </c>
      <c r="Q1271" s="69">
        <f t="shared" si="397"/>
        <v>0.25</v>
      </c>
    </row>
    <row r="1272" spans="1:17" ht="26.1" customHeight="1" x14ac:dyDescent="0.2">
      <c r="A1272" s="12" t="s">
        <v>48</v>
      </c>
      <c r="B1272" s="14">
        <v>88629</v>
      </c>
      <c r="C1272" s="12" t="s">
        <v>44</v>
      </c>
      <c r="D1272" s="12" t="s">
        <v>504</v>
      </c>
      <c r="E1272" s="137" t="s">
        <v>46</v>
      </c>
      <c r="F1272" s="137"/>
      <c r="G1272" s="13" t="s">
        <v>104</v>
      </c>
      <c r="H1272" s="16">
        <v>2E-3</v>
      </c>
      <c r="I1272" s="15">
        <f t="shared" si="409"/>
        <v>537.23249999999996</v>
      </c>
      <c r="J1272" s="15">
        <f t="shared" ref="J1272:J1274" si="410">ROUNDDOWN(H1272*I1272,2)</f>
        <v>1.07</v>
      </c>
      <c r="K1272" s="65"/>
      <c r="N1272" s="59">
        <v>716.31</v>
      </c>
      <c r="O1272" s="68">
        <f t="shared" si="396"/>
        <v>179.07749999999999</v>
      </c>
      <c r="P1272" s="68">
        <f t="shared" si="400"/>
        <v>537.23249999999996</v>
      </c>
      <c r="Q1272" s="69">
        <f t="shared" si="397"/>
        <v>0.25</v>
      </c>
    </row>
    <row r="1273" spans="1:17" ht="26.1" customHeight="1" x14ac:dyDescent="0.2">
      <c r="A1273" s="17" t="s">
        <v>50</v>
      </c>
      <c r="B1273" s="19">
        <v>370</v>
      </c>
      <c r="C1273" s="17" t="s">
        <v>44</v>
      </c>
      <c r="D1273" s="17" t="s">
        <v>315</v>
      </c>
      <c r="E1273" s="139" t="s">
        <v>54</v>
      </c>
      <c r="F1273" s="139"/>
      <c r="G1273" s="18" t="s">
        <v>104</v>
      </c>
      <c r="H1273" s="21">
        <v>7.0000000000000001E-3</v>
      </c>
      <c r="I1273" s="20">
        <f t="shared" si="409"/>
        <v>67.5</v>
      </c>
      <c r="J1273" s="20">
        <f t="shared" si="410"/>
        <v>0.47</v>
      </c>
      <c r="K1273" s="65"/>
      <c r="N1273" s="59">
        <v>90</v>
      </c>
      <c r="O1273" s="68">
        <f t="shared" si="396"/>
        <v>22.5</v>
      </c>
      <c r="P1273" s="68">
        <f t="shared" si="400"/>
        <v>67.5</v>
      </c>
      <c r="Q1273" s="69">
        <f t="shared" si="397"/>
        <v>0.25</v>
      </c>
    </row>
    <row r="1274" spans="1:17" ht="26.1" customHeight="1" thickBot="1" x14ac:dyDescent="0.25">
      <c r="A1274" s="17" t="s">
        <v>50</v>
      </c>
      <c r="B1274" s="19">
        <v>4059</v>
      </c>
      <c r="C1274" s="17" t="s">
        <v>44</v>
      </c>
      <c r="D1274" s="17" t="s">
        <v>721</v>
      </c>
      <c r="E1274" s="139" t="s">
        <v>54</v>
      </c>
      <c r="F1274" s="139"/>
      <c r="G1274" s="18" t="s">
        <v>108</v>
      </c>
      <c r="H1274" s="21">
        <v>1.0049999999999999</v>
      </c>
      <c r="I1274" s="20">
        <f t="shared" si="409"/>
        <v>16.664999999999999</v>
      </c>
      <c r="J1274" s="20">
        <f t="shared" si="410"/>
        <v>16.739999999999998</v>
      </c>
      <c r="K1274" s="65"/>
      <c r="N1274" s="59">
        <v>22.22</v>
      </c>
      <c r="O1274" s="68">
        <f t="shared" si="396"/>
        <v>5.5549999999999997</v>
      </c>
      <c r="P1274" s="68">
        <f t="shared" si="400"/>
        <v>16.664999999999999</v>
      </c>
      <c r="Q1274" s="69">
        <f t="shared" si="397"/>
        <v>0.25</v>
      </c>
    </row>
    <row r="1275" spans="1:17" ht="0.95" customHeight="1" thickTop="1" x14ac:dyDescent="0.2">
      <c r="A1275" s="11"/>
      <c r="B1275" s="11"/>
      <c r="C1275" s="11"/>
      <c r="D1275" s="11"/>
      <c r="E1275" s="11"/>
      <c r="F1275" s="11"/>
      <c r="G1275" s="11"/>
      <c r="H1275" s="11"/>
      <c r="I1275" s="11"/>
      <c r="J1275" s="11"/>
      <c r="K1275" s="65" t="b">
        <f t="shared" si="399"/>
        <v>0</v>
      </c>
      <c r="N1275" s="59"/>
      <c r="O1275" s="68">
        <f t="shared" si="396"/>
        <v>0</v>
      </c>
      <c r="P1275" s="68">
        <f t="shared" si="400"/>
        <v>0</v>
      </c>
      <c r="Q1275" s="69" t="e">
        <f t="shared" si="397"/>
        <v>#DIV/0!</v>
      </c>
    </row>
    <row r="1276" spans="1:17" ht="18" customHeight="1" x14ac:dyDescent="0.2">
      <c r="A1276" s="2" t="s">
        <v>722</v>
      </c>
      <c r="B1276" s="4" t="s">
        <v>36</v>
      </c>
      <c r="C1276" s="2" t="s">
        <v>37</v>
      </c>
      <c r="D1276" s="2" t="s">
        <v>9</v>
      </c>
      <c r="E1276" s="129" t="s">
        <v>38</v>
      </c>
      <c r="F1276" s="129"/>
      <c r="G1276" s="3" t="s">
        <v>39</v>
      </c>
      <c r="H1276" s="4" t="s">
        <v>40</v>
      </c>
      <c r="I1276" s="4" t="s">
        <v>41</v>
      </c>
      <c r="J1276" s="4" t="s">
        <v>10</v>
      </c>
      <c r="K1276" s="65">
        <f t="shared" si="399"/>
        <v>143.81</v>
      </c>
      <c r="N1276" s="59" t="s">
        <v>41</v>
      </c>
      <c r="O1276" s="68" t="e">
        <f t="shared" si="396"/>
        <v>#VALUE!</v>
      </c>
      <c r="P1276" s="68" t="e">
        <f t="shared" si="400"/>
        <v>#VALUE!</v>
      </c>
      <c r="Q1276" s="69" t="e">
        <f t="shared" si="397"/>
        <v>#VALUE!</v>
      </c>
    </row>
    <row r="1277" spans="1:17" ht="26.1" customHeight="1" x14ac:dyDescent="0.2">
      <c r="A1277" s="6" t="s">
        <v>42</v>
      </c>
      <c r="B1277" s="8">
        <v>101094</v>
      </c>
      <c r="C1277" s="6" t="s">
        <v>44</v>
      </c>
      <c r="D1277" s="122" t="s">
        <v>13677</v>
      </c>
      <c r="E1277" s="138" t="s">
        <v>171</v>
      </c>
      <c r="F1277" s="138"/>
      <c r="G1277" s="7" t="s">
        <v>108</v>
      </c>
      <c r="H1277" s="10">
        <v>1</v>
      </c>
      <c r="I1277" s="9">
        <f>SUM(J1278:J1282)</f>
        <v>143.81</v>
      </c>
      <c r="J1277" s="9">
        <f>H1277*I1277</f>
        <v>143.81</v>
      </c>
      <c r="K1277" s="65"/>
      <c r="N1277" s="59">
        <v>191.75</v>
      </c>
      <c r="O1277" s="68">
        <f t="shared" si="396"/>
        <v>47.9375</v>
      </c>
      <c r="P1277" s="68">
        <f t="shared" si="400"/>
        <v>143.8125</v>
      </c>
      <c r="Q1277" s="69">
        <f t="shared" si="397"/>
        <v>0.25</v>
      </c>
    </row>
    <row r="1278" spans="1:17" ht="24" customHeight="1" x14ac:dyDescent="0.2">
      <c r="A1278" s="12" t="s">
        <v>48</v>
      </c>
      <c r="B1278" s="14">
        <v>88309</v>
      </c>
      <c r="C1278" s="12" t="s">
        <v>44</v>
      </c>
      <c r="D1278" s="12" t="s">
        <v>273</v>
      </c>
      <c r="E1278" s="137" t="s">
        <v>46</v>
      </c>
      <c r="F1278" s="137"/>
      <c r="G1278" s="13" t="s">
        <v>73</v>
      </c>
      <c r="H1278" s="16">
        <v>0.437</v>
      </c>
      <c r="I1278" s="15">
        <f t="shared" ref="I1278:I1282" si="411">P1278</f>
        <v>16.297499999999999</v>
      </c>
      <c r="J1278" s="15">
        <f>ROUND(H1278*I1278,2)</f>
        <v>7.12</v>
      </c>
      <c r="K1278" s="65"/>
      <c r="N1278" s="59">
        <v>21.73</v>
      </c>
      <c r="O1278" s="68">
        <f t="shared" si="396"/>
        <v>5.4325000000000001</v>
      </c>
      <c r="P1278" s="68">
        <f t="shared" si="400"/>
        <v>16.297499999999999</v>
      </c>
      <c r="Q1278" s="69">
        <f t="shared" si="397"/>
        <v>0.25</v>
      </c>
    </row>
    <row r="1279" spans="1:17" ht="24" customHeight="1" x14ac:dyDescent="0.2">
      <c r="A1279" s="12" t="s">
        <v>48</v>
      </c>
      <c r="B1279" s="14">
        <v>88316</v>
      </c>
      <c r="C1279" s="12" t="s">
        <v>44</v>
      </c>
      <c r="D1279" s="12" t="s">
        <v>106</v>
      </c>
      <c r="E1279" s="137" t="s">
        <v>46</v>
      </c>
      <c r="F1279" s="137"/>
      <c r="G1279" s="13" t="s">
        <v>73</v>
      </c>
      <c r="H1279" s="16">
        <v>0.218</v>
      </c>
      <c r="I1279" s="15">
        <f t="shared" si="411"/>
        <v>12.84</v>
      </c>
      <c r="J1279" s="15">
        <f>ROUND(H1279*I1279,2)</f>
        <v>2.8</v>
      </c>
      <c r="K1279" s="65"/>
      <c r="N1279" s="59">
        <v>17.12</v>
      </c>
      <c r="O1279" s="68">
        <f t="shared" si="396"/>
        <v>4.28</v>
      </c>
      <c r="P1279" s="68">
        <f t="shared" si="400"/>
        <v>12.84</v>
      </c>
      <c r="Q1279" s="69">
        <f t="shared" si="397"/>
        <v>0.25</v>
      </c>
    </row>
    <row r="1280" spans="1:17" ht="24" customHeight="1" x14ac:dyDescent="0.2">
      <c r="A1280" s="17" t="s">
        <v>50</v>
      </c>
      <c r="B1280" s="19">
        <v>1379</v>
      </c>
      <c r="C1280" s="17" t="s">
        <v>44</v>
      </c>
      <c r="D1280" s="17" t="s">
        <v>316</v>
      </c>
      <c r="E1280" s="139" t="s">
        <v>54</v>
      </c>
      <c r="F1280" s="139"/>
      <c r="G1280" s="18" t="s">
        <v>112</v>
      </c>
      <c r="H1280" s="21">
        <v>0.24</v>
      </c>
      <c r="I1280" s="20">
        <f t="shared" si="411"/>
        <v>0.73499999999999999</v>
      </c>
      <c r="J1280" s="20">
        <f>ROUND(H1280*I1280,2)</f>
        <v>0.18</v>
      </c>
      <c r="K1280" s="65"/>
      <c r="N1280" s="59">
        <v>0.98</v>
      </c>
      <c r="O1280" s="68">
        <f t="shared" si="396"/>
        <v>0.245</v>
      </c>
      <c r="P1280" s="68">
        <f t="shared" si="400"/>
        <v>0.73499999999999999</v>
      </c>
      <c r="Q1280" s="69">
        <f t="shared" si="397"/>
        <v>0.25</v>
      </c>
    </row>
    <row r="1281" spans="1:17" ht="24" customHeight="1" x14ac:dyDescent="0.2">
      <c r="A1281" s="17" t="s">
        <v>50</v>
      </c>
      <c r="B1281" s="19">
        <v>37595</v>
      </c>
      <c r="C1281" s="17" t="s">
        <v>44</v>
      </c>
      <c r="D1281" s="17" t="s">
        <v>676</v>
      </c>
      <c r="E1281" s="139" t="s">
        <v>54</v>
      </c>
      <c r="F1281" s="139"/>
      <c r="G1281" s="18" t="s">
        <v>112</v>
      </c>
      <c r="H1281" s="21">
        <v>1.2150000000000001</v>
      </c>
      <c r="I1281" s="20">
        <f t="shared" si="411"/>
        <v>1.6124999999999998</v>
      </c>
      <c r="J1281" s="20">
        <f t="shared" ref="J1281:J1282" si="412">ROUNDDOWN(H1281*I1281,2)</f>
        <v>1.95</v>
      </c>
      <c r="K1281" s="65"/>
      <c r="N1281" s="59">
        <v>2.15</v>
      </c>
      <c r="O1281" s="68">
        <f t="shared" si="396"/>
        <v>0.53749999999999998</v>
      </c>
      <c r="P1281" s="68">
        <f t="shared" si="400"/>
        <v>1.6124999999999998</v>
      </c>
      <c r="Q1281" s="69">
        <f t="shared" si="397"/>
        <v>0.25</v>
      </c>
    </row>
    <row r="1282" spans="1:17" ht="26.1" customHeight="1" thickBot="1" x14ac:dyDescent="0.25">
      <c r="A1282" s="17" t="s">
        <v>50</v>
      </c>
      <c r="B1282" s="19">
        <v>38186</v>
      </c>
      <c r="C1282" s="17" t="s">
        <v>44</v>
      </c>
      <c r="D1282" s="17" t="s">
        <v>724</v>
      </c>
      <c r="E1282" s="139" t="s">
        <v>54</v>
      </c>
      <c r="F1282" s="139"/>
      <c r="G1282" s="18" t="s">
        <v>101</v>
      </c>
      <c r="H1282" s="21">
        <v>0.25</v>
      </c>
      <c r="I1282" s="20">
        <f t="shared" si="411"/>
        <v>527.07749999999999</v>
      </c>
      <c r="J1282" s="20">
        <f t="shared" si="412"/>
        <v>131.76</v>
      </c>
      <c r="K1282" s="65"/>
      <c r="N1282" s="59">
        <v>702.77</v>
      </c>
      <c r="O1282" s="68">
        <f t="shared" si="396"/>
        <v>175.6925</v>
      </c>
      <c r="P1282" s="68">
        <f t="shared" si="400"/>
        <v>527.07749999999999</v>
      </c>
      <c r="Q1282" s="69">
        <f t="shared" si="397"/>
        <v>0.25</v>
      </c>
    </row>
    <row r="1283" spans="1:17" ht="0.95" customHeight="1" thickTop="1" x14ac:dyDescent="0.2">
      <c r="A1283" s="11"/>
      <c r="B1283" s="11"/>
      <c r="C1283" s="11"/>
      <c r="D1283" s="11"/>
      <c r="E1283" s="11"/>
      <c r="F1283" s="11"/>
      <c r="G1283" s="11"/>
      <c r="H1283" s="11"/>
      <c r="I1283" s="11"/>
      <c r="J1283" s="11"/>
      <c r="K1283" s="65" t="b">
        <f t="shared" si="399"/>
        <v>0</v>
      </c>
      <c r="N1283" s="59"/>
      <c r="O1283" s="68">
        <f t="shared" si="396"/>
        <v>0</v>
      </c>
      <c r="P1283" s="68">
        <f t="shared" si="400"/>
        <v>0</v>
      </c>
      <c r="Q1283" s="69" t="e">
        <f t="shared" si="397"/>
        <v>#DIV/0!</v>
      </c>
    </row>
    <row r="1284" spans="1:17" ht="18" customHeight="1" x14ac:dyDescent="0.2">
      <c r="A1284" s="2" t="s">
        <v>725</v>
      </c>
      <c r="B1284" s="4" t="s">
        <v>36</v>
      </c>
      <c r="C1284" s="2" t="s">
        <v>37</v>
      </c>
      <c r="D1284" s="2" t="s">
        <v>9</v>
      </c>
      <c r="E1284" s="129" t="s">
        <v>38</v>
      </c>
      <c r="F1284" s="129"/>
      <c r="G1284" s="3" t="s">
        <v>39</v>
      </c>
      <c r="H1284" s="4" t="s">
        <v>40</v>
      </c>
      <c r="I1284" s="4" t="s">
        <v>41</v>
      </c>
      <c r="J1284" s="4" t="s">
        <v>10</v>
      </c>
      <c r="K1284" s="65">
        <f t="shared" si="399"/>
        <v>1.7200000000000002</v>
      </c>
      <c r="N1284" s="59" t="s">
        <v>41</v>
      </c>
      <c r="O1284" s="68" t="e">
        <f t="shared" si="396"/>
        <v>#VALUE!</v>
      </c>
      <c r="P1284" s="68" t="e">
        <f t="shared" si="400"/>
        <v>#VALUE!</v>
      </c>
      <c r="Q1284" s="69" t="e">
        <f t="shared" si="397"/>
        <v>#VALUE!</v>
      </c>
    </row>
    <row r="1285" spans="1:17" ht="26.1" customHeight="1" x14ac:dyDescent="0.2">
      <c r="A1285" s="6" t="s">
        <v>42</v>
      </c>
      <c r="B1285" s="8">
        <v>88485</v>
      </c>
      <c r="C1285" s="6" t="s">
        <v>44</v>
      </c>
      <c r="D1285" s="6" t="s">
        <v>726</v>
      </c>
      <c r="E1285" s="138" t="s">
        <v>169</v>
      </c>
      <c r="F1285" s="138"/>
      <c r="G1285" s="7" t="s">
        <v>101</v>
      </c>
      <c r="H1285" s="10">
        <v>1</v>
      </c>
      <c r="I1285" s="9">
        <f>SUM(J1286:J1288)</f>
        <v>1.7200000000000002</v>
      </c>
      <c r="J1285" s="9">
        <f>H1285*I1285</f>
        <v>1.7200000000000002</v>
      </c>
      <c r="K1285" s="65"/>
      <c r="N1285" s="59">
        <v>2.29</v>
      </c>
      <c r="O1285" s="68">
        <f t="shared" si="396"/>
        <v>0.57250000000000001</v>
      </c>
      <c r="P1285" s="68">
        <f t="shared" si="400"/>
        <v>1.7175</v>
      </c>
      <c r="Q1285" s="69">
        <f t="shared" si="397"/>
        <v>0.25</v>
      </c>
    </row>
    <row r="1286" spans="1:17" ht="24" customHeight="1" x14ac:dyDescent="0.2">
      <c r="A1286" s="12" t="s">
        <v>48</v>
      </c>
      <c r="B1286" s="14">
        <v>88310</v>
      </c>
      <c r="C1286" s="12" t="s">
        <v>44</v>
      </c>
      <c r="D1286" s="12" t="s">
        <v>727</v>
      </c>
      <c r="E1286" s="137" t="s">
        <v>46</v>
      </c>
      <c r="F1286" s="137"/>
      <c r="G1286" s="13" t="s">
        <v>73</v>
      </c>
      <c r="H1286" s="16">
        <v>3.9E-2</v>
      </c>
      <c r="I1286" s="15">
        <f t="shared" ref="I1286:I1288" si="413">P1286</f>
        <v>17.234999999999999</v>
      </c>
      <c r="J1286" s="15">
        <f t="shared" ref="J1286:J1288" si="414">ROUNDDOWN(H1286*I1286,2)</f>
        <v>0.67</v>
      </c>
      <c r="K1286" s="65"/>
      <c r="N1286" s="59">
        <v>22.98</v>
      </c>
      <c r="O1286" s="68">
        <f t="shared" si="396"/>
        <v>5.7450000000000001</v>
      </c>
      <c r="P1286" s="68">
        <f t="shared" si="400"/>
        <v>17.234999999999999</v>
      </c>
      <c r="Q1286" s="69">
        <f t="shared" si="397"/>
        <v>0.25</v>
      </c>
    </row>
    <row r="1287" spans="1:17" ht="24" customHeight="1" x14ac:dyDescent="0.2">
      <c r="A1287" s="12" t="s">
        <v>48</v>
      </c>
      <c r="B1287" s="14">
        <v>88316</v>
      </c>
      <c r="C1287" s="12" t="s">
        <v>44</v>
      </c>
      <c r="D1287" s="12" t="s">
        <v>106</v>
      </c>
      <c r="E1287" s="137" t="s">
        <v>46</v>
      </c>
      <c r="F1287" s="137"/>
      <c r="G1287" s="13" t="s">
        <v>73</v>
      </c>
      <c r="H1287" s="16">
        <v>1.4E-2</v>
      </c>
      <c r="I1287" s="15">
        <f t="shared" si="413"/>
        <v>12.84</v>
      </c>
      <c r="J1287" s="15">
        <f t="shared" si="414"/>
        <v>0.17</v>
      </c>
      <c r="K1287" s="65"/>
      <c r="N1287" s="59">
        <v>17.12</v>
      </c>
      <c r="O1287" s="68">
        <f t="shared" si="396"/>
        <v>4.28</v>
      </c>
      <c r="P1287" s="68">
        <f t="shared" si="400"/>
        <v>12.84</v>
      </c>
      <c r="Q1287" s="69">
        <f t="shared" si="397"/>
        <v>0.25</v>
      </c>
    </row>
    <row r="1288" spans="1:17" ht="24" customHeight="1" thickBot="1" x14ac:dyDescent="0.25">
      <c r="A1288" s="17" t="s">
        <v>50</v>
      </c>
      <c r="B1288" s="19">
        <v>6085</v>
      </c>
      <c r="C1288" s="17" t="s">
        <v>44</v>
      </c>
      <c r="D1288" s="17" t="s">
        <v>728</v>
      </c>
      <c r="E1288" s="139" t="s">
        <v>54</v>
      </c>
      <c r="F1288" s="139"/>
      <c r="G1288" s="18" t="s">
        <v>133</v>
      </c>
      <c r="H1288" s="21">
        <v>0.16</v>
      </c>
      <c r="I1288" s="20">
        <f t="shared" si="413"/>
        <v>5.5049999999999999</v>
      </c>
      <c r="J1288" s="20">
        <f t="shared" si="414"/>
        <v>0.88</v>
      </c>
      <c r="K1288" s="65"/>
      <c r="N1288" s="59">
        <v>7.34</v>
      </c>
      <c r="O1288" s="68">
        <f t="shared" ref="O1288:O1351" si="415">N1288*$O$4</f>
        <v>1.835</v>
      </c>
      <c r="P1288" s="68">
        <f t="shared" si="400"/>
        <v>5.5049999999999999</v>
      </c>
      <c r="Q1288" s="69">
        <f t="shared" ref="Q1288:Q1351" si="416">1-(P1288/N1288)</f>
        <v>0.25</v>
      </c>
    </row>
    <row r="1289" spans="1:17" ht="0.95" customHeight="1" thickTop="1" x14ac:dyDescent="0.2">
      <c r="A1289" s="11"/>
      <c r="B1289" s="11"/>
      <c r="C1289" s="11"/>
      <c r="D1289" s="11"/>
      <c r="E1289" s="11"/>
      <c r="F1289" s="11"/>
      <c r="G1289" s="11"/>
      <c r="H1289" s="11"/>
      <c r="I1289" s="11"/>
      <c r="J1289" s="11"/>
      <c r="K1289" s="65" t="b">
        <f t="shared" ref="K1289:K1351" si="417">IF(J1289="Total",J1290)</f>
        <v>0</v>
      </c>
      <c r="N1289" s="59"/>
      <c r="O1289" s="68">
        <f t="shared" si="415"/>
        <v>0</v>
      </c>
      <c r="P1289" s="68">
        <f t="shared" si="400"/>
        <v>0</v>
      </c>
      <c r="Q1289" s="69" t="e">
        <f t="shared" si="416"/>
        <v>#DIV/0!</v>
      </c>
    </row>
    <row r="1290" spans="1:17" ht="18" customHeight="1" x14ac:dyDescent="0.2">
      <c r="A1290" s="2" t="s">
        <v>729</v>
      </c>
      <c r="B1290" s="4" t="s">
        <v>36</v>
      </c>
      <c r="C1290" s="2" t="s">
        <v>37</v>
      </c>
      <c r="D1290" s="2" t="s">
        <v>9</v>
      </c>
      <c r="E1290" s="129" t="s">
        <v>38</v>
      </c>
      <c r="F1290" s="129"/>
      <c r="G1290" s="3" t="s">
        <v>39</v>
      </c>
      <c r="H1290" s="4" t="s">
        <v>40</v>
      </c>
      <c r="I1290" s="4" t="s">
        <v>41</v>
      </c>
      <c r="J1290" s="4" t="s">
        <v>10</v>
      </c>
      <c r="K1290" s="65">
        <f t="shared" si="417"/>
        <v>2</v>
      </c>
      <c r="N1290" s="59" t="s">
        <v>41</v>
      </c>
      <c r="O1290" s="68" t="e">
        <f t="shared" si="415"/>
        <v>#VALUE!</v>
      </c>
      <c r="P1290" s="68" t="e">
        <f t="shared" si="400"/>
        <v>#VALUE!</v>
      </c>
      <c r="Q1290" s="69" t="e">
        <f t="shared" si="416"/>
        <v>#VALUE!</v>
      </c>
    </row>
    <row r="1291" spans="1:17" ht="26.1" customHeight="1" x14ac:dyDescent="0.2">
      <c r="A1291" s="6" t="s">
        <v>42</v>
      </c>
      <c r="B1291" s="8">
        <v>88484</v>
      </c>
      <c r="C1291" s="6" t="s">
        <v>44</v>
      </c>
      <c r="D1291" s="6" t="s">
        <v>730</v>
      </c>
      <c r="E1291" s="138" t="s">
        <v>169</v>
      </c>
      <c r="F1291" s="138"/>
      <c r="G1291" s="7" t="s">
        <v>101</v>
      </c>
      <c r="H1291" s="10">
        <v>1</v>
      </c>
      <c r="I1291" s="9">
        <f>SUM(J1292:J1294)</f>
        <v>2</v>
      </c>
      <c r="J1291" s="9">
        <f>H1291*I1291</f>
        <v>2</v>
      </c>
      <c r="K1291" s="65"/>
      <c r="N1291" s="59">
        <v>2.66</v>
      </c>
      <c r="O1291" s="68">
        <f t="shared" si="415"/>
        <v>0.66500000000000004</v>
      </c>
      <c r="P1291" s="68">
        <f t="shared" si="400"/>
        <v>1.9950000000000001</v>
      </c>
      <c r="Q1291" s="69">
        <f t="shared" si="416"/>
        <v>0.25</v>
      </c>
    </row>
    <row r="1292" spans="1:17" ht="24" customHeight="1" x14ac:dyDescent="0.2">
      <c r="A1292" s="12" t="s">
        <v>48</v>
      </c>
      <c r="B1292" s="14">
        <v>88310</v>
      </c>
      <c r="C1292" s="12" t="s">
        <v>44</v>
      </c>
      <c r="D1292" s="12" t="s">
        <v>727</v>
      </c>
      <c r="E1292" s="137" t="s">
        <v>46</v>
      </c>
      <c r="F1292" s="137"/>
      <c r="G1292" s="13" t="s">
        <v>73</v>
      </c>
      <c r="H1292" s="16">
        <v>5.0999999999999997E-2</v>
      </c>
      <c r="I1292" s="15">
        <f t="shared" ref="I1292:I1294" si="418">P1292</f>
        <v>17.234999999999999</v>
      </c>
      <c r="J1292" s="15">
        <f>ROUND(H1292*I1292,2)</f>
        <v>0.88</v>
      </c>
      <c r="K1292" s="65"/>
      <c r="N1292" s="59">
        <v>22.98</v>
      </c>
      <c r="O1292" s="68">
        <f t="shared" si="415"/>
        <v>5.7450000000000001</v>
      </c>
      <c r="P1292" s="68">
        <f t="shared" si="400"/>
        <v>17.234999999999999</v>
      </c>
      <c r="Q1292" s="69">
        <f t="shared" si="416"/>
        <v>0.25</v>
      </c>
    </row>
    <row r="1293" spans="1:17" ht="24" customHeight="1" x14ac:dyDescent="0.2">
      <c r="A1293" s="12" t="s">
        <v>48</v>
      </c>
      <c r="B1293" s="14">
        <v>88316</v>
      </c>
      <c r="C1293" s="12" t="s">
        <v>44</v>
      </c>
      <c r="D1293" s="12" t="s">
        <v>106</v>
      </c>
      <c r="E1293" s="137" t="s">
        <v>46</v>
      </c>
      <c r="F1293" s="137"/>
      <c r="G1293" s="13" t="s">
        <v>73</v>
      </c>
      <c r="H1293" s="16">
        <v>1.9E-2</v>
      </c>
      <c r="I1293" s="15">
        <f t="shared" si="418"/>
        <v>12.84</v>
      </c>
      <c r="J1293" s="15">
        <f t="shared" ref="J1293:J1294" si="419">ROUNDDOWN(H1293*I1293,2)</f>
        <v>0.24</v>
      </c>
      <c r="K1293" s="65"/>
      <c r="N1293" s="59">
        <v>17.12</v>
      </c>
      <c r="O1293" s="68">
        <f t="shared" si="415"/>
        <v>4.28</v>
      </c>
      <c r="P1293" s="68">
        <f t="shared" si="400"/>
        <v>12.84</v>
      </c>
      <c r="Q1293" s="69">
        <f t="shared" si="416"/>
        <v>0.25</v>
      </c>
    </row>
    <row r="1294" spans="1:17" ht="24" customHeight="1" thickBot="1" x14ac:dyDescent="0.25">
      <c r="A1294" s="17" t="s">
        <v>50</v>
      </c>
      <c r="B1294" s="19">
        <v>6085</v>
      </c>
      <c r="C1294" s="17" t="s">
        <v>44</v>
      </c>
      <c r="D1294" s="17" t="s">
        <v>728</v>
      </c>
      <c r="E1294" s="139" t="s">
        <v>54</v>
      </c>
      <c r="F1294" s="139"/>
      <c r="G1294" s="18" t="s">
        <v>133</v>
      </c>
      <c r="H1294" s="21">
        <v>0.16</v>
      </c>
      <c r="I1294" s="20">
        <f t="shared" si="418"/>
        <v>5.5049999999999999</v>
      </c>
      <c r="J1294" s="20">
        <f t="shared" si="419"/>
        <v>0.88</v>
      </c>
      <c r="K1294" s="65"/>
      <c r="N1294" s="59">
        <v>7.34</v>
      </c>
      <c r="O1294" s="68">
        <f t="shared" si="415"/>
        <v>1.835</v>
      </c>
      <c r="P1294" s="68">
        <f t="shared" ref="P1294:P1357" si="420">N1294-O1294</f>
        <v>5.5049999999999999</v>
      </c>
      <c r="Q1294" s="69">
        <f t="shared" si="416"/>
        <v>0.25</v>
      </c>
    </row>
    <row r="1295" spans="1:17" ht="0.95" customHeight="1" thickTop="1" x14ac:dyDescent="0.2">
      <c r="A1295" s="11"/>
      <c r="B1295" s="11"/>
      <c r="C1295" s="11"/>
      <c r="D1295" s="11"/>
      <c r="E1295" s="11"/>
      <c r="F1295" s="11"/>
      <c r="G1295" s="11"/>
      <c r="H1295" s="11"/>
      <c r="I1295" s="11"/>
      <c r="J1295" s="11"/>
      <c r="K1295" s="65" t="b">
        <f t="shared" si="417"/>
        <v>0</v>
      </c>
      <c r="N1295" s="59"/>
      <c r="O1295" s="68">
        <f t="shared" si="415"/>
        <v>0</v>
      </c>
      <c r="P1295" s="68">
        <f t="shared" si="420"/>
        <v>0</v>
      </c>
      <c r="Q1295" s="69" t="e">
        <f t="shared" si="416"/>
        <v>#DIV/0!</v>
      </c>
    </row>
    <row r="1296" spans="1:17" ht="18" customHeight="1" x14ac:dyDescent="0.2">
      <c r="A1296" s="2" t="s">
        <v>731</v>
      </c>
      <c r="B1296" s="4" t="s">
        <v>36</v>
      </c>
      <c r="C1296" s="2" t="s">
        <v>37</v>
      </c>
      <c r="D1296" s="2" t="s">
        <v>9</v>
      </c>
      <c r="E1296" s="129" t="s">
        <v>38</v>
      </c>
      <c r="F1296" s="129"/>
      <c r="G1296" s="3" t="s">
        <v>39</v>
      </c>
      <c r="H1296" s="4" t="s">
        <v>40</v>
      </c>
      <c r="I1296" s="4" t="s">
        <v>41</v>
      </c>
      <c r="J1296" s="4" t="s">
        <v>10</v>
      </c>
      <c r="K1296" s="65">
        <f t="shared" si="417"/>
        <v>10.65</v>
      </c>
      <c r="N1296" s="59" t="s">
        <v>41</v>
      </c>
      <c r="O1296" s="68" t="e">
        <f t="shared" si="415"/>
        <v>#VALUE!</v>
      </c>
      <c r="P1296" s="68" t="e">
        <f t="shared" si="420"/>
        <v>#VALUE!</v>
      </c>
      <c r="Q1296" s="69" t="e">
        <f t="shared" si="416"/>
        <v>#VALUE!</v>
      </c>
    </row>
    <row r="1297" spans="1:17" ht="26.1" customHeight="1" x14ac:dyDescent="0.2">
      <c r="A1297" s="6" t="s">
        <v>42</v>
      </c>
      <c r="B1297" s="8">
        <v>88497</v>
      </c>
      <c r="C1297" s="6" t="s">
        <v>44</v>
      </c>
      <c r="D1297" s="6" t="s">
        <v>732</v>
      </c>
      <c r="E1297" s="138" t="s">
        <v>169</v>
      </c>
      <c r="F1297" s="138"/>
      <c r="G1297" s="7" t="s">
        <v>101</v>
      </c>
      <c r="H1297" s="10">
        <v>1</v>
      </c>
      <c r="I1297" s="9">
        <f>SUM(J1298:J1301)</f>
        <v>10.65</v>
      </c>
      <c r="J1297" s="9">
        <f>H1297*I1297</f>
        <v>10.65</v>
      </c>
      <c r="K1297" s="65"/>
      <c r="N1297" s="59">
        <v>14.2</v>
      </c>
      <c r="O1297" s="68">
        <f t="shared" si="415"/>
        <v>3.55</v>
      </c>
      <c r="P1297" s="68">
        <f t="shared" si="420"/>
        <v>10.649999999999999</v>
      </c>
      <c r="Q1297" s="69">
        <f t="shared" si="416"/>
        <v>0.25000000000000011</v>
      </c>
    </row>
    <row r="1298" spans="1:17" ht="24" customHeight="1" x14ac:dyDescent="0.2">
      <c r="A1298" s="12" t="s">
        <v>48</v>
      </c>
      <c r="B1298" s="14">
        <v>88310</v>
      </c>
      <c r="C1298" s="12" t="s">
        <v>44</v>
      </c>
      <c r="D1298" s="12" t="s">
        <v>727</v>
      </c>
      <c r="E1298" s="137" t="s">
        <v>46</v>
      </c>
      <c r="F1298" s="137"/>
      <c r="G1298" s="13" t="s">
        <v>73</v>
      </c>
      <c r="H1298" s="16">
        <v>0.3</v>
      </c>
      <c r="I1298" s="15">
        <f t="shared" ref="I1298:I1301" si="421">P1298</f>
        <v>17.234999999999999</v>
      </c>
      <c r="J1298" s="15">
        <f t="shared" ref="J1298:J1300" si="422">ROUNDDOWN(H1298*I1298,2)</f>
        <v>5.17</v>
      </c>
      <c r="K1298" s="65"/>
      <c r="N1298" s="59">
        <v>22.98</v>
      </c>
      <c r="O1298" s="68">
        <f t="shared" si="415"/>
        <v>5.7450000000000001</v>
      </c>
      <c r="P1298" s="68">
        <f t="shared" si="420"/>
        <v>17.234999999999999</v>
      </c>
      <c r="Q1298" s="69">
        <f t="shared" si="416"/>
        <v>0.25</v>
      </c>
    </row>
    <row r="1299" spans="1:17" ht="24" customHeight="1" x14ac:dyDescent="0.2">
      <c r="A1299" s="12" t="s">
        <v>48</v>
      </c>
      <c r="B1299" s="14">
        <v>88316</v>
      </c>
      <c r="C1299" s="12" t="s">
        <v>44</v>
      </c>
      <c r="D1299" s="12" t="s">
        <v>106</v>
      </c>
      <c r="E1299" s="137" t="s">
        <v>46</v>
      </c>
      <c r="F1299" s="137"/>
      <c r="G1299" s="13" t="s">
        <v>73</v>
      </c>
      <c r="H1299" s="16">
        <v>0.122</v>
      </c>
      <c r="I1299" s="15">
        <f t="shared" si="421"/>
        <v>12.84</v>
      </c>
      <c r="J1299" s="15">
        <f t="shared" si="422"/>
        <v>1.56</v>
      </c>
      <c r="K1299" s="65"/>
      <c r="N1299" s="59">
        <v>17.12</v>
      </c>
      <c r="O1299" s="68">
        <f t="shared" si="415"/>
        <v>4.28</v>
      </c>
      <c r="P1299" s="68">
        <f t="shared" si="420"/>
        <v>12.84</v>
      </c>
      <c r="Q1299" s="69">
        <f t="shared" si="416"/>
        <v>0.25</v>
      </c>
    </row>
    <row r="1300" spans="1:17" ht="26.1" customHeight="1" x14ac:dyDescent="0.2">
      <c r="A1300" s="17" t="s">
        <v>50</v>
      </c>
      <c r="B1300" s="19">
        <v>3767</v>
      </c>
      <c r="C1300" s="17" t="s">
        <v>44</v>
      </c>
      <c r="D1300" s="17" t="s">
        <v>733</v>
      </c>
      <c r="E1300" s="139" t="s">
        <v>54</v>
      </c>
      <c r="F1300" s="139"/>
      <c r="G1300" s="18" t="s">
        <v>130</v>
      </c>
      <c r="H1300" s="21">
        <v>0.1</v>
      </c>
      <c r="I1300" s="20">
        <f t="shared" si="421"/>
        <v>0.81</v>
      </c>
      <c r="J1300" s="20">
        <f t="shared" si="422"/>
        <v>0.08</v>
      </c>
      <c r="K1300" s="65"/>
      <c r="N1300" s="59">
        <v>1.08</v>
      </c>
      <c r="O1300" s="68">
        <f t="shared" si="415"/>
        <v>0.27</v>
      </c>
      <c r="P1300" s="68">
        <f t="shared" si="420"/>
        <v>0.81</v>
      </c>
      <c r="Q1300" s="69">
        <f t="shared" si="416"/>
        <v>0.25</v>
      </c>
    </row>
    <row r="1301" spans="1:17" ht="26.1" customHeight="1" thickBot="1" x14ac:dyDescent="0.25">
      <c r="A1301" s="17" t="s">
        <v>50</v>
      </c>
      <c r="B1301" s="19">
        <v>43626</v>
      </c>
      <c r="C1301" s="17" t="s">
        <v>44</v>
      </c>
      <c r="D1301" s="17" t="s">
        <v>734</v>
      </c>
      <c r="E1301" s="139" t="s">
        <v>54</v>
      </c>
      <c r="F1301" s="139"/>
      <c r="G1301" s="18" t="s">
        <v>112</v>
      </c>
      <c r="H1301" s="21">
        <v>1.6</v>
      </c>
      <c r="I1301" s="20">
        <f t="shared" si="421"/>
        <v>2.4074999999999998</v>
      </c>
      <c r="J1301" s="20">
        <f>ROUNDDOWN(H1301*I1301,2)-0.01</f>
        <v>3.8400000000000003</v>
      </c>
      <c r="K1301" s="65"/>
      <c r="N1301" s="59">
        <v>3.21</v>
      </c>
      <c r="O1301" s="68">
        <f t="shared" si="415"/>
        <v>0.80249999999999999</v>
      </c>
      <c r="P1301" s="68">
        <f t="shared" si="420"/>
        <v>2.4074999999999998</v>
      </c>
      <c r="Q1301" s="69">
        <f t="shared" si="416"/>
        <v>0.25000000000000011</v>
      </c>
    </row>
    <row r="1302" spans="1:17" ht="0.95" customHeight="1" thickTop="1" x14ac:dyDescent="0.2">
      <c r="A1302" s="11"/>
      <c r="B1302" s="11"/>
      <c r="C1302" s="11"/>
      <c r="D1302" s="11"/>
      <c r="E1302" s="11"/>
      <c r="F1302" s="11"/>
      <c r="G1302" s="11"/>
      <c r="H1302" s="11"/>
      <c r="I1302" s="11"/>
      <c r="J1302" s="11"/>
      <c r="K1302" s="65" t="b">
        <f t="shared" si="417"/>
        <v>0</v>
      </c>
      <c r="N1302" s="59"/>
      <c r="O1302" s="68">
        <f t="shared" si="415"/>
        <v>0</v>
      </c>
      <c r="P1302" s="68">
        <f t="shared" si="420"/>
        <v>0</v>
      </c>
      <c r="Q1302" s="69" t="e">
        <f t="shared" si="416"/>
        <v>#DIV/0!</v>
      </c>
    </row>
    <row r="1303" spans="1:17" ht="18" customHeight="1" x14ac:dyDescent="0.2">
      <c r="A1303" s="2" t="s">
        <v>735</v>
      </c>
      <c r="B1303" s="4" t="s">
        <v>36</v>
      </c>
      <c r="C1303" s="2" t="s">
        <v>37</v>
      </c>
      <c r="D1303" s="2" t="s">
        <v>9</v>
      </c>
      <c r="E1303" s="129" t="s">
        <v>38</v>
      </c>
      <c r="F1303" s="129"/>
      <c r="G1303" s="3" t="s">
        <v>39</v>
      </c>
      <c r="H1303" s="4" t="s">
        <v>40</v>
      </c>
      <c r="I1303" s="4" t="s">
        <v>41</v>
      </c>
      <c r="J1303" s="4" t="s">
        <v>10</v>
      </c>
      <c r="K1303" s="65">
        <f t="shared" si="417"/>
        <v>18.57</v>
      </c>
      <c r="N1303" s="59" t="s">
        <v>41</v>
      </c>
      <c r="O1303" s="68" t="e">
        <f t="shared" si="415"/>
        <v>#VALUE!</v>
      </c>
      <c r="P1303" s="68" t="e">
        <f t="shared" si="420"/>
        <v>#VALUE!</v>
      </c>
      <c r="Q1303" s="69" t="e">
        <f t="shared" si="416"/>
        <v>#VALUE!</v>
      </c>
    </row>
    <row r="1304" spans="1:17" ht="26.1" customHeight="1" x14ac:dyDescent="0.2">
      <c r="A1304" s="6" t="s">
        <v>42</v>
      </c>
      <c r="B1304" s="8">
        <v>88496</v>
      </c>
      <c r="C1304" s="6" t="s">
        <v>44</v>
      </c>
      <c r="D1304" s="6" t="s">
        <v>736</v>
      </c>
      <c r="E1304" s="138" t="s">
        <v>169</v>
      </c>
      <c r="F1304" s="138"/>
      <c r="G1304" s="7" t="s">
        <v>101</v>
      </c>
      <c r="H1304" s="10">
        <v>1</v>
      </c>
      <c r="I1304" s="9">
        <f>SUM(J1305:J1308)</f>
        <v>18.57</v>
      </c>
      <c r="J1304" s="9">
        <f>H1304*I1304</f>
        <v>18.57</v>
      </c>
      <c r="K1304" s="65"/>
      <c r="N1304" s="59">
        <v>24.75</v>
      </c>
      <c r="O1304" s="68">
        <f t="shared" si="415"/>
        <v>6.1875</v>
      </c>
      <c r="P1304" s="68">
        <f t="shared" si="420"/>
        <v>18.5625</v>
      </c>
      <c r="Q1304" s="69">
        <f t="shared" si="416"/>
        <v>0.25</v>
      </c>
    </row>
    <row r="1305" spans="1:17" ht="24" customHeight="1" x14ac:dyDescent="0.2">
      <c r="A1305" s="12" t="s">
        <v>48</v>
      </c>
      <c r="B1305" s="14">
        <v>88310</v>
      </c>
      <c r="C1305" s="12" t="s">
        <v>44</v>
      </c>
      <c r="D1305" s="12" t="s">
        <v>727</v>
      </c>
      <c r="E1305" s="137" t="s">
        <v>46</v>
      </c>
      <c r="F1305" s="137"/>
      <c r="G1305" s="13" t="s">
        <v>73</v>
      </c>
      <c r="H1305" s="16">
        <v>0.63</v>
      </c>
      <c r="I1305" s="15">
        <f t="shared" ref="I1305:I1308" si="423">P1305</f>
        <v>17.234999999999999</v>
      </c>
      <c r="J1305" s="15">
        <f>ROUND(H1305*I1305,2)</f>
        <v>10.86</v>
      </c>
      <c r="K1305" s="65"/>
      <c r="N1305" s="59">
        <v>22.98</v>
      </c>
      <c r="O1305" s="68">
        <f t="shared" si="415"/>
        <v>5.7450000000000001</v>
      </c>
      <c r="P1305" s="68">
        <f t="shared" si="420"/>
        <v>17.234999999999999</v>
      </c>
      <c r="Q1305" s="69">
        <f t="shared" si="416"/>
        <v>0.25</v>
      </c>
    </row>
    <row r="1306" spans="1:17" ht="24" customHeight="1" x14ac:dyDescent="0.2">
      <c r="A1306" s="12" t="s">
        <v>48</v>
      </c>
      <c r="B1306" s="14">
        <v>88316</v>
      </c>
      <c r="C1306" s="12" t="s">
        <v>44</v>
      </c>
      <c r="D1306" s="12" t="s">
        <v>106</v>
      </c>
      <c r="E1306" s="137" t="s">
        <v>46</v>
      </c>
      <c r="F1306" s="137"/>
      <c r="G1306" s="13" t="s">
        <v>73</v>
      </c>
      <c r="H1306" s="16">
        <v>0.29499999999999998</v>
      </c>
      <c r="I1306" s="15">
        <f t="shared" si="423"/>
        <v>12.84</v>
      </c>
      <c r="J1306" s="15">
        <f t="shared" ref="J1306" si="424">ROUNDDOWN(H1306*I1306,2)</f>
        <v>3.78</v>
      </c>
      <c r="K1306" s="65"/>
      <c r="N1306" s="59">
        <v>17.12</v>
      </c>
      <c r="O1306" s="68">
        <f t="shared" si="415"/>
        <v>4.28</v>
      </c>
      <c r="P1306" s="68">
        <f t="shared" si="420"/>
        <v>12.84</v>
      </c>
      <c r="Q1306" s="69">
        <f t="shared" si="416"/>
        <v>0.25</v>
      </c>
    </row>
    <row r="1307" spans="1:17" ht="26.1" customHeight="1" x14ac:dyDescent="0.2">
      <c r="A1307" s="17" t="s">
        <v>50</v>
      </c>
      <c r="B1307" s="19">
        <v>3767</v>
      </c>
      <c r="C1307" s="17" t="s">
        <v>44</v>
      </c>
      <c r="D1307" s="17" t="s">
        <v>733</v>
      </c>
      <c r="E1307" s="139" t="s">
        <v>54</v>
      </c>
      <c r="F1307" s="139"/>
      <c r="G1307" s="18" t="s">
        <v>130</v>
      </c>
      <c r="H1307" s="21">
        <v>0.1</v>
      </c>
      <c r="I1307" s="20">
        <f t="shared" si="423"/>
        <v>0.81</v>
      </c>
      <c r="J1307" s="20">
        <f>ROUND(H1307*I1307,2)</f>
        <v>0.08</v>
      </c>
      <c r="K1307" s="65"/>
      <c r="N1307" s="59">
        <v>1.08</v>
      </c>
      <c r="O1307" s="68">
        <f t="shared" si="415"/>
        <v>0.27</v>
      </c>
      <c r="P1307" s="68">
        <f t="shared" si="420"/>
        <v>0.81</v>
      </c>
      <c r="Q1307" s="69">
        <f t="shared" si="416"/>
        <v>0.25</v>
      </c>
    </row>
    <row r="1308" spans="1:17" ht="26.1" customHeight="1" thickBot="1" x14ac:dyDescent="0.25">
      <c r="A1308" s="17" t="s">
        <v>50</v>
      </c>
      <c r="B1308" s="19">
        <v>43626</v>
      </c>
      <c r="C1308" s="17" t="s">
        <v>44</v>
      </c>
      <c r="D1308" s="17" t="s">
        <v>734</v>
      </c>
      <c r="E1308" s="139" t="s">
        <v>54</v>
      </c>
      <c r="F1308" s="139"/>
      <c r="G1308" s="18" t="s">
        <v>112</v>
      </c>
      <c r="H1308" s="21">
        <v>1.6</v>
      </c>
      <c r="I1308" s="20">
        <f t="shared" si="423"/>
        <v>2.4074999999999998</v>
      </c>
      <c r="J1308" s="20">
        <f>ROUND(H1308*I1308,2)</f>
        <v>3.85</v>
      </c>
      <c r="K1308" s="65"/>
      <c r="N1308" s="59">
        <v>3.21</v>
      </c>
      <c r="O1308" s="68">
        <f t="shared" si="415"/>
        <v>0.80249999999999999</v>
      </c>
      <c r="P1308" s="68">
        <f t="shared" si="420"/>
        <v>2.4074999999999998</v>
      </c>
      <c r="Q1308" s="69">
        <f t="shared" si="416"/>
        <v>0.25000000000000011</v>
      </c>
    </row>
    <row r="1309" spans="1:17" ht="0.95" customHeight="1" thickTop="1" x14ac:dyDescent="0.2">
      <c r="A1309" s="11"/>
      <c r="B1309" s="11"/>
      <c r="C1309" s="11"/>
      <c r="D1309" s="11"/>
      <c r="E1309" s="11"/>
      <c r="F1309" s="11"/>
      <c r="G1309" s="11"/>
      <c r="H1309" s="11"/>
      <c r="I1309" s="11"/>
      <c r="J1309" s="11"/>
      <c r="K1309" s="65" t="b">
        <f t="shared" si="417"/>
        <v>0</v>
      </c>
      <c r="N1309" s="59"/>
      <c r="O1309" s="68">
        <f t="shared" si="415"/>
        <v>0</v>
      </c>
      <c r="P1309" s="68">
        <f t="shared" si="420"/>
        <v>0</v>
      </c>
      <c r="Q1309" s="69" t="e">
        <f t="shared" si="416"/>
        <v>#DIV/0!</v>
      </c>
    </row>
    <row r="1310" spans="1:17" ht="18" customHeight="1" x14ac:dyDescent="0.2">
      <c r="A1310" s="2" t="s">
        <v>737</v>
      </c>
      <c r="B1310" s="4" t="s">
        <v>36</v>
      </c>
      <c r="C1310" s="2" t="s">
        <v>37</v>
      </c>
      <c r="D1310" s="2" t="s">
        <v>9</v>
      </c>
      <c r="E1310" s="129" t="s">
        <v>38</v>
      </c>
      <c r="F1310" s="129"/>
      <c r="G1310" s="3" t="s">
        <v>39</v>
      </c>
      <c r="H1310" s="4" t="s">
        <v>40</v>
      </c>
      <c r="I1310" s="4" t="s">
        <v>41</v>
      </c>
      <c r="J1310" s="4" t="s">
        <v>10</v>
      </c>
      <c r="K1310" s="65">
        <f t="shared" si="417"/>
        <v>9.2200000000000006</v>
      </c>
      <c r="N1310" s="59" t="s">
        <v>41</v>
      </c>
      <c r="O1310" s="68" t="e">
        <f t="shared" si="415"/>
        <v>#VALUE!</v>
      </c>
      <c r="P1310" s="68" t="e">
        <f t="shared" si="420"/>
        <v>#VALUE!</v>
      </c>
      <c r="Q1310" s="69" t="e">
        <f t="shared" si="416"/>
        <v>#VALUE!</v>
      </c>
    </row>
    <row r="1311" spans="1:17" ht="26.1" customHeight="1" x14ac:dyDescent="0.2">
      <c r="A1311" s="6" t="s">
        <v>42</v>
      </c>
      <c r="B1311" s="8">
        <v>88489</v>
      </c>
      <c r="C1311" s="6" t="s">
        <v>44</v>
      </c>
      <c r="D1311" s="6" t="s">
        <v>168</v>
      </c>
      <c r="E1311" s="138" t="s">
        <v>169</v>
      </c>
      <c r="F1311" s="138"/>
      <c r="G1311" s="7" t="s">
        <v>101</v>
      </c>
      <c r="H1311" s="10">
        <v>1</v>
      </c>
      <c r="I1311" s="9">
        <f>SUM(J1312:J1314)</f>
        <v>9.2200000000000006</v>
      </c>
      <c r="J1311" s="9">
        <f>H1311*I1311</f>
        <v>9.2200000000000006</v>
      </c>
      <c r="K1311" s="65"/>
      <c r="N1311" s="59">
        <v>12.29</v>
      </c>
      <c r="O1311" s="68">
        <f t="shared" si="415"/>
        <v>3.0724999999999998</v>
      </c>
      <c r="P1311" s="68">
        <f t="shared" si="420"/>
        <v>9.2174999999999994</v>
      </c>
      <c r="Q1311" s="69">
        <f t="shared" si="416"/>
        <v>0.25</v>
      </c>
    </row>
    <row r="1312" spans="1:17" ht="24" customHeight="1" x14ac:dyDescent="0.2">
      <c r="A1312" s="12" t="s">
        <v>48</v>
      </c>
      <c r="B1312" s="14">
        <v>88310</v>
      </c>
      <c r="C1312" s="12" t="s">
        <v>44</v>
      </c>
      <c r="D1312" s="12" t="s">
        <v>727</v>
      </c>
      <c r="E1312" s="137" t="s">
        <v>46</v>
      </c>
      <c r="F1312" s="137"/>
      <c r="G1312" s="13" t="s">
        <v>73</v>
      </c>
      <c r="H1312" s="16">
        <v>0.17</v>
      </c>
      <c r="I1312" s="15">
        <f t="shared" ref="I1312:I1314" si="425">P1312</f>
        <v>17.234999999999999</v>
      </c>
      <c r="J1312" s="15">
        <f>ROUND(H1312*I1312,2)</f>
        <v>2.93</v>
      </c>
      <c r="K1312" s="65"/>
      <c r="N1312" s="59">
        <v>22.98</v>
      </c>
      <c r="O1312" s="68">
        <f t="shared" si="415"/>
        <v>5.7450000000000001</v>
      </c>
      <c r="P1312" s="68">
        <f t="shared" si="420"/>
        <v>17.234999999999999</v>
      </c>
      <c r="Q1312" s="69">
        <f t="shared" si="416"/>
        <v>0.25</v>
      </c>
    </row>
    <row r="1313" spans="1:17" ht="24" customHeight="1" x14ac:dyDescent="0.2">
      <c r="A1313" s="12" t="s">
        <v>48</v>
      </c>
      <c r="B1313" s="14">
        <v>88316</v>
      </c>
      <c r="C1313" s="12" t="s">
        <v>44</v>
      </c>
      <c r="D1313" s="12" t="s">
        <v>106</v>
      </c>
      <c r="E1313" s="137" t="s">
        <v>46</v>
      </c>
      <c r="F1313" s="137"/>
      <c r="G1313" s="13" t="s">
        <v>73</v>
      </c>
      <c r="H1313" s="16">
        <v>7.0000000000000007E-2</v>
      </c>
      <c r="I1313" s="15">
        <f t="shared" si="425"/>
        <v>12.84</v>
      </c>
      <c r="J1313" s="15">
        <f t="shared" ref="J1313:J1314" si="426">ROUNDDOWN(H1313*I1313,2)</f>
        <v>0.89</v>
      </c>
      <c r="K1313" s="65"/>
      <c r="N1313" s="59">
        <v>17.12</v>
      </c>
      <c r="O1313" s="68">
        <f t="shared" si="415"/>
        <v>4.28</v>
      </c>
      <c r="P1313" s="68">
        <f t="shared" si="420"/>
        <v>12.84</v>
      </c>
      <c r="Q1313" s="69">
        <f t="shared" si="416"/>
        <v>0.25</v>
      </c>
    </row>
    <row r="1314" spans="1:17" ht="24" customHeight="1" thickBot="1" x14ac:dyDescent="0.25">
      <c r="A1314" s="17" t="s">
        <v>50</v>
      </c>
      <c r="B1314" s="19">
        <v>7356</v>
      </c>
      <c r="C1314" s="17" t="s">
        <v>44</v>
      </c>
      <c r="D1314" s="17" t="s">
        <v>132</v>
      </c>
      <c r="E1314" s="139" t="s">
        <v>54</v>
      </c>
      <c r="F1314" s="139"/>
      <c r="G1314" s="18" t="s">
        <v>133</v>
      </c>
      <c r="H1314" s="21">
        <v>0.34849999999999998</v>
      </c>
      <c r="I1314" s="20">
        <f t="shared" si="425"/>
        <v>15.51</v>
      </c>
      <c r="J1314" s="20">
        <f t="shared" si="426"/>
        <v>5.4</v>
      </c>
      <c r="K1314" s="65"/>
      <c r="N1314" s="59">
        <v>20.68</v>
      </c>
      <c r="O1314" s="68">
        <f t="shared" si="415"/>
        <v>5.17</v>
      </c>
      <c r="P1314" s="68">
        <f t="shared" si="420"/>
        <v>15.51</v>
      </c>
      <c r="Q1314" s="69">
        <f t="shared" si="416"/>
        <v>0.25</v>
      </c>
    </row>
    <row r="1315" spans="1:17" ht="0.95" customHeight="1" thickTop="1" x14ac:dyDescent="0.2">
      <c r="A1315" s="11"/>
      <c r="B1315" s="11"/>
      <c r="C1315" s="11"/>
      <c r="D1315" s="11"/>
      <c r="E1315" s="11"/>
      <c r="F1315" s="11"/>
      <c r="G1315" s="11"/>
      <c r="H1315" s="11"/>
      <c r="I1315" s="11"/>
      <c r="J1315" s="11"/>
      <c r="K1315" s="65" t="b">
        <f t="shared" si="417"/>
        <v>0</v>
      </c>
      <c r="N1315" s="59"/>
      <c r="O1315" s="68">
        <f t="shared" si="415"/>
        <v>0</v>
      </c>
      <c r="P1315" s="68">
        <f t="shared" si="420"/>
        <v>0</v>
      </c>
      <c r="Q1315" s="69" t="e">
        <f t="shared" si="416"/>
        <v>#DIV/0!</v>
      </c>
    </row>
    <row r="1316" spans="1:17" ht="18" customHeight="1" x14ac:dyDescent="0.2">
      <c r="A1316" s="2" t="s">
        <v>738</v>
      </c>
      <c r="B1316" s="4" t="s">
        <v>36</v>
      </c>
      <c r="C1316" s="2" t="s">
        <v>37</v>
      </c>
      <c r="D1316" s="2" t="s">
        <v>9</v>
      </c>
      <c r="E1316" s="129" t="s">
        <v>38</v>
      </c>
      <c r="F1316" s="129"/>
      <c r="G1316" s="3" t="s">
        <v>39</v>
      </c>
      <c r="H1316" s="4" t="s">
        <v>40</v>
      </c>
      <c r="I1316" s="4" t="s">
        <v>41</v>
      </c>
      <c r="J1316" s="4" t="s">
        <v>10</v>
      </c>
      <c r="K1316" s="65">
        <f t="shared" si="417"/>
        <v>10.46</v>
      </c>
      <c r="N1316" s="59" t="s">
        <v>41</v>
      </c>
      <c r="O1316" s="68" t="e">
        <f t="shared" si="415"/>
        <v>#VALUE!</v>
      </c>
      <c r="P1316" s="68" t="e">
        <f t="shared" si="420"/>
        <v>#VALUE!</v>
      </c>
      <c r="Q1316" s="69" t="e">
        <f t="shared" si="416"/>
        <v>#VALUE!</v>
      </c>
    </row>
    <row r="1317" spans="1:17" ht="26.1" customHeight="1" x14ac:dyDescent="0.2">
      <c r="A1317" s="6" t="s">
        <v>42</v>
      </c>
      <c r="B1317" s="8">
        <v>88488</v>
      </c>
      <c r="C1317" s="6" t="s">
        <v>44</v>
      </c>
      <c r="D1317" s="6" t="s">
        <v>739</v>
      </c>
      <c r="E1317" s="138" t="s">
        <v>169</v>
      </c>
      <c r="F1317" s="138"/>
      <c r="G1317" s="7" t="s">
        <v>101</v>
      </c>
      <c r="H1317" s="10">
        <v>1</v>
      </c>
      <c r="I1317" s="9">
        <f>SUM(J1318:J1320)</f>
        <v>10.46</v>
      </c>
      <c r="J1317" s="9">
        <f>H1317*I1317</f>
        <v>10.46</v>
      </c>
      <c r="K1317" s="65"/>
      <c r="N1317" s="59">
        <v>13.940000000000001</v>
      </c>
      <c r="O1317" s="68">
        <f t="shared" si="415"/>
        <v>3.4850000000000003</v>
      </c>
      <c r="P1317" s="68">
        <f t="shared" si="420"/>
        <v>10.455000000000002</v>
      </c>
      <c r="Q1317" s="69">
        <f t="shared" si="416"/>
        <v>0.24999999999999989</v>
      </c>
    </row>
    <row r="1318" spans="1:17" ht="24" customHeight="1" x14ac:dyDescent="0.2">
      <c r="A1318" s="12" t="s">
        <v>48</v>
      </c>
      <c r="B1318" s="14">
        <v>88310</v>
      </c>
      <c r="C1318" s="12" t="s">
        <v>44</v>
      </c>
      <c r="D1318" s="12" t="s">
        <v>727</v>
      </c>
      <c r="E1318" s="137" t="s">
        <v>46</v>
      </c>
      <c r="F1318" s="137"/>
      <c r="G1318" s="13" t="s">
        <v>73</v>
      </c>
      <c r="H1318" s="16">
        <v>0.23</v>
      </c>
      <c r="I1318" s="15">
        <f t="shared" ref="I1318:I1320" si="427">P1318</f>
        <v>17.234999999999999</v>
      </c>
      <c r="J1318" s="15">
        <f>ROUND(H1318*I1318,2)</f>
        <v>3.96</v>
      </c>
      <c r="K1318" s="65"/>
      <c r="N1318" s="59">
        <v>22.98</v>
      </c>
      <c r="O1318" s="68">
        <f t="shared" si="415"/>
        <v>5.7450000000000001</v>
      </c>
      <c r="P1318" s="68">
        <f t="shared" si="420"/>
        <v>17.234999999999999</v>
      </c>
      <c r="Q1318" s="69">
        <f t="shared" si="416"/>
        <v>0.25</v>
      </c>
    </row>
    <row r="1319" spans="1:17" ht="24" customHeight="1" x14ac:dyDescent="0.2">
      <c r="A1319" s="12" t="s">
        <v>48</v>
      </c>
      <c r="B1319" s="14">
        <v>88316</v>
      </c>
      <c r="C1319" s="12" t="s">
        <v>44</v>
      </c>
      <c r="D1319" s="12" t="s">
        <v>106</v>
      </c>
      <c r="E1319" s="137" t="s">
        <v>46</v>
      </c>
      <c r="F1319" s="137"/>
      <c r="G1319" s="13" t="s">
        <v>73</v>
      </c>
      <c r="H1319" s="16">
        <v>8.8999999999999996E-2</v>
      </c>
      <c r="I1319" s="15">
        <f t="shared" si="427"/>
        <v>12.84</v>
      </c>
      <c r="J1319" s="15">
        <f>ROUND(H1319*I1319,2)</f>
        <v>1.1399999999999999</v>
      </c>
      <c r="K1319" s="65"/>
      <c r="N1319" s="59">
        <v>17.12</v>
      </c>
      <c r="O1319" s="68">
        <f t="shared" si="415"/>
        <v>4.28</v>
      </c>
      <c r="P1319" s="68">
        <f t="shared" si="420"/>
        <v>12.84</v>
      </c>
      <c r="Q1319" s="69">
        <f t="shared" si="416"/>
        <v>0.25</v>
      </c>
    </row>
    <row r="1320" spans="1:17" ht="24" customHeight="1" thickBot="1" x14ac:dyDescent="0.25">
      <c r="A1320" s="17" t="s">
        <v>50</v>
      </c>
      <c r="B1320" s="19">
        <v>7356</v>
      </c>
      <c r="C1320" s="17" t="s">
        <v>44</v>
      </c>
      <c r="D1320" s="17" t="s">
        <v>132</v>
      </c>
      <c r="E1320" s="139" t="s">
        <v>54</v>
      </c>
      <c r="F1320" s="139"/>
      <c r="G1320" s="18" t="s">
        <v>133</v>
      </c>
      <c r="H1320" s="21">
        <v>0.34549999999999997</v>
      </c>
      <c r="I1320" s="20">
        <f t="shared" si="427"/>
        <v>15.51</v>
      </c>
      <c r="J1320" s="20">
        <f>ROUND(H1320*I1320,2)</f>
        <v>5.36</v>
      </c>
      <c r="K1320" s="65"/>
      <c r="N1320" s="59">
        <v>20.68</v>
      </c>
      <c r="O1320" s="68">
        <f t="shared" si="415"/>
        <v>5.17</v>
      </c>
      <c r="P1320" s="68">
        <f t="shared" si="420"/>
        <v>15.51</v>
      </c>
      <c r="Q1320" s="69">
        <f t="shared" si="416"/>
        <v>0.25</v>
      </c>
    </row>
    <row r="1321" spans="1:17" ht="0.95" customHeight="1" thickTop="1" x14ac:dyDescent="0.2">
      <c r="A1321" s="11"/>
      <c r="B1321" s="11"/>
      <c r="C1321" s="11"/>
      <c r="D1321" s="11"/>
      <c r="E1321" s="11"/>
      <c r="F1321" s="11"/>
      <c r="G1321" s="11"/>
      <c r="H1321" s="11"/>
      <c r="I1321" s="11"/>
      <c r="J1321" s="11"/>
      <c r="K1321" s="65" t="b">
        <f t="shared" si="417"/>
        <v>0</v>
      </c>
      <c r="N1321" s="59"/>
      <c r="O1321" s="68">
        <f t="shared" si="415"/>
        <v>0</v>
      </c>
      <c r="P1321" s="68">
        <f t="shared" si="420"/>
        <v>0</v>
      </c>
      <c r="Q1321" s="69" t="e">
        <f t="shared" si="416"/>
        <v>#DIV/0!</v>
      </c>
    </row>
    <row r="1322" spans="1:17" ht="18" customHeight="1" x14ac:dyDescent="0.2">
      <c r="A1322" s="2" t="s">
        <v>740</v>
      </c>
      <c r="B1322" s="4" t="s">
        <v>36</v>
      </c>
      <c r="C1322" s="2" t="s">
        <v>37</v>
      </c>
      <c r="D1322" s="2" t="s">
        <v>9</v>
      </c>
      <c r="E1322" s="129" t="s">
        <v>38</v>
      </c>
      <c r="F1322" s="129"/>
      <c r="G1322" s="3" t="s">
        <v>39</v>
      </c>
      <c r="H1322" s="4" t="s">
        <v>40</v>
      </c>
      <c r="I1322" s="4" t="s">
        <v>41</v>
      </c>
      <c r="J1322" s="4" t="s">
        <v>10</v>
      </c>
      <c r="K1322" s="65">
        <f t="shared" si="417"/>
        <v>1.8399999999999999</v>
      </c>
      <c r="N1322" s="59" t="s">
        <v>41</v>
      </c>
      <c r="O1322" s="68" t="e">
        <f t="shared" si="415"/>
        <v>#VALUE!</v>
      </c>
      <c r="P1322" s="68" t="e">
        <f t="shared" si="420"/>
        <v>#VALUE!</v>
      </c>
      <c r="Q1322" s="69" t="e">
        <f t="shared" si="416"/>
        <v>#VALUE!</v>
      </c>
    </row>
    <row r="1323" spans="1:17" ht="39" customHeight="1" x14ac:dyDescent="0.2">
      <c r="A1323" s="6" t="s">
        <v>42</v>
      </c>
      <c r="B1323" s="8">
        <v>88411</v>
      </c>
      <c r="C1323" s="6" t="s">
        <v>44</v>
      </c>
      <c r="D1323" s="6" t="s">
        <v>741</v>
      </c>
      <c r="E1323" s="138" t="s">
        <v>169</v>
      </c>
      <c r="F1323" s="138"/>
      <c r="G1323" s="7" t="s">
        <v>101</v>
      </c>
      <c r="H1323" s="10">
        <v>1</v>
      </c>
      <c r="I1323" s="9">
        <f>SUM(J1324:J1326)</f>
        <v>1.8399999999999999</v>
      </c>
      <c r="J1323" s="9">
        <f>H1323*I1323</f>
        <v>1.8399999999999999</v>
      </c>
      <c r="K1323" s="65"/>
      <c r="N1323" s="59">
        <v>2.4500000000000002</v>
      </c>
      <c r="O1323" s="68">
        <f t="shared" si="415"/>
        <v>0.61250000000000004</v>
      </c>
      <c r="P1323" s="68">
        <f t="shared" si="420"/>
        <v>1.8375000000000001</v>
      </c>
      <c r="Q1323" s="69">
        <f t="shared" si="416"/>
        <v>0.25</v>
      </c>
    </row>
    <row r="1324" spans="1:17" ht="24" customHeight="1" x14ac:dyDescent="0.2">
      <c r="A1324" s="12" t="s">
        <v>48</v>
      </c>
      <c r="B1324" s="14">
        <v>88310</v>
      </c>
      <c r="C1324" s="12" t="s">
        <v>44</v>
      </c>
      <c r="D1324" s="12" t="s">
        <v>727</v>
      </c>
      <c r="E1324" s="137" t="s">
        <v>46</v>
      </c>
      <c r="F1324" s="137"/>
      <c r="G1324" s="13" t="s">
        <v>73</v>
      </c>
      <c r="H1324" s="16">
        <v>4.4999999999999998E-2</v>
      </c>
      <c r="I1324" s="15">
        <f t="shared" ref="I1324:I1326" si="428">P1324</f>
        <v>17.234999999999999</v>
      </c>
      <c r="J1324" s="15">
        <f>ROUND(H1324*I1324,2)</f>
        <v>0.78</v>
      </c>
      <c r="K1324" s="65"/>
      <c r="N1324" s="59">
        <v>22.98</v>
      </c>
      <c r="O1324" s="68">
        <f t="shared" si="415"/>
        <v>5.7450000000000001</v>
      </c>
      <c r="P1324" s="68">
        <f t="shared" si="420"/>
        <v>17.234999999999999</v>
      </c>
      <c r="Q1324" s="69">
        <f t="shared" si="416"/>
        <v>0.25</v>
      </c>
    </row>
    <row r="1325" spans="1:17" ht="24" customHeight="1" x14ac:dyDescent="0.2">
      <c r="A1325" s="12" t="s">
        <v>48</v>
      </c>
      <c r="B1325" s="14">
        <v>88316</v>
      </c>
      <c r="C1325" s="12" t="s">
        <v>44</v>
      </c>
      <c r="D1325" s="12" t="s">
        <v>106</v>
      </c>
      <c r="E1325" s="137" t="s">
        <v>46</v>
      </c>
      <c r="F1325" s="137"/>
      <c r="G1325" s="13" t="s">
        <v>73</v>
      </c>
      <c r="H1325" s="16">
        <v>1.4500000000000001E-2</v>
      </c>
      <c r="I1325" s="15">
        <f t="shared" si="428"/>
        <v>12.84</v>
      </c>
      <c r="J1325" s="15">
        <f t="shared" ref="J1325" si="429">ROUND(H1325*I1325,2)</f>
        <v>0.19</v>
      </c>
      <c r="K1325" s="65"/>
      <c r="N1325" s="59">
        <v>17.12</v>
      </c>
      <c r="O1325" s="68">
        <f t="shared" si="415"/>
        <v>4.28</v>
      </c>
      <c r="P1325" s="68">
        <f t="shared" si="420"/>
        <v>12.84</v>
      </c>
      <c r="Q1325" s="69">
        <f t="shared" si="416"/>
        <v>0.25</v>
      </c>
    </row>
    <row r="1326" spans="1:17" ht="24" customHeight="1" thickBot="1" x14ac:dyDescent="0.25">
      <c r="A1326" s="17" t="s">
        <v>50</v>
      </c>
      <c r="B1326" s="19">
        <v>6085</v>
      </c>
      <c r="C1326" s="17" t="s">
        <v>44</v>
      </c>
      <c r="D1326" s="17" t="s">
        <v>728</v>
      </c>
      <c r="E1326" s="139" t="s">
        <v>54</v>
      </c>
      <c r="F1326" s="139"/>
      <c r="G1326" s="18" t="s">
        <v>133</v>
      </c>
      <c r="H1326" s="21">
        <v>0.16</v>
      </c>
      <c r="I1326" s="20">
        <f t="shared" si="428"/>
        <v>5.5049999999999999</v>
      </c>
      <c r="J1326" s="20">
        <f>ROUND(H1326*I1326,2)-0.01</f>
        <v>0.87</v>
      </c>
      <c r="K1326" s="65"/>
      <c r="N1326" s="59">
        <v>7.34</v>
      </c>
      <c r="O1326" s="68">
        <f t="shared" si="415"/>
        <v>1.835</v>
      </c>
      <c r="P1326" s="68">
        <f t="shared" si="420"/>
        <v>5.5049999999999999</v>
      </c>
      <c r="Q1326" s="69">
        <f t="shared" si="416"/>
        <v>0.25</v>
      </c>
    </row>
    <row r="1327" spans="1:17" ht="0.95" customHeight="1" thickTop="1" x14ac:dyDescent="0.2">
      <c r="A1327" s="11"/>
      <c r="B1327" s="11"/>
      <c r="C1327" s="11"/>
      <c r="D1327" s="11"/>
      <c r="E1327" s="11"/>
      <c r="F1327" s="11"/>
      <c r="G1327" s="11"/>
      <c r="H1327" s="11"/>
      <c r="I1327" s="11"/>
      <c r="J1327" s="11"/>
      <c r="K1327" s="65" t="b">
        <f t="shared" si="417"/>
        <v>0</v>
      </c>
      <c r="N1327" s="59"/>
      <c r="O1327" s="68">
        <f t="shared" si="415"/>
        <v>0</v>
      </c>
      <c r="P1327" s="68">
        <f t="shared" si="420"/>
        <v>0</v>
      </c>
      <c r="Q1327" s="69" t="e">
        <f t="shared" si="416"/>
        <v>#DIV/0!</v>
      </c>
    </row>
    <row r="1328" spans="1:17" ht="18" customHeight="1" x14ac:dyDescent="0.2">
      <c r="A1328" s="2" t="s">
        <v>742</v>
      </c>
      <c r="B1328" s="4" t="s">
        <v>36</v>
      </c>
      <c r="C1328" s="2" t="s">
        <v>37</v>
      </c>
      <c r="D1328" s="2" t="s">
        <v>9</v>
      </c>
      <c r="E1328" s="129" t="s">
        <v>38</v>
      </c>
      <c r="F1328" s="129"/>
      <c r="G1328" s="3" t="s">
        <v>39</v>
      </c>
      <c r="H1328" s="4" t="s">
        <v>40</v>
      </c>
      <c r="I1328" s="4" t="s">
        <v>41</v>
      </c>
      <c r="J1328" s="4" t="s">
        <v>10</v>
      </c>
      <c r="K1328" s="65">
        <f t="shared" si="417"/>
        <v>9.2200000000000006</v>
      </c>
      <c r="N1328" s="59" t="s">
        <v>41</v>
      </c>
      <c r="O1328" s="68" t="e">
        <f t="shared" si="415"/>
        <v>#VALUE!</v>
      </c>
      <c r="P1328" s="68" t="e">
        <f t="shared" si="420"/>
        <v>#VALUE!</v>
      </c>
      <c r="Q1328" s="69" t="e">
        <f t="shared" si="416"/>
        <v>#VALUE!</v>
      </c>
    </row>
    <row r="1329" spans="1:17" ht="26.1" customHeight="1" x14ac:dyDescent="0.2">
      <c r="A1329" s="6" t="s">
        <v>42</v>
      </c>
      <c r="B1329" s="8">
        <v>88489</v>
      </c>
      <c r="C1329" s="6" t="s">
        <v>44</v>
      </c>
      <c r="D1329" s="6" t="s">
        <v>168</v>
      </c>
      <c r="E1329" s="138" t="s">
        <v>169</v>
      </c>
      <c r="F1329" s="138"/>
      <c r="G1329" s="7" t="s">
        <v>101</v>
      </c>
      <c r="H1329" s="10">
        <v>1</v>
      </c>
      <c r="I1329" s="9">
        <f>SUM(J1330:J1332)</f>
        <v>9.2200000000000006</v>
      </c>
      <c r="J1329" s="9">
        <f>H1329*I1329</f>
        <v>9.2200000000000006</v>
      </c>
      <c r="K1329" s="65"/>
      <c r="N1329" s="59">
        <v>12.29</v>
      </c>
      <c r="O1329" s="68">
        <f t="shared" si="415"/>
        <v>3.0724999999999998</v>
      </c>
      <c r="P1329" s="68">
        <f t="shared" si="420"/>
        <v>9.2174999999999994</v>
      </c>
      <c r="Q1329" s="69">
        <f t="shared" si="416"/>
        <v>0.25</v>
      </c>
    </row>
    <row r="1330" spans="1:17" ht="24" customHeight="1" x14ac:dyDescent="0.2">
      <c r="A1330" s="12" t="s">
        <v>48</v>
      </c>
      <c r="B1330" s="14">
        <v>88310</v>
      </c>
      <c r="C1330" s="12" t="s">
        <v>44</v>
      </c>
      <c r="D1330" s="12" t="s">
        <v>727</v>
      </c>
      <c r="E1330" s="137" t="s">
        <v>46</v>
      </c>
      <c r="F1330" s="137"/>
      <c r="G1330" s="13" t="s">
        <v>73</v>
      </c>
      <c r="H1330" s="16">
        <v>0.17</v>
      </c>
      <c r="I1330" s="15">
        <f t="shared" ref="I1330:I1332" si="430">P1330</f>
        <v>17.234999999999999</v>
      </c>
      <c r="J1330" s="15">
        <f>ROUND(H1330*I1330,2)</f>
        <v>2.93</v>
      </c>
      <c r="K1330" s="65"/>
      <c r="N1330" s="59">
        <v>22.98</v>
      </c>
      <c r="O1330" s="68">
        <f t="shared" si="415"/>
        <v>5.7450000000000001</v>
      </c>
      <c r="P1330" s="68">
        <f t="shared" si="420"/>
        <v>17.234999999999999</v>
      </c>
      <c r="Q1330" s="69">
        <f t="shared" si="416"/>
        <v>0.25</v>
      </c>
    </row>
    <row r="1331" spans="1:17" ht="24" customHeight="1" x14ac:dyDescent="0.2">
      <c r="A1331" s="12" t="s">
        <v>48</v>
      </c>
      <c r="B1331" s="14">
        <v>88316</v>
      </c>
      <c r="C1331" s="12" t="s">
        <v>44</v>
      </c>
      <c r="D1331" s="12" t="s">
        <v>106</v>
      </c>
      <c r="E1331" s="137" t="s">
        <v>46</v>
      </c>
      <c r="F1331" s="137"/>
      <c r="G1331" s="13" t="s">
        <v>73</v>
      </c>
      <c r="H1331" s="16">
        <v>7.0000000000000007E-2</v>
      </c>
      <c r="I1331" s="15">
        <f t="shared" si="430"/>
        <v>12.84</v>
      </c>
      <c r="J1331" s="15">
        <f t="shared" ref="J1331:J1332" si="431">ROUNDDOWN(H1331*I1331,2)</f>
        <v>0.89</v>
      </c>
      <c r="K1331" s="65"/>
      <c r="N1331" s="59">
        <v>17.12</v>
      </c>
      <c r="O1331" s="68">
        <f t="shared" si="415"/>
        <v>4.28</v>
      </c>
      <c r="P1331" s="68">
        <f t="shared" si="420"/>
        <v>12.84</v>
      </c>
      <c r="Q1331" s="69">
        <f t="shared" si="416"/>
        <v>0.25</v>
      </c>
    </row>
    <row r="1332" spans="1:17" ht="24" customHeight="1" thickBot="1" x14ac:dyDescent="0.25">
      <c r="A1332" s="17" t="s">
        <v>50</v>
      </c>
      <c r="B1332" s="19">
        <v>7356</v>
      </c>
      <c r="C1332" s="17" t="s">
        <v>44</v>
      </c>
      <c r="D1332" s="17" t="s">
        <v>132</v>
      </c>
      <c r="E1332" s="139" t="s">
        <v>54</v>
      </c>
      <c r="F1332" s="139"/>
      <c r="G1332" s="18" t="s">
        <v>133</v>
      </c>
      <c r="H1332" s="21">
        <v>0.34849999999999998</v>
      </c>
      <c r="I1332" s="20">
        <f t="shared" si="430"/>
        <v>15.51</v>
      </c>
      <c r="J1332" s="20">
        <f t="shared" si="431"/>
        <v>5.4</v>
      </c>
      <c r="K1332" s="65"/>
      <c r="N1332" s="59">
        <v>20.68</v>
      </c>
      <c r="O1332" s="68">
        <f t="shared" si="415"/>
        <v>5.17</v>
      </c>
      <c r="P1332" s="68">
        <f t="shared" si="420"/>
        <v>15.51</v>
      </c>
      <c r="Q1332" s="69">
        <f t="shared" si="416"/>
        <v>0.25</v>
      </c>
    </row>
    <row r="1333" spans="1:17" ht="0.95" customHeight="1" thickTop="1" x14ac:dyDescent="0.2">
      <c r="A1333" s="11"/>
      <c r="B1333" s="11"/>
      <c r="C1333" s="11"/>
      <c r="D1333" s="11"/>
      <c r="E1333" s="11"/>
      <c r="F1333" s="11"/>
      <c r="G1333" s="11"/>
      <c r="H1333" s="11"/>
      <c r="I1333" s="11"/>
      <c r="J1333" s="11"/>
      <c r="K1333" s="65" t="b">
        <f t="shared" si="417"/>
        <v>0</v>
      </c>
      <c r="N1333" s="59"/>
      <c r="O1333" s="68">
        <f t="shared" si="415"/>
        <v>0</v>
      </c>
      <c r="P1333" s="68">
        <f t="shared" si="420"/>
        <v>0</v>
      </c>
      <c r="Q1333" s="69" t="e">
        <f t="shared" si="416"/>
        <v>#DIV/0!</v>
      </c>
    </row>
    <row r="1334" spans="1:17" ht="18" customHeight="1" x14ac:dyDescent="0.2">
      <c r="A1334" s="2" t="s">
        <v>743</v>
      </c>
      <c r="B1334" s="4" t="s">
        <v>36</v>
      </c>
      <c r="C1334" s="2" t="s">
        <v>37</v>
      </c>
      <c r="D1334" s="2" t="s">
        <v>9</v>
      </c>
      <c r="E1334" s="129" t="s">
        <v>38</v>
      </c>
      <c r="F1334" s="129"/>
      <c r="G1334" s="3" t="s">
        <v>39</v>
      </c>
      <c r="H1334" s="4" t="s">
        <v>40</v>
      </c>
      <c r="I1334" s="4" t="s">
        <v>41</v>
      </c>
      <c r="J1334" s="4" t="s">
        <v>10</v>
      </c>
      <c r="K1334" s="65">
        <f t="shared" si="417"/>
        <v>10.25</v>
      </c>
      <c r="N1334" s="59" t="s">
        <v>41</v>
      </c>
      <c r="O1334" s="68" t="e">
        <f t="shared" si="415"/>
        <v>#VALUE!</v>
      </c>
      <c r="P1334" s="68" t="e">
        <f t="shared" si="420"/>
        <v>#VALUE!</v>
      </c>
      <c r="Q1334" s="69" t="e">
        <f t="shared" si="416"/>
        <v>#VALUE!</v>
      </c>
    </row>
    <row r="1335" spans="1:17" ht="39" customHeight="1" x14ac:dyDescent="0.2">
      <c r="A1335" s="6" t="s">
        <v>42</v>
      </c>
      <c r="B1335" s="8">
        <v>88416</v>
      </c>
      <c r="C1335" s="6" t="s">
        <v>44</v>
      </c>
      <c r="D1335" s="6" t="s">
        <v>744</v>
      </c>
      <c r="E1335" s="138" t="s">
        <v>169</v>
      </c>
      <c r="F1335" s="138"/>
      <c r="G1335" s="7" t="s">
        <v>101</v>
      </c>
      <c r="H1335" s="10">
        <v>1</v>
      </c>
      <c r="I1335" s="9">
        <f>SUM(J1336:J1338)</f>
        <v>10.25</v>
      </c>
      <c r="J1335" s="9">
        <f>H1335*I1335</f>
        <v>10.25</v>
      </c>
      <c r="K1335" s="65"/>
      <c r="N1335" s="59">
        <v>13.66</v>
      </c>
      <c r="O1335" s="68">
        <f t="shared" si="415"/>
        <v>3.415</v>
      </c>
      <c r="P1335" s="68">
        <f t="shared" si="420"/>
        <v>10.245000000000001</v>
      </c>
      <c r="Q1335" s="69">
        <f t="shared" si="416"/>
        <v>0.24999999999999989</v>
      </c>
    </row>
    <row r="1336" spans="1:17" ht="24" customHeight="1" x14ac:dyDescent="0.2">
      <c r="A1336" s="12" t="s">
        <v>48</v>
      </c>
      <c r="B1336" s="14">
        <v>88310</v>
      </c>
      <c r="C1336" s="12" t="s">
        <v>44</v>
      </c>
      <c r="D1336" s="12" t="s">
        <v>727</v>
      </c>
      <c r="E1336" s="137" t="s">
        <v>46</v>
      </c>
      <c r="F1336" s="137"/>
      <c r="G1336" s="13" t="s">
        <v>73</v>
      </c>
      <c r="H1336" s="16">
        <v>0.151</v>
      </c>
      <c r="I1336" s="15">
        <f t="shared" ref="I1336:I1338" si="432">P1336</f>
        <v>17.234999999999999</v>
      </c>
      <c r="J1336" s="15">
        <f>ROUND(H1336*I1336,2)</f>
        <v>2.6</v>
      </c>
      <c r="K1336" s="65"/>
      <c r="N1336" s="59">
        <v>22.98</v>
      </c>
      <c r="O1336" s="68">
        <f t="shared" si="415"/>
        <v>5.7450000000000001</v>
      </c>
      <c r="P1336" s="68">
        <f t="shared" si="420"/>
        <v>17.234999999999999</v>
      </c>
      <c r="Q1336" s="69">
        <f t="shared" si="416"/>
        <v>0.25</v>
      </c>
    </row>
    <row r="1337" spans="1:17" ht="24" customHeight="1" x14ac:dyDescent="0.2">
      <c r="A1337" s="12" t="s">
        <v>48</v>
      </c>
      <c r="B1337" s="14">
        <v>88316</v>
      </c>
      <c r="C1337" s="12" t="s">
        <v>44</v>
      </c>
      <c r="D1337" s="12" t="s">
        <v>106</v>
      </c>
      <c r="E1337" s="137" t="s">
        <v>46</v>
      </c>
      <c r="F1337" s="137"/>
      <c r="G1337" s="13" t="s">
        <v>73</v>
      </c>
      <c r="H1337" s="16">
        <v>3.7999999999999999E-2</v>
      </c>
      <c r="I1337" s="15">
        <f t="shared" si="432"/>
        <v>12.84</v>
      </c>
      <c r="J1337" s="15">
        <f>ROUND(H1337*I1337,2)</f>
        <v>0.49</v>
      </c>
      <c r="K1337" s="65"/>
      <c r="N1337" s="59">
        <v>17.12</v>
      </c>
      <c r="O1337" s="68">
        <f t="shared" si="415"/>
        <v>4.28</v>
      </c>
      <c r="P1337" s="68">
        <f t="shared" si="420"/>
        <v>12.84</v>
      </c>
      <c r="Q1337" s="69">
        <f t="shared" si="416"/>
        <v>0.25</v>
      </c>
    </row>
    <row r="1338" spans="1:17" ht="26.1" customHeight="1" thickBot="1" x14ac:dyDescent="0.25">
      <c r="A1338" s="17" t="s">
        <v>50</v>
      </c>
      <c r="B1338" s="19">
        <v>38877</v>
      </c>
      <c r="C1338" s="17" t="s">
        <v>44</v>
      </c>
      <c r="D1338" s="17" t="s">
        <v>745</v>
      </c>
      <c r="E1338" s="139" t="s">
        <v>54</v>
      </c>
      <c r="F1338" s="139"/>
      <c r="G1338" s="18" t="s">
        <v>112</v>
      </c>
      <c r="H1338" s="21">
        <v>1.9379999999999999</v>
      </c>
      <c r="I1338" s="20">
        <f t="shared" si="432"/>
        <v>3.6974999999999998</v>
      </c>
      <c r="J1338" s="20">
        <f t="shared" ref="J1338" si="433">ROUNDDOWN(H1338*I1338,2)</f>
        <v>7.16</v>
      </c>
      <c r="K1338" s="65"/>
      <c r="N1338" s="59">
        <v>4.93</v>
      </c>
      <c r="O1338" s="68">
        <f t="shared" si="415"/>
        <v>1.2324999999999999</v>
      </c>
      <c r="P1338" s="68">
        <f t="shared" si="420"/>
        <v>3.6974999999999998</v>
      </c>
      <c r="Q1338" s="69">
        <f t="shared" si="416"/>
        <v>0.25</v>
      </c>
    </row>
    <row r="1339" spans="1:17" ht="0.95" customHeight="1" thickTop="1" x14ac:dyDescent="0.2">
      <c r="A1339" s="11"/>
      <c r="B1339" s="11"/>
      <c r="C1339" s="11"/>
      <c r="D1339" s="11"/>
      <c r="E1339" s="11"/>
      <c r="F1339" s="11"/>
      <c r="G1339" s="11"/>
      <c r="H1339" s="11"/>
      <c r="I1339" s="11"/>
      <c r="J1339" s="11"/>
      <c r="K1339" s="65" t="b">
        <f t="shared" si="417"/>
        <v>0</v>
      </c>
      <c r="N1339" s="59"/>
      <c r="O1339" s="68">
        <f t="shared" si="415"/>
        <v>0</v>
      </c>
      <c r="P1339" s="68">
        <f t="shared" si="420"/>
        <v>0</v>
      </c>
      <c r="Q1339" s="69" t="e">
        <f t="shared" si="416"/>
        <v>#DIV/0!</v>
      </c>
    </row>
    <row r="1340" spans="1:17" ht="18" customHeight="1" x14ac:dyDescent="0.2">
      <c r="A1340" s="2" t="s">
        <v>746</v>
      </c>
      <c r="B1340" s="4" t="s">
        <v>36</v>
      </c>
      <c r="C1340" s="2" t="s">
        <v>37</v>
      </c>
      <c r="D1340" s="2" t="s">
        <v>9</v>
      </c>
      <c r="E1340" s="129" t="s">
        <v>38</v>
      </c>
      <c r="F1340" s="129"/>
      <c r="G1340" s="3" t="s">
        <v>39</v>
      </c>
      <c r="H1340" s="4" t="s">
        <v>40</v>
      </c>
      <c r="I1340" s="4" t="s">
        <v>41</v>
      </c>
      <c r="J1340" s="4" t="s">
        <v>10</v>
      </c>
      <c r="K1340" s="65">
        <f t="shared" si="417"/>
        <v>6.95</v>
      </c>
      <c r="N1340" s="59" t="s">
        <v>41</v>
      </c>
      <c r="O1340" s="68" t="e">
        <f t="shared" si="415"/>
        <v>#VALUE!</v>
      </c>
      <c r="P1340" s="68" t="e">
        <f t="shared" si="420"/>
        <v>#VALUE!</v>
      </c>
      <c r="Q1340" s="69" t="e">
        <f t="shared" si="416"/>
        <v>#VALUE!</v>
      </c>
    </row>
    <row r="1341" spans="1:17" ht="39" customHeight="1" x14ac:dyDescent="0.2">
      <c r="A1341" s="6" t="s">
        <v>42</v>
      </c>
      <c r="B1341" s="8">
        <v>100720</v>
      </c>
      <c r="C1341" s="6" t="s">
        <v>44</v>
      </c>
      <c r="D1341" s="6" t="s">
        <v>747</v>
      </c>
      <c r="E1341" s="138" t="s">
        <v>169</v>
      </c>
      <c r="F1341" s="138"/>
      <c r="G1341" s="7" t="s">
        <v>101</v>
      </c>
      <c r="H1341" s="10">
        <v>1</v>
      </c>
      <c r="I1341" s="9">
        <f>SUM(J1342:J1344)</f>
        <v>6.95</v>
      </c>
      <c r="J1341" s="9">
        <f>H1341*I1341</f>
        <v>6.95</v>
      </c>
      <c r="K1341" s="65"/>
      <c r="N1341" s="59">
        <v>9.26</v>
      </c>
      <c r="O1341" s="68">
        <f t="shared" si="415"/>
        <v>2.3149999999999999</v>
      </c>
      <c r="P1341" s="68">
        <f t="shared" si="420"/>
        <v>6.9450000000000003</v>
      </c>
      <c r="Q1341" s="69">
        <f t="shared" si="416"/>
        <v>0.25</v>
      </c>
    </row>
    <row r="1342" spans="1:17" ht="24" customHeight="1" x14ac:dyDescent="0.2">
      <c r="A1342" s="12" t="s">
        <v>48</v>
      </c>
      <c r="B1342" s="14">
        <v>88310</v>
      </c>
      <c r="C1342" s="12" t="s">
        <v>44</v>
      </c>
      <c r="D1342" s="12" t="s">
        <v>727</v>
      </c>
      <c r="E1342" s="137" t="s">
        <v>46</v>
      </c>
      <c r="F1342" s="137"/>
      <c r="G1342" s="13" t="s">
        <v>73</v>
      </c>
      <c r="H1342" s="16">
        <v>0.21490000000000001</v>
      </c>
      <c r="I1342" s="15">
        <f t="shared" ref="I1342:I1344" si="434">P1342</f>
        <v>17.234999999999999</v>
      </c>
      <c r="J1342" s="15">
        <f>ROUND(H1342*I1342,2)</f>
        <v>3.7</v>
      </c>
      <c r="K1342" s="65"/>
      <c r="N1342" s="59">
        <v>22.98</v>
      </c>
      <c r="O1342" s="68">
        <f t="shared" si="415"/>
        <v>5.7450000000000001</v>
      </c>
      <c r="P1342" s="68">
        <f t="shared" si="420"/>
        <v>17.234999999999999</v>
      </c>
      <c r="Q1342" s="69">
        <f t="shared" si="416"/>
        <v>0.25</v>
      </c>
    </row>
    <row r="1343" spans="1:17" ht="24" customHeight="1" x14ac:dyDescent="0.2">
      <c r="A1343" s="17" t="s">
        <v>50</v>
      </c>
      <c r="B1343" s="19">
        <v>5318</v>
      </c>
      <c r="C1343" s="17" t="s">
        <v>44</v>
      </c>
      <c r="D1343" s="17" t="s">
        <v>748</v>
      </c>
      <c r="E1343" s="139" t="s">
        <v>54</v>
      </c>
      <c r="F1343" s="139"/>
      <c r="G1343" s="18" t="s">
        <v>133</v>
      </c>
      <c r="H1343" s="21">
        <v>1.06E-2</v>
      </c>
      <c r="I1343" s="20">
        <f t="shared" si="434"/>
        <v>17.234999999999999</v>
      </c>
      <c r="J1343" s="20">
        <f>ROUND(H1343*I1343,2)</f>
        <v>0.18</v>
      </c>
      <c r="K1343" s="65"/>
      <c r="N1343" s="59">
        <v>22.98</v>
      </c>
      <c r="O1343" s="68">
        <f t="shared" si="415"/>
        <v>5.7450000000000001</v>
      </c>
      <c r="P1343" s="68">
        <f t="shared" si="420"/>
        <v>17.234999999999999</v>
      </c>
      <c r="Q1343" s="69">
        <f t="shared" si="416"/>
        <v>0.25</v>
      </c>
    </row>
    <row r="1344" spans="1:17" ht="24" customHeight="1" thickBot="1" x14ac:dyDescent="0.25">
      <c r="A1344" s="17" t="s">
        <v>50</v>
      </c>
      <c r="B1344" s="19">
        <v>7307</v>
      </c>
      <c r="C1344" s="17" t="s">
        <v>44</v>
      </c>
      <c r="D1344" s="17" t="s">
        <v>749</v>
      </c>
      <c r="E1344" s="139" t="s">
        <v>54</v>
      </c>
      <c r="F1344" s="139"/>
      <c r="G1344" s="18" t="s">
        <v>133</v>
      </c>
      <c r="H1344" s="21">
        <v>0.1062</v>
      </c>
      <c r="I1344" s="20">
        <f t="shared" si="434"/>
        <v>28.89</v>
      </c>
      <c r="J1344" s="20">
        <f>ROUND(H1344*I1344,2)</f>
        <v>3.07</v>
      </c>
      <c r="K1344" s="65"/>
      <c r="N1344" s="59">
        <v>38.520000000000003</v>
      </c>
      <c r="O1344" s="68">
        <f t="shared" si="415"/>
        <v>9.6300000000000008</v>
      </c>
      <c r="P1344" s="68">
        <f t="shared" si="420"/>
        <v>28.89</v>
      </c>
      <c r="Q1344" s="69">
        <f t="shared" si="416"/>
        <v>0.25</v>
      </c>
    </row>
    <row r="1345" spans="1:17" ht="0.95" customHeight="1" thickTop="1" x14ac:dyDescent="0.2">
      <c r="A1345" s="11"/>
      <c r="B1345" s="11"/>
      <c r="C1345" s="11"/>
      <c r="D1345" s="11"/>
      <c r="E1345" s="11"/>
      <c r="F1345" s="11"/>
      <c r="G1345" s="11"/>
      <c r="H1345" s="11"/>
      <c r="I1345" s="11"/>
      <c r="J1345" s="11"/>
      <c r="K1345" s="65" t="b">
        <f t="shared" si="417"/>
        <v>0</v>
      </c>
      <c r="N1345" s="59"/>
      <c r="O1345" s="68">
        <f t="shared" si="415"/>
        <v>0</v>
      </c>
      <c r="P1345" s="68">
        <f t="shared" si="420"/>
        <v>0</v>
      </c>
      <c r="Q1345" s="69" t="e">
        <f t="shared" si="416"/>
        <v>#DIV/0!</v>
      </c>
    </row>
    <row r="1346" spans="1:17" ht="18" customHeight="1" x14ac:dyDescent="0.2">
      <c r="A1346" s="2" t="s">
        <v>750</v>
      </c>
      <c r="B1346" s="4" t="s">
        <v>36</v>
      </c>
      <c r="C1346" s="2" t="s">
        <v>37</v>
      </c>
      <c r="D1346" s="2" t="s">
        <v>9</v>
      </c>
      <c r="E1346" s="129" t="s">
        <v>38</v>
      </c>
      <c r="F1346" s="129"/>
      <c r="G1346" s="3" t="s">
        <v>39</v>
      </c>
      <c r="H1346" s="4" t="s">
        <v>40</v>
      </c>
      <c r="I1346" s="4" t="s">
        <v>41</v>
      </c>
      <c r="J1346" s="4" t="s">
        <v>10</v>
      </c>
      <c r="K1346" s="65">
        <f t="shared" si="417"/>
        <v>31.5</v>
      </c>
      <c r="N1346" s="59" t="s">
        <v>41</v>
      </c>
      <c r="O1346" s="68" t="e">
        <f t="shared" si="415"/>
        <v>#VALUE!</v>
      </c>
      <c r="P1346" s="68" t="e">
        <f t="shared" si="420"/>
        <v>#VALUE!</v>
      </c>
      <c r="Q1346" s="69" t="e">
        <f t="shared" si="416"/>
        <v>#VALUE!</v>
      </c>
    </row>
    <row r="1347" spans="1:17" ht="51.95" customHeight="1" x14ac:dyDescent="0.2">
      <c r="A1347" s="6" t="s">
        <v>42</v>
      </c>
      <c r="B1347" s="8">
        <v>100761</v>
      </c>
      <c r="C1347" s="6" t="s">
        <v>44</v>
      </c>
      <c r="D1347" s="6" t="s">
        <v>751</v>
      </c>
      <c r="E1347" s="138" t="s">
        <v>169</v>
      </c>
      <c r="F1347" s="138"/>
      <c r="G1347" s="7" t="s">
        <v>101</v>
      </c>
      <c r="H1347" s="10">
        <v>1</v>
      </c>
      <c r="I1347" s="9">
        <f>SUM(J1348:J1350)</f>
        <v>31.5</v>
      </c>
      <c r="J1347" s="9">
        <f>H1347*I1347</f>
        <v>31.5</v>
      </c>
      <c r="K1347" s="65"/>
      <c r="N1347" s="59">
        <v>42</v>
      </c>
      <c r="O1347" s="68">
        <f t="shared" si="415"/>
        <v>10.5</v>
      </c>
      <c r="P1347" s="68">
        <f t="shared" si="420"/>
        <v>31.5</v>
      </c>
      <c r="Q1347" s="69">
        <f t="shared" si="416"/>
        <v>0.25</v>
      </c>
    </row>
    <row r="1348" spans="1:17" ht="24" customHeight="1" x14ac:dyDescent="0.2">
      <c r="A1348" s="12" t="s">
        <v>48</v>
      </c>
      <c r="B1348" s="14">
        <v>88310</v>
      </c>
      <c r="C1348" s="12" t="s">
        <v>44</v>
      </c>
      <c r="D1348" s="12" t="s">
        <v>727</v>
      </c>
      <c r="E1348" s="137" t="s">
        <v>46</v>
      </c>
      <c r="F1348" s="137"/>
      <c r="G1348" s="13" t="s">
        <v>73</v>
      </c>
      <c r="H1348" s="16">
        <v>1</v>
      </c>
      <c r="I1348" s="15">
        <f t="shared" ref="I1348:I1350" si="435">P1348</f>
        <v>17.234999999999999</v>
      </c>
      <c r="J1348" s="15">
        <f>ROUND(H1348*I1348,2)</f>
        <v>17.239999999999998</v>
      </c>
      <c r="K1348" s="65"/>
      <c r="N1348" s="59">
        <v>22.98</v>
      </c>
      <c r="O1348" s="68">
        <f t="shared" si="415"/>
        <v>5.7450000000000001</v>
      </c>
      <c r="P1348" s="68">
        <f t="shared" si="420"/>
        <v>17.234999999999999</v>
      </c>
      <c r="Q1348" s="69">
        <f t="shared" si="416"/>
        <v>0.25</v>
      </c>
    </row>
    <row r="1349" spans="1:17" ht="24" customHeight="1" x14ac:dyDescent="0.2">
      <c r="A1349" s="17" t="s">
        <v>50</v>
      </c>
      <c r="B1349" s="19">
        <v>5318</v>
      </c>
      <c r="C1349" s="17" t="s">
        <v>44</v>
      </c>
      <c r="D1349" s="17" t="s">
        <v>748</v>
      </c>
      <c r="E1349" s="139" t="s">
        <v>54</v>
      </c>
      <c r="F1349" s="139"/>
      <c r="G1349" s="18" t="s">
        <v>133</v>
      </c>
      <c r="H1349" s="21">
        <v>0.13500000000000001</v>
      </c>
      <c r="I1349" s="20">
        <f t="shared" si="435"/>
        <v>17.234999999999999</v>
      </c>
      <c r="J1349" s="20">
        <f t="shared" ref="J1349:J1350" si="436">ROUNDDOWN(H1349*I1349,2)</f>
        <v>2.3199999999999998</v>
      </c>
      <c r="K1349" s="65"/>
      <c r="N1349" s="59">
        <v>22.98</v>
      </c>
      <c r="O1349" s="68">
        <f t="shared" si="415"/>
        <v>5.7450000000000001</v>
      </c>
      <c r="P1349" s="68">
        <f t="shared" si="420"/>
        <v>17.234999999999999</v>
      </c>
      <c r="Q1349" s="69">
        <f t="shared" si="416"/>
        <v>0.25</v>
      </c>
    </row>
    <row r="1350" spans="1:17" ht="24" customHeight="1" thickBot="1" x14ac:dyDescent="0.25">
      <c r="A1350" s="17" t="s">
        <v>50</v>
      </c>
      <c r="B1350" s="19">
        <v>7288</v>
      </c>
      <c r="C1350" s="17" t="s">
        <v>44</v>
      </c>
      <c r="D1350" s="17" t="s">
        <v>752</v>
      </c>
      <c r="E1350" s="139" t="s">
        <v>54</v>
      </c>
      <c r="F1350" s="139"/>
      <c r="G1350" s="18" t="s">
        <v>133</v>
      </c>
      <c r="H1350" s="21">
        <v>0.44</v>
      </c>
      <c r="I1350" s="20">
        <f t="shared" si="435"/>
        <v>27.150000000000002</v>
      </c>
      <c r="J1350" s="20">
        <f t="shared" si="436"/>
        <v>11.94</v>
      </c>
      <c r="K1350" s="65"/>
      <c r="N1350" s="59">
        <v>36.200000000000003</v>
      </c>
      <c r="O1350" s="68">
        <f t="shared" si="415"/>
        <v>9.0500000000000007</v>
      </c>
      <c r="P1350" s="68">
        <f t="shared" si="420"/>
        <v>27.150000000000002</v>
      </c>
      <c r="Q1350" s="69">
        <f t="shared" si="416"/>
        <v>0.25</v>
      </c>
    </row>
    <row r="1351" spans="1:17" ht="0.95" customHeight="1" thickTop="1" x14ac:dyDescent="0.2">
      <c r="A1351" s="11"/>
      <c r="B1351" s="11"/>
      <c r="C1351" s="11"/>
      <c r="D1351" s="11"/>
      <c r="E1351" s="11"/>
      <c r="F1351" s="11"/>
      <c r="G1351" s="11"/>
      <c r="H1351" s="11"/>
      <c r="I1351" s="11"/>
      <c r="J1351" s="11"/>
      <c r="K1351" s="65" t="b">
        <f t="shared" si="417"/>
        <v>0</v>
      </c>
      <c r="N1351" s="59"/>
      <c r="O1351" s="68">
        <f t="shared" si="415"/>
        <v>0</v>
      </c>
      <c r="P1351" s="68">
        <f t="shared" si="420"/>
        <v>0</v>
      </c>
      <c r="Q1351" s="69" t="e">
        <f t="shared" si="416"/>
        <v>#DIV/0!</v>
      </c>
    </row>
    <row r="1352" spans="1:17" ht="18" customHeight="1" x14ac:dyDescent="0.2">
      <c r="A1352" s="2" t="s">
        <v>753</v>
      </c>
      <c r="B1352" s="4" t="s">
        <v>36</v>
      </c>
      <c r="C1352" s="2" t="s">
        <v>37</v>
      </c>
      <c r="D1352" s="2" t="s">
        <v>9</v>
      </c>
      <c r="E1352" s="129" t="s">
        <v>38</v>
      </c>
      <c r="F1352" s="129"/>
      <c r="G1352" s="3" t="s">
        <v>39</v>
      </c>
      <c r="H1352" s="4" t="s">
        <v>40</v>
      </c>
      <c r="I1352" s="4" t="s">
        <v>41</v>
      </c>
      <c r="J1352" s="4" t="s">
        <v>10</v>
      </c>
      <c r="K1352" s="65">
        <f t="shared" ref="K1352:K1415" si="437">IF(J1352="Total",J1353)</f>
        <v>12.9</v>
      </c>
      <c r="N1352" s="59" t="s">
        <v>41</v>
      </c>
      <c r="O1352" s="68" t="e">
        <f t="shared" ref="O1352:O1415" si="438">N1352*$O$4</f>
        <v>#VALUE!</v>
      </c>
      <c r="P1352" s="68" t="e">
        <f t="shared" si="420"/>
        <v>#VALUE!</v>
      </c>
      <c r="Q1352" s="69" t="e">
        <f t="shared" ref="Q1352:Q1415" si="439">1-(P1352/N1352)</f>
        <v>#VALUE!</v>
      </c>
    </row>
    <row r="1353" spans="1:17" ht="39" customHeight="1" x14ac:dyDescent="0.2">
      <c r="A1353" s="6" t="s">
        <v>42</v>
      </c>
      <c r="B1353" s="8">
        <v>89711</v>
      </c>
      <c r="C1353" s="6" t="s">
        <v>44</v>
      </c>
      <c r="D1353" s="6" t="s">
        <v>174</v>
      </c>
      <c r="E1353" s="138" t="s">
        <v>154</v>
      </c>
      <c r="F1353" s="138"/>
      <c r="G1353" s="7" t="s">
        <v>108</v>
      </c>
      <c r="H1353" s="10">
        <v>1</v>
      </c>
      <c r="I1353" s="9">
        <f>SUM(J1354:J1357)</f>
        <v>12.9</v>
      </c>
      <c r="J1353" s="9">
        <f>H1353*I1353</f>
        <v>12.9</v>
      </c>
      <c r="K1353" s="65"/>
      <c r="N1353" s="59">
        <v>17.200000000000003</v>
      </c>
      <c r="O1353" s="68">
        <f t="shared" si="438"/>
        <v>4.3000000000000007</v>
      </c>
      <c r="P1353" s="68">
        <f t="shared" si="420"/>
        <v>12.900000000000002</v>
      </c>
      <c r="Q1353" s="69">
        <f t="shared" si="439"/>
        <v>0.25</v>
      </c>
    </row>
    <row r="1354" spans="1:17" ht="26.1" customHeight="1" x14ac:dyDescent="0.2">
      <c r="A1354" s="12" t="s">
        <v>48</v>
      </c>
      <c r="B1354" s="14">
        <v>88248</v>
      </c>
      <c r="C1354" s="12" t="s">
        <v>44</v>
      </c>
      <c r="D1354" s="12" t="s">
        <v>754</v>
      </c>
      <c r="E1354" s="137" t="s">
        <v>46</v>
      </c>
      <c r="F1354" s="137"/>
      <c r="G1354" s="13" t="s">
        <v>73</v>
      </c>
      <c r="H1354" s="16">
        <v>0.27</v>
      </c>
      <c r="I1354" s="15">
        <f t="shared" ref="I1354:I1357" si="440">P1354</f>
        <v>12.914999999999999</v>
      </c>
      <c r="J1354" s="15">
        <f>ROUND(H1354*I1354,2)</f>
        <v>3.49</v>
      </c>
      <c r="K1354" s="65"/>
      <c r="N1354" s="59">
        <v>17.22</v>
      </c>
      <c r="O1354" s="68">
        <f t="shared" si="438"/>
        <v>4.3049999999999997</v>
      </c>
      <c r="P1354" s="68">
        <f t="shared" si="420"/>
        <v>12.914999999999999</v>
      </c>
      <c r="Q1354" s="69">
        <f t="shared" si="439"/>
        <v>0.25</v>
      </c>
    </row>
    <row r="1355" spans="1:17" ht="26.1" customHeight="1" x14ac:dyDescent="0.2">
      <c r="A1355" s="12" t="s">
        <v>48</v>
      </c>
      <c r="B1355" s="14">
        <v>88267</v>
      </c>
      <c r="C1355" s="12" t="s">
        <v>44</v>
      </c>
      <c r="D1355" s="12" t="s">
        <v>486</v>
      </c>
      <c r="E1355" s="137" t="s">
        <v>46</v>
      </c>
      <c r="F1355" s="137"/>
      <c r="G1355" s="13" t="s">
        <v>73</v>
      </c>
      <c r="H1355" s="16">
        <v>0.312</v>
      </c>
      <c r="I1355" s="15">
        <f t="shared" si="440"/>
        <v>15.75</v>
      </c>
      <c r="J1355" s="15">
        <f t="shared" ref="J1355:J1357" si="441">ROUNDDOWN(H1355*I1355,2)</f>
        <v>4.91</v>
      </c>
      <c r="K1355" s="65"/>
      <c r="N1355" s="59">
        <v>21</v>
      </c>
      <c r="O1355" s="68">
        <f t="shared" si="438"/>
        <v>5.25</v>
      </c>
      <c r="P1355" s="68">
        <f t="shared" si="420"/>
        <v>15.75</v>
      </c>
      <c r="Q1355" s="69">
        <f t="shared" si="439"/>
        <v>0.25</v>
      </c>
    </row>
    <row r="1356" spans="1:17" ht="26.1" customHeight="1" x14ac:dyDescent="0.2">
      <c r="A1356" s="17" t="s">
        <v>50</v>
      </c>
      <c r="B1356" s="19">
        <v>9835</v>
      </c>
      <c r="C1356" s="17" t="s">
        <v>44</v>
      </c>
      <c r="D1356" s="17" t="s">
        <v>755</v>
      </c>
      <c r="E1356" s="139" t="s">
        <v>54</v>
      </c>
      <c r="F1356" s="139"/>
      <c r="G1356" s="18" t="s">
        <v>108</v>
      </c>
      <c r="H1356" s="21">
        <v>1.0548999999999999</v>
      </c>
      <c r="I1356" s="20">
        <f t="shared" si="440"/>
        <v>4.2524999999999995</v>
      </c>
      <c r="J1356" s="20">
        <f t="shared" si="441"/>
        <v>4.4800000000000004</v>
      </c>
      <c r="K1356" s="65"/>
      <c r="N1356" s="59">
        <v>5.67</v>
      </c>
      <c r="O1356" s="68">
        <f t="shared" si="438"/>
        <v>1.4175</v>
      </c>
      <c r="P1356" s="68">
        <f t="shared" si="420"/>
        <v>4.2524999999999995</v>
      </c>
      <c r="Q1356" s="69">
        <f t="shared" si="439"/>
        <v>0.25000000000000011</v>
      </c>
    </row>
    <row r="1357" spans="1:17" ht="24" customHeight="1" thickBot="1" x14ac:dyDescent="0.25">
      <c r="A1357" s="17" t="s">
        <v>50</v>
      </c>
      <c r="B1357" s="19">
        <v>38383</v>
      </c>
      <c r="C1357" s="17" t="s">
        <v>44</v>
      </c>
      <c r="D1357" s="17" t="s">
        <v>756</v>
      </c>
      <c r="E1357" s="139" t="s">
        <v>54</v>
      </c>
      <c r="F1357" s="139"/>
      <c r="G1357" s="18" t="s">
        <v>130</v>
      </c>
      <c r="H1357" s="21">
        <v>1.6299999999999999E-2</v>
      </c>
      <c r="I1357" s="20">
        <f t="shared" si="440"/>
        <v>1.71</v>
      </c>
      <c r="J1357" s="20">
        <f t="shared" si="441"/>
        <v>0.02</v>
      </c>
      <c r="K1357" s="65"/>
      <c r="N1357" s="59">
        <v>2.2799999999999998</v>
      </c>
      <c r="O1357" s="68">
        <f t="shared" si="438"/>
        <v>0.56999999999999995</v>
      </c>
      <c r="P1357" s="68">
        <f t="shared" si="420"/>
        <v>1.71</v>
      </c>
      <c r="Q1357" s="69">
        <f t="shared" si="439"/>
        <v>0.25</v>
      </c>
    </row>
    <row r="1358" spans="1:17" ht="0.95" customHeight="1" thickTop="1" x14ac:dyDescent="0.2">
      <c r="A1358" s="11"/>
      <c r="B1358" s="11"/>
      <c r="C1358" s="11"/>
      <c r="D1358" s="11"/>
      <c r="E1358" s="11"/>
      <c r="F1358" s="11"/>
      <c r="G1358" s="11"/>
      <c r="H1358" s="11"/>
      <c r="I1358" s="11"/>
      <c r="J1358" s="11"/>
      <c r="K1358" s="65" t="b">
        <f t="shared" si="437"/>
        <v>0</v>
      </c>
      <c r="N1358" s="59"/>
      <c r="O1358" s="68">
        <f t="shared" si="438"/>
        <v>0</v>
      </c>
      <c r="P1358" s="68">
        <f t="shared" ref="P1358:P1421" si="442">N1358-O1358</f>
        <v>0</v>
      </c>
      <c r="Q1358" s="69" t="e">
        <f t="shared" si="439"/>
        <v>#DIV/0!</v>
      </c>
    </row>
    <row r="1359" spans="1:17" ht="18" customHeight="1" x14ac:dyDescent="0.2">
      <c r="A1359" s="2" t="s">
        <v>757</v>
      </c>
      <c r="B1359" s="4" t="s">
        <v>36</v>
      </c>
      <c r="C1359" s="2" t="s">
        <v>37</v>
      </c>
      <c r="D1359" s="2" t="s">
        <v>9</v>
      </c>
      <c r="E1359" s="129" t="s">
        <v>38</v>
      </c>
      <c r="F1359" s="129"/>
      <c r="G1359" s="3" t="s">
        <v>39</v>
      </c>
      <c r="H1359" s="4" t="s">
        <v>40</v>
      </c>
      <c r="I1359" s="4" t="s">
        <v>41</v>
      </c>
      <c r="J1359" s="4" t="s">
        <v>10</v>
      </c>
      <c r="K1359" s="65">
        <f t="shared" si="437"/>
        <v>8.6399999999999988</v>
      </c>
      <c r="N1359" s="59" t="s">
        <v>41</v>
      </c>
      <c r="O1359" s="68" t="e">
        <f t="shared" si="438"/>
        <v>#VALUE!</v>
      </c>
      <c r="P1359" s="68" t="e">
        <f t="shared" si="442"/>
        <v>#VALUE!</v>
      </c>
      <c r="Q1359" s="69" t="e">
        <f t="shared" si="439"/>
        <v>#VALUE!</v>
      </c>
    </row>
    <row r="1360" spans="1:17" ht="39" customHeight="1" x14ac:dyDescent="0.2">
      <c r="A1360" s="6" t="s">
        <v>42</v>
      </c>
      <c r="B1360" s="8">
        <v>89798</v>
      </c>
      <c r="C1360" s="6" t="s">
        <v>44</v>
      </c>
      <c r="D1360" s="6" t="s">
        <v>758</v>
      </c>
      <c r="E1360" s="138" t="s">
        <v>154</v>
      </c>
      <c r="F1360" s="138"/>
      <c r="G1360" s="7" t="s">
        <v>108</v>
      </c>
      <c r="H1360" s="10">
        <v>1</v>
      </c>
      <c r="I1360" s="9">
        <f>SUM(J1361:J1364)</f>
        <v>8.6399999999999988</v>
      </c>
      <c r="J1360" s="9">
        <f>H1360*I1360</f>
        <v>8.6399999999999988</v>
      </c>
      <c r="K1360" s="65"/>
      <c r="N1360" s="59">
        <v>11.510000000000002</v>
      </c>
      <c r="O1360" s="68">
        <f t="shared" si="438"/>
        <v>2.8775000000000004</v>
      </c>
      <c r="P1360" s="68">
        <f t="shared" si="442"/>
        <v>8.6325000000000003</v>
      </c>
      <c r="Q1360" s="69">
        <f t="shared" si="439"/>
        <v>0.25000000000000011</v>
      </c>
    </row>
    <row r="1361" spans="1:17" ht="26.1" customHeight="1" x14ac:dyDescent="0.2">
      <c r="A1361" s="12" t="s">
        <v>48</v>
      </c>
      <c r="B1361" s="14">
        <v>88248</v>
      </c>
      <c r="C1361" s="12" t="s">
        <v>44</v>
      </c>
      <c r="D1361" s="12" t="s">
        <v>754</v>
      </c>
      <c r="E1361" s="137" t="s">
        <v>46</v>
      </c>
      <c r="F1361" s="137"/>
      <c r="G1361" s="13" t="s">
        <v>73</v>
      </c>
      <c r="H1361" s="16">
        <v>4.1500000000000002E-2</v>
      </c>
      <c r="I1361" s="15">
        <f t="shared" ref="I1361:I1364" si="443">P1361</f>
        <v>12.914999999999999</v>
      </c>
      <c r="J1361" s="15">
        <f>ROUND(H1361*I1361,2)</f>
        <v>0.54</v>
      </c>
      <c r="K1361" s="65"/>
      <c r="N1361" s="59">
        <v>17.22</v>
      </c>
      <c r="O1361" s="68">
        <f t="shared" si="438"/>
        <v>4.3049999999999997</v>
      </c>
      <c r="P1361" s="68">
        <f t="shared" si="442"/>
        <v>12.914999999999999</v>
      </c>
      <c r="Q1361" s="69">
        <f t="shared" si="439"/>
        <v>0.25</v>
      </c>
    </row>
    <row r="1362" spans="1:17" ht="26.1" customHeight="1" x14ac:dyDescent="0.2">
      <c r="A1362" s="12" t="s">
        <v>48</v>
      </c>
      <c r="B1362" s="14">
        <v>88267</v>
      </c>
      <c r="C1362" s="12" t="s">
        <v>44</v>
      </c>
      <c r="D1362" s="12" t="s">
        <v>486</v>
      </c>
      <c r="E1362" s="137" t="s">
        <v>46</v>
      </c>
      <c r="F1362" s="137"/>
      <c r="G1362" s="13" t="s">
        <v>73</v>
      </c>
      <c r="H1362" s="16">
        <v>4.1500000000000002E-2</v>
      </c>
      <c r="I1362" s="15">
        <f t="shared" si="443"/>
        <v>15.75</v>
      </c>
      <c r="J1362" s="15">
        <f>ROUND(H1362*I1362,2)</f>
        <v>0.65</v>
      </c>
      <c r="K1362" s="65"/>
      <c r="N1362" s="59">
        <v>21</v>
      </c>
      <c r="O1362" s="68">
        <f t="shared" si="438"/>
        <v>5.25</v>
      </c>
      <c r="P1362" s="68">
        <f t="shared" si="442"/>
        <v>15.75</v>
      </c>
      <c r="Q1362" s="69">
        <f t="shared" si="439"/>
        <v>0.25</v>
      </c>
    </row>
    <row r="1363" spans="1:17" ht="26.1" customHeight="1" x14ac:dyDescent="0.2">
      <c r="A1363" s="17" t="s">
        <v>50</v>
      </c>
      <c r="B1363" s="19">
        <v>9838</v>
      </c>
      <c r="C1363" s="17" t="s">
        <v>44</v>
      </c>
      <c r="D1363" s="17" t="s">
        <v>386</v>
      </c>
      <c r="E1363" s="139" t="s">
        <v>54</v>
      </c>
      <c r="F1363" s="139"/>
      <c r="G1363" s="18" t="s">
        <v>108</v>
      </c>
      <c r="H1363" s="21">
        <v>1.0548999999999999</v>
      </c>
      <c r="I1363" s="20">
        <f t="shared" si="443"/>
        <v>7.0274999999999999</v>
      </c>
      <c r="J1363" s="20">
        <f>ROUND(H1363*I1363,2)</f>
        <v>7.41</v>
      </c>
      <c r="K1363" s="65"/>
      <c r="N1363" s="59">
        <v>9.3699999999999992</v>
      </c>
      <c r="O1363" s="68">
        <f t="shared" si="438"/>
        <v>2.3424999999999998</v>
      </c>
      <c r="P1363" s="68">
        <f t="shared" si="442"/>
        <v>7.0274999999999999</v>
      </c>
      <c r="Q1363" s="69">
        <f t="shared" si="439"/>
        <v>0.25</v>
      </c>
    </row>
    <row r="1364" spans="1:17" ht="24" customHeight="1" thickBot="1" x14ac:dyDescent="0.25">
      <c r="A1364" s="17" t="s">
        <v>50</v>
      </c>
      <c r="B1364" s="19">
        <v>38383</v>
      </c>
      <c r="C1364" s="17" t="s">
        <v>44</v>
      </c>
      <c r="D1364" s="17" t="s">
        <v>756</v>
      </c>
      <c r="E1364" s="139" t="s">
        <v>54</v>
      </c>
      <c r="F1364" s="139"/>
      <c r="G1364" s="18" t="s">
        <v>130</v>
      </c>
      <c r="H1364" s="21">
        <v>2.3E-2</v>
      </c>
      <c r="I1364" s="20">
        <f t="shared" si="443"/>
        <v>1.71</v>
      </c>
      <c r="J1364" s="20">
        <f>ROUND(H1364*I1364,2)</f>
        <v>0.04</v>
      </c>
      <c r="K1364" s="65"/>
      <c r="N1364" s="59">
        <v>2.2799999999999998</v>
      </c>
      <c r="O1364" s="68">
        <f t="shared" si="438"/>
        <v>0.56999999999999995</v>
      </c>
      <c r="P1364" s="68">
        <f t="shared" si="442"/>
        <v>1.71</v>
      </c>
      <c r="Q1364" s="69">
        <f t="shared" si="439"/>
        <v>0.25</v>
      </c>
    </row>
    <row r="1365" spans="1:17" ht="0.95" customHeight="1" thickTop="1" x14ac:dyDescent="0.2">
      <c r="A1365" s="11"/>
      <c r="B1365" s="11"/>
      <c r="C1365" s="11"/>
      <c r="D1365" s="11"/>
      <c r="E1365" s="11"/>
      <c r="F1365" s="11"/>
      <c r="G1365" s="11"/>
      <c r="H1365" s="11"/>
      <c r="I1365" s="11"/>
      <c r="J1365" s="11"/>
      <c r="K1365" s="65" t="b">
        <f t="shared" si="437"/>
        <v>0</v>
      </c>
      <c r="N1365" s="59"/>
      <c r="O1365" s="68">
        <f t="shared" si="438"/>
        <v>0</v>
      </c>
      <c r="P1365" s="68">
        <f t="shared" si="442"/>
        <v>0</v>
      </c>
      <c r="Q1365" s="69" t="e">
        <f t="shared" si="439"/>
        <v>#DIV/0!</v>
      </c>
    </row>
    <row r="1366" spans="1:17" ht="18" customHeight="1" x14ac:dyDescent="0.2">
      <c r="A1366" s="2" t="s">
        <v>759</v>
      </c>
      <c r="B1366" s="4" t="s">
        <v>36</v>
      </c>
      <c r="C1366" s="2" t="s">
        <v>37</v>
      </c>
      <c r="D1366" s="2" t="s">
        <v>9</v>
      </c>
      <c r="E1366" s="129" t="s">
        <v>38</v>
      </c>
      <c r="F1366" s="129"/>
      <c r="G1366" s="3" t="s">
        <v>39</v>
      </c>
      <c r="H1366" s="4" t="s">
        <v>40</v>
      </c>
      <c r="I1366" s="4" t="s">
        <v>41</v>
      </c>
      <c r="J1366" s="4" t="s">
        <v>10</v>
      </c>
      <c r="K1366" s="65">
        <f t="shared" si="437"/>
        <v>23.049999999999997</v>
      </c>
      <c r="N1366" s="59" t="s">
        <v>41</v>
      </c>
      <c r="O1366" s="68" t="e">
        <f t="shared" si="438"/>
        <v>#VALUE!</v>
      </c>
      <c r="P1366" s="68" t="e">
        <f t="shared" si="442"/>
        <v>#VALUE!</v>
      </c>
      <c r="Q1366" s="69" t="e">
        <f t="shared" si="439"/>
        <v>#VALUE!</v>
      </c>
    </row>
    <row r="1367" spans="1:17" ht="39" customHeight="1" x14ac:dyDescent="0.2">
      <c r="A1367" s="6" t="s">
        <v>42</v>
      </c>
      <c r="B1367" s="8">
        <v>89714</v>
      </c>
      <c r="C1367" s="6" t="s">
        <v>44</v>
      </c>
      <c r="D1367" s="6" t="s">
        <v>176</v>
      </c>
      <c r="E1367" s="138" t="s">
        <v>154</v>
      </c>
      <c r="F1367" s="138"/>
      <c r="G1367" s="7" t="s">
        <v>108</v>
      </c>
      <c r="H1367" s="10">
        <v>1</v>
      </c>
      <c r="I1367" s="9">
        <f>SUM(J1368:J1371)</f>
        <v>23.049999999999997</v>
      </c>
      <c r="J1367" s="9">
        <f>H1367*I1367</f>
        <v>23.049999999999997</v>
      </c>
      <c r="K1367" s="65"/>
      <c r="N1367" s="59">
        <v>30.73</v>
      </c>
      <c r="O1367" s="68">
        <f t="shared" si="438"/>
        <v>7.6825000000000001</v>
      </c>
      <c r="P1367" s="68">
        <f t="shared" si="442"/>
        <v>23.047499999999999</v>
      </c>
      <c r="Q1367" s="69">
        <f t="shared" si="439"/>
        <v>0.25</v>
      </c>
    </row>
    <row r="1368" spans="1:17" ht="26.1" customHeight="1" x14ac:dyDescent="0.2">
      <c r="A1368" s="12" t="s">
        <v>48</v>
      </c>
      <c r="B1368" s="14">
        <v>88248</v>
      </c>
      <c r="C1368" s="12" t="s">
        <v>44</v>
      </c>
      <c r="D1368" s="12" t="s">
        <v>754</v>
      </c>
      <c r="E1368" s="137" t="s">
        <v>46</v>
      </c>
      <c r="F1368" s="137"/>
      <c r="G1368" s="13" t="s">
        <v>73</v>
      </c>
      <c r="H1368" s="16">
        <v>0.42</v>
      </c>
      <c r="I1368" s="15">
        <f t="shared" ref="I1368:I1371" si="444">P1368</f>
        <v>12.914999999999999</v>
      </c>
      <c r="J1368" s="15">
        <f>ROUND(H1368*I1368,2)</f>
        <v>5.42</v>
      </c>
      <c r="K1368" s="65"/>
      <c r="N1368" s="59">
        <v>17.22</v>
      </c>
      <c r="O1368" s="68">
        <f t="shared" si="438"/>
        <v>4.3049999999999997</v>
      </c>
      <c r="P1368" s="68">
        <f t="shared" si="442"/>
        <v>12.914999999999999</v>
      </c>
      <c r="Q1368" s="69">
        <f t="shared" si="439"/>
        <v>0.25</v>
      </c>
    </row>
    <row r="1369" spans="1:17" ht="26.1" customHeight="1" x14ac:dyDescent="0.2">
      <c r="A1369" s="12" t="s">
        <v>48</v>
      </c>
      <c r="B1369" s="14">
        <v>88267</v>
      </c>
      <c r="C1369" s="12" t="s">
        <v>44</v>
      </c>
      <c r="D1369" s="12" t="s">
        <v>486</v>
      </c>
      <c r="E1369" s="137" t="s">
        <v>46</v>
      </c>
      <c r="F1369" s="137"/>
      <c r="G1369" s="13" t="s">
        <v>73</v>
      </c>
      <c r="H1369" s="16">
        <v>0.46450000000000002</v>
      </c>
      <c r="I1369" s="15">
        <f t="shared" si="444"/>
        <v>15.75</v>
      </c>
      <c r="J1369" s="15">
        <f>ROUND(H1369*I1369,2)</f>
        <v>7.32</v>
      </c>
      <c r="K1369" s="65"/>
      <c r="N1369" s="59">
        <v>21</v>
      </c>
      <c r="O1369" s="68">
        <f t="shared" si="438"/>
        <v>5.25</v>
      </c>
      <c r="P1369" s="68">
        <f t="shared" si="442"/>
        <v>15.75</v>
      </c>
      <c r="Q1369" s="69">
        <f t="shared" si="439"/>
        <v>0.25</v>
      </c>
    </row>
    <row r="1370" spans="1:17" ht="26.1" customHeight="1" x14ac:dyDescent="0.2">
      <c r="A1370" s="17" t="s">
        <v>50</v>
      </c>
      <c r="B1370" s="19">
        <v>9836</v>
      </c>
      <c r="C1370" s="17" t="s">
        <v>44</v>
      </c>
      <c r="D1370" s="17" t="s">
        <v>760</v>
      </c>
      <c r="E1370" s="139" t="s">
        <v>54</v>
      </c>
      <c r="F1370" s="139"/>
      <c r="G1370" s="18" t="s">
        <v>108</v>
      </c>
      <c r="H1370" s="21">
        <v>1.0548999999999999</v>
      </c>
      <c r="I1370" s="20">
        <f t="shared" si="444"/>
        <v>9.7424999999999997</v>
      </c>
      <c r="J1370" s="20">
        <f t="shared" ref="J1370:J1371" si="445">ROUNDDOWN(H1370*I1370,2)</f>
        <v>10.27</v>
      </c>
      <c r="K1370" s="65"/>
      <c r="N1370" s="59">
        <v>12.99</v>
      </c>
      <c r="O1370" s="68">
        <f t="shared" si="438"/>
        <v>3.2475000000000001</v>
      </c>
      <c r="P1370" s="68">
        <f t="shared" si="442"/>
        <v>9.7424999999999997</v>
      </c>
      <c r="Q1370" s="69">
        <f t="shared" si="439"/>
        <v>0.25</v>
      </c>
    </row>
    <row r="1371" spans="1:17" ht="24" customHeight="1" thickBot="1" x14ac:dyDescent="0.25">
      <c r="A1371" s="17" t="s">
        <v>50</v>
      </c>
      <c r="B1371" s="19">
        <v>38383</v>
      </c>
      <c r="C1371" s="17" t="s">
        <v>44</v>
      </c>
      <c r="D1371" s="17" t="s">
        <v>756</v>
      </c>
      <c r="E1371" s="139" t="s">
        <v>54</v>
      </c>
      <c r="F1371" s="139"/>
      <c r="G1371" s="18" t="s">
        <v>130</v>
      </c>
      <c r="H1371" s="21">
        <v>2.47E-2</v>
      </c>
      <c r="I1371" s="20">
        <f t="shared" si="444"/>
        <v>1.71</v>
      </c>
      <c r="J1371" s="20">
        <f t="shared" si="445"/>
        <v>0.04</v>
      </c>
      <c r="K1371" s="65"/>
      <c r="N1371" s="59">
        <v>2.2799999999999998</v>
      </c>
      <c r="O1371" s="68">
        <f t="shared" si="438"/>
        <v>0.56999999999999995</v>
      </c>
      <c r="P1371" s="68">
        <f t="shared" si="442"/>
        <v>1.71</v>
      </c>
      <c r="Q1371" s="69">
        <f t="shared" si="439"/>
        <v>0.25</v>
      </c>
    </row>
    <row r="1372" spans="1:17" ht="0.95" customHeight="1" thickTop="1" x14ac:dyDescent="0.2">
      <c r="A1372" s="11"/>
      <c r="B1372" s="11"/>
      <c r="C1372" s="11"/>
      <c r="D1372" s="11"/>
      <c r="E1372" s="11"/>
      <c r="F1372" s="11"/>
      <c r="G1372" s="11"/>
      <c r="H1372" s="11"/>
      <c r="I1372" s="11"/>
      <c r="J1372" s="11"/>
      <c r="K1372" s="65" t="b">
        <f t="shared" si="437"/>
        <v>0</v>
      </c>
      <c r="N1372" s="59"/>
      <c r="O1372" s="68">
        <f t="shared" si="438"/>
        <v>0</v>
      </c>
      <c r="P1372" s="68">
        <f t="shared" si="442"/>
        <v>0</v>
      </c>
      <c r="Q1372" s="69" t="e">
        <f t="shared" si="439"/>
        <v>#DIV/0!</v>
      </c>
    </row>
    <row r="1373" spans="1:17" ht="18" customHeight="1" x14ac:dyDescent="0.2">
      <c r="A1373" s="2" t="s">
        <v>761</v>
      </c>
      <c r="B1373" s="4" t="s">
        <v>36</v>
      </c>
      <c r="C1373" s="2" t="s">
        <v>37</v>
      </c>
      <c r="D1373" s="2" t="s">
        <v>9</v>
      </c>
      <c r="E1373" s="129" t="s">
        <v>38</v>
      </c>
      <c r="F1373" s="129"/>
      <c r="G1373" s="3" t="s">
        <v>39</v>
      </c>
      <c r="H1373" s="4" t="s">
        <v>40</v>
      </c>
      <c r="I1373" s="4" t="s">
        <v>41</v>
      </c>
      <c r="J1373" s="4" t="s">
        <v>10</v>
      </c>
      <c r="K1373" s="65">
        <f t="shared" si="437"/>
        <v>6.37</v>
      </c>
      <c r="N1373" s="59" t="s">
        <v>41</v>
      </c>
      <c r="O1373" s="68" t="e">
        <f t="shared" si="438"/>
        <v>#VALUE!</v>
      </c>
      <c r="P1373" s="68" t="e">
        <f t="shared" si="442"/>
        <v>#VALUE!</v>
      </c>
      <c r="Q1373" s="69" t="e">
        <f t="shared" si="439"/>
        <v>#VALUE!</v>
      </c>
    </row>
    <row r="1374" spans="1:17" ht="51.95" customHeight="1" x14ac:dyDescent="0.2">
      <c r="A1374" s="6" t="s">
        <v>42</v>
      </c>
      <c r="B1374" s="8">
        <v>89726</v>
      </c>
      <c r="C1374" s="6" t="s">
        <v>44</v>
      </c>
      <c r="D1374" s="6" t="s">
        <v>255</v>
      </c>
      <c r="E1374" s="138" t="s">
        <v>154</v>
      </c>
      <c r="F1374" s="138"/>
      <c r="G1374" s="7" t="s">
        <v>130</v>
      </c>
      <c r="H1374" s="10">
        <v>1</v>
      </c>
      <c r="I1374" s="9">
        <f>SUM(J1375:J1380)</f>
        <v>6.37</v>
      </c>
      <c r="J1374" s="9">
        <f>H1374*I1374</f>
        <v>6.37</v>
      </c>
      <c r="K1374" s="65"/>
      <c r="N1374" s="59">
        <v>8.49</v>
      </c>
      <c r="O1374" s="68">
        <f t="shared" si="438"/>
        <v>2.1225000000000001</v>
      </c>
      <c r="P1374" s="68">
        <f t="shared" si="442"/>
        <v>6.3674999999999997</v>
      </c>
      <c r="Q1374" s="69">
        <f t="shared" si="439"/>
        <v>0.25</v>
      </c>
    </row>
    <row r="1375" spans="1:17" ht="26.1" customHeight="1" x14ac:dyDescent="0.2">
      <c r="A1375" s="12" t="s">
        <v>48</v>
      </c>
      <c r="B1375" s="14">
        <v>88248</v>
      </c>
      <c r="C1375" s="12" t="s">
        <v>44</v>
      </c>
      <c r="D1375" s="12" t="s">
        <v>754</v>
      </c>
      <c r="E1375" s="137" t="s">
        <v>46</v>
      </c>
      <c r="F1375" s="137"/>
      <c r="G1375" s="13" t="s">
        <v>73</v>
      </c>
      <c r="H1375" s="16">
        <v>0.127</v>
      </c>
      <c r="I1375" s="15">
        <f t="shared" ref="I1375:I1380" si="446">P1375</f>
        <v>12.914999999999999</v>
      </c>
      <c r="J1375" s="15">
        <f t="shared" ref="J1375:J1380" si="447">ROUNDDOWN(H1375*I1375,2)</f>
        <v>1.64</v>
      </c>
      <c r="K1375" s="65"/>
      <c r="N1375" s="59">
        <v>17.22</v>
      </c>
      <c r="O1375" s="68">
        <f t="shared" si="438"/>
        <v>4.3049999999999997</v>
      </c>
      <c r="P1375" s="68">
        <f t="shared" si="442"/>
        <v>12.914999999999999</v>
      </c>
      <c r="Q1375" s="69">
        <f t="shared" si="439"/>
        <v>0.25</v>
      </c>
    </row>
    <row r="1376" spans="1:17" ht="26.1" customHeight="1" x14ac:dyDescent="0.2">
      <c r="A1376" s="12" t="s">
        <v>48</v>
      </c>
      <c r="B1376" s="14">
        <v>88267</v>
      </c>
      <c r="C1376" s="12" t="s">
        <v>44</v>
      </c>
      <c r="D1376" s="12" t="s">
        <v>486</v>
      </c>
      <c r="E1376" s="137" t="s">
        <v>46</v>
      </c>
      <c r="F1376" s="137"/>
      <c r="G1376" s="13" t="s">
        <v>73</v>
      </c>
      <c r="H1376" s="16">
        <v>0.127</v>
      </c>
      <c r="I1376" s="15">
        <f t="shared" si="446"/>
        <v>15.75</v>
      </c>
      <c r="J1376" s="15">
        <f t="shared" si="447"/>
        <v>2</v>
      </c>
      <c r="K1376" s="65"/>
      <c r="N1376" s="59">
        <v>21</v>
      </c>
      <c r="O1376" s="68">
        <f t="shared" si="438"/>
        <v>5.25</v>
      </c>
      <c r="P1376" s="68">
        <f t="shared" si="442"/>
        <v>15.75</v>
      </c>
      <c r="Q1376" s="69">
        <f t="shared" si="439"/>
        <v>0.25</v>
      </c>
    </row>
    <row r="1377" spans="1:17" ht="24" customHeight="1" x14ac:dyDescent="0.2">
      <c r="A1377" s="17" t="s">
        <v>50</v>
      </c>
      <c r="B1377" s="19">
        <v>122</v>
      </c>
      <c r="C1377" s="17" t="s">
        <v>44</v>
      </c>
      <c r="D1377" s="17" t="s">
        <v>762</v>
      </c>
      <c r="E1377" s="139" t="s">
        <v>54</v>
      </c>
      <c r="F1377" s="139"/>
      <c r="G1377" s="18" t="s">
        <v>130</v>
      </c>
      <c r="H1377" s="21">
        <v>9.9000000000000008E-3</v>
      </c>
      <c r="I1377" s="20">
        <f t="shared" si="446"/>
        <v>44.954999999999998</v>
      </c>
      <c r="J1377" s="20">
        <f t="shared" si="447"/>
        <v>0.44</v>
      </c>
      <c r="K1377" s="65"/>
      <c r="N1377" s="59">
        <v>59.94</v>
      </c>
      <c r="O1377" s="68">
        <f t="shared" si="438"/>
        <v>14.984999999999999</v>
      </c>
      <c r="P1377" s="68">
        <f t="shared" si="442"/>
        <v>44.954999999999998</v>
      </c>
      <c r="Q1377" s="69">
        <f t="shared" si="439"/>
        <v>0.25</v>
      </c>
    </row>
    <row r="1378" spans="1:17" ht="26.1" customHeight="1" x14ac:dyDescent="0.2">
      <c r="A1378" s="17" t="s">
        <v>50</v>
      </c>
      <c r="B1378" s="19">
        <v>3516</v>
      </c>
      <c r="C1378" s="17" t="s">
        <v>44</v>
      </c>
      <c r="D1378" s="17" t="s">
        <v>763</v>
      </c>
      <c r="E1378" s="139" t="s">
        <v>54</v>
      </c>
      <c r="F1378" s="139"/>
      <c r="G1378" s="18" t="s">
        <v>130</v>
      </c>
      <c r="H1378" s="21">
        <v>1</v>
      </c>
      <c r="I1378" s="20">
        <f t="shared" si="446"/>
        <v>1.53</v>
      </c>
      <c r="J1378" s="20">
        <f t="shared" si="447"/>
        <v>1.53</v>
      </c>
      <c r="K1378" s="65"/>
      <c r="N1378" s="59">
        <v>2.04</v>
      </c>
      <c r="O1378" s="68">
        <f t="shared" si="438"/>
        <v>0.51</v>
      </c>
      <c r="P1378" s="68">
        <f t="shared" si="442"/>
        <v>1.53</v>
      </c>
      <c r="Q1378" s="69">
        <f t="shared" si="439"/>
        <v>0.25</v>
      </c>
    </row>
    <row r="1379" spans="1:17" ht="26.1" customHeight="1" x14ac:dyDescent="0.2">
      <c r="A1379" s="17" t="s">
        <v>50</v>
      </c>
      <c r="B1379" s="19">
        <v>20083</v>
      </c>
      <c r="C1379" s="17" t="s">
        <v>44</v>
      </c>
      <c r="D1379" s="17" t="s">
        <v>764</v>
      </c>
      <c r="E1379" s="139" t="s">
        <v>54</v>
      </c>
      <c r="F1379" s="139"/>
      <c r="G1379" s="18" t="s">
        <v>130</v>
      </c>
      <c r="H1379" s="21">
        <v>1.4999999999999999E-2</v>
      </c>
      <c r="I1379" s="20">
        <f t="shared" si="446"/>
        <v>50.925000000000004</v>
      </c>
      <c r="J1379" s="20">
        <f>ROUNDDOWN(H1379*I1379,2)-0.01</f>
        <v>0.75</v>
      </c>
      <c r="K1379" s="65"/>
      <c r="N1379" s="59">
        <v>67.900000000000006</v>
      </c>
      <c r="O1379" s="68">
        <f t="shared" si="438"/>
        <v>16.975000000000001</v>
      </c>
      <c r="P1379" s="68">
        <f t="shared" si="442"/>
        <v>50.925000000000004</v>
      </c>
      <c r="Q1379" s="69">
        <f t="shared" si="439"/>
        <v>0.25</v>
      </c>
    </row>
    <row r="1380" spans="1:17" ht="24" customHeight="1" thickBot="1" x14ac:dyDescent="0.25">
      <c r="A1380" s="17" t="s">
        <v>50</v>
      </c>
      <c r="B1380" s="19">
        <v>38383</v>
      </c>
      <c r="C1380" s="17" t="s">
        <v>44</v>
      </c>
      <c r="D1380" s="17" t="s">
        <v>756</v>
      </c>
      <c r="E1380" s="139" t="s">
        <v>54</v>
      </c>
      <c r="F1380" s="139"/>
      <c r="G1380" s="18" t="s">
        <v>130</v>
      </c>
      <c r="H1380" s="21">
        <v>7.1000000000000004E-3</v>
      </c>
      <c r="I1380" s="20">
        <f t="shared" si="446"/>
        <v>1.71</v>
      </c>
      <c r="J1380" s="20">
        <f t="shared" si="447"/>
        <v>0.01</v>
      </c>
      <c r="K1380" s="65"/>
      <c r="N1380" s="59">
        <v>2.2799999999999998</v>
      </c>
      <c r="O1380" s="68">
        <f t="shared" si="438"/>
        <v>0.56999999999999995</v>
      </c>
      <c r="P1380" s="68">
        <f t="shared" si="442"/>
        <v>1.71</v>
      </c>
      <c r="Q1380" s="69">
        <f t="shared" si="439"/>
        <v>0.25</v>
      </c>
    </row>
    <row r="1381" spans="1:17" ht="0.95" customHeight="1" thickTop="1" x14ac:dyDescent="0.2">
      <c r="A1381" s="11"/>
      <c r="B1381" s="11"/>
      <c r="C1381" s="11"/>
      <c r="D1381" s="11"/>
      <c r="E1381" s="11"/>
      <c r="F1381" s="11"/>
      <c r="G1381" s="11"/>
      <c r="H1381" s="11"/>
      <c r="I1381" s="11"/>
      <c r="J1381" s="11"/>
      <c r="K1381" s="65" t="b">
        <f t="shared" si="437"/>
        <v>0</v>
      </c>
      <c r="N1381" s="59"/>
      <c r="O1381" s="68">
        <f t="shared" si="438"/>
        <v>0</v>
      </c>
      <c r="P1381" s="68">
        <f t="shared" si="442"/>
        <v>0</v>
      </c>
      <c r="Q1381" s="69" t="e">
        <f t="shared" si="439"/>
        <v>#DIV/0!</v>
      </c>
    </row>
    <row r="1382" spans="1:17" ht="18" customHeight="1" x14ac:dyDescent="0.2">
      <c r="A1382" s="2" t="s">
        <v>765</v>
      </c>
      <c r="B1382" s="4" t="s">
        <v>36</v>
      </c>
      <c r="C1382" s="2" t="s">
        <v>37</v>
      </c>
      <c r="D1382" s="2" t="s">
        <v>9</v>
      </c>
      <c r="E1382" s="129" t="s">
        <v>38</v>
      </c>
      <c r="F1382" s="129"/>
      <c r="G1382" s="3" t="s">
        <v>39</v>
      </c>
      <c r="H1382" s="4" t="s">
        <v>40</v>
      </c>
      <c r="I1382" s="4" t="s">
        <v>41</v>
      </c>
      <c r="J1382" s="4" t="s">
        <v>10</v>
      </c>
      <c r="K1382" s="65">
        <f t="shared" si="437"/>
        <v>10.3</v>
      </c>
      <c r="N1382" s="59" t="s">
        <v>41</v>
      </c>
      <c r="O1382" s="68" t="e">
        <f t="shared" si="438"/>
        <v>#VALUE!</v>
      </c>
      <c r="P1382" s="68" t="e">
        <f t="shared" si="442"/>
        <v>#VALUE!</v>
      </c>
      <c r="Q1382" s="69" t="e">
        <f t="shared" si="439"/>
        <v>#VALUE!</v>
      </c>
    </row>
    <row r="1383" spans="1:17" ht="51.95" customHeight="1" x14ac:dyDescent="0.2">
      <c r="A1383" s="6" t="s">
        <v>42</v>
      </c>
      <c r="B1383" s="8">
        <v>89732</v>
      </c>
      <c r="C1383" s="6" t="s">
        <v>44</v>
      </c>
      <c r="D1383" s="6" t="s">
        <v>766</v>
      </c>
      <c r="E1383" s="138" t="s">
        <v>154</v>
      </c>
      <c r="F1383" s="138"/>
      <c r="G1383" s="7" t="s">
        <v>130</v>
      </c>
      <c r="H1383" s="10">
        <v>1</v>
      </c>
      <c r="I1383" s="9">
        <f>SUM(J1384:J1388)</f>
        <v>10.3</v>
      </c>
      <c r="J1383" s="9">
        <f>H1383*I1383</f>
        <v>10.3</v>
      </c>
      <c r="K1383" s="65"/>
      <c r="N1383" s="59">
        <v>13.73</v>
      </c>
      <c r="O1383" s="68">
        <f t="shared" si="438"/>
        <v>3.4325000000000001</v>
      </c>
      <c r="P1383" s="68">
        <f t="shared" si="442"/>
        <v>10.297499999999999</v>
      </c>
      <c r="Q1383" s="69">
        <f t="shared" si="439"/>
        <v>0.25000000000000011</v>
      </c>
    </row>
    <row r="1384" spans="1:17" ht="26.1" customHeight="1" x14ac:dyDescent="0.2">
      <c r="A1384" s="12" t="s">
        <v>48</v>
      </c>
      <c r="B1384" s="14">
        <v>88248</v>
      </c>
      <c r="C1384" s="12" t="s">
        <v>44</v>
      </c>
      <c r="D1384" s="12" t="s">
        <v>754</v>
      </c>
      <c r="E1384" s="137" t="s">
        <v>46</v>
      </c>
      <c r="F1384" s="137"/>
      <c r="G1384" s="13" t="s">
        <v>73</v>
      </c>
      <c r="H1384" s="16">
        <v>0.13789999999999999</v>
      </c>
      <c r="I1384" s="15">
        <f t="shared" ref="I1384:I1388" si="448">P1384</f>
        <v>12.914999999999999</v>
      </c>
      <c r="J1384" s="15">
        <f>ROUND(H1384*I1384,2)</f>
        <v>1.78</v>
      </c>
      <c r="K1384" s="65"/>
      <c r="N1384" s="59">
        <v>17.22</v>
      </c>
      <c r="O1384" s="68">
        <f t="shared" si="438"/>
        <v>4.3049999999999997</v>
      </c>
      <c r="P1384" s="68">
        <f t="shared" si="442"/>
        <v>12.914999999999999</v>
      </c>
      <c r="Q1384" s="69">
        <f t="shared" si="439"/>
        <v>0.25</v>
      </c>
    </row>
    <row r="1385" spans="1:17" ht="26.1" customHeight="1" x14ac:dyDescent="0.2">
      <c r="A1385" s="12" t="s">
        <v>48</v>
      </c>
      <c r="B1385" s="14">
        <v>88267</v>
      </c>
      <c r="C1385" s="12" t="s">
        <v>44</v>
      </c>
      <c r="D1385" s="12" t="s">
        <v>486</v>
      </c>
      <c r="E1385" s="137" t="s">
        <v>46</v>
      </c>
      <c r="F1385" s="137"/>
      <c r="G1385" s="13" t="s">
        <v>73</v>
      </c>
      <c r="H1385" s="16">
        <v>0.13789999999999999</v>
      </c>
      <c r="I1385" s="15">
        <f t="shared" si="448"/>
        <v>15.75</v>
      </c>
      <c r="J1385" s="15">
        <f>ROUND(H1385*I1385,2)</f>
        <v>2.17</v>
      </c>
      <c r="K1385" s="65"/>
      <c r="N1385" s="59">
        <v>21</v>
      </c>
      <c r="O1385" s="68">
        <f t="shared" si="438"/>
        <v>5.25</v>
      </c>
      <c r="P1385" s="68">
        <f t="shared" si="442"/>
        <v>15.75</v>
      </c>
      <c r="Q1385" s="69">
        <f t="shared" si="439"/>
        <v>0.25</v>
      </c>
    </row>
    <row r="1386" spans="1:17" ht="26.1" customHeight="1" x14ac:dyDescent="0.2">
      <c r="A1386" s="17" t="s">
        <v>50</v>
      </c>
      <c r="B1386" s="19">
        <v>296</v>
      </c>
      <c r="C1386" s="17" t="s">
        <v>44</v>
      </c>
      <c r="D1386" s="17" t="s">
        <v>767</v>
      </c>
      <c r="E1386" s="139" t="s">
        <v>54</v>
      </c>
      <c r="F1386" s="139"/>
      <c r="G1386" s="18" t="s">
        <v>130</v>
      </c>
      <c r="H1386" s="21">
        <v>2</v>
      </c>
      <c r="I1386" s="20">
        <f t="shared" si="448"/>
        <v>1.4775</v>
      </c>
      <c r="J1386" s="20">
        <f>ROUND(H1386*I1386,2)</f>
        <v>2.96</v>
      </c>
      <c r="K1386" s="65"/>
      <c r="N1386" s="59">
        <v>1.97</v>
      </c>
      <c r="O1386" s="68">
        <f t="shared" si="438"/>
        <v>0.49249999999999999</v>
      </c>
      <c r="P1386" s="68">
        <f t="shared" si="442"/>
        <v>1.4775</v>
      </c>
      <c r="Q1386" s="69">
        <f t="shared" si="439"/>
        <v>0.25</v>
      </c>
    </row>
    <row r="1387" spans="1:17" ht="26.1" customHeight="1" x14ac:dyDescent="0.2">
      <c r="A1387" s="17" t="s">
        <v>50</v>
      </c>
      <c r="B1387" s="19">
        <v>3518</v>
      </c>
      <c r="C1387" s="17" t="s">
        <v>44</v>
      </c>
      <c r="D1387" s="17" t="s">
        <v>768</v>
      </c>
      <c r="E1387" s="139" t="s">
        <v>54</v>
      </c>
      <c r="F1387" s="139"/>
      <c r="G1387" s="18" t="s">
        <v>130</v>
      </c>
      <c r="H1387" s="21">
        <v>1</v>
      </c>
      <c r="I1387" s="20">
        <f t="shared" si="448"/>
        <v>2.4749999999999996</v>
      </c>
      <c r="J1387" s="20">
        <f t="shared" ref="J1387:J1388" si="449">ROUNDDOWN(H1387*I1387,2)</f>
        <v>2.4700000000000002</v>
      </c>
      <c r="K1387" s="65"/>
      <c r="N1387" s="59">
        <v>3.3</v>
      </c>
      <c r="O1387" s="68">
        <f t="shared" si="438"/>
        <v>0.82499999999999996</v>
      </c>
      <c r="P1387" s="68">
        <f t="shared" si="442"/>
        <v>2.4749999999999996</v>
      </c>
      <c r="Q1387" s="69">
        <f t="shared" si="439"/>
        <v>0.25000000000000011</v>
      </c>
    </row>
    <row r="1388" spans="1:17" ht="39" customHeight="1" thickBot="1" x14ac:dyDescent="0.25">
      <c r="A1388" s="17" t="s">
        <v>50</v>
      </c>
      <c r="B1388" s="19">
        <v>20078</v>
      </c>
      <c r="C1388" s="17" t="s">
        <v>44</v>
      </c>
      <c r="D1388" s="17" t="s">
        <v>769</v>
      </c>
      <c r="E1388" s="139" t="s">
        <v>54</v>
      </c>
      <c r="F1388" s="139"/>
      <c r="G1388" s="18" t="s">
        <v>130</v>
      </c>
      <c r="H1388" s="21">
        <v>0.05</v>
      </c>
      <c r="I1388" s="20">
        <f t="shared" si="448"/>
        <v>18.547499999999999</v>
      </c>
      <c r="J1388" s="20">
        <f t="shared" si="449"/>
        <v>0.92</v>
      </c>
      <c r="K1388" s="65"/>
      <c r="N1388" s="59">
        <v>24.73</v>
      </c>
      <c r="O1388" s="68">
        <f t="shared" si="438"/>
        <v>6.1825000000000001</v>
      </c>
      <c r="P1388" s="68">
        <f t="shared" si="442"/>
        <v>18.547499999999999</v>
      </c>
      <c r="Q1388" s="69">
        <f t="shared" si="439"/>
        <v>0.25</v>
      </c>
    </row>
    <row r="1389" spans="1:17" ht="0.95" customHeight="1" thickTop="1" x14ac:dyDescent="0.2">
      <c r="A1389" s="11"/>
      <c r="B1389" s="11"/>
      <c r="C1389" s="11"/>
      <c r="D1389" s="11"/>
      <c r="E1389" s="11"/>
      <c r="F1389" s="11"/>
      <c r="G1389" s="11"/>
      <c r="H1389" s="11"/>
      <c r="I1389" s="11"/>
      <c r="J1389" s="11"/>
      <c r="K1389" s="65" t="b">
        <f t="shared" si="437"/>
        <v>0</v>
      </c>
      <c r="N1389" s="59"/>
      <c r="O1389" s="68">
        <f t="shared" si="438"/>
        <v>0</v>
      </c>
      <c r="P1389" s="68">
        <f t="shared" si="442"/>
        <v>0</v>
      </c>
      <c r="Q1389" s="69" t="e">
        <f t="shared" si="439"/>
        <v>#DIV/0!</v>
      </c>
    </row>
    <row r="1390" spans="1:17" ht="18" customHeight="1" x14ac:dyDescent="0.2">
      <c r="A1390" s="2" t="s">
        <v>770</v>
      </c>
      <c r="B1390" s="4" t="s">
        <v>36</v>
      </c>
      <c r="C1390" s="2" t="s">
        <v>37</v>
      </c>
      <c r="D1390" s="2" t="s">
        <v>9</v>
      </c>
      <c r="E1390" s="129" t="s">
        <v>38</v>
      </c>
      <c r="F1390" s="129"/>
      <c r="G1390" s="3" t="s">
        <v>39</v>
      </c>
      <c r="H1390" s="4" t="s">
        <v>40</v>
      </c>
      <c r="I1390" s="4" t="s">
        <v>41</v>
      </c>
      <c r="J1390" s="4" t="s">
        <v>10</v>
      </c>
      <c r="K1390" s="65">
        <f t="shared" si="437"/>
        <v>6.22</v>
      </c>
      <c r="N1390" s="59" t="s">
        <v>41</v>
      </c>
      <c r="O1390" s="68" t="e">
        <f t="shared" si="438"/>
        <v>#VALUE!</v>
      </c>
      <c r="P1390" s="68" t="e">
        <f t="shared" si="442"/>
        <v>#VALUE!</v>
      </c>
      <c r="Q1390" s="69" t="e">
        <f t="shared" si="439"/>
        <v>#VALUE!</v>
      </c>
    </row>
    <row r="1391" spans="1:17" ht="51.95" customHeight="1" x14ac:dyDescent="0.2">
      <c r="A1391" s="6" t="s">
        <v>42</v>
      </c>
      <c r="B1391" s="8">
        <v>89724</v>
      </c>
      <c r="C1391" s="6" t="s">
        <v>44</v>
      </c>
      <c r="D1391" s="6" t="s">
        <v>177</v>
      </c>
      <c r="E1391" s="138" t="s">
        <v>154</v>
      </c>
      <c r="F1391" s="138"/>
      <c r="G1391" s="7" t="s">
        <v>130</v>
      </c>
      <c r="H1391" s="10">
        <v>1</v>
      </c>
      <c r="I1391" s="9">
        <f>SUM(J1392:J1397)</f>
        <v>6.22</v>
      </c>
      <c r="J1391" s="9">
        <f>H1391*I1391</f>
        <v>6.22</v>
      </c>
      <c r="K1391" s="65"/>
      <c r="N1391" s="59">
        <v>8.2899999999999991</v>
      </c>
      <c r="O1391" s="68">
        <f t="shared" si="438"/>
        <v>2.0724999999999998</v>
      </c>
      <c r="P1391" s="68">
        <f t="shared" si="442"/>
        <v>6.2174999999999994</v>
      </c>
      <c r="Q1391" s="69">
        <f t="shared" si="439"/>
        <v>0.25</v>
      </c>
    </row>
    <row r="1392" spans="1:17" ht="26.1" customHeight="1" x14ac:dyDescent="0.2">
      <c r="A1392" s="12" t="s">
        <v>48</v>
      </c>
      <c r="B1392" s="14">
        <v>88248</v>
      </c>
      <c r="C1392" s="12" t="s">
        <v>44</v>
      </c>
      <c r="D1392" s="12" t="s">
        <v>754</v>
      </c>
      <c r="E1392" s="137" t="s">
        <v>46</v>
      </c>
      <c r="F1392" s="137"/>
      <c r="G1392" s="13" t="s">
        <v>73</v>
      </c>
      <c r="H1392" s="16">
        <v>0.127</v>
      </c>
      <c r="I1392" s="15">
        <f t="shared" ref="I1392:I1397" si="450">P1392</f>
        <v>12.914999999999999</v>
      </c>
      <c r="J1392" s="15">
        <f t="shared" ref="J1392:J1397" si="451">ROUNDDOWN(H1392*I1392,2)</f>
        <v>1.64</v>
      </c>
      <c r="K1392" s="65"/>
      <c r="N1392" s="59">
        <v>17.22</v>
      </c>
      <c r="O1392" s="68">
        <f t="shared" si="438"/>
        <v>4.3049999999999997</v>
      </c>
      <c r="P1392" s="68">
        <f t="shared" si="442"/>
        <v>12.914999999999999</v>
      </c>
      <c r="Q1392" s="69">
        <f t="shared" si="439"/>
        <v>0.25</v>
      </c>
    </row>
    <row r="1393" spans="1:17" ht="26.1" customHeight="1" x14ac:dyDescent="0.2">
      <c r="A1393" s="12" t="s">
        <v>48</v>
      </c>
      <c r="B1393" s="14">
        <v>88267</v>
      </c>
      <c r="C1393" s="12" t="s">
        <v>44</v>
      </c>
      <c r="D1393" s="12" t="s">
        <v>486</v>
      </c>
      <c r="E1393" s="137" t="s">
        <v>46</v>
      </c>
      <c r="F1393" s="137"/>
      <c r="G1393" s="13" t="s">
        <v>73</v>
      </c>
      <c r="H1393" s="16">
        <v>0.127</v>
      </c>
      <c r="I1393" s="15">
        <f t="shared" si="450"/>
        <v>15.75</v>
      </c>
      <c r="J1393" s="15">
        <f t="shared" si="451"/>
        <v>2</v>
      </c>
      <c r="K1393" s="65"/>
      <c r="N1393" s="59">
        <v>21</v>
      </c>
      <c r="O1393" s="68">
        <f t="shared" si="438"/>
        <v>5.25</v>
      </c>
      <c r="P1393" s="68">
        <f t="shared" si="442"/>
        <v>15.75</v>
      </c>
      <c r="Q1393" s="69">
        <f t="shared" si="439"/>
        <v>0.25</v>
      </c>
    </row>
    <row r="1394" spans="1:17" ht="24" customHeight="1" x14ac:dyDescent="0.2">
      <c r="A1394" s="17" t="s">
        <v>50</v>
      </c>
      <c r="B1394" s="19">
        <v>122</v>
      </c>
      <c r="C1394" s="17" t="s">
        <v>44</v>
      </c>
      <c r="D1394" s="17" t="s">
        <v>762</v>
      </c>
      <c r="E1394" s="139" t="s">
        <v>54</v>
      </c>
      <c r="F1394" s="139"/>
      <c r="G1394" s="18" t="s">
        <v>130</v>
      </c>
      <c r="H1394" s="21">
        <v>9.9000000000000008E-3</v>
      </c>
      <c r="I1394" s="20">
        <f t="shared" si="450"/>
        <v>44.954999999999998</v>
      </c>
      <c r="J1394" s="20">
        <f t="shared" si="451"/>
        <v>0.44</v>
      </c>
      <c r="K1394" s="65"/>
      <c r="N1394" s="59">
        <v>59.94</v>
      </c>
      <c r="O1394" s="68">
        <f t="shared" si="438"/>
        <v>14.984999999999999</v>
      </c>
      <c r="P1394" s="68">
        <f t="shared" si="442"/>
        <v>44.954999999999998</v>
      </c>
      <c r="Q1394" s="69">
        <f t="shared" si="439"/>
        <v>0.25</v>
      </c>
    </row>
    <row r="1395" spans="1:17" ht="26.1" customHeight="1" x14ac:dyDescent="0.2">
      <c r="A1395" s="17" t="s">
        <v>50</v>
      </c>
      <c r="B1395" s="19">
        <v>3517</v>
      </c>
      <c r="C1395" s="17" t="s">
        <v>44</v>
      </c>
      <c r="D1395" s="17" t="s">
        <v>771</v>
      </c>
      <c r="E1395" s="139" t="s">
        <v>54</v>
      </c>
      <c r="F1395" s="139"/>
      <c r="G1395" s="18" t="s">
        <v>130</v>
      </c>
      <c r="H1395" s="21">
        <v>1</v>
      </c>
      <c r="I1395" s="20">
        <f t="shared" si="450"/>
        <v>1.3800000000000001</v>
      </c>
      <c r="J1395" s="20">
        <f t="shared" si="451"/>
        <v>1.38</v>
      </c>
      <c r="K1395" s="65"/>
      <c r="N1395" s="59">
        <v>1.84</v>
      </c>
      <c r="O1395" s="68">
        <f t="shared" si="438"/>
        <v>0.46</v>
      </c>
      <c r="P1395" s="68">
        <f t="shared" si="442"/>
        <v>1.3800000000000001</v>
      </c>
      <c r="Q1395" s="69">
        <f t="shared" si="439"/>
        <v>0.25</v>
      </c>
    </row>
    <row r="1396" spans="1:17" ht="26.1" customHeight="1" x14ac:dyDescent="0.2">
      <c r="A1396" s="17" t="s">
        <v>50</v>
      </c>
      <c r="B1396" s="19">
        <v>20083</v>
      </c>
      <c r="C1396" s="17" t="s">
        <v>44</v>
      </c>
      <c r="D1396" s="17" t="s">
        <v>764</v>
      </c>
      <c r="E1396" s="139" t="s">
        <v>54</v>
      </c>
      <c r="F1396" s="139"/>
      <c r="G1396" s="18" t="s">
        <v>130</v>
      </c>
      <c r="H1396" s="21">
        <v>1.4999999999999999E-2</v>
      </c>
      <c r="I1396" s="20">
        <f t="shared" si="450"/>
        <v>50.925000000000004</v>
      </c>
      <c r="J1396" s="20">
        <f>ROUNDDOWN(H1396*I1396,2)-0.01</f>
        <v>0.75</v>
      </c>
      <c r="K1396" s="65"/>
      <c r="N1396" s="59">
        <v>67.900000000000006</v>
      </c>
      <c r="O1396" s="68">
        <f t="shared" si="438"/>
        <v>16.975000000000001</v>
      </c>
      <c r="P1396" s="68">
        <f t="shared" si="442"/>
        <v>50.925000000000004</v>
      </c>
      <c r="Q1396" s="69">
        <f t="shared" si="439"/>
        <v>0.25</v>
      </c>
    </row>
    <row r="1397" spans="1:17" ht="24" customHeight="1" thickBot="1" x14ac:dyDescent="0.25">
      <c r="A1397" s="17" t="s">
        <v>50</v>
      </c>
      <c r="B1397" s="19">
        <v>38383</v>
      </c>
      <c r="C1397" s="17" t="s">
        <v>44</v>
      </c>
      <c r="D1397" s="17" t="s">
        <v>756</v>
      </c>
      <c r="E1397" s="139" t="s">
        <v>54</v>
      </c>
      <c r="F1397" s="139"/>
      <c r="G1397" s="18" t="s">
        <v>130</v>
      </c>
      <c r="H1397" s="21">
        <v>7.1000000000000004E-3</v>
      </c>
      <c r="I1397" s="20">
        <f t="shared" si="450"/>
        <v>1.71</v>
      </c>
      <c r="J1397" s="20">
        <f t="shared" si="451"/>
        <v>0.01</v>
      </c>
      <c r="K1397" s="65"/>
      <c r="N1397" s="59">
        <v>2.2799999999999998</v>
      </c>
      <c r="O1397" s="68">
        <f t="shared" si="438"/>
        <v>0.56999999999999995</v>
      </c>
      <c r="P1397" s="68">
        <f t="shared" si="442"/>
        <v>1.71</v>
      </c>
      <c r="Q1397" s="69">
        <f t="shared" si="439"/>
        <v>0.25</v>
      </c>
    </row>
    <row r="1398" spans="1:17" ht="0.95" customHeight="1" thickTop="1" x14ac:dyDescent="0.2">
      <c r="A1398" s="11"/>
      <c r="B1398" s="11"/>
      <c r="C1398" s="11"/>
      <c r="D1398" s="11"/>
      <c r="E1398" s="11"/>
      <c r="F1398" s="11"/>
      <c r="G1398" s="11"/>
      <c r="H1398" s="11"/>
      <c r="I1398" s="11"/>
      <c r="J1398" s="11"/>
      <c r="K1398" s="65" t="b">
        <f t="shared" si="437"/>
        <v>0</v>
      </c>
      <c r="N1398" s="59"/>
      <c r="O1398" s="68">
        <f t="shared" si="438"/>
        <v>0</v>
      </c>
      <c r="P1398" s="68">
        <f t="shared" si="442"/>
        <v>0</v>
      </c>
      <c r="Q1398" s="69" t="e">
        <f t="shared" si="439"/>
        <v>#DIV/0!</v>
      </c>
    </row>
    <row r="1399" spans="1:17" ht="18" customHeight="1" x14ac:dyDescent="0.2">
      <c r="A1399" s="2" t="s">
        <v>772</v>
      </c>
      <c r="B1399" s="4" t="s">
        <v>36</v>
      </c>
      <c r="C1399" s="2" t="s">
        <v>37</v>
      </c>
      <c r="D1399" s="2" t="s">
        <v>9</v>
      </c>
      <c r="E1399" s="129" t="s">
        <v>38</v>
      </c>
      <c r="F1399" s="129"/>
      <c r="G1399" s="3" t="s">
        <v>39</v>
      </c>
      <c r="H1399" s="4" t="s">
        <v>40</v>
      </c>
      <c r="I1399" s="4" t="s">
        <v>41</v>
      </c>
      <c r="J1399" s="4" t="s">
        <v>10</v>
      </c>
      <c r="K1399" s="65">
        <f t="shared" si="437"/>
        <v>9.83</v>
      </c>
      <c r="N1399" s="59" t="s">
        <v>41</v>
      </c>
      <c r="O1399" s="68" t="e">
        <f t="shared" si="438"/>
        <v>#VALUE!</v>
      </c>
      <c r="P1399" s="68" t="e">
        <f t="shared" si="442"/>
        <v>#VALUE!</v>
      </c>
      <c r="Q1399" s="69" t="e">
        <f t="shared" si="439"/>
        <v>#VALUE!</v>
      </c>
    </row>
    <row r="1400" spans="1:17" ht="51.95" customHeight="1" x14ac:dyDescent="0.2">
      <c r="A1400" s="6" t="s">
        <v>42</v>
      </c>
      <c r="B1400" s="8">
        <v>89731</v>
      </c>
      <c r="C1400" s="6" t="s">
        <v>44</v>
      </c>
      <c r="D1400" s="6" t="s">
        <v>178</v>
      </c>
      <c r="E1400" s="138" t="s">
        <v>154</v>
      </c>
      <c r="F1400" s="138"/>
      <c r="G1400" s="7" t="s">
        <v>130</v>
      </c>
      <c r="H1400" s="10">
        <v>1</v>
      </c>
      <c r="I1400" s="9">
        <f>SUM(J1401:J1405)</f>
        <v>9.83</v>
      </c>
      <c r="J1400" s="9">
        <f>H1400*I1400</f>
        <v>9.83</v>
      </c>
      <c r="K1400" s="65"/>
      <c r="N1400" s="59">
        <v>13.1</v>
      </c>
      <c r="O1400" s="68">
        <f t="shared" si="438"/>
        <v>3.2749999999999999</v>
      </c>
      <c r="P1400" s="68">
        <f t="shared" si="442"/>
        <v>9.8249999999999993</v>
      </c>
      <c r="Q1400" s="69">
        <f t="shared" si="439"/>
        <v>0.25</v>
      </c>
    </row>
    <row r="1401" spans="1:17" ht="26.1" customHeight="1" x14ac:dyDescent="0.2">
      <c r="A1401" s="12" t="s">
        <v>48</v>
      </c>
      <c r="B1401" s="14">
        <v>88248</v>
      </c>
      <c r="C1401" s="12" t="s">
        <v>44</v>
      </c>
      <c r="D1401" s="12" t="s">
        <v>754</v>
      </c>
      <c r="E1401" s="137" t="s">
        <v>46</v>
      </c>
      <c r="F1401" s="137"/>
      <c r="G1401" s="13" t="s">
        <v>73</v>
      </c>
      <c r="H1401" s="16">
        <v>0.13789999999999999</v>
      </c>
      <c r="I1401" s="15">
        <f t="shared" ref="I1401:I1405" si="452">P1401</f>
        <v>12.914999999999999</v>
      </c>
      <c r="J1401" s="15">
        <f>ROUND(H1401*I1401,2)</f>
        <v>1.78</v>
      </c>
      <c r="K1401" s="65"/>
      <c r="N1401" s="59">
        <v>17.22</v>
      </c>
      <c r="O1401" s="68">
        <f t="shared" si="438"/>
        <v>4.3049999999999997</v>
      </c>
      <c r="P1401" s="68">
        <f t="shared" si="442"/>
        <v>12.914999999999999</v>
      </c>
      <c r="Q1401" s="69">
        <f t="shared" si="439"/>
        <v>0.25</v>
      </c>
    </row>
    <row r="1402" spans="1:17" ht="26.1" customHeight="1" x14ac:dyDescent="0.2">
      <c r="A1402" s="12" t="s">
        <v>48</v>
      </c>
      <c r="B1402" s="14">
        <v>88267</v>
      </c>
      <c r="C1402" s="12" t="s">
        <v>44</v>
      </c>
      <c r="D1402" s="12" t="s">
        <v>486</v>
      </c>
      <c r="E1402" s="137" t="s">
        <v>46</v>
      </c>
      <c r="F1402" s="137"/>
      <c r="G1402" s="13" t="s">
        <v>73</v>
      </c>
      <c r="H1402" s="16">
        <v>0.13789999999999999</v>
      </c>
      <c r="I1402" s="15">
        <f t="shared" si="452"/>
        <v>15.75</v>
      </c>
      <c r="J1402" s="15">
        <f>ROUND(H1402*I1402,2)</f>
        <v>2.17</v>
      </c>
      <c r="K1402" s="65"/>
      <c r="N1402" s="59">
        <v>21</v>
      </c>
      <c r="O1402" s="68">
        <f t="shared" si="438"/>
        <v>5.25</v>
      </c>
      <c r="P1402" s="68">
        <f t="shared" si="442"/>
        <v>15.75</v>
      </c>
      <c r="Q1402" s="69">
        <f t="shared" si="439"/>
        <v>0.25</v>
      </c>
    </row>
    <row r="1403" spans="1:17" ht="26.1" customHeight="1" x14ac:dyDescent="0.2">
      <c r="A1403" s="17" t="s">
        <v>50</v>
      </c>
      <c r="B1403" s="19">
        <v>296</v>
      </c>
      <c r="C1403" s="17" t="s">
        <v>44</v>
      </c>
      <c r="D1403" s="17" t="s">
        <v>767</v>
      </c>
      <c r="E1403" s="139" t="s">
        <v>54</v>
      </c>
      <c r="F1403" s="139"/>
      <c r="G1403" s="18" t="s">
        <v>130</v>
      </c>
      <c r="H1403" s="21">
        <v>2</v>
      </c>
      <c r="I1403" s="20">
        <f t="shared" si="452"/>
        <v>1.4775</v>
      </c>
      <c r="J1403" s="20">
        <f>ROUND(H1403*I1403,2)</f>
        <v>2.96</v>
      </c>
      <c r="K1403" s="65"/>
      <c r="N1403" s="59">
        <v>1.97</v>
      </c>
      <c r="O1403" s="68">
        <f t="shared" si="438"/>
        <v>0.49249999999999999</v>
      </c>
      <c r="P1403" s="68">
        <f t="shared" si="442"/>
        <v>1.4775</v>
      </c>
      <c r="Q1403" s="69">
        <f t="shared" si="439"/>
        <v>0.25</v>
      </c>
    </row>
    <row r="1404" spans="1:17" ht="26.1" customHeight="1" x14ac:dyDescent="0.2">
      <c r="A1404" s="17" t="s">
        <v>50</v>
      </c>
      <c r="B1404" s="19">
        <v>3526</v>
      </c>
      <c r="C1404" s="17" t="s">
        <v>44</v>
      </c>
      <c r="D1404" s="17" t="s">
        <v>773</v>
      </c>
      <c r="E1404" s="139" t="s">
        <v>54</v>
      </c>
      <c r="F1404" s="139"/>
      <c r="G1404" s="18" t="s">
        <v>130</v>
      </c>
      <c r="H1404" s="21">
        <v>1</v>
      </c>
      <c r="I1404" s="20">
        <f t="shared" si="452"/>
        <v>2.0024999999999999</v>
      </c>
      <c r="J1404" s="20">
        <f t="shared" ref="J1404:J1405" si="453">ROUNDDOWN(H1404*I1404,2)</f>
        <v>2</v>
      </c>
      <c r="K1404" s="65"/>
      <c r="N1404" s="59">
        <v>2.67</v>
      </c>
      <c r="O1404" s="68">
        <f t="shared" si="438"/>
        <v>0.66749999999999998</v>
      </c>
      <c r="P1404" s="68">
        <f t="shared" si="442"/>
        <v>2.0024999999999999</v>
      </c>
      <c r="Q1404" s="69">
        <f t="shared" si="439"/>
        <v>0.25</v>
      </c>
    </row>
    <row r="1405" spans="1:17" ht="39" customHeight="1" thickBot="1" x14ac:dyDescent="0.25">
      <c r="A1405" s="17" t="s">
        <v>50</v>
      </c>
      <c r="B1405" s="19">
        <v>20078</v>
      </c>
      <c r="C1405" s="17" t="s">
        <v>44</v>
      </c>
      <c r="D1405" s="17" t="s">
        <v>769</v>
      </c>
      <c r="E1405" s="139" t="s">
        <v>54</v>
      </c>
      <c r="F1405" s="139"/>
      <c r="G1405" s="18" t="s">
        <v>130</v>
      </c>
      <c r="H1405" s="21">
        <v>0.05</v>
      </c>
      <c r="I1405" s="20">
        <f t="shared" si="452"/>
        <v>18.547499999999999</v>
      </c>
      <c r="J1405" s="20">
        <f t="shared" si="453"/>
        <v>0.92</v>
      </c>
      <c r="K1405" s="65"/>
      <c r="N1405" s="59">
        <v>24.73</v>
      </c>
      <c r="O1405" s="68">
        <f t="shared" si="438"/>
        <v>6.1825000000000001</v>
      </c>
      <c r="P1405" s="68">
        <f t="shared" si="442"/>
        <v>18.547499999999999</v>
      </c>
      <c r="Q1405" s="69">
        <f t="shared" si="439"/>
        <v>0.25</v>
      </c>
    </row>
    <row r="1406" spans="1:17" ht="0.95" customHeight="1" thickTop="1" x14ac:dyDescent="0.2">
      <c r="A1406" s="11"/>
      <c r="B1406" s="11"/>
      <c r="C1406" s="11"/>
      <c r="D1406" s="11"/>
      <c r="E1406" s="11"/>
      <c r="F1406" s="11"/>
      <c r="G1406" s="11"/>
      <c r="H1406" s="11"/>
      <c r="I1406" s="11"/>
      <c r="J1406" s="11"/>
      <c r="K1406" s="65" t="b">
        <f t="shared" si="437"/>
        <v>0</v>
      </c>
      <c r="N1406" s="59"/>
      <c r="O1406" s="68">
        <f t="shared" si="438"/>
        <v>0</v>
      </c>
      <c r="P1406" s="68">
        <f t="shared" si="442"/>
        <v>0</v>
      </c>
      <c r="Q1406" s="69" t="e">
        <f t="shared" si="439"/>
        <v>#DIV/0!</v>
      </c>
    </row>
    <row r="1407" spans="1:17" ht="18" customHeight="1" x14ac:dyDescent="0.2">
      <c r="A1407" s="2" t="s">
        <v>774</v>
      </c>
      <c r="B1407" s="4" t="s">
        <v>36</v>
      </c>
      <c r="C1407" s="2" t="s">
        <v>37</v>
      </c>
      <c r="D1407" s="2" t="s">
        <v>9</v>
      </c>
      <c r="E1407" s="129" t="s">
        <v>38</v>
      </c>
      <c r="F1407" s="129"/>
      <c r="G1407" s="3" t="s">
        <v>39</v>
      </c>
      <c r="H1407" s="4" t="s">
        <v>40</v>
      </c>
      <c r="I1407" s="4" t="s">
        <v>41</v>
      </c>
      <c r="J1407" s="4" t="s">
        <v>10</v>
      </c>
      <c r="K1407" s="65">
        <f t="shared" si="437"/>
        <v>18.309999999999999</v>
      </c>
      <c r="N1407" s="59" t="s">
        <v>41</v>
      </c>
      <c r="O1407" s="68" t="e">
        <f t="shared" si="438"/>
        <v>#VALUE!</v>
      </c>
      <c r="P1407" s="68" t="e">
        <f t="shared" si="442"/>
        <v>#VALUE!</v>
      </c>
      <c r="Q1407" s="69" t="e">
        <f t="shared" si="439"/>
        <v>#VALUE!</v>
      </c>
    </row>
    <row r="1408" spans="1:17" ht="51.95" customHeight="1" x14ac:dyDescent="0.2">
      <c r="A1408" s="6" t="s">
        <v>42</v>
      </c>
      <c r="B1408" s="8">
        <v>89744</v>
      </c>
      <c r="C1408" s="6" t="s">
        <v>44</v>
      </c>
      <c r="D1408" s="6" t="s">
        <v>775</v>
      </c>
      <c r="E1408" s="138" t="s">
        <v>154</v>
      </c>
      <c r="F1408" s="138"/>
      <c r="G1408" s="7" t="s">
        <v>130</v>
      </c>
      <c r="H1408" s="10">
        <v>1</v>
      </c>
      <c r="I1408" s="9">
        <f>SUM(J1409:J1413)</f>
        <v>18.309999999999999</v>
      </c>
      <c r="J1408" s="9">
        <f>H1408*I1408</f>
        <v>18.309999999999999</v>
      </c>
      <c r="K1408" s="65"/>
      <c r="N1408" s="59">
        <v>24.41</v>
      </c>
      <c r="O1408" s="68">
        <f t="shared" si="438"/>
        <v>6.1025</v>
      </c>
      <c r="P1408" s="68">
        <f t="shared" si="442"/>
        <v>18.307500000000001</v>
      </c>
      <c r="Q1408" s="69">
        <f t="shared" si="439"/>
        <v>0.25</v>
      </c>
    </row>
    <row r="1409" spans="1:17" ht="26.1" customHeight="1" x14ac:dyDescent="0.2">
      <c r="A1409" s="12" t="s">
        <v>48</v>
      </c>
      <c r="B1409" s="14">
        <v>88248</v>
      </c>
      <c r="C1409" s="12" t="s">
        <v>44</v>
      </c>
      <c r="D1409" s="12" t="s">
        <v>754</v>
      </c>
      <c r="E1409" s="137" t="s">
        <v>46</v>
      </c>
      <c r="F1409" s="137"/>
      <c r="G1409" s="13" t="s">
        <v>73</v>
      </c>
      <c r="H1409" s="16">
        <v>0.19259999999999999</v>
      </c>
      <c r="I1409" s="15">
        <f t="shared" ref="I1409:I1413" si="454">P1409</f>
        <v>12.914999999999999</v>
      </c>
      <c r="J1409" s="15">
        <f>ROUND(H1409*I1409,2)</f>
        <v>2.4900000000000002</v>
      </c>
      <c r="K1409" s="65"/>
      <c r="N1409" s="59">
        <v>17.22</v>
      </c>
      <c r="O1409" s="68">
        <f t="shared" si="438"/>
        <v>4.3049999999999997</v>
      </c>
      <c r="P1409" s="68">
        <f t="shared" si="442"/>
        <v>12.914999999999999</v>
      </c>
      <c r="Q1409" s="69">
        <f t="shared" si="439"/>
        <v>0.25</v>
      </c>
    </row>
    <row r="1410" spans="1:17" ht="26.1" customHeight="1" x14ac:dyDescent="0.2">
      <c r="A1410" s="12" t="s">
        <v>48</v>
      </c>
      <c r="B1410" s="14">
        <v>88267</v>
      </c>
      <c r="C1410" s="12" t="s">
        <v>44</v>
      </c>
      <c r="D1410" s="12" t="s">
        <v>486</v>
      </c>
      <c r="E1410" s="137" t="s">
        <v>46</v>
      </c>
      <c r="F1410" s="137"/>
      <c r="G1410" s="13" t="s">
        <v>73</v>
      </c>
      <c r="H1410" s="16">
        <v>0.19259999999999999</v>
      </c>
      <c r="I1410" s="15">
        <f t="shared" si="454"/>
        <v>15.75</v>
      </c>
      <c r="J1410" s="15">
        <f t="shared" ref="J1410:J1413" si="455">ROUNDDOWN(H1410*I1410,2)</f>
        <v>3.03</v>
      </c>
      <c r="K1410" s="65"/>
      <c r="N1410" s="59">
        <v>21</v>
      </c>
      <c r="O1410" s="68">
        <f t="shared" si="438"/>
        <v>5.25</v>
      </c>
      <c r="P1410" s="68">
        <f t="shared" si="442"/>
        <v>15.75</v>
      </c>
      <c r="Q1410" s="69">
        <f t="shared" si="439"/>
        <v>0.25</v>
      </c>
    </row>
    <row r="1411" spans="1:17" ht="26.1" customHeight="1" x14ac:dyDescent="0.2">
      <c r="A1411" s="17" t="s">
        <v>50</v>
      </c>
      <c r="B1411" s="19">
        <v>301</v>
      </c>
      <c r="C1411" s="17" t="s">
        <v>44</v>
      </c>
      <c r="D1411" s="17" t="s">
        <v>776</v>
      </c>
      <c r="E1411" s="139" t="s">
        <v>54</v>
      </c>
      <c r="F1411" s="139"/>
      <c r="G1411" s="18" t="s">
        <v>130</v>
      </c>
      <c r="H1411" s="21">
        <v>2</v>
      </c>
      <c r="I1411" s="20">
        <f t="shared" si="454"/>
        <v>2.6175000000000002</v>
      </c>
      <c r="J1411" s="20">
        <f t="shared" si="455"/>
        <v>5.23</v>
      </c>
      <c r="K1411" s="65"/>
      <c r="N1411" s="59">
        <v>3.49</v>
      </c>
      <c r="O1411" s="68">
        <f t="shared" si="438"/>
        <v>0.87250000000000005</v>
      </c>
      <c r="P1411" s="68">
        <f t="shared" si="442"/>
        <v>2.6175000000000002</v>
      </c>
      <c r="Q1411" s="69">
        <f t="shared" si="439"/>
        <v>0.25</v>
      </c>
    </row>
    <row r="1412" spans="1:17" ht="26.1" customHeight="1" x14ac:dyDescent="0.2">
      <c r="A1412" s="17" t="s">
        <v>50</v>
      </c>
      <c r="B1412" s="19">
        <v>3520</v>
      </c>
      <c r="C1412" s="17" t="s">
        <v>44</v>
      </c>
      <c r="D1412" s="17" t="s">
        <v>777</v>
      </c>
      <c r="E1412" s="139" t="s">
        <v>54</v>
      </c>
      <c r="F1412" s="139"/>
      <c r="G1412" s="18" t="s">
        <v>130</v>
      </c>
      <c r="H1412" s="21">
        <v>1</v>
      </c>
      <c r="I1412" s="20">
        <f t="shared" si="454"/>
        <v>5.43</v>
      </c>
      <c r="J1412" s="20">
        <f t="shared" si="455"/>
        <v>5.43</v>
      </c>
      <c r="K1412" s="65"/>
      <c r="N1412" s="59">
        <v>7.24</v>
      </c>
      <c r="O1412" s="68">
        <f t="shared" si="438"/>
        <v>1.81</v>
      </c>
      <c r="P1412" s="68">
        <f t="shared" si="442"/>
        <v>5.43</v>
      </c>
      <c r="Q1412" s="69">
        <f t="shared" si="439"/>
        <v>0.25000000000000011</v>
      </c>
    </row>
    <row r="1413" spans="1:17" ht="39" customHeight="1" thickBot="1" x14ac:dyDescent="0.25">
      <c r="A1413" s="17" t="s">
        <v>50</v>
      </c>
      <c r="B1413" s="19">
        <v>20078</v>
      </c>
      <c r="C1413" s="17" t="s">
        <v>44</v>
      </c>
      <c r="D1413" s="17" t="s">
        <v>769</v>
      </c>
      <c r="E1413" s="139" t="s">
        <v>54</v>
      </c>
      <c r="F1413" s="139"/>
      <c r="G1413" s="18" t="s">
        <v>130</v>
      </c>
      <c r="H1413" s="21">
        <v>0.115</v>
      </c>
      <c r="I1413" s="20">
        <f t="shared" si="454"/>
        <v>18.547499999999999</v>
      </c>
      <c r="J1413" s="20">
        <f t="shared" si="455"/>
        <v>2.13</v>
      </c>
      <c r="K1413" s="65"/>
      <c r="N1413" s="59">
        <v>24.73</v>
      </c>
      <c r="O1413" s="68">
        <f t="shared" si="438"/>
        <v>6.1825000000000001</v>
      </c>
      <c r="P1413" s="68">
        <f t="shared" si="442"/>
        <v>18.547499999999999</v>
      </c>
      <c r="Q1413" s="69">
        <f t="shared" si="439"/>
        <v>0.25</v>
      </c>
    </row>
    <row r="1414" spans="1:17" ht="0.95" customHeight="1" thickTop="1" x14ac:dyDescent="0.2">
      <c r="A1414" s="11"/>
      <c r="B1414" s="11"/>
      <c r="C1414" s="11"/>
      <c r="D1414" s="11"/>
      <c r="E1414" s="11"/>
      <c r="F1414" s="11"/>
      <c r="G1414" s="11"/>
      <c r="H1414" s="11"/>
      <c r="I1414" s="11"/>
      <c r="J1414" s="11"/>
      <c r="K1414" s="65" t="b">
        <f t="shared" si="437"/>
        <v>0</v>
      </c>
      <c r="N1414" s="59"/>
      <c r="O1414" s="68">
        <f t="shared" si="438"/>
        <v>0</v>
      </c>
      <c r="P1414" s="68">
        <f t="shared" si="442"/>
        <v>0</v>
      </c>
      <c r="Q1414" s="69" t="e">
        <f t="shared" si="439"/>
        <v>#DIV/0!</v>
      </c>
    </row>
    <row r="1415" spans="1:17" ht="18" customHeight="1" x14ac:dyDescent="0.2">
      <c r="A1415" s="2" t="s">
        <v>778</v>
      </c>
      <c r="B1415" s="4" t="s">
        <v>36</v>
      </c>
      <c r="C1415" s="2" t="s">
        <v>37</v>
      </c>
      <c r="D1415" s="2" t="s">
        <v>9</v>
      </c>
      <c r="E1415" s="129" t="s">
        <v>38</v>
      </c>
      <c r="F1415" s="129"/>
      <c r="G1415" s="3" t="s">
        <v>39</v>
      </c>
      <c r="H1415" s="4" t="s">
        <v>40</v>
      </c>
      <c r="I1415" s="4" t="s">
        <v>41</v>
      </c>
      <c r="J1415" s="4" t="s">
        <v>10</v>
      </c>
      <c r="K1415" s="65">
        <f t="shared" si="437"/>
        <v>35.47</v>
      </c>
      <c r="N1415" s="59" t="s">
        <v>41</v>
      </c>
      <c r="O1415" s="68" t="e">
        <f t="shared" si="438"/>
        <v>#VALUE!</v>
      </c>
      <c r="P1415" s="68" t="e">
        <f t="shared" si="442"/>
        <v>#VALUE!</v>
      </c>
      <c r="Q1415" s="69" t="e">
        <f t="shared" si="439"/>
        <v>#VALUE!</v>
      </c>
    </row>
    <row r="1416" spans="1:17" ht="26.1" customHeight="1" x14ac:dyDescent="0.2">
      <c r="A1416" s="6" t="s">
        <v>42</v>
      </c>
      <c r="B1416" s="8">
        <v>1636</v>
      </c>
      <c r="C1416" s="6" t="s">
        <v>90</v>
      </c>
      <c r="D1416" s="6" t="s">
        <v>779</v>
      </c>
      <c r="E1416" s="138" t="s">
        <v>780</v>
      </c>
      <c r="F1416" s="138"/>
      <c r="G1416" s="7" t="s">
        <v>545</v>
      </c>
      <c r="H1416" s="10">
        <v>1</v>
      </c>
      <c r="I1416" s="9">
        <f>SUM(J1417:J1422)</f>
        <v>35.47</v>
      </c>
      <c r="J1416" s="9">
        <f>H1416*I1416</f>
        <v>35.47</v>
      </c>
      <c r="K1416" s="65"/>
      <c r="N1416" s="59">
        <v>47.29</v>
      </c>
      <c r="O1416" s="68">
        <f t="shared" ref="O1416:O1479" si="456">N1416*$O$4</f>
        <v>11.8225</v>
      </c>
      <c r="P1416" s="68">
        <f t="shared" si="442"/>
        <v>35.467500000000001</v>
      </c>
      <c r="Q1416" s="69">
        <f t="shared" ref="Q1416:Q1479" si="457">1-(P1416/N1416)</f>
        <v>0.25</v>
      </c>
    </row>
    <row r="1417" spans="1:17" ht="24" customHeight="1" x14ac:dyDescent="0.2">
      <c r="A1417" s="12" t="s">
        <v>48</v>
      </c>
      <c r="B1417" s="14">
        <v>88316</v>
      </c>
      <c r="C1417" s="12" t="s">
        <v>44</v>
      </c>
      <c r="D1417" s="12" t="s">
        <v>106</v>
      </c>
      <c r="E1417" s="137" t="s">
        <v>46</v>
      </c>
      <c r="F1417" s="137"/>
      <c r="G1417" s="13" t="s">
        <v>73</v>
      </c>
      <c r="H1417" s="16">
        <v>0.46</v>
      </c>
      <c r="I1417" s="15">
        <f t="shared" ref="I1417:I1422" si="458">P1417</f>
        <v>12.84</v>
      </c>
      <c r="J1417" s="15">
        <f>ROUNDDOWN(H1417*I1417,2)</f>
        <v>5.9</v>
      </c>
      <c r="K1417" s="65"/>
      <c r="N1417" s="59">
        <v>17.12</v>
      </c>
      <c r="O1417" s="68">
        <f t="shared" si="456"/>
        <v>4.28</v>
      </c>
      <c r="P1417" s="68">
        <f t="shared" si="442"/>
        <v>12.84</v>
      </c>
      <c r="Q1417" s="69">
        <f t="shared" si="457"/>
        <v>0.25</v>
      </c>
    </row>
    <row r="1418" spans="1:17" ht="26.1" customHeight="1" x14ac:dyDescent="0.2">
      <c r="A1418" s="12" t="s">
        <v>48</v>
      </c>
      <c r="B1418" s="14">
        <v>88267</v>
      </c>
      <c r="C1418" s="12" t="s">
        <v>44</v>
      </c>
      <c r="D1418" s="12" t="s">
        <v>486</v>
      </c>
      <c r="E1418" s="137" t="s">
        <v>46</v>
      </c>
      <c r="F1418" s="137"/>
      <c r="G1418" s="13" t="s">
        <v>73</v>
      </c>
      <c r="H1418" s="16">
        <v>0.46</v>
      </c>
      <c r="I1418" s="15">
        <f t="shared" si="458"/>
        <v>15.75</v>
      </c>
      <c r="J1418" s="15">
        <f t="shared" ref="J1418:J1422" si="459">ROUND(H1418*I1418,2)</f>
        <v>7.25</v>
      </c>
      <c r="K1418" s="65"/>
      <c r="N1418" s="59">
        <v>21</v>
      </c>
      <c r="O1418" s="68">
        <f t="shared" si="456"/>
        <v>5.25</v>
      </c>
      <c r="P1418" s="68">
        <f t="shared" si="442"/>
        <v>15.75</v>
      </c>
      <c r="Q1418" s="69">
        <f t="shared" si="457"/>
        <v>0.25</v>
      </c>
    </row>
    <row r="1419" spans="1:17" ht="26.1" customHeight="1" x14ac:dyDescent="0.2">
      <c r="A1419" s="17" t="s">
        <v>50</v>
      </c>
      <c r="B1419" s="19">
        <v>1270</v>
      </c>
      <c r="C1419" s="17" t="s">
        <v>90</v>
      </c>
      <c r="D1419" s="17" t="s">
        <v>781</v>
      </c>
      <c r="E1419" s="139" t="s">
        <v>54</v>
      </c>
      <c r="F1419" s="139"/>
      <c r="G1419" s="18" t="s">
        <v>545</v>
      </c>
      <c r="H1419" s="21">
        <v>1</v>
      </c>
      <c r="I1419" s="20">
        <f t="shared" si="458"/>
        <v>15.547499999999999</v>
      </c>
      <c r="J1419" s="20">
        <f t="shared" si="459"/>
        <v>15.55</v>
      </c>
      <c r="K1419" s="65"/>
      <c r="N1419" s="59">
        <v>20.73</v>
      </c>
      <c r="O1419" s="68">
        <f t="shared" si="456"/>
        <v>5.1825000000000001</v>
      </c>
      <c r="P1419" s="68">
        <f t="shared" si="442"/>
        <v>15.547499999999999</v>
      </c>
      <c r="Q1419" s="69">
        <f t="shared" si="457"/>
        <v>0.25</v>
      </c>
    </row>
    <row r="1420" spans="1:17" ht="24" customHeight="1" x14ac:dyDescent="0.2">
      <c r="A1420" s="17" t="s">
        <v>50</v>
      </c>
      <c r="B1420" s="19">
        <v>1703</v>
      </c>
      <c r="C1420" s="17" t="s">
        <v>90</v>
      </c>
      <c r="D1420" s="17" t="s">
        <v>782</v>
      </c>
      <c r="E1420" s="139" t="s">
        <v>54</v>
      </c>
      <c r="F1420" s="139"/>
      <c r="G1420" s="18" t="s">
        <v>396</v>
      </c>
      <c r="H1420" s="21">
        <v>5.6000000000000001E-2</v>
      </c>
      <c r="I1420" s="20">
        <f t="shared" si="458"/>
        <v>47.625</v>
      </c>
      <c r="J1420" s="20">
        <f t="shared" si="459"/>
        <v>2.67</v>
      </c>
      <c r="K1420" s="65"/>
      <c r="N1420" s="59">
        <v>63.5</v>
      </c>
      <c r="O1420" s="68">
        <f t="shared" si="456"/>
        <v>15.875</v>
      </c>
      <c r="P1420" s="68">
        <f t="shared" si="442"/>
        <v>47.625</v>
      </c>
      <c r="Q1420" s="69">
        <f t="shared" si="457"/>
        <v>0.25</v>
      </c>
    </row>
    <row r="1421" spans="1:17" ht="26.1" customHeight="1" x14ac:dyDescent="0.2">
      <c r="A1421" s="17" t="s">
        <v>50</v>
      </c>
      <c r="B1421" s="19">
        <v>296</v>
      </c>
      <c r="C1421" s="17" t="s">
        <v>44</v>
      </c>
      <c r="D1421" s="17" t="s">
        <v>767</v>
      </c>
      <c r="E1421" s="139" t="s">
        <v>54</v>
      </c>
      <c r="F1421" s="139"/>
      <c r="G1421" s="18" t="s">
        <v>130</v>
      </c>
      <c r="H1421" s="21">
        <v>1</v>
      </c>
      <c r="I1421" s="20">
        <f t="shared" si="458"/>
        <v>1.4775</v>
      </c>
      <c r="J1421" s="20">
        <f t="shared" si="459"/>
        <v>1.48</v>
      </c>
      <c r="K1421" s="65"/>
      <c r="N1421" s="59">
        <v>1.97</v>
      </c>
      <c r="O1421" s="68">
        <f t="shared" si="456"/>
        <v>0.49249999999999999</v>
      </c>
      <c r="P1421" s="68">
        <f t="shared" si="442"/>
        <v>1.4775</v>
      </c>
      <c r="Q1421" s="69">
        <f t="shared" si="457"/>
        <v>0.25</v>
      </c>
    </row>
    <row r="1422" spans="1:17" ht="26.1" customHeight="1" thickBot="1" x14ac:dyDescent="0.25">
      <c r="A1422" s="17" t="s">
        <v>50</v>
      </c>
      <c r="B1422" s="19">
        <v>301</v>
      </c>
      <c r="C1422" s="17" t="s">
        <v>44</v>
      </c>
      <c r="D1422" s="17" t="s">
        <v>776</v>
      </c>
      <c r="E1422" s="139" t="s">
        <v>54</v>
      </c>
      <c r="F1422" s="139"/>
      <c r="G1422" s="18" t="s">
        <v>130</v>
      </c>
      <c r="H1422" s="21">
        <v>1</v>
      </c>
      <c r="I1422" s="20">
        <f t="shared" si="458"/>
        <v>2.6175000000000002</v>
      </c>
      <c r="J1422" s="20">
        <f t="shared" si="459"/>
        <v>2.62</v>
      </c>
      <c r="K1422" s="65"/>
      <c r="N1422" s="59">
        <v>3.49</v>
      </c>
      <c r="O1422" s="68">
        <f t="shared" si="456"/>
        <v>0.87250000000000005</v>
      </c>
      <c r="P1422" s="68">
        <f t="shared" ref="P1422:P1485" si="460">N1422-O1422</f>
        <v>2.6175000000000002</v>
      </c>
      <c r="Q1422" s="69">
        <f t="shared" si="457"/>
        <v>0.25</v>
      </c>
    </row>
    <row r="1423" spans="1:17" ht="0.95" customHeight="1" thickTop="1" x14ac:dyDescent="0.2">
      <c r="A1423" s="11"/>
      <c r="B1423" s="11"/>
      <c r="C1423" s="11"/>
      <c r="D1423" s="11"/>
      <c r="E1423" s="11"/>
      <c r="F1423" s="11"/>
      <c r="G1423" s="11"/>
      <c r="H1423" s="11"/>
      <c r="I1423" s="11"/>
      <c r="J1423" s="11"/>
      <c r="K1423" s="65" t="b">
        <f t="shared" ref="K1423:K1479" si="461">IF(J1423="Total",J1424)</f>
        <v>0</v>
      </c>
      <c r="N1423" s="59"/>
      <c r="O1423" s="68">
        <f t="shared" si="456"/>
        <v>0</v>
      </c>
      <c r="P1423" s="68">
        <f t="shared" si="460"/>
        <v>0</v>
      </c>
      <c r="Q1423" s="69" t="e">
        <f t="shared" si="457"/>
        <v>#DIV/0!</v>
      </c>
    </row>
    <row r="1424" spans="1:17" ht="18" customHeight="1" x14ac:dyDescent="0.2">
      <c r="A1424" s="2" t="s">
        <v>783</v>
      </c>
      <c r="B1424" s="4" t="s">
        <v>36</v>
      </c>
      <c r="C1424" s="2" t="s">
        <v>37</v>
      </c>
      <c r="D1424" s="2" t="s">
        <v>9</v>
      </c>
      <c r="E1424" s="129" t="s">
        <v>38</v>
      </c>
      <c r="F1424" s="129"/>
      <c r="G1424" s="3" t="s">
        <v>39</v>
      </c>
      <c r="H1424" s="4" t="s">
        <v>40</v>
      </c>
      <c r="I1424" s="4" t="s">
        <v>41</v>
      </c>
      <c r="J1424" s="4" t="s">
        <v>10</v>
      </c>
      <c r="K1424" s="65">
        <f t="shared" si="461"/>
        <v>12.030000000000001</v>
      </c>
      <c r="N1424" s="59" t="s">
        <v>41</v>
      </c>
      <c r="O1424" s="68" t="e">
        <f t="shared" si="456"/>
        <v>#VALUE!</v>
      </c>
      <c r="P1424" s="68" t="e">
        <f t="shared" si="460"/>
        <v>#VALUE!</v>
      </c>
      <c r="Q1424" s="69" t="e">
        <f t="shared" si="457"/>
        <v>#VALUE!</v>
      </c>
    </row>
    <row r="1425" spans="1:17" ht="39" customHeight="1" x14ac:dyDescent="0.2">
      <c r="A1425" s="6" t="s">
        <v>42</v>
      </c>
      <c r="B1425" s="8">
        <v>89825</v>
      </c>
      <c r="C1425" s="6" t="s">
        <v>44</v>
      </c>
      <c r="D1425" s="6" t="s">
        <v>784</v>
      </c>
      <c r="E1425" s="138" t="s">
        <v>154</v>
      </c>
      <c r="F1425" s="138"/>
      <c r="G1425" s="7" t="s">
        <v>130</v>
      </c>
      <c r="H1425" s="10">
        <v>1</v>
      </c>
      <c r="I1425" s="9">
        <f>SUM(J1426:J1430)</f>
        <v>12.030000000000001</v>
      </c>
      <c r="J1425" s="9">
        <f>H1425*I1425</f>
        <v>12.030000000000001</v>
      </c>
      <c r="K1425" s="65"/>
      <c r="N1425" s="59">
        <v>16.040000000000003</v>
      </c>
      <c r="O1425" s="68">
        <f t="shared" si="456"/>
        <v>4.0100000000000007</v>
      </c>
      <c r="P1425" s="68">
        <f t="shared" si="460"/>
        <v>12.030000000000001</v>
      </c>
      <c r="Q1425" s="69">
        <f t="shared" si="457"/>
        <v>0.25</v>
      </c>
    </row>
    <row r="1426" spans="1:17" ht="26.1" customHeight="1" x14ac:dyDescent="0.2">
      <c r="A1426" s="12" t="s">
        <v>48</v>
      </c>
      <c r="B1426" s="14">
        <v>88248</v>
      </c>
      <c r="C1426" s="12" t="s">
        <v>44</v>
      </c>
      <c r="D1426" s="12" t="s">
        <v>754</v>
      </c>
      <c r="E1426" s="137" t="s">
        <v>46</v>
      </c>
      <c r="F1426" s="137"/>
      <c r="G1426" s="13" t="s">
        <v>73</v>
      </c>
      <c r="H1426" s="16">
        <v>4.5699999999999998E-2</v>
      </c>
      <c r="I1426" s="15">
        <f t="shared" ref="I1426:I1430" si="462">P1426</f>
        <v>12.914999999999999</v>
      </c>
      <c r="J1426" s="15">
        <f t="shared" ref="J1426:J1430" si="463">ROUNDDOWN(H1426*I1426,2)</f>
        <v>0.59</v>
      </c>
      <c r="K1426" s="65"/>
      <c r="N1426" s="59">
        <v>17.22</v>
      </c>
      <c r="O1426" s="68">
        <f t="shared" si="456"/>
        <v>4.3049999999999997</v>
      </c>
      <c r="P1426" s="68">
        <f t="shared" si="460"/>
        <v>12.914999999999999</v>
      </c>
      <c r="Q1426" s="69">
        <f t="shared" si="457"/>
        <v>0.25</v>
      </c>
    </row>
    <row r="1427" spans="1:17" ht="26.1" customHeight="1" x14ac:dyDescent="0.2">
      <c r="A1427" s="12" t="s">
        <v>48</v>
      </c>
      <c r="B1427" s="14">
        <v>88267</v>
      </c>
      <c r="C1427" s="12" t="s">
        <v>44</v>
      </c>
      <c r="D1427" s="12" t="s">
        <v>486</v>
      </c>
      <c r="E1427" s="137" t="s">
        <v>46</v>
      </c>
      <c r="F1427" s="137"/>
      <c r="G1427" s="13" t="s">
        <v>73</v>
      </c>
      <c r="H1427" s="16">
        <v>4.5699999999999998E-2</v>
      </c>
      <c r="I1427" s="15">
        <f t="shared" si="462"/>
        <v>15.75</v>
      </c>
      <c r="J1427" s="15">
        <f t="shared" si="463"/>
        <v>0.71</v>
      </c>
      <c r="K1427" s="65"/>
      <c r="N1427" s="59">
        <v>21</v>
      </c>
      <c r="O1427" s="68">
        <f t="shared" si="456"/>
        <v>5.25</v>
      </c>
      <c r="P1427" s="68">
        <f t="shared" si="460"/>
        <v>15.75</v>
      </c>
      <c r="Q1427" s="69">
        <f t="shared" si="457"/>
        <v>0.25</v>
      </c>
    </row>
    <row r="1428" spans="1:17" ht="26.1" customHeight="1" x14ac:dyDescent="0.2">
      <c r="A1428" s="17" t="s">
        <v>50</v>
      </c>
      <c r="B1428" s="19">
        <v>296</v>
      </c>
      <c r="C1428" s="17" t="s">
        <v>44</v>
      </c>
      <c r="D1428" s="17" t="s">
        <v>767</v>
      </c>
      <c r="E1428" s="139" t="s">
        <v>54</v>
      </c>
      <c r="F1428" s="139"/>
      <c r="G1428" s="18" t="s">
        <v>130</v>
      </c>
      <c r="H1428" s="21">
        <v>3</v>
      </c>
      <c r="I1428" s="20">
        <f t="shared" si="462"/>
        <v>1.4775</v>
      </c>
      <c r="J1428" s="20">
        <f t="shared" si="463"/>
        <v>4.43</v>
      </c>
      <c r="K1428" s="65"/>
      <c r="N1428" s="59">
        <v>1.97</v>
      </c>
      <c r="O1428" s="68">
        <f t="shared" si="456"/>
        <v>0.49249999999999999</v>
      </c>
      <c r="P1428" s="68">
        <f t="shared" si="460"/>
        <v>1.4775</v>
      </c>
      <c r="Q1428" s="69">
        <f t="shared" si="457"/>
        <v>0.25</v>
      </c>
    </row>
    <row r="1429" spans="1:17" ht="26.1" customHeight="1" x14ac:dyDescent="0.2">
      <c r="A1429" s="17" t="s">
        <v>50</v>
      </c>
      <c r="B1429" s="19">
        <v>7097</v>
      </c>
      <c r="C1429" s="17" t="s">
        <v>44</v>
      </c>
      <c r="D1429" s="17" t="s">
        <v>785</v>
      </c>
      <c r="E1429" s="139" t="s">
        <v>54</v>
      </c>
      <c r="F1429" s="139"/>
      <c r="G1429" s="18" t="s">
        <v>130</v>
      </c>
      <c r="H1429" s="21">
        <v>1</v>
      </c>
      <c r="I1429" s="20">
        <f t="shared" si="462"/>
        <v>4.9124999999999996</v>
      </c>
      <c r="J1429" s="20">
        <f t="shared" si="463"/>
        <v>4.91</v>
      </c>
      <c r="K1429" s="65"/>
      <c r="N1429" s="59">
        <v>6.55</v>
      </c>
      <c r="O1429" s="68">
        <f t="shared" si="456"/>
        <v>1.6375</v>
      </c>
      <c r="P1429" s="68">
        <f t="shared" si="460"/>
        <v>4.9124999999999996</v>
      </c>
      <c r="Q1429" s="69">
        <f t="shared" si="457"/>
        <v>0.25</v>
      </c>
    </row>
    <row r="1430" spans="1:17" ht="39" customHeight="1" thickBot="1" x14ac:dyDescent="0.25">
      <c r="A1430" s="17" t="s">
        <v>50</v>
      </c>
      <c r="B1430" s="19">
        <v>20078</v>
      </c>
      <c r="C1430" s="17" t="s">
        <v>44</v>
      </c>
      <c r="D1430" s="17" t="s">
        <v>769</v>
      </c>
      <c r="E1430" s="139" t="s">
        <v>54</v>
      </c>
      <c r="F1430" s="139"/>
      <c r="G1430" s="18" t="s">
        <v>130</v>
      </c>
      <c r="H1430" s="21">
        <v>7.4999999999999997E-2</v>
      </c>
      <c r="I1430" s="20">
        <f t="shared" si="462"/>
        <v>18.547499999999999</v>
      </c>
      <c r="J1430" s="20">
        <f t="shared" si="463"/>
        <v>1.39</v>
      </c>
      <c r="K1430" s="65"/>
      <c r="N1430" s="59">
        <v>24.73</v>
      </c>
      <c r="O1430" s="68">
        <f t="shared" si="456"/>
        <v>6.1825000000000001</v>
      </c>
      <c r="P1430" s="68">
        <f t="shared" si="460"/>
        <v>18.547499999999999</v>
      </c>
      <c r="Q1430" s="69">
        <f t="shared" si="457"/>
        <v>0.25</v>
      </c>
    </row>
    <row r="1431" spans="1:17" ht="0.95" customHeight="1" thickTop="1" x14ac:dyDescent="0.2">
      <c r="A1431" s="11"/>
      <c r="B1431" s="11"/>
      <c r="C1431" s="11"/>
      <c r="D1431" s="11"/>
      <c r="E1431" s="11"/>
      <c r="F1431" s="11"/>
      <c r="G1431" s="11"/>
      <c r="H1431" s="11"/>
      <c r="I1431" s="11"/>
      <c r="J1431" s="11"/>
      <c r="K1431" s="65" t="b">
        <f t="shared" si="461"/>
        <v>0</v>
      </c>
      <c r="N1431" s="59"/>
      <c r="O1431" s="68">
        <f t="shared" si="456"/>
        <v>0</v>
      </c>
      <c r="P1431" s="68">
        <f t="shared" si="460"/>
        <v>0</v>
      </c>
      <c r="Q1431" s="69" t="e">
        <f t="shared" si="457"/>
        <v>#DIV/0!</v>
      </c>
    </row>
    <row r="1432" spans="1:17" ht="18" customHeight="1" x14ac:dyDescent="0.2">
      <c r="A1432" s="2" t="s">
        <v>786</v>
      </c>
      <c r="B1432" s="4" t="s">
        <v>36</v>
      </c>
      <c r="C1432" s="2" t="s">
        <v>37</v>
      </c>
      <c r="D1432" s="2" t="s">
        <v>9</v>
      </c>
      <c r="E1432" s="129" t="s">
        <v>38</v>
      </c>
      <c r="F1432" s="129"/>
      <c r="G1432" s="3" t="s">
        <v>39</v>
      </c>
      <c r="H1432" s="4" t="s">
        <v>40</v>
      </c>
      <c r="I1432" s="4" t="s">
        <v>41</v>
      </c>
      <c r="J1432" s="4" t="s">
        <v>10</v>
      </c>
      <c r="K1432" s="65">
        <f t="shared" si="461"/>
        <v>22.619999999999997</v>
      </c>
      <c r="N1432" s="59" t="s">
        <v>41</v>
      </c>
      <c r="O1432" s="68" t="e">
        <f t="shared" si="456"/>
        <v>#VALUE!</v>
      </c>
      <c r="P1432" s="68" t="e">
        <f t="shared" si="460"/>
        <v>#VALUE!</v>
      </c>
      <c r="Q1432" s="69" t="e">
        <f t="shared" si="457"/>
        <v>#VALUE!</v>
      </c>
    </row>
    <row r="1433" spans="1:17" ht="39" customHeight="1" x14ac:dyDescent="0.2">
      <c r="A1433" s="6" t="s">
        <v>42</v>
      </c>
      <c r="B1433" s="8" t="s">
        <v>787</v>
      </c>
      <c r="C1433" s="6" t="s">
        <v>87</v>
      </c>
      <c r="D1433" s="6" t="s">
        <v>788</v>
      </c>
      <c r="E1433" s="138" t="s">
        <v>46</v>
      </c>
      <c r="F1433" s="138"/>
      <c r="G1433" s="7" t="s">
        <v>545</v>
      </c>
      <c r="H1433" s="10">
        <v>1</v>
      </c>
      <c r="I1433" s="9">
        <f>SUM(J1434:J1438)</f>
        <v>22.619999999999997</v>
      </c>
      <c r="J1433" s="9">
        <f>H1433*I1433</f>
        <v>22.619999999999997</v>
      </c>
      <c r="K1433" s="65"/>
      <c r="N1433" s="59">
        <v>30.15</v>
      </c>
      <c r="O1433" s="68">
        <f t="shared" si="456"/>
        <v>7.5374999999999996</v>
      </c>
      <c r="P1433" s="68">
        <f t="shared" si="460"/>
        <v>22.612499999999997</v>
      </c>
      <c r="Q1433" s="69">
        <f t="shared" si="457"/>
        <v>0.25000000000000011</v>
      </c>
    </row>
    <row r="1434" spans="1:17" ht="26.1" customHeight="1" x14ac:dyDescent="0.2">
      <c r="A1434" s="12" t="s">
        <v>48</v>
      </c>
      <c r="B1434" s="14">
        <v>88248</v>
      </c>
      <c r="C1434" s="12" t="s">
        <v>44</v>
      </c>
      <c r="D1434" s="12" t="s">
        <v>754</v>
      </c>
      <c r="E1434" s="137" t="s">
        <v>46</v>
      </c>
      <c r="F1434" s="137"/>
      <c r="G1434" s="13" t="s">
        <v>73</v>
      </c>
      <c r="H1434" s="16">
        <v>0.16</v>
      </c>
      <c r="I1434" s="15">
        <f t="shared" ref="I1434:I1438" si="464">P1434</f>
        <v>12.914999999999999</v>
      </c>
      <c r="J1434" s="15">
        <f t="shared" ref="J1434:J1438" si="465">ROUND(H1434*I1434,2)</f>
        <v>2.0699999999999998</v>
      </c>
      <c r="K1434" s="65"/>
      <c r="N1434" s="59">
        <v>17.22</v>
      </c>
      <c r="O1434" s="68">
        <f t="shared" si="456"/>
        <v>4.3049999999999997</v>
      </c>
      <c r="P1434" s="68">
        <f t="shared" si="460"/>
        <v>12.914999999999999</v>
      </c>
      <c r="Q1434" s="69">
        <f t="shared" si="457"/>
        <v>0.25</v>
      </c>
    </row>
    <row r="1435" spans="1:17" ht="26.1" customHeight="1" x14ac:dyDescent="0.2">
      <c r="A1435" s="12" t="s">
        <v>48</v>
      </c>
      <c r="B1435" s="14">
        <v>88267</v>
      </c>
      <c r="C1435" s="12" t="s">
        <v>44</v>
      </c>
      <c r="D1435" s="12" t="s">
        <v>486</v>
      </c>
      <c r="E1435" s="137" t="s">
        <v>46</v>
      </c>
      <c r="F1435" s="137"/>
      <c r="G1435" s="13" t="s">
        <v>73</v>
      </c>
      <c r="H1435" s="16">
        <v>0.16</v>
      </c>
      <c r="I1435" s="15">
        <f t="shared" si="464"/>
        <v>15.75</v>
      </c>
      <c r="J1435" s="15">
        <f t="shared" si="465"/>
        <v>2.52</v>
      </c>
      <c r="K1435" s="65"/>
      <c r="N1435" s="59">
        <v>21</v>
      </c>
      <c r="O1435" s="68">
        <f t="shared" si="456"/>
        <v>5.25</v>
      </c>
      <c r="P1435" s="68">
        <f t="shared" si="460"/>
        <v>15.75</v>
      </c>
      <c r="Q1435" s="69">
        <f t="shared" si="457"/>
        <v>0.25</v>
      </c>
    </row>
    <row r="1436" spans="1:17" ht="26.1" customHeight="1" x14ac:dyDescent="0.2">
      <c r="A1436" s="17" t="s">
        <v>50</v>
      </c>
      <c r="B1436" s="19">
        <v>301</v>
      </c>
      <c r="C1436" s="17" t="s">
        <v>44</v>
      </c>
      <c r="D1436" s="17" t="s">
        <v>776</v>
      </c>
      <c r="E1436" s="139" t="s">
        <v>54</v>
      </c>
      <c r="F1436" s="139"/>
      <c r="G1436" s="18" t="s">
        <v>130</v>
      </c>
      <c r="H1436" s="21">
        <v>2</v>
      </c>
      <c r="I1436" s="20">
        <f t="shared" si="464"/>
        <v>2.6175000000000002</v>
      </c>
      <c r="J1436" s="20">
        <f t="shared" si="465"/>
        <v>5.24</v>
      </c>
      <c r="K1436" s="65"/>
      <c r="N1436" s="59">
        <v>3.49</v>
      </c>
      <c r="O1436" s="68">
        <f t="shared" si="456"/>
        <v>0.87250000000000005</v>
      </c>
      <c r="P1436" s="68">
        <f t="shared" si="460"/>
        <v>2.6175000000000002</v>
      </c>
      <c r="Q1436" s="69">
        <f t="shared" si="457"/>
        <v>0.25</v>
      </c>
    </row>
    <row r="1437" spans="1:17" ht="39" customHeight="1" x14ac:dyDescent="0.2">
      <c r="A1437" s="17" t="s">
        <v>50</v>
      </c>
      <c r="B1437" s="19">
        <v>20078</v>
      </c>
      <c r="C1437" s="17" t="s">
        <v>44</v>
      </c>
      <c r="D1437" s="17" t="s">
        <v>769</v>
      </c>
      <c r="E1437" s="139" t="s">
        <v>54</v>
      </c>
      <c r="F1437" s="139"/>
      <c r="G1437" s="18" t="s">
        <v>130</v>
      </c>
      <c r="H1437" s="21">
        <v>0.09</v>
      </c>
      <c r="I1437" s="20">
        <f t="shared" si="464"/>
        <v>18.547499999999999</v>
      </c>
      <c r="J1437" s="20">
        <f t="shared" si="465"/>
        <v>1.67</v>
      </c>
      <c r="K1437" s="65"/>
      <c r="N1437" s="59">
        <v>24.73</v>
      </c>
      <c r="O1437" s="68">
        <f t="shared" si="456"/>
        <v>6.1825000000000001</v>
      </c>
      <c r="P1437" s="68">
        <f t="shared" si="460"/>
        <v>18.547499999999999</v>
      </c>
      <c r="Q1437" s="69">
        <f t="shared" si="457"/>
        <v>0.25</v>
      </c>
    </row>
    <row r="1438" spans="1:17" ht="26.1" customHeight="1" thickBot="1" x14ac:dyDescent="0.25">
      <c r="A1438" s="17" t="s">
        <v>50</v>
      </c>
      <c r="B1438" s="19">
        <v>11655</v>
      </c>
      <c r="C1438" s="17" t="s">
        <v>44</v>
      </c>
      <c r="D1438" s="17" t="s">
        <v>789</v>
      </c>
      <c r="E1438" s="139" t="s">
        <v>54</v>
      </c>
      <c r="F1438" s="139"/>
      <c r="G1438" s="18" t="s">
        <v>130</v>
      </c>
      <c r="H1438" s="21">
        <v>1</v>
      </c>
      <c r="I1438" s="20">
        <f t="shared" si="464"/>
        <v>11.115</v>
      </c>
      <c r="J1438" s="20">
        <f t="shared" si="465"/>
        <v>11.12</v>
      </c>
      <c r="K1438" s="65"/>
      <c r="N1438" s="59">
        <v>14.82</v>
      </c>
      <c r="O1438" s="68">
        <f t="shared" si="456"/>
        <v>3.7050000000000001</v>
      </c>
      <c r="P1438" s="68">
        <f t="shared" si="460"/>
        <v>11.115</v>
      </c>
      <c r="Q1438" s="69">
        <f t="shared" si="457"/>
        <v>0.25</v>
      </c>
    </row>
    <row r="1439" spans="1:17" ht="0.95" customHeight="1" thickTop="1" x14ac:dyDescent="0.2">
      <c r="A1439" s="11"/>
      <c r="B1439" s="11"/>
      <c r="C1439" s="11"/>
      <c r="D1439" s="11"/>
      <c r="E1439" s="11"/>
      <c r="F1439" s="11"/>
      <c r="G1439" s="11"/>
      <c r="H1439" s="11"/>
      <c r="I1439" s="11"/>
      <c r="J1439" s="11"/>
      <c r="K1439" s="65" t="b">
        <f t="shared" si="461"/>
        <v>0</v>
      </c>
      <c r="N1439" s="59"/>
      <c r="O1439" s="68">
        <f t="shared" si="456"/>
        <v>0</v>
      </c>
      <c r="P1439" s="68">
        <f t="shared" si="460"/>
        <v>0</v>
      </c>
      <c r="Q1439" s="69" t="e">
        <f t="shared" si="457"/>
        <v>#DIV/0!</v>
      </c>
    </row>
    <row r="1440" spans="1:17" ht="18" customHeight="1" x14ac:dyDescent="0.2">
      <c r="A1440" s="2" t="s">
        <v>790</v>
      </c>
      <c r="B1440" s="4" t="s">
        <v>36</v>
      </c>
      <c r="C1440" s="2" t="s">
        <v>37</v>
      </c>
      <c r="D1440" s="2" t="s">
        <v>9</v>
      </c>
      <c r="E1440" s="129" t="s">
        <v>38</v>
      </c>
      <c r="F1440" s="129"/>
      <c r="G1440" s="3" t="s">
        <v>39</v>
      </c>
      <c r="H1440" s="4" t="s">
        <v>40</v>
      </c>
      <c r="I1440" s="4" t="s">
        <v>41</v>
      </c>
      <c r="J1440" s="4" t="s">
        <v>10</v>
      </c>
      <c r="K1440" s="65">
        <f t="shared" si="461"/>
        <v>4.67</v>
      </c>
      <c r="N1440" s="59" t="s">
        <v>41</v>
      </c>
      <c r="O1440" s="68" t="e">
        <f t="shared" si="456"/>
        <v>#VALUE!</v>
      </c>
      <c r="P1440" s="68" t="e">
        <f t="shared" si="460"/>
        <v>#VALUE!</v>
      </c>
      <c r="Q1440" s="69" t="e">
        <f t="shared" si="457"/>
        <v>#VALUE!</v>
      </c>
    </row>
    <row r="1441" spans="1:17" ht="51.95" customHeight="1" x14ac:dyDescent="0.2">
      <c r="A1441" s="6" t="s">
        <v>42</v>
      </c>
      <c r="B1441" s="8">
        <v>89752</v>
      </c>
      <c r="C1441" s="6" t="s">
        <v>44</v>
      </c>
      <c r="D1441" s="6" t="s">
        <v>791</v>
      </c>
      <c r="E1441" s="138" t="s">
        <v>154</v>
      </c>
      <c r="F1441" s="138"/>
      <c r="G1441" s="7" t="s">
        <v>130</v>
      </c>
      <c r="H1441" s="10">
        <v>1</v>
      </c>
      <c r="I1441" s="9">
        <f>SUM(J1442:J1447)</f>
        <v>4.67</v>
      </c>
      <c r="J1441" s="9">
        <f>H1441*I1441</f>
        <v>4.67</v>
      </c>
      <c r="K1441" s="65"/>
      <c r="N1441" s="59">
        <v>6.2199999999999989</v>
      </c>
      <c r="O1441" s="68">
        <f t="shared" si="456"/>
        <v>1.5549999999999997</v>
      </c>
      <c r="P1441" s="68">
        <f t="shared" si="460"/>
        <v>4.6649999999999991</v>
      </c>
      <c r="Q1441" s="69">
        <f t="shared" si="457"/>
        <v>0.25</v>
      </c>
    </row>
    <row r="1442" spans="1:17" ht="26.1" customHeight="1" x14ac:dyDescent="0.2">
      <c r="A1442" s="12" t="s">
        <v>48</v>
      </c>
      <c r="B1442" s="14">
        <v>88248</v>
      </c>
      <c r="C1442" s="12" t="s">
        <v>44</v>
      </c>
      <c r="D1442" s="12" t="s">
        <v>754</v>
      </c>
      <c r="E1442" s="137" t="s">
        <v>46</v>
      </c>
      <c r="F1442" s="137"/>
      <c r="G1442" s="13" t="s">
        <v>73</v>
      </c>
      <c r="H1442" s="16">
        <v>8.4599999999999995E-2</v>
      </c>
      <c r="I1442" s="15">
        <f t="shared" ref="I1442:I1447" si="466">P1442</f>
        <v>12.914999999999999</v>
      </c>
      <c r="J1442" s="15">
        <f t="shared" ref="J1442:J1447" si="467">ROUNDDOWN(H1442*I1442,2)</f>
        <v>1.0900000000000001</v>
      </c>
      <c r="K1442" s="65"/>
      <c r="N1442" s="59">
        <v>17.22</v>
      </c>
      <c r="O1442" s="68">
        <f t="shared" si="456"/>
        <v>4.3049999999999997</v>
      </c>
      <c r="P1442" s="68">
        <f t="shared" si="460"/>
        <v>12.914999999999999</v>
      </c>
      <c r="Q1442" s="69">
        <f t="shared" si="457"/>
        <v>0.25</v>
      </c>
    </row>
    <row r="1443" spans="1:17" ht="26.1" customHeight="1" x14ac:dyDescent="0.2">
      <c r="A1443" s="12" t="s">
        <v>48</v>
      </c>
      <c r="B1443" s="14">
        <v>88267</v>
      </c>
      <c r="C1443" s="12" t="s">
        <v>44</v>
      </c>
      <c r="D1443" s="12" t="s">
        <v>486</v>
      </c>
      <c r="E1443" s="137" t="s">
        <v>46</v>
      </c>
      <c r="F1443" s="137"/>
      <c r="G1443" s="13" t="s">
        <v>73</v>
      </c>
      <c r="H1443" s="16">
        <v>8.4599999999999995E-2</v>
      </c>
      <c r="I1443" s="15">
        <f t="shared" si="466"/>
        <v>15.75</v>
      </c>
      <c r="J1443" s="15">
        <f t="shared" si="467"/>
        <v>1.33</v>
      </c>
      <c r="K1443" s="65"/>
      <c r="N1443" s="59">
        <v>21</v>
      </c>
      <c r="O1443" s="68">
        <f t="shared" si="456"/>
        <v>5.25</v>
      </c>
      <c r="P1443" s="68">
        <f t="shared" si="460"/>
        <v>15.75</v>
      </c>
      <c r="Q1443" s="69">
        <f t="shared" si="457"/>
        <v>0.25</v>
      </c>
    </row>
    <row r="1444" spans="1:17" ht="24" customHeight="1" x14ac:dyDescent="0.2">
      <c r="A1444" s="17" t="s">
        <v>50</v>
      </c>
      <c r="B1444" s="19">
        <v>122</v>
      </c>
      <c r="C1444" s="17" t="s">
        <v>44</v>
      </c>
      <c r="D1444" s="17" t="s">
        <v>762</v>
      </c>
      <c r="E1444" s="139" t="s">
        <v>54</v>
      </c>
      <c r="F1444" s="139"/>
      <c r="G1444" s="18" t="s">
        <v>130</v>
      </c>
      <c r="H1444" s="21">
        <v>9.9000000000000008E-3</v>
      </c>
      <c r="I1444" s="20">
        <f t="shared" si="466"/>
        <v>44.954999999999998</v>
      </c>
      <c r="J1444" s="20">
        <f t="shared" si="467"/>
        <v>0.44</v>
      </c>
      <c r="K1444" s="65"/>
      <c r="N1444" s="59">
        <v>59.94</v>
      </c>
      <c r="O1444" s="68">
        <f t="shared" si="456"/>
        <v>14.984999999999999</v>
      </c>
      <c r="P1444" s="68">
        <f t="shared" si="460"/>
        <v>44.954999999999998</v>
      </c>
      <c r="Q1444" s="69">
        <f t="shared" si="457"/>
        <v>0.25</v>
      </c>
    </row>
    <row r="1445" spans="1:17" ht="26.1" customHeight="1" x14ac:dyDescent="0.2">
      <c r="A1445" s="17" t="s">
        <v>50</v>
      </c>
      <c r="B1445" s="19">
        <v>3897</v>
      </c>
      <c r="C1445" s="17" t="s">
        <v>44</v>
      </c>
      <c r="D1445" s="17" t="s">
        <v>792</v>
      </c>
      <c r="E1445" s="139" t="s">
        <v>54</v>
      </c>
      <c r="F1445" s="139"/>
      <c r="G1445" s="18" t="s">
        <v>130</v>
      </c>
      <c r="H1445" s="21">
        <v>1</v>
      </c>
      <c r="I1445" s="20">
        <f t="shared" si="466"/>
        <v>1.0425</v>
      </c>
      <c r="J1445" s="20">
        <f t="shared" si="467"/>
        <v>1.04</v>
      </c>
      <c r="K1445" s="65"/>
      <c r="N1445" s="59">
        <v>1.39</v>
      </c>
      <c r="O1445" s="68">
        <f t="shared" si="456"/>
        <v>0.34749999999999998</v>
      </c>
      <c r="P1445" s="68">
        <f t="shared" si="460"/>
        <v>1.0425</v>
      </c>
      <c r="Q1445" s="69">
        <f t="shared" si="457"/>
        <v>0.25</v>
      </c>
    </row>
    <row r="1446" spans="1:17" ht="26.1" customHeight="1" x14ac:dyDescent="0.2">
      <c r="A1446" s="17" t="s">
        <v>50</v>
      </c>
      <c r="B1446" s="19">
        <v>20083</v>
      </c>
      <c r="C1446" s="17" t="s">
        <v>44</v>
      </c>
      <c r="D1446" s="17" t="s">
        <v>764</v>
      </c>
      <c r="E1446" s="139" t="s">
        <v>54</v>
      </c>
      <c r="F1446" s="139"/>
      <c r="G1446" s="18" t="s">
        <v>130</v>
      </c>
      <c r="H1446" s="21">
        <v>1.4999999999999999E-2</v>
      </c>
      <c r="I1446" s="20">
        <f t="shared" si="466"/>
        <v>50.925000000000004</v>
      </c>
      <c r="J1446" s="20">
        <f t="shared" si="467"/>
        <v>0.76</v>
      </c>
      <c r="K1446" s="65"/>
      <c r="N1446" s="59">
        <v>67.900000000000006</v>
      </c>
      <c r="O1446" s="68">
        <f t="shared" si="456"/>
        <v>16.975000000000001</v>
      </c>
      <c r="P1446" s="68">
        <f t="shared" si="460"/>
        <v>50.925000000000004</v>
      </c>
      <c r="Q1446" s="69">
        <f t="shared" si="457"/>
        <v>0.25</v>
      </c>
    </row>
    <row r="1447" spans="1:17" ht="24" customHeight="1" thickBot="1" x14ac:dyDescent="0.25">
      <c r="A1447" s="17" t="s">
        <v>50</v>
      </c>
      <c r="B1447" s="19">
        <v>38383</v>
      </c>
      <c r="C1447" s="17" t="s">
        <v>44</v>
      </c>
      <c r="D1447" s="17" t="s">
        <v>756</v>
      </c>
      <c r="E1447" s="139" t="s">
        <v>54</v>
      </c>
      <c r="F1447" s="139"/>
      <c r="G1447" s="18" t="s">
        <v>130</v>
      </c>
      <c r="H1447" s="21">
        <v>7.1000000000000004E-3</v>
      </c>
      <c r="I1447" s="20">
        <f t="shared" si="466"/>
        <v>1.71</v>
      </c>
      <c r="J1447" s="20">
        <f t="shared" si="467"/>
        <v>0.01</v>
      </c>
      <c r="K1447" s="65"/>
      <c r="N1447" s="59">
        <v>2.2799999999999998</v>
      </c>
      <c r="O1447" s="68">
        <f t="shared" si="456"/>
        <v>0.56999999999999995</v>
      </c>
      <c r="P1447" s="68">
        <f t="shared" si="460"/>
        <v>1.71</v>
      </c>
      <c r="Q1447" s="69">
        <f t="shared" si="457"/>
        <v>0.25</v>
      </c>
    </row>
    <row r="1448" spans="1:17" ht="0.95" customHeight="1" thickTop="1" x14ac:dyDescent="0.2">
      <c r="A1448" s="11"/>
      <c r="B1448" s="11"/>
      <c r="C1448" s="11"/>
      <c r="D1448" s="11"/>
      <c r="E1448" s="11"/>
      <c r="F1448" s="11"/>
      <c r="G1448" s="11"/>
      <c r="H1448" s="11"/>
      <c r="I1448" s="11"/>
      <c r="J1448" s="11"/>
      <c r="K1448" s="65" t="b">
        <f t="shared" si="461"/>
        <v>0</v>
      </c>
      <c r="N1448" s="59"/>
      <c r="O1448" s="68">
        <f t="shared" si="456"/>
        <v>0</v>
      </c>
      <c r="P1448" s="68">
        <f t="shared" si="460"/>
        <v>0</v>
      </c>
      <c r="Q1448" s="69" t="e">
        <f t="shared" si="457"/>
        <v>#DIV/0!</v>
      </c>
    </row>
    <row r="1449" spans="1:17" ht="18" customHeight="1" x14ac:dyDescent="0.2">
      <c r="A1449" s="2" t="s">
        <v>793</v>
      </c>
      <c r="B1449" s="4" t="s">
        <v>36</v>
      </c>
      <c r="C1449" s="2" t="s">
        <v>37</v>
      </c>
      <c r="D1449" s="2" t="s">
        <v>9</v>
      </c>
      <c r="E1449" s="129" t="s">
        <v>38</v>
      </c>
      <c r="F1449" s="129"/>
      <c r="G1449" s="3" t="s">
        <v>39</v>
      </c>
      <c r="H1449" s="4" t="s">
        <v>40</v>
      </c>
      <c r="I1449" s="4" t="s">
        <v>41</v>
      </c>
      <c r="J1449" s="4" t="s">
        <v>10</v>
      </c>
      <c r="K1449" s="65">
        <f t="shared" si="461"/>
        <v>5.7299999999999995</v>
      </c>
      <c r="N1449" s="59" t="s">
        <v>41</v>
      </c>
      <c r="O1449" s="68" t="e">
        <f t="shared" si="456"/>
        <v>#VALUE!</v>
      </c>
      <c r="P1449" s="68" t="e">
        <f t="shared" si="460"/>
        <v>#VALUE!</v>
      </c>
      <c r="Q1449" s="69" t="e">
        <f t="shared" si="457"/>
        <v>#VALUE!</v>
      </c>
    </row>
    <row r="1450" spans="1:17" ht="51.95" customHeight="1" x14ac:dyDescent="0.2">
      <c r="A1450" s="6" t="s">
        <v>42</v>
      </c>
      <c r="B1450" s="8">
        <v>89753</v>
      </c>
      <c r="C1450" s="6" t="s">
        <v>44</v>
      </c>
      <c r="D1450" s="6" t="s">
        <v>794</v>
      </c>
      <c r="E1450" s="138" t="s">
        <v>154</v>
      </c>
      <c r="F1450" s="138"/>
      <c r="G1450" s="7" t="s">
        <v>130</v>
      </c>
      <c r="H1450" s="10">
        <v>1</v>
      </c>
      <c r="I1450" s="9">
        <f>SUM(J1451:J1456)</f>
        <v>5.7299999999999995</v>
      </c>
      <c r="J1450" s="9">
        <f>H1450*I1450</f>
        <v>5.7299999999999995</v>
      </c>
      <c r="K1450" s="65"/>
      <c r="N1450" s="59">
        <v>7.6300000000000008</v>
      </c>
      <c r="O1450" s="68">
        <f t="shared" si="456"/>
        <v>1.9075000000000002</v>
      </c>
      <c r="P1450" s="68">
        <f t="shared" si="460"/>
        <v>5.7225000000000001</v>
      </c>
      <c r="Q1450" s="69">
        <f t="shared" si="457"/>
        <v>0.25000000000000011</v>
      </c>
    </row>
    <row r="1451" spans="1:17" ht="26.1" customHeight="1" x14ac:dyDescent="0.2">
      <c r="A1451" s="12" t="s">
        <v>48</v>
      </c>
      <c r="B1451" s="14">
        <v>88248</v>
      </c>
      <c r="C1451" s="12" t="s">
        <v>44</v>
      </c>
      <c r="D1451" s="12" t="s">
        <v>754</v>
      </c>
      <c r="E1451" s="137" t="s">
        <v>46</v>
      </c>
      <c r="F1451" s="137"/>
      <c r="G1451" s="13" t="s">
        <v>73</v>
      </c>
      <c r="H1451" s="16">
        <v>9.1899999999999996E-2</v>
      </c>
      <c r="I1451" s="15">
        <f t="shared" ref="I1451:I1456" si="468">P1451</f>
        <v>12.914999999999999</v>
      </c>
      <c r="J1451" s="15">
        <f>ROUND(H1451*I1451,2)</f>
        <v>1.19</v>
      </c>
      <c r="K1451" s="65"/>
      <c r="N1451" s="59">
        <v>17.22</v>
      </c>
      <c r="O1451" s="68">
        <f t="shared" si="456"/>
        <v>4.3049999999999997</v>
      </c>
      <c r="P1451" s="68">
        <f t="shared" si="460"/>
        <v>12.914999999999999</v>
      </c>
      <c r="Q1451" s="69">
        <f t="shared" si="457"/>
        <v>0.25</v>
      </c>
    </row>
    <row r="1452" spans="1:17" ht="26.1" customHeight="1" x14ac:dyDescent="0.2">
      <c r="A1452" s="12" t="s">
        <v>48</v>
      </c>
      <c r="B1452" s="14">
        <v>88267</v>
      </c>
      <c r="C1452" s="12" t="s">
        <v>44</v>
      </c>
      <c r="D1452" s="12" t="s">
        <v>486</v>
      </c>
      <c r="E1452" s="137" t="s">
        <v>46</v>
      </c>
      <c r="F1452" s="137"/>
      <c r="G1452" s="13" t="s">
        <v>73</v>
      </c>
      <c r="H1452" s="16">
        <v>9.1899999999999996E-2</v>
      </c>
      <c r="I1452" s="15">
        <f t="shared" si="468"/>
        <v>15.75</v>
      </c>
      <c r="J1452" s="15">
        <f t="shared" ref="J1452:J1456" si="469">ROUNDDOWN(H1452*I1452,2)</f>
        <v>1.44</v>
      </c>
      <c r="K1452" s="65"/>
      <c r="N1452" s="59">
        <v>21</v>
      </c>
      <c r="O1452" s="68">
        <f t="shared" si="456"/>
        <v>5.25</v>
      </c>
      <c r="P1452" s="68">
        <f t="shared" si="460"/>
        <v>15.75</v>
      </c>
      <c r="Q1452" s="69">
        <f t="shared" si="457"/>
        <v>0.25</v>
      </c>
    </row>
    <row r="1453" spans="1:17" ht="24" customHeight="1" x14ac:dyDescent="0.2">
      <c r="A1453" s="17" t="s">
        <v>50</v>
      </c>
      <c r="B1453" s="19">
        <v>122</v>
      </c>
      <c r="C1453" s="17" t="s">
        <v>44</v>
      </c>
      <c r="D1453" s="17" t="s">
        <v>762</v>
      </c>
      <c r="E1453" s="139" t="s">
        <v>54</v>
      </c>
      <c r="F1453" s="139"/>
      <c r="G1453" s="18" t="s">
        <v>130</v>
      </c>
      <c r="H1453" s="21">
        <v>7.3000000000000001E-3</v>
      </c>
      <c r="I1453" s="20">
        <f t="shared" si="468"/>
        <v>44.954999999999998</v>
      </c>
      <c r="J1453" s="20">
        <f t="shared" si="469"/>
        <v>0.32</v>
      </c>
      <c r="K1453" s="65"/>
      <c r="N1453" s="59">
        <v>59.94</v>
      </c>
      <c r="O1453" s="68">
        <f t="shared" si="456"/>
        <v>14.984999999999999</v>
      </c>
      <c r="P1453" s="68">
        <f t="shared" si="460"/>
        <v>44.954999999999998</v>
      </c>
      <c r="Q1453" s="69">
        <f t="shared" si="457"/>
        <v>0.25</v>
      </c>
    </row>
    <row r="1454" spans="1:17" ht="26.1" customHeight="1" x14ac:dyDescent="0.2">
      <c r="A1454" s="17" t="s">
        <v>50</v>
      </c>
      <c r="B1454" s="19">
        <v>3875</v>
      </c>
      <c r="C1454" s="17" t="s">
        <v>44</v>
      </c>
      <c r="D1454" s="17" t="s">
        <v>795</v>
      </c>
      <c r="E1454" s="139" t="s">
        <v>54</v>
      </c>
      <c r="F1454" s="139"/>
      <c r="G1454" s="18" t="s">
        <v>130</v>
      </c>
      <c r="H1454" s="21">
        <v>1</v>
      </c>
      <c r="I1454" s="20">
        <f t="shared" si="468"/>
        <v>2.16</v>
      </c>
      <c r="J1454" s="20">
        <f t="shared" si="469"/>
        <v>2.16</v>
      </c>
      <c r="K1454" s="65"/>
      <c r="N1454" s="59">
        <v>2.88</v>
      </c>
      <c r="O1454" s="68">
        <f t="shared" si="456"/>
        <v>0.72</v>
      </c>
      <c r="P1454" s="68">
        <f t="shared" si="460"/>
        <v>2.16</v>
      </c>
      <c r="Q1454" s="69">
        <f t="shared" si="457"/>
        <v>0.24999999999999989</v>
      </c>
    </row>
    <row r="1455" spans="1:17" ht="26.1" customHeight="1" x14ac:dyDescent="0.2">
      <c r="A1455" s="17" t="s">
        <v>50</v>
      </c>
      <c r="B1455" s="19">
        <v>20083</v>
      </c>
      <c r="C1455" s="17" t="s">
        <v>44</v>
      </c>
      <c r="D1455" s="17" t="s">
        <v>764</v>
      </c>
      <c r="E1455" s="139" t="s">
        <v>54</v>
      </c>
      <c r="F1455" s="139"/>
      <c r="G1455" s="18" t="s">
        <v>130</v>
      </c>
      <c r="H1455" s="21">
        <v>1.0999999999999999E-2</v>
      </c>
      <c r="I1455" s="20">
        <f t="shared" si="468"/>
        <v>50.925000000000004</v>
      </c>
      <c r="J1455" s="20">
        <f t="shared" si="469"/>
        <v>0.56000000000000005</v>
      </c>
      <c r="K1455" s="65"/>
      <c r="N1455" s="59">
        <v>67.900000000000006</v>
      </c>
      <c r="O1455" s="68">
        <f t="shared" si="456"/>
        <v>16.975000000000001</v>
      </c>
      <c r="P1455" s="68">
        <f t="shared" si="460"/>
        <v>50.925000000000004</v>
      </c>
      <c r="Q1455" s="69">
        <f t="shared" si="457"/>
        <v>0.25</v>
      </c>
    </row>
    <row r="1456" spans="1:17" ht="24" customHeight="1" thickBot="1" x14ac:dyDescent="0.25">
      <c r="A1456" s="17" t="s">
        <v>50</v>
      </c>
      <c r="B1456" s="19">
        <v>38383</v>
      </c>
      <c r="C1456" s="17" t="s">
        <v>44</v>
      </c>
      <c r="D1456" s="17" t="s">
        <v>756</v>
      </c>
      <c r="E1456" s="139" t="s">
        <v>54</v>
      </c>
      <c r="F1456" s="139"/>
      <c r="G1456" s="18" t="s">
        <v>130</v>
      </c>
      <c r="H1456" s="21">
        <v>3.9E-2</v>
      </c>
      <c r="I1456" s="20">
        <f t="shared" si="468"/>
        <v>1.71</v>
      </c>
      <c r="J1456" s="20">
        <f t="shared" si="469"/>
        <v>0.06</v>
      </c>
      <c r="K1456" s="65"/>
      <c r="N1456" s="59">
        <v>2.2799999999999998</v>
      </c>
      <c r="O1456" s="68">
        <f t="shared" si="456"/>
        <v>0.56999999999999995</v>
      </c>
      <c r="P1456" s="68">
        <f t="shared" si="460"/>
        <v>1.71</v>
      </c>
      <c r="Q1456" s="69">
        <f t="shared" si="457"/>
        <v>0.25</v>
      </c>
    </row>
    <row r="1457" spans="1:17" ht="0.95" customHeight="1" thickTop="1" x14ac:dyDescent="0.2">
      <c r="A1457" s="11"/>
      <c r="B1457" s="11"/>
      <c r="C1457" s="11"/>
      <c r="D1457" s="11"/>
      <c r="E1457" s="11"/>
      <c r="F1457" s="11"/>
      <c r="G1457" s="11"/>
      <c r="H1457" s="11"/>
      <c r="I1457" s="11"/>
      <c r="J1457" s="11"/>
      <c r="K1457" s="65" t="b">
        <f t="shared" si="461"/>
        <v>0</v>
      </c>
      <c r="N1457" s="59"/>
      <c r="O1457" s="68">
        <f t="shared" si="456"/>
        <v>0</v>
      </c>
      <c r="P1457" s="68">
        <f t="shared" si="460"/>
        <v>0</v>
      </c>
      <c r="Q1457" s="69" t="e">
        <f t="shared" si="457"/>
        <v>#DIV/0!</v>
      </c>
    </row>
    <row r="1458" spans="1:17" ht="18" customHeight="1" x14ac:dyDescent="0.2">
      <c r="A1458" s="2" t="s">
        <v>796</v>
      </c>
      <c r="B1458" s="4" t="s">
        <v>36</v>
      </c>
      <c r="C1458" s="2" t="s">
        <v>37</v>
      </c>
      <c r="D1458" s="2" t="s">
        <v>9</v>
      </c>
      <c r="E1458" s="129" t="s">
        <v>38</v>
      </c>
      <c r="F1458" s="129"/>
      <c r="G1458" s="3" t="s">
        <v>39</v>
      </c>
      <c r="H1458" s="4" t="s">
        <v>40</v>
      </c>
      <c r="I1458" s="4" t="s">
        <v>41</v>
      </c>
      <c r="J1458" s="4" t="s">
        <v>10</v>
      </c>
      <c r="K1458" s="65">
        <f t="shared" si="461"/>
        <v>11.099999999999998</v>
      </c>
      <c r="N1458" s="59" t="s">
        <v>41</v>
      </c>
      <c r="O1458" s="68" t="e">
        <f t="shared" si="456"/>
        <v>#VALUE!</v>
      </c>
      <c r="P1458" s="68" t="e">
        <f t="shared" si="460"/>
        <v>#VALUE!</v>
      </c>
      <c r="Q1458" s="69" t="e">
        <f t="shared" si="457"/>
        <v>#VALUE!</v>
      </c>
    </row>
    <row r="1459" spans="1:17" ht="51.95" customHeight="1" x14ac:dyDescent="0.2">
      <c r="A1459" s="6" t="s">
        <v>42</v>
      </c>
      <c r="B1459" s="8">
        <v>89778</v>
      </c>
      <c r="C1459" s="6" t="s">
        <v>44</v>
      </c>
      <c r="D1459" s="6" t="s">
        <v>797</v>
      </c>
      <c r="E1459" s="138" t="s">
        <v>154</v>
      </c>
      <c r="F1459" s="138"/>
      <c r="G1459" s="7" t="s">
        <v>130</v>
      </c>
      <c r="H1459" s="10">
        <v>1</v>
      </c>
      <c r="I1459" s="9">
        <f>SUM(J1460:J1465)</f>
        <v>11.099999999999998</v>
      </c>
      <c r="J1459" s="9">
        <f>H1459*I1459</f>
        <v>11.099999999999998</v>
      </c>
      <c r="K1459" s="65"/>
      <c r="N1459" s="59">
        <v>14.790000000000001</v>
      </c>
      <c r="O1459" s="68">
        <f t="shared" si="456"/>
        <v>3.6975000000000002</v>
      </c>
      <c r="P1459" s="68">
        <f t="shared" si="460"/>
        <v>11.092500000000001</v>
      </c>
      <c r="Q1459" s="69">
        <f t="shared" si="457"/>
        <v>0.25</v>
      </c>
    </row>
    <row r="1460" spans="1:17" ht="26.1" customHeight="1" x14ac:dyDescent="0.2">
      <c r="A1460" s="12" t="s">
        <v>48</v>
      </c>
      <c r="B1460" s="14">
        <v>88248</v>
      </c>
      <c r="C1460" s="12" t="s">
        <v>44</v>
      </c>
      <c r="D1460" s="12" t="s">
        <v>754</v>
      </c>
      <c r="E1460" s="137" t="s">
        <v>46</v>
      </c>
      <c r="F1460" s="137"/>
      <c r="G1460" s="13" t="s">
        <v>73</v>
      </c>
      <c r="H1460" s="16">
        <v>0.12839999999999999</v>
      </c>
      <c r="I1460" s="15">
        <f t="shared" ref="I1460:I1465" si="470">P1460</f>
        <v>12.914999999999999</v>
      </c>
      <c r="J1460" s="15">
        <f>ROUND(H1460*I1460,2)</f>
        <v>1.66</v>
      </c>
      <c r="K1460" s="65"/>
      <c r="N1460" s="59">
        <v>17.22</v>
      </c>
      <c r="O1460" s="68">
        <f t="shared" si="456"/>
        <v>4.3049999999999997</v>
      </c>
      <c r="P1460" s="68">
        <f t="shared" si="460"/>
        <v>12.914999999999999</v>
      </c>
      <c r="Q1460" s="69">
        <f t="shared" si="457"/>
        <v>0.25</v>
      </c>
    </row>
    <row r="1461" spans="1:17" ht="26.1" customHeight="1" x14ac:dyDescent="0.2">
      <c r="A1461" s="12" t="s">
        <v>48</v>
      </c>
      <c r="B1461" s="14">
        <v>88267</v>
      </c>
      <c r="C1461" s="12" t="s">
        <v>44</v>
      </c>
      <c r="D1461" s="12" t="s">
        <v>486</v>
      </c>
      <c r="E1461" s="137" t="s">
        <v>46</v>
      </c>
      <c r="F1461" s="137"/>
      <c r="G1461" s="13" t="s">
        <v>73</v>
      </c>
      <c r="H1461" s="16">
        <v>0.12839999999999999</v>
      </c>
      <c r="I1461" s="15">
        <f t="shared" si="470"/>
        <v>15.75</v>
      </c>
      <c r="J1461" s="15">
        <f>ROUND(H1461*I1461,2)</f>
        <v>2.02</v>
      </c>
      <c r="K1461" s="65"/>
      <c r="N1461" s="59">
        <v>21</v>
      </c>
      <c r="O1461" s="68">
        <f t="shared" si="456"/>
        <v>5.25</v>
      </c>
      <c r="P1461" s="68">
        <f t="shared" si="460"/>
        <v>15.75</v>
      </c>
      <c r="Q1461" s="69">
        <f t="shared" si="457"/>
        <v>0.25</v>
      </c>
    </row>
    <row r="1462" spans="1:17" ht="24" customHeight="1" x14ac:dyDescent="0.2">
      <c r="A1462" s="17" t="s">
        <v>50</v>
      </c>
      <c r="B1462" s="19">
        <v>122</v>
      </c>
      <c r="C1462" s="17" t="s">
        <v>44</v>
      </c>
      <c r="D1462" s="17" t="s">
        <v>762</v>
      </c>
      <c r="E1462" s="139" t="s">
        <v>54</v>
      </c>
      <c r="F1462" s="139"/>
      <c r="G1462" s="18" t="s">
        <v>130</v>
      </c>
      <c r="H1462" s="21">
        <v>2.4500000000000001E-2</v>
      </c>
      <c r="I1462" s="20">
        <f t="shared" si="470"/>
        <v>44.954999999999998</v>
      </c>
      <c r="J1462" s="20">
        <f>ROUND(H1462*I1462,2)</f>
        <v>1.1000000000000001</v>
      </c>
      <c r="K1462" s="65"/>
      <c r="N1462" s="59">
        <v>59.94</v>
      </c>
      <c r="O1462" s="68">
        <f t="shared" si="456"/>
        <v>14.984999999999999</v>
      </c>
      <c r="P1462" s="68">
        <f t="shared" si="460"/>
        <v>44.954999999999998</v>
      </c>
      <c r="Q1462" s="69">
        <f t="shared" si="457"/>
        <v>0.25</v>
      </c>
    </row>
    <row r="1463" spans="1:17" ht="26.1" customHeight="1" x14ac:dyDescent="0.2">
      <c r="A1463" s="17" t="s">
        <v>50</v>
      </c>
      <c r="B1463" s="19">
        <v>3899</v>
      </c>
      <c r="C1463" s="17" t="s">
        <v>44</v>
      </c>
      <c r="D1463" s="17" t="s">
        <v>798</v>
      </c>
      <c r="E1463" s="139" t="s">
        <v>54</v>
      </c>
      <c r="F1463" s="139"/>
      <c r="G1463" s="18" t="s">
        <v>130</v>
      </c>
      <c r="H1463" s="21">
        <v>1</v>
      </c>
      <c r="I1463" s="20">
        <f t="shared" si="470"/>
        <v>4.2824999999999998</v>
      </c>
      <c r="J1463" s="20">
        <f>ROUND(H1463*I1463,2)</f>
        <v>4.28</v>
      </c>
      <c r="K1463" s="65"/>
      <c r="N1463" s="59">
        <v>5.71</v>
      </c>
      <c r="O1463" s="68">
        <f t="shared" si="456"/>
        <v>1.4275</v>
      </c>
      <c r="P1463" s="68">
        <f t="shared" si="460"/>
        <v>4.2824999999999998</v>
      </c>
      <c r="Q1463" s="69">
        <f t="shared" si="457"/>
        <v>0.25</v>
      </c>
    </row>
    <row r="1464" spans="1:17" ht="26.1" customHeight="1" x14ac:dyDescent="0.2">
      <c r="A1464" s="17" t="s">
        <v>50</v>
      </c>
      <c r="B1464" s="19">
        <v>20083</v>
      </c>
      <c r="C1464" s="17" t="s">
        <v>44</v>
      </c>
      <c r="D1464" s="17" t="s">
        <v>764</v>
      </c>
      <c r="E1464" s="139" t="s">
        <v>54</v>
      </c>
      <c r="F1464" s="139"/>
      <c r="G1464" s="18" t="s">
        <v>130</v>
      </c>
      <c r="H1464" s="21">
        <v>0.04</v>
      </c>
      <c r="I1464" s="20">
        <f t="shared" si="470"/>
        <v>50.925000000000004</v>
      </c>
      <c r="J1464" s="20">
        <f>ROUND(H1464*I1464,2)</f>
        <v>2.04</v>
      </c>
      <c r="K1464" s="65"/>
      <c r="N1464" s="59">
        <v>67.900000000000006</v>
      </c>
      <c r="O1464" s="68">
        <f t="shared" si="456"/>
        <v>16.975000000000001</v>
      </c>
      <c r="P1464" s="68">
        <f t="shared" si="460"/>
        <v>50.925000000000004</v>
      </c>
      <c r="Q1464" s="69">
        <f t="shared" si="457"/>
        <v>0.25</v>
      </c>
    </row>
    <row r="1465" spans="1:17" ht="24" customHeight="1" thickBot="1" x14ac:dyDescent="0.25">
      <c r="A1465" s="17" t="s">
        <v>50</v>
      </c>
      <c r="B1465" s="19">
        <v>38383</v>
      </c>
      <c r="C1465" s="17" t="s">
        <v>44</v>
      </c>
      <c r="D1465" s="17" t="s">
        <v>756</v>
      </c>
      <c r="E1465" s="139" t="s">
        <v>54</v>
      </c>
      <c r="F1465" s="139"/>
      <c r="G1465" s="18" t="s">
        <v>130</v>
      </c>
      <c r="H1465" s="21">
        <v>5.4000000000000003E-3</v>
      </c>
      <c r="I1465" s="20">
        <f t="shared" si="470"/>
        <v>1.71</v>
      </c>
      <c r="J1465" s="20">
        <f t="shared" ref="J1465" si="471">ROUNDDOWN(H1465*I1465,2)</f>
        <v>0</v>
      </c>
      <c r="K1465" s="65"/>
      <c r="N1465" s="59">
        <v>2.2799999999999998</v>
      </c>
      <c r="O1465" s="68">
        <f t="shared" si="456"/>
        <v>0.56999999999999995</v>
      </c>
      <c r="P1465" s="68">
        <f t="shared" si="460"/>
        <v>1.71</v>
      </c>
      <c r="Q1465" s="69">
        <f t="shared" si="457"/>
        <v>0.25</v>
      </c>
    </row>
    <row r="1466" spans="1:17" ht="0.95" customHeight="1" thickTop="1" x14ac:dyDescent="0.2">
      <c r="A1466" s="11"/>
      <c r="B1466" s="11"/>
      <c r="C1466" s="11"/>
      <c r="D1466" s="11"/>
      <c r="E1466" s="11"/>
      <c r="F1466" s="11"/>
      <c r="G1466" s="11"/>
      <c r="H1466" s="11"/>
      <c r="I1466" s="11"/>
      <c r="J1466" s="11"/>
      <c r="K1466" s="65" t="b">
        <f t="shared" si="461"/>
        <v>0</v>
      </c>
      <c r="N1466" s="59"/>
      <c r="O1466" s="68">
        <f t="shared" si="456"/>
        <v>0</v>
      </c>
      <c r="P1466" s="68">
        <f t="shared" si="460"/>
        <v>0</v>
      </c>
      <c r="Q1466" s="69" t="e">
        <f t="shared" si="457"/>
        <v>#DIV/0!</v>
      </c>
    </row>
    <row r="1467" spans="1:17" ht="18" customHeight="1" x14ac:dyDescent="0.2">
      <c r="A1467" s="2" t="s">
        <v>799</v>
      </c>
      <c r="B1467" s="4" t="s">
        <v>36</v>
      </c>
      <c r="C1467" s="2" t="s">
        <v>37</v>
      </c>
      <c r="D1467" s="2" t="s">
        <v>9</v>
      </c>
      <c r="E1467" s="129" t="s">
        <v>38</v>
      </c>
      <c r="F1467" s="129"/>
      <c r="G1467" s="3" t="s">
        <v>39</v>
      </c>
      <c r="H1467" s="4" t="s">
        <v>40</v>
      </c>
      <c r="I1467" s="4" t="s">
        <v>41</v>
      </c>
      <c r="J1467" s="4" t="s">
        <v>10</v>
      </c>
      <c r="K1467" s="65">
        <f t="shared" si="461"/>
        <v>11.7</v>
      </c>
      <c r="N1467" s="59" t="s">
        <v>41</v>
      </c>
      <c r="O1467" s="68" t="e">
        <f t="shared" si="456"/>
        <v>#VALUE!</v>
      </c>
      <c r="P1467" s="68" t="e">
        <f t="shared" si="460"/>
        <v>#VALUE!</v>
      </c>
      <c r="Q1467" s="69" t="e">
        <f t="shared" si="457"/>
        <v>#VALUE!</v>
      </c>
    </row>
    <row r="1468" spans="1:17" ht="24" customHeight="1" x14ac:dyDescent="0.2">
      <c r="A1468" s="6" t="s">
        <v>42</v>
      </c>
      <c r="B1468" s="8" t="s">
        <v>800</v>
      </c>
      <c r="C1468" s="6" t="s">
        <v>278</v>
      </c>
      <c r="D1468" s="6" t="s">
        <v>801</v>
      </c>
      <c r="E1468" s="138" t="s">
        <v>802</v>
      </c>
      <c r="F1468" s="138"/>
      <c r="G1468" s="7" t="s">
        <v>130</v>
      </c>
      <c r="H1468" s="10">
        <v>1</v>
      </c>
      <c r="I1468" s="9">
        <f>SUM(J1469:J1473)</f>
        <v>11.7</v>
      </c>
      <c r="J1468" s="9">
        <f>H1468*I1468</f>
        <v>11.7</v>
      </c>
      <c r="K1468" s="65"/>
      <c r="N1468" s="59">
        <v>15.6</v>
      </c>
      <c r="O1468" s="68">
        <f t="shared" si="456"/>
        <v>3.9</v>
      </c>
      <c r="P1468" s="68">
        <f t="shared" si="460"/>
        <v>11.7</v>
      </c>
      <c r="Q1468" s="69">
        <f t="shared" si="457"/>
        <v>0.25</v>
      </c>
    </row>
    <row r="1469" spans="1:17" ht="26.1" customHeight="1" x14ac:dyDescent="0.2">
      <c r="A1469" s="12" t="s">
        <v>48</v>
      </c>
      <c r="B1469" s="14">
        <v>88248</v>
      </c>
      <c r="C1469" s="12" t="s">
        <v>44</v>
      </c>
      <c r="D1469" s="12" t="s">
        <v>754</v>
      </c>
      <c r="E1469" s="137" t="s">
        <v>46</v>
      </c>
      <c r="F1469" s="137"/>
      <c r="G1469" s="13" t="s">
        <v>73</v>
      </c>
      <c r="H1469" s="16">
        <v>0.09</v>
      </c>
      <c r="I1469" s="15">
        <f t="shared" ref="I1469:I1473" si="472">P1469</f>
        <v>12.914999999999999</v>
      </c>
      <c r="J1469" s="15">
        <f>ROUNDUP(H1469*I1469,2)</f>
        <v>1.17</v>
      </c>
      <c r="K1469" s="65"/>
      <c r="N1469" s="59">
        <v>17.22</v>
      </c>
      <c r="O1469" s="68">
        <f t="shared" si="456"/>
        <v>4.3049999999999997</v>
      </c>
      <c r="P1469" s="68">
        <f t="shared" si="460"/>
        <v>12.914999999999999</v>
      </c>
      <c r="Q1469" s="69">
        <f t="shared" si="457"/>
        <v>0.25</v>
      </c>
    </row>
    <row r="1470" spans="1:17" ht="26.1" customHeight="1" x14ac:dyDescent="0.2">
      <c r="A1470" s="12" t="s">
        <v>48</v>
      </c>
      <c r="B1470" s="14">
        <v>88267</v>
      </c>
      <c r="C1470" s="12" t="s">
        <v>44</v>
      </c>
      <c r="D1470" s="12" t="s">
        <v>486</v>
      </c>
      <c r="E1470" s="137" t="s">
        <v>46</v>
      </c>
      <c r="F1470" s="137"/>
      <c r="G1470" s="13" t="s">
        <v>73</v>
      </c>
      <c r="H1470" s="16">
        <v>0.09</v>
      </c>
      <c r="I1470" s="15">
        <f t="shared" si="472"/>
        <v>15.75</v>
      </c>
      <c r="J1470" s="15">
        <f t="shared" ref="J1470:J1473" si="473">ROUND(H1470*I1470,2)</f>
        <v>1.42</v>
      </c>
      <c r="K1470" s="65"/>
      <c r="N1470" s="59">
        <v>21</v>
      </c>
      <c r="O1470" s="68">
        <f t="shared" si="456"/>
        <v>5.25</v>
      </c>
      <c r="P1470" s="68">
        <f t="shared" si="460"/>
        <v>15.75</v>
      </c>
      <c r="Q1470" s="69">
        <f t="shared" si="457"/>
        <v>0.25</v>
      </c>
    </row>
    <row r="1471" spans="1:17" ht="24" customHeight="1" x14ac:dyDescent="0.2">
      <c r="A1471" s="17" t="s">
        <v>50</v>
      </c>
      <c r="B1471" s="19">
        <v>21114</v>
      </c>
      <c r="C1471" s="17" t="s">
        <v>44</v>
      </c>
      <c r="D1471" s="17" t="s">
        <v>803</v>
      </c>
      <c r="E1471" s="139" t="s">
        <v>54</v>
      </c>
      <c r="F1471" s="139"/>
      <c r="G1471" s="18" t="s">
        <v>130</v>
      </c>
      <c r="H1471" s="21">
        <v>3.1E-2</v>
      </c>
      <c r="I1471" s="20">
        <f t="shared" si="472"/>
        <v>23.047499999999999</v>
      </c>
      <c r="J1471" s="20">
        <f t="shared" si="473"/>
        <v>0.71</v>
      </c>
      <c r="K1471" s="65"/>
      <c r="N1471" s="59">
        <v>30.73</v>
      </c>
      <c r="O1471" s="68">
        <f t="shared" si="456"/>
        <v>7.6825000000000001</v>
      </c>
      <c r="P1471" s="68">
        <f t="shared" si="460"/>
        <v>23.047499999999999</v>
      </c>
      <c r="Q1471" s="69">
        <f t="shared" si="457"/>
        <v>0.25</v>
      </c>
    </row>
    <row r="1472" spans="1:17" ht="26.1" customHeight="1" x14ac:dyDescent="0.2">
      <c r="A1472" s="17" t="s">
        <v>50</v>
      </c>
      <c r="B1472" s="19">
        <v>20083</v>
      </c>
      <c r="C1472" s="17" t="s">
        <v>44</v>
      </c>
      <c r="D1472" s="17" t="s">
        <v>764</v>
      </c>
      <c r="E1472" s="139" t="s">
        <v>54</v>
      </c>
      <c r="F1472" s="139"/>
      <c r="G1472" s="18" t="s">
        <v>130</v>
      </c>
      <c r="H1472" s="21">
        <v>4.8000000000000001E-2</v>
      </c>
      <c r="I1472" s="20">
        <f t="shared" si="472"/>
        <v>50.925000000000004</v>
      </c>
      <c r="J1472" s="20">
        <f t="shared" si="473"/>
        <v>2.44</v>
      </c>
      <c r="K1472" s="65"/>
      <c r="N1472" s="59">
        <v>67.900000000000006</v>
      </c>
      <c r="O1472" s="68">
        <f t="shared" si="456"/>
        <v>16.975000000000001</v>
      </c>
      <c r="P1472" s="68">
        <f t="shared" si="460"/>
        <v>50.925000000000004</v>
      </c>
      <c r="Q1472" s="69">
        <f t="shared" si="457"/>
        <v>0.25</v>
      </c>
    </row>
    <row r="1473" spans="1:17" ht="26.1" customHeight="1" thickBot="1" x14ac:dyDescent="0.25">
      <c r="A1473" s="17" t="s">
        <v>50</v>
      </c>
      <c r="B1473" s="19">
        <v>39319</v>
      </c>
      <c r="C1473" s="17" t="s">
        <v>44</v>
      </c>
      <c r="D1473" s="17" t="s">
        <v>804</v>
      </c>
      <c r="E1473" s="139" t="s">
        <v>54</v>
      </c>
      <c r="F1473" s="139"/>
      <c r="G1473" s="18" t="s">
        <v>130</v>
      </c>
      <c r="H1473" s="21">
        <v>1</v>
      </c>
      <c r="I1473" s="20">
        <f t="shared" si="472"/>
        <v>5.9625000000000004</v>
      </c>
      <c r="J1473" s="20">
        <f t="shared" si="473"/>
        <v>5.96</v>
      </c>
      <c r="K1473" s="65"/>
      <c r="N1473" s="59">
        <v>7.95</v>
      </c>
      <c r="O1473" s="68">
        <f t="shared" si="456"/>
        <v>1.9875</v>
      </c>
      <c r="P1473" s="68">
        <f t="shared" si="460"/>
        <v>5.9625000000000004</v>
      </c>
      <c r="Q1473" s="69">
        <f t="shared" si="457"/>
        <v>0.25</v>
      </c>
    </row>
    <row r="1474" spans="1:17" ht="0.95" customHeight="1" thickTop="1" x14ac:dyDescent="0.2">
      <c r="A1474" s="11"/>
      <c r="B1474" s="11"/>
      <c r="C1474" s="11"/>
      <c r="D1474" s="11"/>
      <c r="E1474" s="11"/>
      <c r="F1474" s="11"/>
      <c r="G1474" s="11"/>
      <c r="H1474" s="11"/>
      <c r="I1474" s="11"/>
      <c r="J1474" s="11"/>
      <c r="K1474" s="65" t="b">
        <f t="shared" si="461"/>
        <v>0</v>
      </c>
      <c r="N1474" s="59"/>
      <c r="O1474" s="68">
        <f t="shared" si="456"/>
        <v>0</v>
      </c>
      <c r="P1474" s="68">
        <f t="shared" si="460"/>
        <v>0</v>
      </c>
      <c r="Q1474" s="69" t="e">
        <f t="shared" si="457"/>
        <v>#DIV/0!</v>
      </c>
    </row>
    <row r="1475" spans="1:17" ht="18" customHeight="1" x14ac:dyDescent="0.2">
      <c r="A1475" s="2" t="s">
        <v>805</v>
      </c>
      <c r="B1475" s="4" t="s">
        <v>36</v>
      </c>
      <c r="C1475" s="2" t="s">
        <v>37</v>
      </c>
      <c r="D1475" s="2" t="s">
        <v>9</v>
      </c>
      <c r="E1475" s="129" t="s">
        <v>38</v>
      </c>
      <c r="F1475" s="129"/>
      <c r="G1475" s="3" t="s">
        <v>39</v>
      </c>
      <c r="H1475" s="4" t="s">
        <v>40</v>
      </c>
      <c r="I1475" s="4" t="s">
        <v>41</v>
      </c>
      <c r="J1475" s="4" t="s">
        <v>10</v>
      </c>
      <c r="K1475" s="65">
        <f t="shared" si="461"/>
        <v>7.97</v>
      </c>
      <c r="N1475" s="59" t="s">
        <v>41</v>
      </c>
      <c r="O1475" s="68" t="e">
        <f t="shared" si="456"/>
        <v>#VALUE!</v>
      </c>
      <c r="P1475" s="68" t="e">
        <f t="shared" si="460"/>
        <v>#VALUE!</v>
      </c>
      <c r="Q1475" s="69" t="e">
        <f t="shared" si="457"/>
        <v>#VALUE!</v>
      </c>
    </row>
    <row r="1476" spans="1:17" ht="26.1" customHeight="1" x14ac:dyDescent="0.2">
      <c r="A1476" s="6" t="s">
        <v>42</v>
      </c>
      <c r="B1476" s="8">
        <v>90443</v>
      </c>
      <c r="C1476" s="6" t="s">
        <v>44</v>
      </c>
      <c r="D1476" s="6" t="s">
        <v>183</v>
      </c>
      <c r="E1476" s="138" t="s">
        <v>154</v>
      </c>
      <c r="F1476" s="138"/>
      <c r="G1476" s="7" t="s">
        <v>108</v>
      </c>
      <c r="H1476" s="10">
        <v>1</v>
      </c>
      <c r="I1476" s="9">
        <f>SUM(J1477:J1478)</f>
        <v>7.97</v>
      </c>
      <c r="J1476" s="9">
        <f>H1476*I1476</f>
        <v>7.97</v>
      </c>
      <c r="K1476" s="65"/>
      <c r="N1476" s="59">
        <v>10.62</v>
      </c>
      <c r="O1476" s="68">
        <f t="shared" si="456"/>
        <v>2.6549999999999998</v>
      </c>
      <c r="P1476" s="68">
        <f t="shared" si="460"/>
        <v>7.9649999999999999</v>
      </c>
      <c r="Q1476" s="69">
        <f t="shared" si="457"/>
        <v>0.25</v>
      </c>
    </row>
    <row r="1477" spans="1:17" ht="26.1" customHeight="1" x14ac:dyDescent="0.2">
      <c r="A1477" s="12" t="s">
        <v>48</v>
      </c>
      <c r="B1477" s="14">
        <v>88248</v>
      </c>
      <c r="C1477" s="12" t="s">
        <v>44</v>
      </c>
      <c r="D1477" s="12" t="s">
        <v>754</v>
      </c>
      <c r="E1477" s="137" t="s">
        <v>46</v>
      </c>
      <c r="F1477" s="137"/>
      <c r="G1477" s="13" t="s">
        <v>73</v>
      </c>
      <c r="H1477" s="16">
        <v>0.11700000000000001</v>
      </c>
      <c r="I1477" s="15">
        <f t="shared" ref="I1477:I1478" si="474">P1477</f>
        <v>12.914999999999999</v>
      </c>
      <c r="J1477" s="15">
        <f>ROUND(H1477*I1477,2)</f>
        <v>1.51</v>
      </c>
      <c r="K1477" s="65"/>
      <c r="N1477" s="59">
        <v>17.22</v>
      </c>
      <c r="O1477" s="68">
        <f t="shared" si="456"/>
        <v>4.3049999999999997</v>
      </c>
      <c r="P1477" s="68">
        <f t="shared" si="460"/>
        <v>12.914999999999999</v>
      </c>
      <c r="Q1477" s="69">
        <f t="shared" si="457"/>
        <v>0.25</v>
      </c>
    </row>
    <row r="1478" spans="1:17" ht="26.1" customHeight="1" thickBot="1" x14ac:dyDescent="0.25">
      <c r="A1478" s="12" t="s">
        <v>48</v>
      </c>
      <c r="B1478" s="14">
        <v>88267</v>
      </c>
      <c r="C1478" s="12" t="s">
        <v>44</v>
      </c>
      <c r="D1478" s="12" t="s">
        <v>486</v>
      </c>
      <c r="E1478" s="137" t="s">
        <v>46</v>
      </c>
      <c r="F1478" s="137"/>
      <c r="G1478" s="13" t="s">
        <v>73</v>
      </c>
      <c r="H1478" s="16">
        <v>0.41</v>
      </c>
      <c r="I1478" s="15">
        <f t="shared" si="474"/>
        <v>15.75</v>
      </c>
      <c r="J1478" s="15">
        <f>ROUND(H1478*I1478,2)</f>
        <v>6.46</v>
      </c>
      <c r="K1478" s="65"/>
      <c r="N1478" s="59">
        <v>21</v>
      </c>
      <c r="O1478" s="68">
        <f t="shared" si="456"/>
        <v>5.25</v>
      </c>
      <c r="P1478" s="68">
        <f t="shared" si="460"/>
        <v>15.75</v>
      </c>
      <c r="Q1478" s="69">
        <f t="shared" si="457"/>
        <v>0.25</v>
      </c>
    </row>
    <row r="1479" spans="1:17" ht="0.95" customHeight="1" thickTop="1" x14ac:dyDescent="0.2">
      <c r="A1479" s="11"/>
      <c r="B1479" s="11"/>
      <c r="C1479" s="11"/>
      <c r="D1479" s="11"/>
      <c r="E1479" s="11"/>
      <c r="F1479" s="11"/>
      <c r="G1479" s="11"/>
      <c r="H1479" s="11"/>
      <c r="I1479" s="11"/>
      <c r="J1479" s="11"/>
      <c r="K1479" s="65" t="b">
        <f t="shared" si="461"/>
        <v>0</v>
      </c>
      <c r="N1479" s="59"/>
      <c r="O1479" s="68">
        <f t="shared" si="456"/>
        <v>0</v>
      </c>
      <c r="P1479" s="68">
        <f t="shared" si="460"/>
        <v>0</v>
      </c>
      <c r="Q1479" s="69" t="e">
        <f t="shared" si="457"/>
        <v>#DIV/0!</v>
      </c>
    </row>
    <row r="1480" spans="1:17" ht="18" customHeight="1" x14ac:dyDescent="0.2">
      <c r="A1480" s="2" t="s">
        <v>806</v>
      </c>
      <c r="B1480" s="4" t="s">
        <v>36</v>
      </c>
      <c r="C1480" s="2" t="s">
        <v>37</v>
      </c>
      <c r="D1480" s="2" t="s">
        <v>9</v>
      </c>
      <c r="E1480" s="129" t="s">
        <v>38</v>
      </c>
      <c r="F1480" s="129"/>
      <c r="G1480" s="3" t="s">
        <v>39</v>
      </c>
      <c r="H1480" s="4" t="s">
        <v>40</v>
      </c>
      <c r="I1480" s="4" t="s">
        <v>41</v>
      </c>
      <c r="J1480" s="4" t="s">
        <v>10</v>
      </c>
      <c r="K1480" s="65">
        <f t="shared" ref="K1480:K1542" si="475">IF(J1480="Total",J1481)</f>
        <v>50.79</v>
      </c>
      <c r="N1480" s="59" t="s">
        <v>41</v>
      </c>
      <c r="O1480" s="68" t="e">
        <f t="shared" ref="O1480:O1543" si="476">N1480*$O$4</f>
        <v>#VALUE!</v>
      </c>
      <c r="P1480" s="68" t="e">
        <f t="shared" si="460"/>
        <v>#VALUE!</v>
      </c>
      <c r="Q1480" s="69" t="e">
        <f t="shared" ref="Q1480:Q1543" si="477">1-(P1480/N1480)</f>
        <v>#VALUE!</v>
      </c>
    </row>
    <row r="1481" spans="1:17" ht="26.1" customHeight="1" x14ac:dyDescent="0.2">
      <c r="A1481" s="6" t="s">
        <v>42</v>
      </c>
      <c r="B1481" s="8">
        <v>93358</v>
      </c>
      <c r="C1481" s="6" t="s">
        <v>44</v>
      </c>
      <c r="D1481" s="6" t="s">
        <v>208</v>
      </c>
      <c r="E1481" s="138" t="s">
        <v>209</v>
      </c>
      <c r="F1481" s="138"/>
      <c r="G1481" s="7" t="s">
        <v>104</v>
      </c>
      <c r="H1481" s="10">
        <v>1</v>
      </c>
      <c r="I1481" s="9">
        <f>SUM(J1482)</f>
        <v>50.79</v>
      </c>
      <c r="J1481" s="9">
        <f>H1481*I1481</f>
        <v>50.79</v>
      </c>
      <c r="K1481" s="65"/>
      <c r="N1481" s="59">
        <v>67.72</v>
      </c>
      <c r="O1481" s="68">
        <f t="shared" si="476"/>
        <v>16.93</v>
      </c>
      <c r="P1481" s="68">
        <f t="shared" si="460"/>
        <v>50.79</v>
      </c>
      <c r="Q1481" s="69">
        <f t="shared" si="477"/>
        <v>0.25</v>
      </c>
    </row>
    <row r="1482" spans="1:17" ht="24" customHeight="1" thickBot="1" x14ac:dyDescent="0.25">
      <c r="A1482" s="12" t="s">
        <v>48</v>
      </c>
      <c r="B1482" s="14">
        <v>88316</v>
      </c>
      <c r="C1482" s="12" t="s">
        <v>44</v>
      </c>
      <c r="D1482" s="12" t="s">
        <v>106</v>
      </c>
      <c r="E1482" s="137" t="s">
        <v>46</v>
      </c>
      <c r="F1482" s="137"/>
      <c r="G1482" s="13" t="s">
        <v>73</v>
      </c>
      <c r="H1482" s="16">
        <v>3.956</v>
      </c>
      <c r="I1482" s="15">
        <f t="shared" ref="I1482" si="478">P1482</f>
        <v>12.84</v>
      </c>
      <c r="J1482" s="15">
        <f t="shared" ref="J1482" si="479">ROUNDDOWN(H1482*I1482,2)</f>
        <v>50.79</v>
      </c>
      <c r="K1482" s="65"/>
      <c r="N1482" s="59">
        <v>17.12</v>
      </c>
      <c r="O1482" s="68">
        <f t="shared" si="476"/>
        <v>4.28</v>
      </c>
      <c r="P1482" s="68">
        <f t="shared" si="460"/>
        <v>12.84</v>
      </c>
      <c r="Q1482" s="69">
        <f t="shared" si="477"/>
        <v>0.25</v>
      </c>
    </row>
    <row r="1483" spans="1:17" ht="0.95" customHeight="1" thickTop="1" x14ac:dyDescent="0.2">
      <c r="A1483" s="11"/>
      <c r="B1483" s="11"/>
      <c r="C1483" s="11"/>
      <c r="D1483" s="11"/>
      <c r="E1483" s="11"/>
      <c r="F1483" s="11"/>
      <c r="G1483" s="11"/>
      <c r="H1483" s="11"/>
      <c r="I1483" s="11"/>
      <c r="J1483" s="11"/>
      <c r="K1483" s="65" t="b">
        <f t="shared" si="475"/>
        <v>0</v>
      </c>
      <c r="N1483" s="59"/>
      <c r="O1483" s="68">
        <f t="shared" si="476"/>
        <v>0</v>
      </c>
      <c r="P1483" s="68">
        <f t="shared" si="460"/>
        <v>0</v>
      </c>
      <c r="Q1483" s="69" t="e">
        <f t="shared" si="477"/>
        <v>#DIV/0!</v>
      </c>
    </row>
    <row r="1484" spans="1:17" ht="18" customHeight="1" x14ac:dyDescent="0.2">
      <c r="A1484" s="2" t="s">
        <v>807</v>
      </c>
      <c r="B1484" s="4" t="s">
        <v>36</v>
      </c>
      <c r="C1484" s="2" t="s">
        <v>37</v>
      </c>
      <c r="D1484" s="2" t="s">
        <v>9</v>
      </c>
      <c r="E1484" s="129" t="s">
        <v>38</v>
      </c>
      <c r="F1484" s="129"/>
      <c r="G1484" s="3" t="s">
        <v>39</v>
      </c>
      <c r="H1484" s="4" t="s">
        <v>40</v>
      </c>
      <c r="I1484" s="4" t="s">
        <v>41</v>
      </c>
      <c r="J1484" s="4" t="s">
        <v>10</v>
      </c>
      <c r="K1484" s="65">
        <f t="shared" si="475"/>
        <v>10.250000000000002</v>
      </c>
      <c r="N1484" s="59" t="s">
        <v>41</v>
      </c>
      <c r="O1484" s="68" t="e">
        <f t="shared" si="476"/>
        <v>#VALUE!</v>
      </c>
      <c r="P1484" s="68" t="e">
        <f t="shared" si="460"/>
        <v>#VALUE!</v>
      </c>
      <c r="Q1484" s="69" t="e">
        <f t="shared" si="477"/>
        <v>#VALUE!</v>
      </c>
    </row>
    <row r="1485" spans="1:17" ht="39" customHeight="1" x14ac:dyDescent="0.2">
      <c r="A1485" s="6" t="s">
        <v>42</v>
      </c>
      <c r="B1485" s="8">
        <v>89710</v>
      </c>
      <c r="C1485" s="6" t="s">
        <v>44</v>
      </c>
      <c r="D1485" s="6" t="s">
        <v>13662</v>
      </c>
      <c r="E1485" s="138" t="s">
        <v>154</v>
      </c>
      <c r="F1485" s="138"/>
      <c r="G1485" s="7" t="s">
        <v>130</v>
      </c>
      <c r="H1485" s="10">
        <v>1</v>
      </c>
      <c r="I1485" s="9">
        <f>SUM(J1486:J1491)</f>
        <v>10.250000000000002</v>
      </c>
      <c r="J1485" s="9">
        <f>H1485*I1485</f>
        <v>10.250000000000002</v>
      </c>
      <c r="K1485" s="65"/>
      <c r="N1485" s="59">
        <v>13.660000000000002</v>
      </c>
      <c r="O1485" s="68">
        <f t="shared" si="476"/>
        <v>3.4150000000000005</v>
      </c>
      <c r="P1485" s="68">
        <f t="shared" si="460"/>
        <v>10.245000000000001</v>
      </c>
      <c r="Q1485" s="69">
        <f t="shared" si="477"/>
        <v>0.25</v>
      </c>
    </row>
    <row r="1486" spans="1:17" ht="26.1" customHeight="1" x14ac:dyDescent="0.2">
      <c r="A1486" s="12" t="s">
        <v>48</v>
      </c>
      <c r="B1486" s="14">
        <v>88248</v>
      </c>
      <c r="C1486" s="12" t="s">
        <v>44</v>
      </c>
      <c r="D1486" s="12" t="s">
        <v>754</v>
      </c>
      <c r="E1486" s="137" t="s">
        <v>46</v>
      </c>
      <c r="F1486" s="137"/>
      <c r="G1486" s="13" t="s">
        <v>73</v>
      </c>
      <c r="H1486" s="16">
        <v>0.15</v>
      </c>
      <c r="I1486" s="15">
        <f t="shared" ref="I1486:I1491" si="480">P1486</f>
        <v>12.914999999999999</v>
      </c>
      <c r="J1486" s="15">
        <f>ROUND(H1486*I1486,2)</f>
        <v>1.94</v>
      </c>
      <c r="K1486" s="65"/>
      <c r="N1486" s="59">
        <v>17.22</v>
      </c>
      <c r="O1486" s="68">
        <f t="shared" si="476"/>
        <v>4.3049999999999997</v>
      </c>
      <c r="P1486" s="68">
        <f t="shared" ref="P1486:P1549" si="481">N1486-O1486</f>
        <v>12.914999999999999</v>
      </c>
      <c r="Q1486" s="69">
        <f t="shared" si="477"/>
        <v>0.25</v>
      </c>
    </row>
    <row r="1487" spans="1:17" ht="26.1" customHeight="1" x14ac:dyDescent="0.2">
      <c r="A1487" s="12" t="s">
        <v>48</v>
      </c>
      <c r="B1487" s="14">
        <v>88267</v>
      </c>
      <c r="C1487" s="12" t="s">
        <v>44</v>
      </c>
      <c r="D1487" s="12" t="s">
        <v>486</v>
      </c>
      <c r="E1487" s="137" t="s">
        <v>46</v>
      </c>
      <c r="F1487" s="137"/>
      <c r="G1487" s="13" t="s">
        <v>73</v>
      </c>
      <c r="H1487" s="16">
        <v>0.17749999999999999</v>
      </c>
      <c r="I1487" s="15">
        <f t="shared" si="480"/>
        <v>15.75</v>
      </c>
      <c r="J1487" s="15">
        <f t="shared" ref="J1487:J1491" si="482">ROUNDDOWN(H1487*I1487,2)</f>
        <v>2.79</v>
      </c>
      <c r="K1487" s="65"/>
      <c r="N1487" s="59">
        <v>21</v>
      </c>
      <c r="O1487" s="68">
        <f t="shared" si="476"/>
        <v>5.25</v>
      </c>
      <c r="P1487" s="68">
        <f t="shared" si="481"/>
        <v>15.75</v>
      </c>
      <c r="Q1487" s="69">
        <f t="shared" si="477"/>
        <v>0.25</v>
      </c>
    </row>
    <row r="1488" spans="1:17" ht="24" customHeight="1" x14ac:dyDescent="0.2">
      <c r="A1488" s="17" t="s">
        <v>50</v>
      </c>
      <c r="B1488" s="19">
        <v>122</v>
      </c>
      <c r="C1488" s="17" t="s">
        <v>44</v>
      </c>
      <c r="D1488" s="17" t="s">
        <v>762</v>
      </c>
      <c r="E1488" s="139" t="s">
        <v>54</v>
      </c>
      <c r="F1488" s="139"/>
      <c r="G1488" s="18" t="s">
        <v>130</v>
      </c>
      <c r="H1488" s="21">
        <v>4.8999999999999998E-3</v>
      </c>
      <c r="I1488" s="20">
        <f t="shared" si="480"/>
        <v>44.954999999999998</v>
      </c>
      <c r="J1488" s="20">
        <f t="shared" si="482"/>
        <v>0.22</v>
      </c>
      <c r="K1488" s="65"/>
      <c r="N1488" s="59">
        <v>59.94</v>
      </c>
      <c r="O1488" s="68">
        <f t="shared" si="476"/>
        <v>14.984999999999999</v>
      </c>
      <c r="P1488" s="68">
        <f t="shared" si="481"/>
        <v>44.954999999999998</v>
      </c>
      <c r="Q1488" s="69">
        <f t="shared" si="477"/>
        <v>0.25</v>
      </c>
    </row>
    <row r="1489" spans="1:17" ht="26.1" customHeight="1" x14ac:dyDescent="0.2">
      <c r="A1489" s="17" t="s">
        <v>50</v>
      </c>
      <c r="B1489" s="19">
        <v>11739</v>
      </c>
      <c r="C1489" s="17" t="s">
        <v>44</v>
      </c>
      <c r="D1489" s="17" t="s">
        <v>809</v>
      </c>
      <c r="E1489" s="139" t="s">
        <v>54</v>
      </c>
      <c r="F1489" s="139"/>
      <c r="G1489" s="18" t="s">
        <v>130</v>
      </c>
      <c r="H1489" s="21">
        <v>1</v>
      </c>
      <c r="I1489" s="20">
        <f t="shared" si="480"/>
        <v>4.8674999999999997</v>
      </c>
      <c r="J1489" s="20">
        <f t="shared" si="482"/>
        <v>4.8600000000000003</v>
      </c>
      <c r="K1489" s="65"/>
      <c r="N1489" s="59">
        <v>6.49</v>
      </c>
      <c r="O1489" s="68">
        <f t="shared" si="476"/>
        <v>1.6225000000000001</v>
      </c>
      <c r="P1489" s="68">
        <f t="shared" si="481"/>
        <v>4.8674999999999997</v>
      </c>
      <c r="Q1489" s="69">
        <f t="shared" si="477"/>
        <v>0.25000000000000011</v>
      </c>
    </row>
    <row r="1490" spans="1:17" ht="26.1" customHeight="1" x14ac:dyDescent="0.2">
      <c r="A1490" s="17" t="s">
        <v>50</v>
      </c>
      <c r="B1490" s="19">
        <v>20083</v>
      </c>
      <c r="C1490" s="17" t="s">
        <v>44</v>
      </c>
      <c r="D1490" s="17" t="s">
        <v>764</v>
      </c>
      <c r="E1490" s="139" t="s">
        <v>54</v>
      </c>
      <c r="F1490" s="139"/>
      <c r="G1490" s="18" t="s">
        <v>130</v>
      </c>
      <c r="H1490" s="21">
        <v>7.4999999999999997E-3</v>
      </c>
      <c r="I1490" s="20">
        <f t="shared" si="480"/>
        <v>50.925000000000004</v>
      </c>
      <c r="J1490" s="20">
        <f t="shared" si="482"/>
        <v>0.38</v>
      </c>
      <c r="K1490" s="65"/>
      <c r="N1490" s="59">
        <v>67.900000000000006</v>
      </c>
      <c r="O1490" s="68">
        <f t="shared" si="476"/>
        <v>16.975000000000001</v>
      </c>
      <c r="P1490" s="68">
        <f t="shared" si="481"/>
        <v>50.925000000000004</v>
      </c>
      <c r="Q1490" s="69">
        <f t="shared" si="477"/>
        <v>0.25</v>
      </c>
    </row>
    <row r="1491" spans="1:17" ht="24" customHeight="1" thickBot="1" x14ac:dyDescent="0.25">
      <c r="A1491" s="17" t="s">
        <v>50</v>
      </c>
      <c r="B1491" s="19">
        <v>38383</v>
      </c>
      <c r="C1491" s="17" t="s">
        <v>44</v>
      </c>
      <c r="D1491" s="17" t="s">
        <v>756</v>
      </c>
      <c r="E1491" s="139" t="s">
        <v>54</v>
      </c>
      <c r="F1491" s="139"/>
      <c r="G1491" s="18" t="s">
        <v>130</v>
      </c>
      <c r="H1491" s="21">
        <v>3.5999999999999997E-2</v>
      </c>
      <c r="I1491" s="20">
        <f t="shared" si="480"/>
        <v>1.71</v>
      </c>
      <c r="J1491" s="20">
        <f t="shared" si="482"/>
        <v>0.06</v>
      </c>
      <c r="K1491" s="65"/>
      <c r="N1491" s="59">
        <v>2.2799999999999998</v>
      </c>
      <c r="O1491" s="68">
        <f t="shared" si="476"/>
        <v>0.56999999999999995</v>
      </c>
      <c r="P1491" s="68">
        <f t="shared" si="481"/>
        <v>1.71</v>
      </c>
      <c r="Q1491" s="69">
        <f t="shared" si="477"/>
        <v>0.25</v>
      </c>
    </row>
    <row r="1492" spans="1:17" ht="0.95" customHeight="1" thickTop="1" x14ac:dyDescent="0.2">
      <c r="A1492" s="11"/>
      <c r="B1492" s="11"/>
      <c r="C1492" s="11"/>
      <c r="D1492" s="11"/>
      <c r="E1492" s="11"/>
      <c r="F1492" s="11"/>
      <c r="G1492" s="11"/>
      <c r="H1492" s="11"/>
      <c r="I1492" s="11"/>
      <c r="J1492" s="11"/>
      <c r="K1492" s="65" t="b">
        <f t="shared" si="475"/>
        <v>0</v>
      </c>
      <c r="N1492" s="59"/>
      <c r="O1492" s="68">
        <f t="shared" si="476"/>
        <v>0</v>
      </c>
      <c r="P1492" s="68">
        <f t="shared" si="481"/>
        <v>0</v>
      </c>
      <c r="Q1492" s="69" t="e">
        <f t="shared" si="477"/>
        <v>#DIV/0!</v>
      </c>
    </row>
    <row r="1493" spans="1:17" ht="18" customHeight="1" x14ac:dyDescent="0.2">
      <c r="A1493" s="2" t="s">
        <v>810</v>
      </c>
      <c r="B1493" s="4" t="s">
        <v>36</v>
      </c>
      <c r="C1493" s="2" t="s">
        <v>37</v>
      </c>
      <c r="D1493" s="2" t="s">
        <v>9</v>
      </c>
      <c r="E1493" s="129" t="s">
        <v>38</v>
      </c>
      <c r="F1493" s="129"/>
      <c r="G1493" s="3" t="s">
        <v>39</v>
      </c>
      <c r="H1493" s="4" t="s">
        <v>40</v>
      </c>
      <c r="I1493" s="4" t="s">
        <v>41</v>
      </c>
      <c r="J1493" s="4" t="s">
        <v>10</v>
      </c>
      <c r="K1493" s="65">
        <f t="shared" si="475"/>
        <v>397.46</v>
      </c>
      <c r="N1493" s="59" t="s">
        <v>41</v>
      </c>
      <c r="O1493" s="68" t="e">
        <f t="shared" si="476"/>
        <v>#VALUE!</v>
      </c>
      <c r="P1493" s="68" t="e">
        <f t="shared" si="481"/>
        <v>#VALUE!</v>
      </c>
      <c r="Q1493" s="69" t="e">
        <f t="shared" si="477"/>
        <v>#VALUE!</v>
      </c>
    </row>
    <row r="1494" spans="1:17" ht="39" customHeight="1" x14ac:dyDescent="0.2">
      <c r="A1494" s="6" t="s">
        <v>42</v>
      </c>
      <c r="B1494" s="8">
        <v>97902</v>
      </c>
      <c r="C1494" s="6" t="s">
        <v>44</v>
      </c>
      <c r="D1494" s="6" t="s">
        <v>811</v>
      </c>
      <c r="E1494" s="138" t="s">
        <v>154</v>
      </c>
      <c r="F1494" s="138"/>
      <c r="G1494" s="7" t="s">
        <v>130</v>
      </c>
      <c r="H1494" s="10">
        <v>1</v>
      </c>
      <c r="I1494" s="9">
        <f>SUM(J1495:J1509)</f>
        <v>397.46</v>
      </c>
      <c r="J1494" s="9">
        <f>H1494*I1494</f>
        <v>397.46</v>
      </c>
      <c r="K1494" s="65"/>
      <c r="N1494" s="59">
        <v>529.94000000000005</v>
      </c>
      <c r="O1494" s="68">
        <f t="shared" si="476"/>
        <v>132.48500000000001</v>
      </c>
      <c r="P1494" s="68">
        <f t="shared" si="481"/>
        <v>397.45500000000004</v>
      </c>
      <c r="Q1494" s="69">
        <f t="shared" si="477"/>
        <v>0.25</v>
      </c>
    </row>
    <row r="1495" spans="1:17" ht="39" customHeight="1" x14ac:dyDescent="0.2">
      <c r="A1495" s="12" t="s">
        <v>48</v>
      </c>
      <c r="B1495" s="14">
        <v>100475</v>
      </c>
      <c r="C1495" s="12" t="s">
        <v>44</v>
      </c>
      <c r="D1495" s="12" t="s">
        <v>812</v>
      </c>
      <c r="E1495" s="137" t="s">
        <v>46</v>
      </c>
      <c r="F1495" s="137"/>
      <c r="G1495" s="13" t="s">
        <v>104</v>
      </c>
      <c r="H1495" s="16">
        <v>0.11559999999999999</v>
      </c>
      <c r="I1495" s="15">
        <f t="shared" ref="I1495:I1509" si="483">P1495</f>
        <v>638.91</v>
      </c>
      <c r="J1495" s="15">
        <f>ROUND(H1495*I1495,2)</f>
        <v>73.86</v>
      </c>
      <c r="K1495" s="65"/>
      <c r="N1495" s="59">
        <v>851.88</v>
      </c>
      <c r="O1495" s="68">
        <f t="shared" si="476"/>
        <v>212.97</v>
      </c>
      <c r="P1495" s="68">
        <f t="shared" si="481"/>
        <v>638.91</v>
      </c>
      <c r="Q1495" s="69">
        <f t="shared" si="477"/>
        <v>0.25</v>
      </c>
    </row>
    <row r="1496" spans="1:17" ht="26.1" customHeight="1" x14ac:dyDescent="0.2">
      <c r="A1496" s="12" t="s">
        <v>48</v>
      </c>
      <c r="B1496" s="14">
        <v>101616</v>
      </c>
      <c r="C1496" s="12" t="s">
        <v>44</v>
      </c>
      <c r="D1496" s="12" t="s">
        <v>813</v>
      </c>
      <c r="E1496" s="137" t="s">
        <v>209</v>
      </c>
      <c r="F1496" s="137"/>
      <c r="G1496" s="13" t="s">
        <v>101</v>
      </c>
      <c r="H1496" s="16">
        <v>0.81</v>
      </c>
      <c r="I1496" s="15">
        <f t="shared" si="483"/>
        <v>3.7574999999999998</v>
      </c>
      <c r="J1496" s="15">
        <f t="shared" ref="J1496:J1509" si="484">ROUNDDOWN(H1496*I1496,2)</f>
        <v>3.04</v>
      </c>
      <c r="K1496" s="65"/>
      <c r="N1496" s="59">
        <v>5.01</v>
      </c>
      <c r="O1496" s="68">
        <f t="shared" si="476"/>
        <v>1.2524999999999999</v>
      </c>
      <c r="P1496" s="68">
        <f t="shared" si="481"/>
        <v>3.7574999999999998</v>
      </c>
      <c r="Q1496" s="69">
        <f t="shared" si="477"/>
        <v>0.25</v>
      </c>
    </row>
    <row r="1497" spans="1:17" ht="65.099999999999994" customHeight="1" x14ac:dyDescent="0.2">
      <c r="A1497" s="12" t="s">
        <v>48</v>
      </c>
      <c r="B1497" s="14">
        <v>5678</v>
      </c>
      <c r="C1497" s="12" t="s">
        <v>44</v>
      </c>
      <c r="D1497" s="12" t="s">
        <v>814</v>
      </c>
      <c r="E1497" s="137" t="s">
        <v>118</v>
      </c>
      <c r="F1497" s="137"/>
      <c r="G1497" s="13" t="s">
        <v>119</v>
      </c>
      <c r="H1497" s="16">
        <v>8.6999999999999994E-3</v>
      </c>
      <c r="I1497" s="15">
        <f t="shared" si="483"/>
        <v>103.13249999999999</v>
      </c>
      <c r="J1497" s="15">
        <f t="shared" si="484"/>
        <v>0.89</v>
      </c>
      <c r="K1497" s="65"/>
      <c r="N1497" s="59">
        <v>137.51</v>
      </c>
      <c r="O1497" s="68">
        <f t="shared" si="476"/>
        <v>34.377499999999998</v>
      </c>
      <c r="P1497" s="68">
        <f t="shared" si="481"/>
        <v>103.13249999999999</v>
      </c>
      <c r="Q1497" s="69">
        <f t="shared" si="477"/>
        <v>0.25</v>
      </c>
    </row>
    <row r="1498" spans="1:17" ht="65.099999999999994" customHeight="1" x14ac:dyDescent="0.2">
      <c r="A1498" s="12" t="s">
        <v>48</v>
      </c>
      <c r="B1498" s="14">
        <v>5679</v>
      </c>
      <c r="C1498" s="12" t="s">
        <v>44</v>
      </c>
      <c r="D1498" s="12" t="s">
        <v>815</v>
      </c>
      <c r="E1498" s="137" t="s">
        <v>118</v>
      </c>
      <c r="F1498" s="137"/>
      <c r="G1498" s="13" t="s">
        <v>121</v>
      </c>
      <c r="H1498" s="16">
        <v>1.78E-2</v>
      </c>
      <c r="I1498" s="15">
        <f t="shared" si="483"/>
        <v>40.762500000000003</v>
      </c>
      <c r="J1498" s="15">
        <f t="shared" si="484"/>
        <v>0.72</v>
      </c>
      <c r="K1498" s="65"/>
      <c r="N1498" s="59">
        <v>54.35</v>
      </c>
      <c r="O1498" s="68">
        <f t="shared" si="476"/>
        <v>13.5875</v>
      </c>
      <c r="P1498" s="68">
        <f t="shared" si="481"/>
        <v>40.762500000000003</v>
      </c>
      <c r="Q1498" s="69">
        <f t="shared" si="477"/>
        <v>0.25</v>
      </c>
    </row>
    <row r="1499" spans="1:17" ht="39" customHeight="1" x14ac:dyDescent="0.2">
      <c r="A1499" s="12" t="s">
        <v>48</v>
      </c>
      <c r="B1499" s="14">
        <v>87316</v>
      </c>
      <c r="C1499" s="12" t="s">
        <v>44</v>
      </c>
      <c r="D1499" s="12" t="s">
        <v>816</v>
      </c>
      <c r="E1499" s="137" t="s">
        <v>46</v>
      </c>
      <c r="F1499" s="137"/>
      <c r="G1499" s="13" t="s">
        <v>104</v>
      </c>
      <c r="H1499" s="16">
        <v>1.4800000000000001E-2</v>
      </c>
      <c r="I1499" s="15">
        <f t="shared" si="483"/>
        <v>390.26250000000005</v>
      </c>
      <c r="J1499" s="15">
        <f t="shared" si="484"/>
        <v>5.77</v>
      </c>
      <c r="K1499" s="65"/>
      <c r="N1499" s="59">
        <v>520.35</v>
      </c>
      <c r="O1499" s="68">
        <f t="shared" si="476"/>
        <v>130.08750000000001</v>
      </c>
      <c r="P1499" s="68">
        <f t="shared" si="481"/>
        <v>390.26250000000005</v>
      </c>
      <c r="Q1499" s="69">
        <f t="shared" si="477"/>
        <v>0.25</v>
      </c>
    </row>
    <row r="1500" spans="1:17" ht="24" customHeight="1" x14ac:dyDescent="0.2">
      <c r="A1500" s="12" t="s">
        <v>48</v>
      </c>
      <c r="B1500" s="14">
        <v>88309</v>
      </c>
      <c r="C1500" s="12" t="s">
        <v>44</v>
      </c>
      <c r="D1500" s="12" t="s">
        <v>273</v>
      </c>
      <c r="E1500" s="137" t="s">
        <v>46</v>
      </c>
      <c r="F1500" s="137"/>
      <c r="G1500" s="13" t="s">
        <v>73</v>
      </c>
      <c r="H1500" s="16">
        <v>5.0944000000000003</v>
      </c>
      <c r="I1500" s="15">
        <f t="shared" si="483"/>
        <v>16.297499999999999</v>
      </c>
      <c r="J1500" s="15">
        <f t="shared" si="484"/>
        <v>83.02</v>
      </c>
      <c r="K1500" s="65"/>
      <c r="N1500" s="59">
        <v>21.73</v>
      </c>
      <c r="O1500" s="68">
        <f t="shared" si="476"/>
        <v>5.4325000000000001</v>
      </c>
      <c r="P1500" s="68">
        <f t="shared" si="481"/>
        <v>16.297499999999999</v>
      </c>
      <c r="Q1500" s="69">
        <f t="shared" si="477"/>
        <v>0.25</v>
      </c>
    </row>
    <row r="1501" spans="1:17" ht="24" customHeight="1" x14ac:dyDescent="0.2">
      <c r="A1501" s="12" t="s">
        <v>48</v>
      </c>
      <c r="B1501" s="14">
        <v>88316</v>
      </c>
      <c r="C1501" s="12" t="s">
        <v>44</v>
      </c>
      <c r="D1501" s="12" t="s">
        <v>106</v>
      </c>
      <c r="E1501" s="137" t="s">
        <v>46</v>
      </c>
      <c r="F1501" s="137"/>
      <c r="G1501" s="13" t="s">
        <v>73</v>
      </c>
      <c r="H1501" s="16">
        <v>4.0027999999999997</v>
      </c>
      <c r="I1501" s="15">
        <f t="shared" si="483"/>
        <v>12.84</v>
      </c>
      <c r="J1501" s="15">
        <f t="shared" si="484"/>
        <v>51.39</v>
      </c>
      <c r="K1501" s="65"/>
      <c r="N1501" s="59">
        <v>17.12</v>
      </c>
      <c r="O1501" s="68">
        <f t="shared" si="476"/>
        <v>4.28</v>
      </c>
      <c r="P1501" s="68">
        <f t="shared" si="481"/>
        <v>12.84</v>
      </c>
      <c r="Q1501" s="69">
        <f t="shared" si="477"/>
        <v>0.25</v>
      </c>
    </row>
    <row r="1502" spans="1:17" ht="39" customHeight="1" x14ac:dyDescent="0.2">
      <c r="A1502" s="12" t="s">
        <v>48</v>
      </c>
      <c r="B1502" s="14">
        <v>94970</v>
      </c>
      <c r="C1502" s="12" t="s">
        <v>44</v>
      </c>
      <c r="D1502" s="12" t="s">
        <v>440</v>
      </c>
      <c r="E1502" s="137" t="s">
        <v>103</v>
      </c>
      <c r="F1502" s="137"/>
      <c r="G1502" s="13" t="s">
        <v>104</v>
      </c>
      <c r="H1502" s="16">
        <v>7.4399999999999994E-2</v>
      </c>
      <c r="I1502" s="15">
        <f t="shared" si="483"/>
        <v>436.76250000000005</v>
      </c>
      <c r="J1502" s="15">
        <f t="shared" si="484"/>
        <v>32.49</v>
      </c>
      <c r="K1502" s="65"/>
      <c r="N1502" s="59">
        <v>582.35</v>
      </c>
      <c r="O1502" s="68">
        <f t="shared" si="476"/>
        <v>145.58750000000001</v>
      </c>
      <c r="P1502" s="68">
        <f t="shared" si="481"/>
        <v>436.76250000000005</v>
      </c>
      <c r="Q1502" s="69">
        <f t="shared" si="477"/>
        <v>0.25</v>
      </c>
    </row>
    <row r="1503" spans="1:17" ht="39" customHeight="1" x14ac:dyDescent="0.2">
      <c r="A1503" s="12" t="s">
        <v>48</v>
      </c>
      <c r="B1503" s="14">
        <v>97735</v>
      </c>
      <c r="C1503" s="12" t="s">
        <v>44</v>
      </c>
      <c r="D1503" s="12" t="s">
        <v>817</v>
      </c>
      <c r="E1503" s="137" t="s">
        <v>103</v>
      </c>
      <c r="F1503" s="137"/>
      <c r="G1503" s="13" t="s">
        <v>104</v>
      </c>
      <c r="H1503" s="16">
        <v>4.48E-2</v>
      </c>
      <c r="I1503" s="15">
        <f t="shared" si="483"/>
        <v>1747.2449999999999</v>
      </c>
      <c r="J1503" s="15">
        <f t="shared" si="484"/>
        <v>78.27</v>
      </c>
      <c r="K1503" s="65"/>
      <c r="N1503" s="59">
        <v>2329.66</v>
      </c>
      <c r="O1503" s="68">
        <f t="shared" si="476"/>
        <v>582.41499999999996</v>
      </c>
      <c r="P1503" s="68">
        <f t="shared" si="481"/>
        <v>1747.2449999999999</v>
      </c>
      <c r="Q1503" s="69">
        <f t="shared" si="477"/>
        <v>0.25</v>
      </c>
    </row>
    <row r="1504" spans="1:17" ht="26.1" customHeight="1" x14ac:dyDescent="0.2">
      <c r="A1504" s="17" t="s">
        <v>50</v>
      </c>
      <c r="B1504" s="19">
        <v>2692</v>
      </c>
      <c r="C1504" s="17" t="s">
        <v>44</v>
      </c>
      <c r="D1504" s="17" t="s">
        <v>345</v>
      </c>
      <c r="E1504" s="139" t="s">
        <v>54</v>
      </c>
      <c r="F1504" s="139"/>
      <c r="G1504" s="18" t="s">
        <v>133</v>
      </c>
      <c r="H1504" s="21">
        <v>5.4000000000000003E-3</v>
      </c>
      <c r="I1504" s="20">
        <f t="shared" si="483"/>
        <v>7.6050000000000004</v>
      </c>
      <c r="J1504" s="20">
        <f t="shared" si="484"/>
        <v>0.04</v>
      </c>
      <c r="K1504" s="65"/>
      <c r="N1504" s="59">
        <v>10.14</v>
      </c>
      <c r="O1504" s="68">
        <f t="shared" si="476"/>
        <v>2.5350000000000001</v>
      </c>
      <c r="P1504" s="68">
        <f t="shared" si="481"/>
        <v>7.6050000000000004</v>
      </c>
      <c r="Q1504" s="69">
        <f t="shared" si="477"/>
        <v>0.25</v>
      </c>
    </row>
    <row r="1505" spans="1:17" ht="26.1" customHeight="1" x14ac:dyDescent="0.2">
      <c r="A1505" s="17" t="s">
        <v>50</v>
      </c>
      <c r="B1505" s="19">
        <v>4491</v>
      </c>
      <c r="C1505" s="17" t="s">
        <v>44</v>
      </c>
      <c r="D1505" s="17" t="s">
        <v>109</v>
      </c>
      <c r="E1505" s="139" t="s">
        <v>54</v>
      </c>
      <c r="F1505" s="139"/>
      <c r="G1505" s="18" t="s">
        <v>108</v>
      </c>
      <c r="H1505" s="21">
        <v>0.11840000000000001</v>
      </c>
      <c r="I1505" s="20">
        <f t="shared" si="483"/>
        <v>7.4700000000000006</v>
      </c>
      <c r="J1505" s="20">
        <f t="shared" si="484"/>
        <v>0.88</v>
      </c>
      <c r="K1505" s="65"/>
      <c r="N1505" s="59">
        <v>9.9600000000000009</v>
      </c>
      <c r="O1505" s="68">
        <f t="shared" si="476"/>
        <v>2.4900000000000002</v>
      </c>
      <c r="P1505" s="68">
        <f t="shared" si="481"/>
        <v>7.4700000000000006</v>
      </c>
      <c r="Q1505" s="69">
        <f t="shared" si="477"/>
        <v>0.25</v>
      </c>
    </row>
    <row r="1506" spans="1:17" ht="26.1" customHeight="1" x14ac:dyDescent="0.2">
      <c r="A1506" s="17" t="s">
        <v>50</v>
      </c>
      <c r="B1506" s="19">
        <v>4517</v>
      </c>
      <c r="C1506" s="17" t="s">
        <v>44</v>
      </c>
      <c r="D1506" s="17" t="s">
        <v>346</v>
      </c>
      <c r="E1506" s="139" t="s">
        <v>54</v>
      </c>
      <c r="F1506" s="139"/>
      <c r="G1506" s="18" t="s">
        <v>108</v>
      </c>
      <c r="H1506" s="21">
        <v>0.14080000000000001</v>
      </c>
      <c r="I1506" s="20">
        <f t="shared" si="483"/>
        <v>2.61</v>
      </c>
      <c r="J1506" s="20">
        <f t="shared" si="484"/>
        <v>0.36</v>
      </c>
      <c r="K1506" s="65"/>
      <c r="N1506" s="59">
        <v>3.48</v>
      </c>
      <c r="O1506" s="68">
        <f t="shared" si="476"/>
        <v>0.87</v>
      </c>
      <c r="P1506" s="68">
        <f t="shared" si="481"/>
        <v>2.61</v>
      </c>
      <c r="Q1506" s="69">
        <f t="shared" si="477"/>
        <v>0.25</v>
      </c>
    </row>
    <row r="1507" spans="1:17" ht="26.1" customHeight="1" x14ac:dyDescent="0.2">
      <c r="A1507" s="17" t="s">
        <v>50</v>
      </c>
      <c r="B1507" s="19">
        <v>5069</v>
      </c>
      <c r="C1507" s="17" t="s">
        <v>44</v>
      </c>
      <c r="D1507" s="17" t="s">
        <v>818</v>
      </c>
      <c r="E1507" s="139" t="s">
        <v>54</v>
      </c>
      <c r="F1507" s="139"/>
      <c r="G1507" s="18" t="s">
        <v>112</v>
      </c>
      <c r="H1507" s="21">
        <v>1.2500000000000001E-2</v>
      </c>
      <c r="I1507" s="20">
        <f t="shared" si="483"/>
        <v>15.555</v>
      </c>
      <c r="J1507" s="20">
        <f t="shared" si="484"/>
        <v>0.19</v>
      </c>
      <c r="K1507" s="65"/>
      <c r="N1507" s="59">
        <v>20.74</v>
      </c>
      <c r="O1507" s="68">
        <f t="shared" si="476"/>
        <v>5.1849999999999996</v>
      </c>
      <c r="P1507" s="68">
        <f t="shared" si="481"/>
        <v>15.555</v>
      </c>
      <c r="Q1507" s="69">
        <f t="shared" si="477"/>
        <v>0.25</v>
      </c>
    </row>
    <row r="1508" spans="1:17" ht="26.1" customHeight="1" x14ac:dyDescent="0.2">
      <c r="A1508" s="17" t="s">
        <v>50</v>
      </c>
      <c r="B1508" s="19">
        <v>6193</v>
      </c>
      <c r="C1508" s="17" t="s">
        <v>44</v>
      </c>
      <c r="D1508" s="17" t="s">
        <v>269</v>
      </c>
      <c r="E1508" s="139" t="s">
        <v>54</v>
      </c>
      <c r="F1508" s="139"/>
      <c r="G1508" s="18" t="s">
        <v>108</v>
      </c>
      <c r="H1508" s="21">
        <v>0.44159999999999999</v>
      </c>
      <c r="I1508" s="20">
        <f t="shared" si="483"/>
        <v>7.4175000000000004</v>
      </c>
      <c r="J1508" s="20">
        <f t="shared" si="484"/>
        <v>3.27</v>
      </c>
      <c r="K1508" s="65"/>
      <c r="N1508" s="59">
        <v>9.89</v>
      </c>
      <c r="O1508" s="68">
        <f t="shared" si="476"/>
        <v>2.4725000000000001</v>
      </c>
      <c r="P1508" s="68">
        <f t="shared" si="481"/>
        <v>7.4175000000000004</v>
      </c>
      <c r="Q1508" s="69">
        <f t="shared" si="477"/>
        <v>0.25</v>
      </c>
    </row>
    <row r="1509" spans="1:17" ht="26.1" customHeight="1" thickBot="1" x14ac:dyDescent="0.25">
      <c r="A1509" s="17" t="s">
        <v>50</v>
      </c>
      <c r="B1509" s="19">
        <v>7258</v>
      </c>
      <c r="C1509" s="17" t="s">
        <v>44</v>
      </c>
      <c r="D1509" s="17" t="s">
        <v>819</v>
      </c>
      <c r="E1509" s="139" t="s">
        <v>54</v>
      </c>
      <c r="F1509" s="139"/>
      <c r="G1509" s="18" t="s">
        <v>130</v>
      </c>
      <c r="H1509" s="21">
        <v>131.81880000000001</v>
      </c>
      <c r="I1509" s="20">
        <f t="shared" si="483"/>
        <v>0.48</v>
      </c>
      <c r="J1509" s="20">
        <f t="shared" si="484"/>
        <v>63.27</v>
      </c>
      <c r="K1509" s="65"/>
      <c r="N1509" s="59">
        <v>0.64</v>
      </c>
      <c r="O1509" s="68">
        <f t="shared" si="476"/>
        <v>0.16</v>
      </c>
      <c r="P1509" s="68">
        <f t="shared" si="481"/>
        <v>0.48</v>
      </c>
      <c r="Q1509" s="69">
        <f t="shared" si="477"/>
        <v>0.25</v>
      </c>
    </row>
    <row r="1510" spans="1:17" ht="0.95" customHeight="1" thickTop="1" x14ac:dyDescent="0.2">
      <c r="A1510" s="11"/>
      <c r="B1510" s="11"/>
      <c r="C1510" s="11"/>
      <c r="D1510" s="11"/>
      <c r="E1510" s="11"/>
      <c r="F1510" s="11"/>
      <c r="G1510" s="11"/>
      <c r="H1510" s="11"/>
      <c r="I1510" s="11"/>
      <c r="J1510" s="11"/>
      <c r="K1510" s="65" t="b">
        <f t="shared" si="475"/>
        <v>0</v>
      </c>
      <c r="N1510" s="59"/>
      <c r="O1510" s="68">
        <f t="shared" si="476"/>
        <v>0</v>
      </c>
      <c r="P1510" s="68">
        <f t="shared" si="481"/>
        <v>0</v>
      </c>
      <c r="Q1510" s="69" t="e">
        <f t="shared" si="477"/>
        <v>#DIV/0!</v>
      </c>
    </row>
    <row r="1511" spans="1:17" ht="18" customHeight="1" x14ac:dyDescent="0.2">
      <c r="A1511" s="2" t="s">
        <v>820</v>
      </c>
      <c r="B1511" s="4" t="s">
        <v>36</v>
      </c>
      <c r="C1511" s="2" t="s">
        <v>37</v>
      </c>
      <c r="D1511" s="2" t="s">
        <v>9</v>
      </c>
      <c r="E1511" s="129" t="s">
        <v>38</v>
      </c>
      <c r="F1511" s="129"/>
      <c r="G1511" s="3" t="s">
        <v>39</v>
      </c>
      <c r="H1511" s="4" t="s">
        <v>40</v>
      </c>
      <c r="I1511" s="4" t="s">
        <v>41</v>
      </c>
      <c r="J1511" s="4" t="s">
        <v>10</v>
      </c>
      <c r="K1511" s="65">
        <f t="shared" si="475"/>
        <v>27.360000000000003</v>
      </c>
      <c r="N1511" s="59" t="s">
        <v>41</v>
      </c>
      <c r="O1511" s="68" t="e">
        <f t="shared" si="476"/>
        <v>#VALUE!</v>
      </c>
      <c r="P1511" s="68" t="e">
        <f t="shared" si="481"/>
        <v>#VALUE!</v>
      </c>
      <c r="Q1511" s="69" t="e">
        <f t="shared" si="477"/>
        <v>#VALUE!</v>
      </c>
    </row>
    <row r="1512" spans="1:17" ht="39" customHeight="1" x14ac:dyDescent="0.2">
      <c r="A1512" s="6" t="s">
        <v>42</v>
      </c>
      <c r="B1512" s="8">
        <v>89707</v>
      </c>
      <c r="C1512" s="6" t="s">
        <v>44</v>
      </c>
      <c r="D1512" s="6" t="s">
        <v>821</v>
      </c>
      <c r="E1512" s="138" t="s">
        <v>154</v>
      </c>
      <c r="F1512" s="138"/>
      <c r="G1512" s="7" t="s">
        <v>130</v>
      </c>
      <c r="H1512" s="10">
        <v>1</v>
      </c>
      <c r="I1512" s="9">
        <f>SUM(J1513:J1518)</f>
        <v>27.360000000000003</v>
      </c>
      <c r="J1512" s="9">
        <f>H1512*I1512</f>
        <v>27.360000000000003</v>
      </c>
      <c r="K1512" s="65"/>
      <c r="N1512" s="59">
        <v>36.47</v>
      </c>
      <c r="O1512" s="68">
        <f t="shared" si="476"/>
        <v>9.1174999999999997</v>
      </c>
      <c r="P1512" s="68">
        <f t="shared" si="481"/>
        <v>27.352499999999999</v>
      </c>
      <c r="Q1512" s="69">
        <f t="shared" si="477"/>
        <v>0.25</v>
      </c>
    </row>
    <row r="1513" spans="1:17" ht="26.1" customHeight="1" x14ac:dyDescent="0.2">
      <c r="A1513" s="12" t="s">
        <v>48</v>
      </c>
      <c r="B1513" s="14">
        <v>88248</v>
      </c>
      <c r="C1513" s="12" t="s">
        <v>44</v>
      </c>
      <c r="D1513" s="12" t="s">
        <v>754</v>
      </c>
      <c r="E1513" s="137" t="s">
        <v>46</v>
      </c>
      <c r="F1513" s="137"/>
      <c r="G1513" s="13" t="s">
        <v>73</v>
      </c>
      <c r="H1513" s="16">
        <v>0.3987</v>
      </c>
      <c r="I1513" s="15">
        <f t="shared" ref="I1513:I1518" si="485">P1513</f>
        <v>12.914999999999999</v>
      </c>
      <c r="J1513" s="15">
        <f>ROUND(H1513*I1513,2)</f>
        <v>5.15</v>
      </c>
      <c r="K1513" s="65"/>
      <c r="N1513" s="59">
        <v>17.22</v>
      </c>
      <c r="O1513" s="68">
        <f t="shared" si="476"/>
        <v>4.3049999999999997</v>
      </c>
      <c r="P1513" s="68">
        <f t="shared" si="481"/>
        <v>12.914999999999999</v>
      </c>
      <c r="Q1513" s="69">
        <f t="shared" si="477"/>
        <v>0.25</v>
      </c>
    </row>
    <row r="1514" spans="1:17" ht="26.1" customHeight="1" x14ac:dyDescent="0.2">
      <c r="A1514" s="12" t="s">
        <v>48</v>
      </c>
      <c r="B1514" s="14">
        <v>88267</v>
      </c>
      <c r="C1514" s="12" t="s">
        <v>44</v>
      </c>
      <c r="D1514" s="12" t="s">
        <v>486</v>
      </c>
      <c r="E1514" s="137" t="s">
        <v>46</v>
      </c>
      <c r="F1514" s="137"/>
      <c r="G1514" s="13" t="s">
        <v>73</v>
      </c>
      <c r="H1514" s="16">
        <v>0.3987</v>
      </c>
      <c r="I1514" s="15">
        <f t="shared" si="485"/>
        <v>15.75</v>
      </c>
      <c r="J1514" s="15">
        <f>ROUND(H1514*I1514,2)</f>
        <v>6.28</v>
      </c>
      <c r="K1514" s="65"/>
      <c r="N1514" s="59">
        <v>21</v>
      </c>
      <c r="O1514" s="68">
        <f t="shared" si="476"/>
        <v>5.25</v>
      </c>
      <c r="P1514" s="68">
        <f t="shared" si="481"/>
        <v>15.75</v>
      </c>
      <c r="Q1514" s="69">
        <f t="shared" si="477"/>
        <v>0.25</v>
      </c>
    </row>
    <row r="1515" spans="1:17" ht="24" customHeight="1" x14ac:dyDescent="0.2">
      <c r="A1515" s="17" t="s">
        <v>50</v>
      </c>
      <c r="B1515" s="19">
        <v>122</v>
      </c>
      <c r="C1515" s="17" t="s">
        <v>44</v>
      </c>
      <c r="D1515" s="17" t="s">
        <v>762</v>
      </c>
      <c r="E1515" s="139" t="s">
        <v>54</v>
      </c>
      <c r="F1515" s="139"/>
      <c r="G1515" s="18" t="s">
        <v>130</v>
      </c>
      <c r="H1515" s="21">
        <v>2.92E-2</v>
      </c>
      <c r="I1515" s="20">
        <f t="shared" si="485"/>
        <v>44.954999999999998</v>
      </c>
      <c r="J1515" s="20">
        <f t="shared" ref="J1515:J1518" si="486">ROUNDDOWN(H1515*I1515,2)</f>
        <v>1.31</v>
      </c>
      <c r="K1515" s="65"/>
      <c r="N1515" s="59">
        <v>59.94</v>
      </c>
      <c r="O1515" s="68">
        <f t="shared" si="476"/>
        <v>14.984999999999999</v>
      </c>
      <c r="P1515" s="68">
        <f t="shared" si="481"/>
        <v>44.954999999999998</v>
      </c>
      <c r="Q1515" s="69">
        <f t="shared" si="477"/>
        <v>0.25</v>
      </c>
    </row>
    <row r="1516" spans="1:17" ht="26.1" customHeight="1" x14ac:dyDescent="0.2">
      <c r="A1516" s="17" t="s">
        <v>50</v>
      </c>
      <c r="B1516" s="19">
        <v>5103</v>
      </c>
      <c r="C1516" s="17" t="s">
        <v>44</v>
      </c>
      <c r="D1516" s="17" t="s">
        <v>822</v>
      </c>
      <c r="E1516" s="139" t="s">
        <v>54</v>
      </c>
      <c r="F1516" s="139"/>
      <c r="G1516" s="18" t="s">
        <v>130</v>
      </c>
      <c r="H1516" s="21">
        <v>1</v>
      </c>
      <c r="I1516" s="20">
        <f t="shared" si="485"/>
        <v>12.36</v>
      </c>
      <c r="J1516" s="20">
        <f t="shared" si="486"/>
        <v>12.36</v>
      </c>
      <c r="K1516" s="65"/>
      <c r="N1516" s="59">
        <v>16.48</v>
      </c>
      <c r="O1516" s="68">
        <f t="shared" si="476"/>
        <v>4.12</v>
      </c>
      <c r="P1516" s="68">
        <f t="shared" si="481"/>
        <v>12.36</v>
      </c>
      <c r="Q1516" s="69">
        <f t="shared" si="477"/>
        <v>0.25</v>
      </c>
    </row>
    <row r="1517" spans="1:17" ht="26.1" customHeight="1" x14ac:dyDescent="0.2">
      <c r="A1517" s="17" t="s">
        <v>50</v>
      </c>
      <c r="B1517" s="19">
        <v>20083</v>
      </c>
      <c r="C1517" s="17" t="s">
        <v>44</v>
      </c>
      <c r="D1517" s="17" t="s">
        <v>764</v>
      </c>
      <c r="E1517" s="139" t="s">
        <v>54</v>
      </c>
      <c r="F1517" s="139"/>
      <c r="G1517" s="18" t="s">
        <v>130</v>
      </c>
      <c r="H1517" s="21">
        <v>4.3999999999999997E-2</v>
      </c>
      <c r="I1517" s="20">
        <f t="shared" si="485"/>
        <v>50.925000000000004</v>
      </c>
      <c r="J1517" s="20">
        <f t="shared" si="486"/>
        <v>2.2400000000000002</v>
      </c>
      <c r="K1517" s="65"/>
      <c r="N1517" s="59">
        <v>67.900000000000006</v>
      </c>
      <c r="O1517" s="68">
        <f t="shared" si="476"/>
        <v>16.975000000000001</v>
      </c>
      <c r="P1517" s="68">
        <f t="shared" si="481"/>
        <v>50.925000000000004</v>
      </c>
      <c r="Q1517" s="69">
        <f t="shared" si="477"/>
        <v>0.25</v>
      </c>
    </row>
    <row r="1518" spans="1:17" ht="24" customHeight="1" thickBot="1" x14ac:dyDescent="0.25">
      <c r="A1518" s="17" t="s">
        <v>50</v>
      </c>
      <c r="B1518" s="19">
        <v>38383</v>
      </c>
      <c r="C1518" s="17" t="s">
        <v>44</v>
      </c>
      <c r="D1518" s="17" t="s">
        <v>756</v>
      </c>
      <c r="E1518" s="139" t="s">
        <v>54</v>
      </c>
      <c r="F1518" s="139"/>
      <c r="G1518" s="18" t="s">
        <v>130</v>
      </c>
      <c r="H1518" s="21">
        <v>1.54E-2</v>
      </c>
      <c r="I1518" s="20">
        <f t="shared" si="485"/>
        <v>1.71</v>
      </c>
      <c r="J1518" s="20">
        <f t="shared" si="486"/>
        <v>0.02</v>
      </c>
      <c r="K1518" s="65"/>
      <c r="N1518" s="59">
        <v>2.2799999999999998</v>
      </c>
      <c r="O1518" s="68">
        <f t="shared" si="476"/>
        <v>0.56999999999999995</v>
      </c>
      <c r="P1518" s="68">
        <f t="shared" si="481"/>
        <v>1.71</v>
      </c>
      <c r="Q1518" s="69">
        <f t="shared" si="477"/>
        <v>0.25</v>
      </c>
    </row>
    <row r="1519" spans="1:17" ht="0.95" customHeight="1" thickTop="1" x14ac:dyDescent="0.2">
      <c r="A1519" s="11"/>
      <c r="B1519" s="11"/>
      <c r="C1519" s="11"/>
      <c r="D1519" s="11"/>
      <c r="E1519" s="11"/>
      <c r="F1519" s="11"/>
      <c r="G1519" s="11"/>
      <c r="H1519" s="11"/>
      <c r="I1519" s="11"/>
      <c r="J1519" s="11"/>
      <c r="K1519" s="65" t="b">
        <f t="shared" si="475"/>
        <v>0</v>
      </c>
      <c r="N1519" s="59"/>
      <c r="O1519" s="68">
        <f t="shared" si="476"/>
        <v>0</v>
      </c>
      <c r="P1519" s="68">
        <f t="shared" si="481"/>
        <v>0</v>
      </c>
      <c r="Q1519" s="69" t="e">
        <f t="shared" si="477"/>
        <v>#DIV/0!</v>
      </c>
    </row>
    <row r="1520" spans="1:17" ht="18" customHeight="1" x14ac:dyDescent="0.2">
      <c r="A1520" s="2" t="s">
        <v>823</v>
      </c>
      <c r="B1520" s="4" t="s">
        <v>36</v>
      </c>
      <c r="C1520" s="2" t="s">
        <v>37</v>
      </c>
      <c r="D1520" s="2" t="s">
        <v>9</v>
      </c>
      <c r="E1520" s="129" t="s">
        <v>38</v>
      </c>
      <c r="F1520" s="129"/>
      <c r="G1520" s="3" t="s">
        <v>39</v>
      </c>
      <c r="H1520" s="4" t="s">
        <v>40</v>
      </c>
      <c r="I1520" s="4" t="s">
        <v>41</v>
      </c>
      <c r="J1520" s="4" t="s">
        <v>10</v>
      </c>
      <c r="K1520" s="65">
        <f t="shared" si="475"/>
        <v>8493.9500000000007</v>
      </c>
      <c r="N1520" s="59" t="s">
        <v>41</v>
      </c>
      <c r="O1520" s="68" t="e">
        <f t="shared" si="476"/>
        <v>#VALUE!</v>
      </c>
      <c r="P1520" s="68" t="e">
        <f t="shared" si="481"/>
        <v>#VALUE!</v>
      </c>
      <c r="Q1520" s="69" t="e">
        <f t="shared" si="477"/>
        <v>#VALUE!</v>
      </c>
    </row>
    <row r="1521" spans="1:17" ht="51.95" customHeight="1" x14ac:dyDescent="0.2">
      <c r="A1521" s="6" t="s">
        <v>42</v>
      </c>
      <c r="B1521" s="8">
        <v>98069</v>
      </c>
      <c r="C1521" s="6" t="s">
        <v>44</v>
      </c>
      <c r="D1521" s="6" t="s">
        <v>824</v>
      </c>
      <c r="E1521" s="138" t="s">
        <v>154</v>
      </c>
      <c r="F1521" s="138"/>
      <c r="G1521" s="7" t="s">
        <v>130</v>
      </c>
      <c r="H1521" s="10">
        <v>1</v>
      </c>
      <c r="I1521" s="9">
        <f>SUM(J1522:J1540)</f>
        <v>8493.9500000000007</v>
      </c>
      <c r="J1521" s="9">
        <f>H1521*I1521</f>
        <v>8493.9500000000007</v>
      </c>
      <c r="K1521" s="65"/>
      <c r="N1521" s="59">
        <v>11325.260000000002</v>
      </c>
      <c r="O1521" s="68">
        <f t="shared" si="476"/>
        <v>2831.3150000000005</v>
      </c>
      <c r="P1521" s="68">
        <f t="shared" si="481"/>
        <v>8493.9450000000015</v>
      </c>
      <c r="Q1521" s="69">
        <f t="shared" si="477"/>
        <v>0.25</v>
      </c>
    </row>
    <row r="1522" spans="1:17" ht="39" customHeight="1" x14ac:dyDescent="0.2">
      <c r="A1522" s="12" t="s">
        <v>48</v>
      </c>
      <c r="B1522" s="14">
        <v>101624</v>
      </c>
      <c r="C1522" s="12" t="s">
        <v>44</v>
      </c>
      <c r="D1522" s="12" t="s">
        <v>825</v>
      </c>
      <c r="E1522" s="137" t="s">
        <v>209</v>
      </c>
      <c r="F1522" s="137"/>
      <c r="G1522" s="13" t="s">
        <v>104</v>
      </c>
      <c r="H1522" s="16">
        <v>0.89300000000000002</v>
      </c>
      <c r="I1522" s="15">
        <f t="shared" ref="I1522:I1540" si="487">P1522</f>
        <v>258.20999999999998</v>
      </c>
      <c r="J1522" s="15">
        <f>ROUND(H1522*I1522,2)</f>
        <v>230.58</v>
      </c>
      <c r="K1522" s="65"/>
      <c r="N1522" s="59">
        <v>344.28</v>
      </c>
      <c r="O1522" s="68">
        <f t="shared" si="476"/>
        <v>86.07</v>
      </c>
      <c r="P1522" s="68">
        <f t="shared" si="481"/>
        <v>258.20999999999998</v>
      </c>
      <c r="Q1522" s="69">
        <f t="shared" si="477"/>
        <v>0.25</v>
      </c>
    </row>
    <row r="1523" spans="1:17" ht="65.099999999999994" customHeight="1" x14ac:dyDescent="0.2">
      <c r="A1523" s="12" t="s">
        <v>48</v>
      </c>
      <c r="B1523" s="14">
        <v>5678</v>
      </c>
      <c r="C1523" s="12" t="s">
        <v>44</v>
      </c>
      <c r="D1523" s="12" t="s">
        <v>814</v>
      </c>
      <c r="E1523" s="137" t="s">
        <v>118</v>
      </c>
      <c r="F1523" s="137"/>
      <c r="G1523" s="13" t="s">
        <v>119</v>
      </c>
      <c r="H1523" s="16">
        <v>0.19059999999999999</v>
      </c>
      <c r="I1523" s="15">
        <f t="shared" si="487"/>
        <v>103.13249999999999</v>
      </c>
      <c r="J1523" s="15">
        <f t="shared" ref="J1523:J1524" si="488">ROUND(H1523*I1523,2)</f>
        <v>19.66</v>
      </c>
      <c r="K1523" s="65"/>
      <c r="N1523" s="59">
        <v>137.51</v>
      </c>
      <c r="O1523" s="68">
        <f t="shared" si="476"/>
        <v>34.377499999999998</v>
      </c>
      <c r="P1523" s="68">
        <f t="shared" si="481"/>
        <v>103.13249999999999</v>
      </c>
      <c r="Q1523" s="69">
        <f t="shared" si="477"/>
        <v>0.25</v>
      </c>
    </row>
    <row r="1524" spans="1:17" ht="65.099999999999994" customHeight="1" x14ac:dyDescent="0.2">
      <c r="A1524" s="12" t="s">
        <v>48</v>
      </c>
      <c r="B1524" s="14">
        <v>5679</v>
      </c>
      <c r="C1524" s="12" t="s">
        <v>44</v>
      </c>
      <c r="D1524" s="12" t="s">
        <v>815</v>
      </c>
      <c r="E1524" s="137" t="s">
        <v>118</v>
      </c>
      <c r="F1524" s="137"/>
      <c r="G1524" s="13" t="s">
        <v>121</v>
      </c>
      <c r="H1524" s="16">
        <v>0.38840000000000002</v>
      </c>
      <c r="I1524" s="15">
        <f t="shared" si="487"/>
        <v>40.762500000000003</v>
      </c>
      <c r="J1524" s="15">
        <f t="shared" si="488"/>
        <v>15.83</v>
      </c>
      <c r="K1524" s="65"/>
      <c r="N1524" s="59">
        <v>54.35</v>
      </c>
      <c r="O1524" s="68">
        <f t="shared" si="476"/>
        <v>13.5875</v>
      </c>
      <c r="P1524" s="68">
        <f t="shared" si="481"/>
        <v>40.762500000000003</v>
      </c>
      <c r="Q1524" s="69">
        <f t="shared" si="477"/>
        <v>0.25</v>
      </c>
    </row>
    <row r="1525" spans="1:17" ht="39" customHeight="1" x14ac:dyDescent="0.2">
      <c r="A1525" s="12" t="s">
        <v>48</v>
      </c>
      <c r="B1525" s="14">
        <v>87316</v>
      </c>
      <c r="C1525" s="12" t="s">
        <v>44</v>
      </c>
      <c r="D1525" s="12" t="s">
        <v>816</v>
      </c>
      <c r="E1525" s="137" t="s">
        <v>46</v>
      </c>
      <c r="F1525" s="137"/>
      <c r="G1525" s="13" t="s">
        <v>104</v>
      </c>
      <c r="H1525" s="16">
        <v>0.223</v>
      </c>
      <c r="I1525" s="15">
        <f t="shared" si="487"/>
        <v>390.26250000000005</v>
      </c>
      <c r="J1525" s="15">
        <f>ROUND(H1525*I1525,2)</f>
        <v>87.03</v>
      </c>
      <c r="K1525" s="65"/>
      <c r="N1525" s="59">
        <v>520.35</v>
      </c>
      <c r="O1525" s="68">
        <f t="shared" si="476"/>
        <v>130.08750000000001</v>
      </c>
      <c r="P1525" s="68">
        <f t="shared" si="481"/>
        <v>390.26250000000005</v>
      </c>
      <c r="Q1525" s="69">
        <f t="shared" si="477"/>
        <v>0.25</v>
      </c>
    </row>
    <row r="1526" spans="1:17" ht="24" customHeight="1" x14ac:dyDescent="0.2">
      <c r="A1526" s="12" t="s">
        <v>48</v>
      </c>
      <c r="B1526" s="14">
        <v>88309</v>
      </c>
      <c r="C1526" s="12" t="s">
        <v>44</v>
      </c>
      <c r="D1526" s="12" t="s">
        <v>273</v>
      </c>
      <c r="E1526" s="137" t="s">
        <v>46</v>
      </c>
      <c r="F1526" s="137"/>
      <c r="G1526" s="13" t="s">
        <v>73</v>
      </c>
      <c r="H1526" s="16">
        <v>77.872</v>
      </c>
      <c r="I1526" s="15">
        <f t="shared" si="487"/>
        <v>16.297499999999999</v>
      </c>
      <c r="J1526" s="15">
        <f>ROUND(H1526*I1526,2)</f>
        <v>1269.1199999999999</v>
      </c>
      <c r="K1526" s="65"/>
      <c r="N1526" s="59">
        <v>21.73</v>
      </c>
      <c r="O1526" s="68">
        <f t="shared" si="476"/>
        <v>5.4325000000000001</v>
      </c>
      <c r="P1526" s="68">
        <f t="shared" si="481"/>
        <v>16.297499999999999</v>
      </c>
      <c r="Q1526" s="69">
        <f t="shared" si="477"/>
        <v>0.25</v>
      </c>
    </row>
    <row r="1527" spans="1:17" ht="24" customHeight="1" x14ac:dyDescent="0.2">
      <c r="A1527" s="12" t="s">
        <v>48</v>
      </c>
      <c r="B1527" s="14">
        <v>88316</v>
      </c>
      <c r="C1527" s="12" t="s">
        <v>44</v>
      </c>
      <c r="D1527" s="12" t="s">
        <v>106</v>
      </c>
      <c r="E1527" s="137" t="s">
        <v>46</v>
      </c>
      <c r="F1527" s="137"/>
      <c r="G1527" s="13" t="s">
        <v>73</v>
      </c>
      <c r="H1527" s="16">
        <v>61.185099999999998</v>
      </c>
      <c r="I1527" s="15">
        <f t="shared" si="487"/>
        <v>12.84</v>
      </c>
      <c r="J1527" s="15">
        <f t="shared" ref="J1527:J1540" si="489">ROUNDDOWN(H1527*I1527,2)</f>
        <v>785.61</v>
      </c>
      <c r="K1527" s="65"/>
      <c r="N1527" s="59">
        <v>17.12</v>
      </c>
      <c r="O1527" s="68">
        <f t="shared" si="476"/>
        <v>4.28</v>
      </c>
      <c r="P1527" s="68">
        <f t="shared" si="481"/>
        <v>12.84</v>
      </c>
      <c r="Q1527" s="69">
        <f t="shared" si="477"/>
        <v>0.25</v>
      </c>
    </row>
    <row r="1528" spans="1:17" ht="39" customHeight="1" x14ac:dyDescent="0.2">
      <c r="A1528" s="12" t="s">
        <v>48</v>
      </c>
      <c r="B1528" s="14">
        <v>88628</v>
      </c>
      <c r="C1528" s="12" t="s">
        <v>44</v>
      </c>
      <c r="D1528" s="12" t="s">
        <v>826</v>
      </c>
      <c r="E1528" s="137" t="s">
        <v>46</v>
      </c>
      <c r="F1528" s="137"/>
      <c r="G1528" s="13" t="s">
        <v>104</v>
      </c>
      <c r="H1528" s="16">
        <v>2.9399000000000002</v>
      </c>
      <c r="I1528" s="15">
        <f t="shared" si="487"/>
        <v>477.90000000000003</v>
      </c>
      <c r="J1528" s="15">
        <f t="shared" si="489"/>
        <v>1404.97</v>
      </c>
      <c r="K1528" s="65"/>
      <c r="N1528" s="59">
        <v>637.20000000000005</v>
      </c>
      <c r="O1528" s="68">
        <f t="shared" si="476"/>
        <v>159.30000000000001</v>
      </c>
      <c r="P1528" s="68">
        <f t="shared" si="481"/>
        <v>477.90000000000003</v>
      </c>
      <c r="Q1528" s="69">
        <f t="shared" si="477"/>
        <v>0.25</v>
      </c>
    </row>
    <row r="1529" spans="1:17" ht="26.1" customHeight="1" x14ac:dyDescent="0.2">
      <c r="A1529" s="12" t="s">
        <v>48</v>
      </c>
      <c r="B1529" s="14">
        <v>89995</v>
      </c>
      <c r="C1529" s="12" t="s">
        <v>44</v>
      </c>
      <c r="D1529" s="12" t="s">
        <v>827</v>
      </c>
      <c r="E1529" s="137" t="s">
        <v>103</v>
      </c>
      <c r="F1529" s="137"/>
      <c r="G1529" s="13" t="s">
        <v>104</v>
      </c>
      <c r="H1529" s="16">
        <v>0.25600000000000001</v>
      </c>
      <c r="I1529" s="15">
        <f t="shared" si="487"/>
        <v>826.96499999999992</v>
      </c>
      <c r="J1529" s="15">
        <f t="shared" si="489"/>
        <v>211.7</v>
      </c>
      <c r="K1529" s="65"/>
      <c r="N1529" s="59">
        <v>1102.6199999999999</v>
      </c>
      <c r="O1529" s="68">
        <f t="shared" si="476"/>
        <v>275.65499999999997</v>
      </c>
      <c r="P1529" s="68">
        <f t="shared" si="481"/>
        <v>826.96499999999992</v>
      </c>
      <c r="Q1529" s="69">
        <f t="shared" si="477"/>
        <v>0.25</v>
      </c>
    </row>
    <row r="1530" spans="1:17" ht="26.1" customHeight="1" x14ac:dyDescent="0.2">
      <c r="A1530" s="12" t="s">
        <v>48</v>
      </c>
      <c r="B1530" s="14">
        <v>89998</v>
      </c>
      <c r="C1530" s="12" t="s">
        <v>44</v>
      </c>
      <c r="D1530" s="12" t="s">
        <v>828</v>
      </c>
      <c r="E1530" s="137" t="s">
        <v>103</v>
      </c>
      <c r="F1530" s="137"/>
      <c r="G1530" s="13" t="s">
        <v>112</v>
      </c>
      <c r="H1530" s="16">
        <v>7.8975999999999997</v>
      </c>
      <c r="I1530" s="15">
        <f t="shared" si="487"/>
        <v>8.1449999999999996</v>
      </c>
      <c r="J1530" s="15">
        <f t="shared" si="489"/>
        <v>64.319999999999993</v>
      </c>
      <c r="K1530" s="65"/>
      <c r="N1530" s="59">
        <v>10.86</v>
      </c>
      <c r="O1530" s="68">
        <f t="shared" si="476"/>
        <v>2.7149999999999999</v>
      </c>
      <c r="P1530" s="68">
        <f t="shared" si="481"/>
        <v>8.1449999999999996</v>
      </c>
      <c r="Q1530" s="69">
        <f t="shared" si="477"/>
        <v>0.25</v>
      </c>
    </row>
    <row r="1531" spans="1:17" ht="39" customHeight="1" x14ac:dyDescent="0.2">
      <c r="A1531" s="12" t="s">
        <v>48</v>
      </c>
      <c r="B1531" s="14">
        <v>92767</v>
      </c>
      <c r="C1531" s="12" t="s">
        <v>44</v>
      </c>
      <c r="D1531" s="12" t="s">
        <v>829</v>
      </c>
      <c r="E1531" s="137" t="s">
        <v>103</v>
      </c>
      <c r="F1531" s="137"/>
      <c r="G1531" s="13" t="s">
        <v>112</v>
      </c>
      <c r="H1531" s="16">
        <v>51.142800000000001</v>
      </c>
      <c r="I1531" s="15">
        <f t="shared" si="487"/>
        <v>11.4975</v>
      </c>
      <c r="J1531" s="15">
        <f t="shared" si="489"/>
        <v>588.01</v>
      </c>
      <c r="K1531" s="65"/>
      <c r="N1531" s="59">
        <v>15.33</v>
      </c>
      <c r="O1531" s="68">
        <f t="shared" si="476"/>
        <v>3.8325</v>
      </c>
      <c r="P1531" s="68">
        <f t="shared" si="481"/>
        <v>11.4975</v>
      </c>
      <c r="Q1531" s="69">
        <f t="shared" si="477"/>
        <v>0.25</v>
      </c>
    </row>
    <row r="1532" spans="1:17" ht="39" customHeight="1" x14ac:dyDescent="0.2">
      <c r="A1532" s="12" t="s">
        <v>48</v>
      </c>
      <c r="B1532" s="14">
        <v>94970</v>
      </c>
      <c r="C1532" s="12" t="s">
        <v>44</v>
      </c>
      <c r="D1532" s="12" t="s">
        <v>440</v>
      </c>
      <c r="E1532" s="137" t="s">
        <v>103</v>
      </c>
      <c r="F1532" s="137"/>
      <c r="G1532" s="13" t="s">
        <v>104</v>
      </c>
      <c r="H1532" s="16">
        <v>1.9267000000000001</v>
      </c>
      <c r="I1532" s="15">
        <f t="shared" si="487"/>
        <v>436.76250000000005</v>
      </c>
      <c r="J1532" s="15">
        <f t="shared" si="489"/>
        <v>841.51</v>
      </c>
      <c r="K1532" s="65"/>
      <c r="N1532" s="59">
        <v>582.35</v>
      </c>
      <c r="O1532" s="68">
        <f t="shared" si="476"/>
        <v>145.58750000000001</v>
      </c>
      <c r="P1532" s="68">
        <f t="shared" si="481"/>
        <v>436.76250000000005</v>
      </c>
      <c r="Q1532" s="69">
        <f t="shared" si="477"/>
        <v>0.25</v>
      </c>
    </row>
    <row r="1533" spans="1:17" ht="39" customHeight="1" x14ac:dyDescent="0.2">
      <c r="A1533" s="12" t="s">
        <v>48</v>
      </c>
      <c r="B1533" s="14">
        <v>96536</v>
      </c>
      <c r="C1533" s="12" t="s">
        <v>44</v>
      </c>
      <c r="D1533" s="12" t="s">
        <v>352</v>
      </c>
      <c r="E1533" s="137" t="s">
        <v>103</v>
      </c>
      <c r="F1533" s="137"/>
      <c r="G1533" s="13" t="s">
        <v>101</v>
      </c>
      <c r="H1533" s="16">
        <v>2.56</v>
      </c>
      <c r="I1533" s="15">
        <f t="shared" si="487"/>
        <v>43.230000000000004</v>
      </c>
      <c r="J1533" s="15">
        <f t="shared" si="489"/>
        <v>110.66</v>
      </c>
      <c r="K1533" s="65"/>
      <c r="N1533" s="59">
        <v>57.64</v>
      </c>
      <c r="O1533" s="68">
        <f t="shared" si="476"/>
        <v>14.41</v>
      </c>
      <c r="P1533" s="68">
        <f t="shared" si="481"/>
        <v>43.230000000000004</v>
      </c>
      <c r="Q1533" s="69">
        <f t="shared" si="477"/>
        <v>0.24999999999999989</v>
      </c>
    </row>
    <row r="1534" spans="1:17" ht="39" customHeight="1" x14ac:dyDescent="0.2">
      <c r="A1534" s="12" t="s">
        <v>48</v>
      </c>
      <c r="B1534" s="14">
        <v>97735</v>
      </c>
      <c r="C1534" s="12" t="s">
        <v>44</v>
      </c>
      <c r="D1534" s="12" t="s">
        <v>817</v>
      </c>
      <c r="E1534" s="137" t="s">
        <v>103</v>
      </c>
      <c r="F1534" s="137"/>
      <c r="G1534" s="13" t="s">
        <v>104</v>
      </c>
      <c r="H1534" s="16">
        <v>0.67200000000000004</v>
      </c>
      <c r="I1534" s="15">
        <f t="shared" si="487"/>
        <v>1747.2449999999999</v>
      </c>
      <c r="J1534" s="15">
        <f t="shared" si="489"/>
        <v>1174.1400000000001</v>
      </c>
      <c r="K1534" s="65"/>
      <c r="N1534" s="59">
        <v>2329.66</v>
      </c>
      <c r="O1534" s="68">
        <f t="shared" si="476"/>
        <v>582.41499999999996</v>
      </c>
      <c r="P1534" s="68">
        <f t="shared" si="481"/>
        <v>1747.2449999999999</v>
      </c>
      <c r="Q1534" s="69">
        <f t="shared" si="477"/>
        <v>0.25</v>
      </c>
    </row>
    <row r="1535" spans="1:17" ht="26.1" customHeight="1" x14ac:dyDescent="0.2">
      <c r="A1535" s="17" t="s">
        <v>50</v>
      </c>
      <c r="B1535" s="19">
        <v>2692</v>
      </c>
      <c r="C1535" s="17" t="s">
        <v>44</v>
      </c>
      <c r="D1535" s="17" t="s">
        <v>345</v>
      </c>
      <c r="E1535" s="139" t="s">
        <v>54</v>
      </c>
      <c r="F1535" s="139"/>
      <c r="G1535" s="18" t="s">
        <v>133</v>
      </c>
      <c r="H1535" s="21">
        <v>3.4700000000000002E-2</v>
      </c>
      <c r="I1535" s="20">
        <f t="shared" si="487"/>
        <v>7.6050000000000004</v>
      </c>
      <c r="J1535" s="20">
        <f t="shared" si="489"/>
        <v>0.26</v>
      </c>
      <c r="K1535" s="65"/>
      <c r="N1535" s="59">
        <v>10.14</v>
      </c>
      <c r="O1535" s="68">
        <f t="shared" si="476"/>
        <v>2.5350000000000001</v>
      </c>
      <c r="P1535" s="68">
        <f t="shared" si="481"/>
        <v>7.6050000000000004</v>
      </c>
      <c r="Q1535" s="69">
        <f t="shared" si="477"/>
        <v>0.25</v>
      </c>
    </row>
    <row r="1536" spans="1:17" ht="26.1" customHeight="1" x14ac:dyDescent="0.2">
      <c r="A1536" s="17" t="s">
        <v>50</v>
      </c>
      <c r="B1536" s="19">
        <v>4491</v>
      </c>
      <c r="C1536" s="17" t="s">
        <v>44</v>
      </c>
      <c r="D1536" s="17" t="s">
        <v>109</v>
      </c>
      <c r="E1536" s="139" t="s">
        <v>54</v>
      </c>
      <c r="F1536" s="139"/>
      <c r="G1536" s="18" t="s">
        <v>108</v>
      </c>
      <c r="H1536" s="21">
        <v>0.75480000000000003</v>
      </c>
      <c r="I1536" s="20">
        <f t="shared" si="487"/>
        <v>7.4700000000000006</v>
      </c>
      <c r="J1536" s="20">
        <f t="shared" si="489"/>
        <v>5.63</v>
      </c>
      <c r="K1536" s="65"/>
      <c r="N1536" s="59">
        <v>9.9600000000000009</v>
      </c>
      <c r="O1536" s="68">
        <f t="shared" si="476"/>
        <v>2.4900000000000002</v>
      </c>
      <c r="P1536" s="68">
        <f t="shared" si="481"/>
        <v>7.4700000000000006</v>
      </c>
      <c r="Q1536" s="69">
        <f t="shared" si="477"/>
        <v>0.25</v>
      </c>
    </row>
    <row r="1537" spans="1:17" ht="26.1" customHeight="1" x14ac:dyDescent="0.2">
      <c r="A1537" s="17" t="s">
        <v>50</v>
      </c>
      <c r="B1537" s="19">
        <v>4517</v>
      </c>
      <c r="C1537" s="17" t="s">
        <v>44</v>
      </c>
      <c r="D1537" s="17" t="s">
        <v>346</v>
      </c>
      <c r="E1537" s="139" t="s">
        <v>54</v>
      </c>
      <c r="F1537" s="139"/>
      <c r="G1537" s="18" t="s">
        <v>108</v>
      </c>
      <c r="H1537" s="21">
        <v>0.89759999999999995</v>
      </c>
      <c r="I1537" s="20">
        <f t="shared" si="487"/>
        <v>2.61</v>
      </c>
      <c r="J1537" s="20">
        <f t="shared" si="489"/>
        <v>2.34</v>
      </c>
      <c r="K1537" s="65"/>
      <c r="N1537" s="59">
        <v>3.48</v>
      </c>
      <c r="O1537" s="68">
        <f t="shared" si="476"/>
        <v>0.87</v>
      </c>
      <c r="P1537" s="68">
        <f t="shared" si="481"/>
        <v>2.61</v>
      </c>
      <c r="Q1537" s="69">
        <f t="shared" si="477"/>
        <v>0.25</v>
      </c>
    </row>
    <row r="1538" spans="1:17" ht="26.1" customHeight="1" x14ac:dyDescent="0.2">
      <c r="A1538" s="17" t="s">
        <v>50</v>
      </c>
      <c r="B1538" s="19">
        <v>5069</v>
      </c>
      <c r="C1538" s="17" t="s">
        <v>44</v>
      </c>
      <c r="D1538" s="17" t="s">
        <v>818</v>
      </c>
      <c r="E1538" s="139" t="s">
        <v>54</v>
      </c>
      <c r="F1538" s="139"/>
      <c r="G1538" s="18" t="s">
        <v>112</v>
      </c>
      <c r="H1538" s="21">
        <v>7.9600000000000004E-2</v>
      </c>
      <c r="I1538" s="20">
        <f t="shared" si="487"/>
        <v>15.555</v>
      </c>
      <c r="J1538" s="20">
        <f t="shared" si="489"/>
        <v>1.23</v>
      </c>
      <c r="K1538" s="65"/>
      <c r="N1538" s="59">
        <v>20.74</v>
      </c>
      <c r="O1538" s="68">
        <f t="shared" si="476"/>
        <v>5.1849999999999996</v>
      </c>
      <c r="P1538" s="68">
        <f t="shared" si="481"/>
        <v>15.555</v>
      </c>
      <c r="Q1538" s="69">
        <f t="shared" si="477"/>
        <v>0.25</v>
      </c>
    </row>
    <row r="1539" spans="1:17" ht="26.1" customHeight="1" x14ac:dyDescent="0.2">
      <c r="A1539" s="17" t="s">
        <v>50</v>
      </c>
      <c r="B1539" s="19">
        <v>6193</v>
      </c>
      <c r="C1539" s="17" t="s">
        <v>44</v>
      </c>
      <c r="D1539" s="17" t="s">
        <v>269</v>
      </c>
      <c r="E1539" s="139" t="s">
        <v>54</v>
      </c>
      <c r="F1539" s="139"/>
      <c r="G1539" s="18" t="s">
        <v>108</v>
      </c>
      <c r="H1539" s="21">
        <v>2.8151999999999999</v>
      </c>
      <c r="I1539" s="20">
        <f t="shared" si="487"/>
        <v>7.4175000000000004</v>
      </c>
      <c r="J1539" s="20">
        <f t="shared" si="489"/>
        <v>20.88</v>
      </c>
      <c r="K1539" s="65"/>
      <c r="N1539" s="59">
        <v>9.89</v>
      </c>
      <c r="O1539" s="68">
        <f t="shared" si="476"/>
        <v>2.4725000000000001</v>
      </c>
      <c r="P1539" s="68">
        <f t="shared" si="481"/>
        <v>7.4175000000000004</v>
      </c>
      <c r="Q1539" s="69">
        <f t="shared" si="477"/>
        <v>0.25</v>
      </c>
    </row>
    <row r="1540" spans="1:17" ht="26.1" customHeight="1" thickBot="1" x14ac:dyDescent="0.25">
      <c r="A1540" s="17" t="s">
        <v>50</v>
      </c>
      <c r="B1540" s="19">
        <v>7258</v>
      </c>
      <c r="C1540" s="17" t="s">
        <v>44</v>
      </c>
      <c r="D1540" s="17" t="s">
        <v>819</v>
      </c>
      <c r="E1540" s="139" t="s">
        <v>54</v>
      </c>
      <c r="F1540" s="139"/>
      <c r="G1540" s="18" t="s">
        <v>130</v>
      </c>
      <c r="H1540" s="21">
        <v>3459.3191999999999</v>
      </c>
      <c r="I1540" s="20">
        <f t="shared" si="487"/>
        <v>0.48</v>
      </c>
      <c r="J1540" s="20">
        <f t="shared" si="489"/>
        <v>1660.47</v>
      </c>
      <c r="K1540" s="65"/>
      <c r="N1540" s="59">
        <v>0.64</v>
      </c>
      <c r="O1540" s="68">
        <f t="shared" si="476"/>
        <v>0.16</v>
      </c>
      <c r="P1540" s="68">
        <f t="shared" si="481"/>
        <v>0.48</v>
      </c>
      <c r="Q1540" s="69">
        <f t="shared" si="477"/>
        <v>0.25</v>
      </c>
    </row>
    <row r="1541" spans="1:17" ht="0.95" customHeight="1" thickTop="1" x14ac:dyDescent="0.2">
      <c r="A1541" s="11"/>
      <c r="B1541" s="11"/>
      <c r="C1541" s="11"/>
      <c r="D1541" s="11"/>
      <c r="E1541" s="11"/>
      <c r="F1541" s="11"/>
      <c r="G1541" s="11"/>
      <c r="H1541" s="11"/>
      <c r="I1541" s="11"/>
      <c r="J1541" s="11"/>
      <c r="K1541" s="65" t="b">
        <f t="shared" si="475"/>
        <v>0</v>
      </c>
      <c r="N1541" s="59"/>
      <c r="O1541" s="68">
        <f t="shared" si="476"/>
        <v>0</v>
      </c>
      <c r="P1541" s="68">
        <f t="shared" si="481"/>
        <v>0</v>
      </c>
      <c r="Q1541" s="69" t="e">
        <f t="shared" si="477"/>
        <v>#DIV/0!</v>
      </c>
    </row>
    <row r="1542" spans="1:17" ht="18" customHeight="1" x14ac:dyDescent="0.2">
      <c r="A1542" s="2" t="s">
        <v>830</v>
      </c>
      <c r="B1542" s="4" t="s">
        <v>36</v>
      </c>
      <c r="C1542" s="2" t="s">
        <v>37</v>
      </c>
      <c r="D1542" s="2" t="s">
        <v>9</v>
      </c>
      <c r="E1542" s="129" t="s">
        <v>38</v>
      </c>
      <c r="F1542" s="129"/>
      <c r="G1542" s="3" t="s">
        <v>39</v>
      </c>
      <c r="H1542" s="4" t="s">
        <v>40</v>
      </c>
      <c r="I1542" s="4" t="s">
        <v>41</v>
      </c>
      <c r="J1542" s="4" t="s">
        <v>10</v>
      </c>
      <c r="K1542" s="65">
        <f t="shared" si="475"/>
        <v>2472.23</v>
      </c>
      <c r="N1542" s="59" t="s">
        <v>41</v>
      </c>
      <c r="O1542" s="68" t="e">
        <f t="shared" si="476"/>
        <v>#VALUE!</v>
      </c>
      <c r="P1542" s="68" t="e">
        <f t="shared" si="481"/>
        <v>#VALUE!</v>
      </c>
      <c r="Q1542" s="69" t="e">
        <f t="shared" si="477"/>
        <v>#VALUE!</v>
      </c>
    </row>
    <row r="1543" spans="1:17" ht="26.1" customHeight="1" x14ac:dyDescent="0.2">
      <c r="A1543" s="6" t="s">
        <v>42</v>
      </c>
      <c r="B1543" s="8">
        <v>1745</v>
      </c>
      <c r="C1543" s="6" t="s">
        <v>90</v>
      </c>
      <c r="D1543" s="6" t="s">
        <v>831</v>
      </c>
      <c r="E1543" s="138" t="s">
        <v>832</v>
      </c>
      <c r="F1543" s="138"/>
      <c r="G1543" s="7" t="s">
        <v>545</v>
      </c>
      <c r="H1543" s="10">
        <v>1</v>
      </c>
      <c r="I1543" s="9">
        <f>SUM(J1544:J1550)</f>
        <v>2472.23</v>
      </c>
      <c r="J1543" s="9">
        <f>H1543*I1543</f>
        <v>2472.23</v>
      </c>
      <c r="K1543" s="65"/>
      <c r="N1543" s="59">
        <v>3296.2999999999997</v>
      </c>
      <c r="O1543" s="68">
        <f t="shared" si="476"/>
        <v>824.07499999999993</v>
      </c>
      <c r="P1543" s="68">
        <f t="shared" si="481"/>
        <v>2472.2249999999999</v>
      </c>
      <c r="Q1543" s="69">
        <f t="shared" si="477"/>
        <v>0.25</v>
      </c>
    </row>
    <row r="1544" spans="1:17" ht="26.1" customHeight="1" x14ac:dyDescent="0.2">
      <c r="A1544" s="12" t="s">
        <v>48</v>
      </c>
      <c r="B1544" s="14">
        <v>145</v>
      </c>
      <c r="C1544" s="12" t="s">
        <v>90</v>
      </c>
      <c r="D1544" s="12" t="s">
        <v>833</v>
      </c>
      <c r="E1544" s="137" t="s">
        <v>422</v>
      </c>
      <c r="F1544" s="137"/>
      <c r="G1544" s="13" t="s">
        <v>101</v>
      </c>
      <c r="H1544" s="16">
        <v>5.31</v>
      </c>
      <c r="I1544" s="15">
        <f t="shared" ref="I1544:I1550" si="490">P1544</f>
        <v>104.36250000000001</v>
      </c>
      <c r="J1544" s="15">
        <f>ROUNDUP(H1544*I1544,2)</f>
        <v>554.16999999999996</v>
      </c>
      <c r="K1544" s="65"/>
      <c r="N1544" s="59">
        <v>139.15</v>
      </c>
      <c r="O1544" s="68">
        <f t="shared" ref="O1544:O1607" si="491">N1544*$O$4</f>
        <v>34.787500000000001</v>
      </c>
      <c r="P1544" s="68">
        <f t="shared" si="481"/>
        <v>104.36250000000001</v>
      </c>
      <c r="Q1544" s="69">
        <f t="shared" ref="Q1544:Q1607" si="492">1-(P1544/N1544)</f>
        <v>0.25</v>
      </c>
    </row>
    <row r="1545" spans="1:17" ht="39" customHeight="1" x14ac:dyDescent="0.2">
      <c r="A1545" s="12" t="s">
        <v>48</v>
      </c>
      <c r="B1545" s="14">
        <v>165</v>
      </c>
      <c r="C1545" s="12" t="s">
        <v>90</v>
      </c>
      <c r="D1545" s="12" t="s">
        <v>834</v>
      </c>
      <c r="E1545" s="137" t="s">
        <v>606</v>
      </c>
      <c r="F1545" s="137"/>
      <c r="G1545" s="13" t="s">
        <v>101</v>
      </c>
      <c r="H1545" s="16">
        <v>10.4</v>
      </c>
      <c r="I1545" s="15">
        <f t="shared" si="490"/>
        <v>90.487500000000011</v>
      </c>
      <c r="J1545" s="15">
        <f>ROUNDUP(H1545*I1545,2)</f>
        <v>941.07</v>
      </c>
      <c r="K1545" s="65"/>
      <c r="N1545" s="59">
        <v>120.65</v>
      </c>
      <c r="O1545" s="68">
        <f t="shared" si="491"/>
        <v>30.162500000000001</v>
      </c>
      <c r="P1545" s="68">
        <f t="shared" si="481"/>
        <v>90.487500000000011</v>
      </c>
      <c r="Q1545" s="69">
        <f t="shared" si="492"/>
        <v>0.24999999999999989</v>
      </c>
    </row>
    <row r="1546" spans="1:17" ht="26.1" customHeight="1" x14ac:dyDescent="0.2">
      <c r="A1546" s="12" t="s">
        <v>48</v>
      </c>
      <c r="B1546" s="14">
        <v>2497</v>
      </c>
      <c r="C1546" s="12" t="s">
        <v>90</v>
      </c>
      <c r="D1546" s="12" t="s">
        <v>607</v>
      </c>
      <c r="E1546" s="137" t="s">
        <v>608</v>
      </c>
      <c r="F1546" s="137"/>
      <c r="G1546" s="13" t="s">
        <v>104</v>
      </c>
      <c r="H1546" s="16">
        <v>6.47</v>
      </c>
      <c r="I1546" s="15">
        <f t="shared" si="490"/>
        <v>34.769999999999996</v>
      </c>
      <c r="J1546" s="15">
        <f>ROUNDUP(H1546*I1546,2)</f>
        <v>224.97</v>
      </c>
      <c r="K1546" s="65"/>
      <c r="N1546" s="59">
        <v>46.36</v>
      </c>
      <c r="O1546" s="68">
        <f t="shared" si="491"/>
        <v>11.59</v>
      </c>
      <c r="P1546" s="68">
        <f t="shared" si="481"/>
        <v>34.769999999999996</v>
      </c>
      <c r="Q1546" s="69">
        <f t="shared" si="492"/>
        <v>0.25000000000000011</v>
      </c>
    </row>
    <row r="1547" spans="1:17" ht="24" customHeight="1" x14ac:dyDescent="0.2">
      <c r="A1547" s="12" t="s">
        <v>48</v>
      </c>
      <c r="B1547" s="14">
        <v>2658</v>
      </c>
      <c r="C1547" s="12" t="s">
        <v>90</v>
      </c>
      <c r="D1547" s="12" t="s">
        <v>835</v>
      </c>
      <c r="E1547" s="137" t="s">
        <v>836</v>
      </c>
      <c r="F1547" s="137"/>
      <c r="G1547" s="13" t="s">
        <v>104</v>
      </c>
      <c r="H1547" s="16">
        <v>0.93799999999999994</v>
      </c>
      <c r="I1547" s="15">
        <f t="shared" si="490"/>
        <v>123.18</v>
      </c>
      <c r="J1547" s="15">
        <f t="shared" ref="J1547:J1550" si="493">ROUND(H1547*I1547,2)</f>
        <v>115.54</v>
      </c>
      <c r="K1547" s="65"/>
      <c r="N1547" s="59">
        <v>164.24</v>
      </c>
      <c r="O1547" s="68">
        <f t="shared" si="491"/>
        <v>41.06</v>
      </c>
      <c r="P1547" s="68">
        <f t="shared" si="481"/>
        <v>123.18</v>
      </c>
      <c r="Q1547" s="69">
        <f t="shared" si="492"/>
        <v>0.25</v>
      </c>
    </row>
    <row r="1548" spans="1:17" ht="51.95" customHeight="1" x14ac:dyDescent="0.2">
      <c r="A1548" s="12" t="s">
        <v>48</v>
      </c>
      <c r="B1548" s="14">
        <v>91</v>
      </c>
      <c r="C1548" s="12" t="s">
        <v>90</v>
      </c>
      <c r="D1548" s="12" t="s">
        <v>837</v>
      </c>
      <c r="E1548" s="137" t="s">
        <v>838</v>
      </c>
      <c r="F1548" s="137"/>
      <c r="G1548" s="13" t="s">
        <v>104</v>
      </c>
      <c r="H1548" s="16">
        <v>0.93600000000000005</v>
      </c>
      <c r="I1548" s="15">
        <f t="shared" si="490"/>
        <v>352.11750000000001</v>
      </c>
      <c r="J1548" s="15">
        <f t="shared" si="493"/>
        <v>329.58</v>
      </c>
      <c r="K1548" s="65"/>
      <c r="N1548" s="59">
        <v>469.49</v>
      </c>
      <c r="O1548" s="68">
        <f t="shared" si="491"/>
        <v>117.3725</v>
      </c>
      <c r="P1548" s="68">
        <f t="shared" si="481"/>
        <v>352.11750000000001</v>
      </c>
      <c r="Q1548" s="69">
        <f t="shared" si="492"/>
        <v>0.25</v>
      </c>
    </row>
    <row r="1549" spans="1:17" ht="26.1" customHeight="1" x14ac:dyDescent="0.2">
      <c r="A1549" s="12" t="s">
        <v>48</v>
      </c>
      <c r="B1549" s="14">
        <v>96</v>
      </c>
      <c r="C1549" s="12" t="s">
        <v>90</v>
      </c>
      <c r="D1549" s="12" t="s">
        <v>839</v>
      </c>
      <c r="E1549" s="137" t="s">
        <v>838</v>
      </c>
      <c r="F1549" s="137"/>
      <c r="G1549" s="13" t="s">
        <v>104</v>
      </c>
      <c r="H1549" s="16">
        <v>0.06</v>
      </c>
      <c r="I1549" s="15">
        <f t="shared" si="490"/>
        <v>365.04750000000001</v>
      </c>
      <c r="J1549" s="15">
        <f t="shared" si="493"/>
        <v>21.9</v>
      </c>
      <c r="K1549" s="65"/>
      <c r="N1549" s="59">
        <v>486.73</v>
      </c>
      <c r="O1549" s="68">
        <f t="shared" si="491"/>
        <v>121.6825</v>
      </c>
      <c r="P1549" s="68">
        <f t="shared" si="481"/>
        <v>365.04750000000001</v>
      </c>
      <c r="Q1549" s="69">
        <f t="shared" si="492"/>
        <v>0.25</v>
      </c>
    </row>
    <row r="1550" spans="1:17" ht="24" customHeight="1" thickBot="1" x14ac:dyDescent="0.25">
      <c r="A1550" s="17" t="s">
        <v>50</v>
      </c>
      <c r="B1550" s="19">
        <v>545</v>
      </c>
      <c r="C1550" s="17" t="s">
        <v>90</v>
      </c>
      <c r="D1550" s="17" t="s">
        <v>840</v>
      </c>
      <c r="E1550" s="139" t="s">
        <v>54</v>
      </c>
      <c r="F1550" s="139"/>
      <c r="G1550" s="18" t="s">
        <v>104</v>
      </c>
      <c r="H1550" s="21">
        <v>1.9</v>
      </c>
      <c r="I1550" s="20">
        <f t="shared" si="490"/>
        <v>150</v>
      </c>
      <c r="J1550" s="20">
        <f t="shared" si="493"/>
        <v>285</v>
      </c>
      <c r="K1550" s="65"/>
      <c r="N1550" s="59">
        <v>200</v>
      </c>
      <c r="O1550" s="68">
        <f t="shared" si="491"/>
        <v>50</v>
      </c>
      <c r="P1550" s="68">
        <f t="shared" ref="P1550:P1613" si="494">N1550-O1550</f>
        <v>150</v>
      </c>
      <c r="Q1550" s="69">
        <f t="shared" si="492"/>
        <v>0.25</v>
      </c>
    </row>
    <row r="1551" spans="1:17" ht="0.95" customHeight="1" thickTop="1" x14ac:dyDescent="0.2">
      <c r="A1551" s="11"/>
      <c r="B1551" s="11"/>
      <c r="C1551" s="11"/>
      <c r="D1551" s="11"/>
      <c r="E1551" s="11"/>
      <c r="F1551" s="11"/>
      <c r="G1551" s="11"/>
      <c r="H1551" s="11"/>
      <c r="I1551" s="11"/>
      <c r="J1551" s="11"/>
      <c r="K1551" s="65" t="b">
        <f t="shared" ref="K1551:K1600" si="495">IF(J1551="Total",J1552)</f>
        <v>0</v>
      </c>
      <c r="N1551" s="59"/>
      <c r="O1551" s="68">
        <f t="shared" si="491"/>
        <v>0</v>
      </c>
      <c r="P1551" s="68">
        <f t="shared" si="494"/>
        <v>0</v>
      </c>
      <c r="Q1551" s="69" t="e">
        <f t="shared" si="492"/>
        <v>#DIV/0!</v>
      </c>
    </row>
    <row r="1552" spans="1:17" ht="18" customHeight="1" x14ac:dyDescent="0.2">
      <c r="A1552" s="2" t="s">
        <v>841</v>
      </c>
      <c r="B1552" s="4" t="s">
        <v>36</v>
      </c>
      <c r="C1552" s="2" t="s">
        <v>37</v>
      </c>
      <c r="D1552" s="2" t="s">
        <v>9</v>
      </c>
      <c r="E1552" s="129" t="s">
        <v>38</v>
      </c>
      <c r="F1552" s="129"/>
      <c r="G1552" s="3" t="s">
        <v>39</v>
      </c>
      <c r="H1552" s="4" t="s">
        <v>40</v>
      </c>
      <c r="I1552" s="4" t="s">
        <v>41</v>
      </c>
      <c r="J1552" s="4" t="s">
        <v>10</v>
      </c>
      <c r="K1552" s="65">
        <f t="shared" si="495"/>
        <v>14.3</v>
      </c>
      <c r="N1552" s="59" t="s">
        <v>41</v>
      </c>
      <c r="O1552" s="68" t="e">
        <f t="shared" si="491"/>
        <v>#VALUE!</v>
      </c>
      <c r="P1552" s="68" t="e">
        <f t="shared" si="494"/>
        <v>#VALUE!</v>
      </c>
      <c r="Q1552" s="69" t="e">
        <f t="shared" si="492"/>
        <v>#VALUE!</v>
      </c>
    </row>
    <row r="1553" spans="1:17" ht="39" customHeight="1" x14ac:dyDescent="0.2">
      <c r="A1553" s="6" t="s">
        <v>42</v>
      </c>
      <c r="B1553" s="8">
        <v>89356</v>
      </c>
      <c r="C1553" s="6" t="s">
        <v>44</v>
      </c>
      <c r="D1553" s="6" t="s">
        <v>842</v>
      </c>
      <c r="E1553" s="138" t="s">
        <v>154</v>
      </c>
      <c r="F1553" s="138"/>
      <c r="G1553" s="7" t="s">
        <v>108</v>
      </c>
      <c r="H1553" s="10">
        <v>1</v>
      </c>
      <c r="I1553" s="9">
        <f>SUM(J1554:J1557)</f>
        <v>14.3</v>
      </c>
      <c r="J1553" s="9">
        <f>H1553*I1553</f>
        <v>14.3</v>
      </c>
      <c r="K1553" s="65"/>
      <c r="N1553" s="59">
        <v>19.059999999999999</v>
      </c>
      <c r="O1553" s="68">
        <f t="shared" si="491"/>
        <v>4.7649999999999997</v>
      </c>
      <c r="P1553" s="68">
        <f t="shared" si="494"/>
        <v>14.294999999999998</v>
      </c>
      <c r="Q1553" s="69">
        <f t="shared" si="492"/>
        <v>0.25</v>
      </c>
    </row>
    <row r="1554" spans="1:17" ht="26.1" customHeight="1" x14ac:dyDescent="0.2">
      <c r="A1554" s="12" t="s">
        <v>48</v>
      </c>
      <c r="B1554" s="14">
        <v>88248</v>
      </c>
      <c r="C1554" s="12" t="s">
        <v>44</v>
      </c>
      <c r="D1554" s="12" t="s">
        <v>754</v>
      </c>
      <c r="E1554" s="137" t="s">
        <v>46</v>
      </c>
      <c r="F1554" s="137"/>
      <c r="G1554" s="13" t="s">
        <v>73</v>
      </c>
      <c r="H1554" s="16">
        <v>0.35</v>
      </c>
      <c r="I1554" s="15">
        <f t="shared" ref="I1554:I1557" si="496">P1554</f>
        <v>12.914999999999999</v>
      </c>
      <c r="J1554" s="15">
        <f t="shared" ref="J1554:J1557" si="497">ROUNDDOWN(H1554*I1554,2)</f>
        <v>4.5199999999999996</v>
      </c>
      <c r="K1554" s="65"/>
      <c r="N1554" s="59">
        <v>17.22</v>
      </c>
      <c r="O1554" s="68">
        <f t="shared" si="491"/>
        <v>4.3049999999999997</v>
      </c>
      <c r="P1554" s="68">
        <f t="shared" si="494"/>
        <v>12.914999999999999</v>
      </c>
      <c r="Q1554" s="69">
        <f t="shared" si="492"/>
        <v>0.25</v>
      </c>
    </row>
    <row r="1555" spans="1:17" ht="26.1" customHeight="1" x14ac:dyDescent="0.2">
      <c r="A1555" s="12" t="s">
        <v>48</v>
      </c>
      <c r="B1555" s="14">
        <v>88267</v>
      </c>
      <c r="C1555" s="12" t="s">
        <v>44</v>
      </c>
      <c r="D1555" s="12" t="s">
        <v>486</v>
      </c>
      <c r="E1555" s="137" t="s">
        <v>46</v>
      </c>
      <c r="F1555" s="137"/>
      <c r="G1555" s="13" t="s">
        <v>73</v>
      </c>
      <c r="H1555" s="16">
        <v>0.40500000000000003</v>
      </c>
      <c r="I1555" s="15">
        <f t="shared" si="496"/>
        <v>15.75</v>
      </c>
      <c r="J1555" s="15">
        <f t="shared" si="497"/>
        <v>6.37</v>
      </c>
      <c r="K1555" s="65"/>
      <c r="N1555" s="59">
        <v>21</v>
      </c>
      <c r="O1555" s="68">
        <f t="shared" si="491"/>
        <v>5.25</v>
      </c>
      <c r="P1555" s="68">
        <f t="shared" si="494"/>
        <v>15.75</v>
      </c>
      <c r="Q1555" s="69">
        <f t="shared" si="492"/>
        <v>0.25</v>
      </c>
    </row>
    <row r="1556" spans="1:17" ht="26.1" customHeight="1" x14ac:dyDescent="0.2">
      <c r="A1556" s="17" t="s">
        <v>50</v>
      </c>
      <c r="B1556" s="19">
        <v>9868</v>
      </c>
      <c r="C1556" s="17" t="s">
        <v>44</v>
      </c>
      <c r="D1556" s="17" t="s">
        <v>843</v>
      </c>
      <c r="E1556" s="139" t="s">
        <v>54</v>
      </c>
      <c r="F1556" s="139"/>
      <c r="G1556" s="18" t="s">
        <v>108</v>
      </c>
      <c r="H1556" s="21">
        <v>1.05</v>
      </c>
      <c r="I1556" s="20">
        <f t="shared" si="496"/>
        <v>3.1049999999999995</v>
      </c>
      <c r="J1556" s="20">
        <f t="shared" si="497"/>
        <v>3.26</v>
      </c>
      <c r="K1556" s="65"/>
      <c r="N1556" s="59">
        <v>4.1399999999999997</v>
      </c>
      <c r="O1556" s="68">
        <f t="shared" si="491"/>
        <v>1.0349999999999999</v>
      </c>
      <c r="P1556" s="68">
        <f t="shared" si="494"/>
        <v>3.1049999999999995</v>
      </c>
      <c r="Q1556" s="69">
        <f t="shared" si="492"/>
        <v>0.25</v>
      </c>
    </row>
    <row r="1557" spans="1:17" ht="24" customHeight="1" thickBot="1" x14ac:dyDescent="0.25">
      <c r="A1557" s="17" t="s">
        <v>50</v>
      </c>
      <c r="B1557" s="19">
        <v>38383</v>
      </c>
      <c r="C1557" s="17" t="s">
        <v>44</v>
      </c>
      <c r="D1557" s="17" t="s">
        <v>756</v>
      </c>
      <c r="E1557" s="139" t="s">
        <v>54</v>
      </c>
      <c r="F1557" s="139"/>
      <c r="G1557" s="18" t="s">
        <v>130</v>
      </c>
      <c r="H1557" s="21">
        <v>0.09</v>
      </c>
      <c r="I1557" s="20">
        <f t="shared" si="496"/>
        <v>1.71</v>
      </c>
      <c r="J1557" s="20">
        <f t="shared" si="497"/>
        <v>0.15</v>
      </c>
      <c r="K1557" s="65"/>
      <c r="N1557" s="59">
        <v>2.2799999999999998</v>
      </c>
      <c r="O1557" s="68">
        <f t="shared" si="491"/>
        <v>0.56999999999999995</v>
      </c>
      <c r="P1557" s="68">
        <f t="shared" si="494"/>
        <v>1.71</v>
      </c>
      <c r="Q1557" s="69">
        <f t="shared" si="492"/>
        <v>0.25</v>
      </c>
    </row>
    <row r="1558" spans="1:17" ht="0.95" customHeight="1" thickTop="1" x14ac:dyDescent="0.2">
      <c r="A1558" s="11"/>
      <c r="B1558" s="11"/>
      <c r="C1558" s="11"/>
      <c r="D1558" s="11"/>
      <c r="E1558" s="11"/>
      <c r="F1558" s="11"/>
      <c r="G1558" s="11"/>
      <c r="H1558" s="11"/>
      <c r="I1558" s="11"/>
      <c r="J1558" s="11"/>
      <c r="K1558" s="65" t="b">
        <f t="shared" si="495"/>
        <v>0</v>
      </c>
      <c r="N1558" s="59"/>
      <c r="O1558" s="68">
        <f t="shared" si="491"/>
        <v>0</v>
      </c>
      <c r="P1558" s="68">
        <f t="shared" si="494"/>
        <v>0</v>
      </c>
      <c r="Q1558" s="69" t="e">
        <f t="shared" si="492"/>
        <v>#DIV/0!</v>
      </c>
    </row>
    <row r="1559" spans="1:17" ht="18" customHeight="1" x14ac:dyDescent="0.2">
      <c r="A1559" s="2" t="s">
        <v>844</v>
      </c>
      <c r="B1559" s="4" t="s">
        <v>36</v>
      </c>
      <c r="C1559" s="2" t="s">
        <v>37</v>
      </c>
      <c r="D1559" s="2" t="s">
        <v>9</v>
      </c>
      <c r="E1559" s="129" t="s">
        <v>38</v>
      </c>
      <c r="F1559" s="129"/>
      <c r="G1559" s="3" t="s">
        <v>39</v>
      </c>
      <c r="H1559" s="4" t="s">
        <v>40</v>
      </c>
      <c r="I1559" s="4" t="s">
        <v>41</v>
      </c>
      <c r="J1559" s="4" t="s">
        <v>10</v>
      </c>
      <c r="K1559" s="65">
        <f t="shared" si="495"/>
        <v>13.08</v>
      </c>
      <c r="N1559" s="59" t="s">
        <v>41</v>
      </c>
      <c r="O1559" s="68" t="e">
        <f t="shared" si="491"/>
        <v>#VALUE!</v>
      </c>
      <c r="P1559" s="68" t="e">
        <f t="shared" si="494"/>
        <v>#VALUE!</v>
      </c>
      <c r="Q1559" s="69" t="e">
        <f t="shared" si="492"/>
        <v>#VALUE!</v>
      </c>
    </row>
    <row r="1560" spans="1:17" ht="26.1" customHeight="1" x14ac:dyDescent="0.2">
      <c r="A1560" s="6" t="s">
        <v>42</v>
      </c>
      <c r="B1560" s="8">
        <v>89449</v>
      </c>
      <c r="C1560" s="6" t="s">
        <v>44</v>
      </c>
      <c r="D1560" s="6" t="s">
        <v>845</v>
      </c>
      <c r="E1560" s="138" t="s">
        <v>154</v>
      </c>
      <c r="F1560" s="138"/>
      <c r="G1560" s="7" t="s">
        <v>108</v>
      </c>
      <c r="H1560" s="10">
        <v>1</v>
      </c>
      <c r="I1560" s="9">
        <f>SUM(J1561:J1564)</f>
        <v>13.08</v>
      </c>
      <c r="J1560" s="9">
        <f>H1560*I1560</f>
        <v>13.08</v>
      </c>
      <c r="K1560" s="65"/>
      <c r="N1560" s="59">
        <v>17.440000000000001</v>
      </c>
      <c r="O1560" s="68">
        <f t="shared" si="491"/>
        <v>4.3600000000000003</v>
      </c>
      <c r="P1560" s="68">
        <f t="shared" si="494"/>
        <v>13.080000000000002</v>
      </c>
      <c r="Q1560" s="69">
        <f t="shared" si="492"/>
        <v>0.25</v>
      </c>
    </row>
    <row r="1561" spans="1:17" ht="26.1" customHeight="1" x14ac:dyDescent="0.2">
      <c r="A1561" s="12" t="s">
        <v>48</v>
      </c>
      <c r="B1561" s="14">
        <v>88248</v>
      </c>
      <c r="C1561" s="12" t="s">
        <v>44</v>
      </c>
      <c r="D1561" s="12" t="s">
        <v>754</v>
      </c>
      <c r="E1561" s="137" t="s">
        <v>46</v>
      </c>
      <c r="F1561" s="137"/>
      <c r="G1561" s="13" t="s">
        <v>73</v>
      </c>
      <c r="H1561" s="16">
        <v>3.4099999999999998E-2</v>
      </c>
      <c r="I1561" s="15">
        <f t="shared" ref="I1561:I1564" si="498">P1561</f>
        <v>12.914999999999999</v>
      </c>
      <c r="J1561" s="15">
        <f t="shared" ref="J1561:J1564" si="499">ROUNDDOWN(H1561*I1561,2)</f>
        <v>0.44</v>
      </c>
      <c r="K1561" s="65"/>
      <c r="N1561" s="59">
        <v>17.22</v>
      </c>
      <c r="O1561" s="68">
        <f t="shared" si="491"/>
        <v>4.3049999999999997</v>
      </c>
      <c r="P1561" s="68">
        <f t="shared" si="494"/>
        <v>12.914999999999999</v>
      </c>
      <c r="Q1561" s="69">
        <f t="shared" si="492"/>
        <v>0.25</v>
      </c>
    </row>
    <row r="1562" spans="1:17" ht="26.1" customHeight="1" x14ac:dyDescent="0.2">
      <c r="A1562" s="12" t="s">
        <v>48</v>
      </c>
      <c r="B1562" s="14">
        <v>88267</v>
      </c>
      <c r="C1562" s="12" t="s">
        <v>44</v>
      </c>
      <c r="D1562" s="12" t="s">
        <v>486</v>
      </c>
      <c r="E1562" s="137" t="s">
        <v>46</v>
      </c>
      <c r="F1562" s="137"/>
      <c r="G1562" s="13" t="s">
        <v>73</v>
      </c>
      <c r="H1562" s="16">
        <v>3.4099999999999998E-2</v>
      </c>
      <c r="I1562" s="15">
        <f t="shared" si="498"/>
        <v>15.75</v>
      </c>
      <c r="J1562" s="15">
        <f t="shared" si="499"/>
        <v>0.53</v>
      </c>
      <c r="K1562" s="65"/>
      <c r="N1562" s="59">
        <v>21</v>
      </c>
      <c r="O1562" s="68">
        <f t="shared" si="491"/>
        <v>5.25</v>
      </c>
      <c r="P1562" s="68">
        <f t="shared" si="494"/>
        <v>15.75</v>
      </c>
      <c r="Q1562" s="69">
        <f t="shared" si="492"/>
        <v>0.25</v>
      </c>
    </row>
    <row r="1563" spans="1:17" ht="26.1" customHeight="1" x14ac:dyDescent="0.2">
      <c r="A1563" s="17" t="s">
        <v>50</v>
      </c>
      <c r="B1563" s="19">
        <v>9875</v>
      </c>
      <c r="C1563" s="17" t="s">
        <v>44</v>
      </c>
      <c r="D1563" s="17" t="s">
        <v>846</v>
      </c>
      <c r="E1563" s="139" t="s">
        <v>54</v>
      </c>
      <c r="F1563" s="139"/>
      <c r="G1563" s="18" t="s">
        <v>108</v>
      </c>
      <c r="H1563" s="21">
        <v>1.0492999999999999</v>
      </c>
      <c r="I1563" s="20">
        <f t="shared" si="498"/>
        <v>11.5425</v>
      </c>
      <c r="J1563" s="20">
        <f>ROUNDDOWN(H1563*I1563,2)-0.01</f>
        <v>12.1</v>
      </c>
      <c r="K1563" s="65"/>
      <c r="N1563" s="59">
        <v>15.39</v>
      </c>
      <c r="O1563" s="68">
        <f t="shared" si="491"/>
        <v>3.8475000000000001</v>
      </c>
      <c r="P1563" s="68">
        <f t="shared" si="494"/>
        <v>11.5425</v>
      </c>
      <c r="Q1563" s="69">
        <f t="shared" si="492"/>
        <v>0.25</v>
      </c>
    </row>
    <row r="1564" spans="1:17" ht="24" customHeight="1" thickBot="1" x14ac:dyDescent="0.25">
      <c r="A1564" s="17" t="s">
        <v>50</v>
      </c>
      <c r="B1564" s="19">
        <v>38383</v>
      </c>
      <c r="C1564" s="17" t="s">
        <v>44</v>
      </c>
      <c r="D1564" s="17" t="s">
        <v>756</v>
      </c>
      <c r="E1564" s="139" t="s">
        <v>54</v>
      </c>
      <c r="F1564" s="139"/>
      <c r="G1564" s="18" t="s">
        <v>130</v>
      </c>
      <c r="H1564" s="21">
        <v>8.0000000000000002E-3</v>
      </c>
      <c r="I1564" s="20">
        <f t="shared" si="498"/>
        <v>1.71</v>
      </c>
      <c r="J1564" s="20">
        <f t="shared" si="499"/>
        <v>0.01</v>
      </c>
      <c r="K1564" s="65"/>
      <c r="N1564" s="59">
        <v>2.2799999999999998</v>
      </c>
      <c r="O1564" s="68">
        <f t="shared" si="491"/>
        <v>0.56999999999999995</v>
      </c>
      <c r="P1564" s="68">
        <f t="shared" si="494"/>
        <v>1.71</v>
      </c>
      <c r="Q1564" s="69">
        <f t="shared" si="492"/>
        <v>0.25</v>
      </c>
    </row>
    <row r="1565" spans="1:17" ht="0.95" customHeight="1" thickTop="1" x14ac:dyDescent="0.2">
      <c r="A1565" s="11"/>
      <c r="B1565" s="11"/>
      <c r="C1565" s="11"/>
      <c r="D1565" s="11"/>
      <c r="E1565" s="11"/>
      <c r="F1565" s="11"/>
      <c r="G1565" s="11"/>
      <c r="H1565" s="11"/>
      <c r="I1565" s="11"/>
      <c r="J1565" s="11"/>
      <c r="K1565" s="65" t="b">
        <f t="shared" si="495"/>
        <v>0</v>
      </c>
      <c r="N1565" s="59"/>
      <c r="O1565" s="68">
        <f t="shared" si="491"/>
        <v>0</v>
      </c>
      <c r="P1565" s="68">
        <f t="shared" si="494"/>
        <v>0</v>
      </c>
      <c r="Q1565" s="69" t="e">
        <f t="shared" si="492"/>
        <v>#DIV/0!</v>
      </c>
    </row>
    <row r="1566" spans="1:17" ht="18" customHeight="1" x14ac:dyDescent="0.2">
      <c r="A1566" s="2" t="s">
        <v>847</v>
      </c>
      <c r="B1566" s="4" t="s">
        <v>36</v>
      </c>
      <c r="C1566" s="2" t="s">
        <v>37</v>
      </c>
      <c r="D1566" s="2" t="s">
        <v>9</v>
      </c>
      <c r="E1566" s="129" t="s">
        <v>38</v>
      </c>
      <c r="F1566" s="129"/>
      <c r="G1566" s="3" t="s">
        <v>39</v>
      </c>
      <c r="H1566" s="4" t="s">
        <v>40</v>
      </c>
      <c r="I1566" s="4" t="s">
        <v>41</v>
      </c>
      <c r="J1566" s="4" t="s">
        <v>10</v>
      </c>
      <c r="K1566" s="65">
        <f t="shared" si="495"/>
        <v>34.44</v>
      </c>
      <c r="N1566" s="59" t="s">
        <v>41</v>
      </c>
      <c r="O1566" s="68" t="e">
        <f t="shared" si="491"/>
        <v>#VALUE!</v>
      </c>
      <c r="P1566" s="68" t="e">
        <f t="shared" si="494"/>
        <v>#VALUE!</v>
      </c>
      <c r="Q1566" s="69" t="e">
        <f t="shared" si="492"/>
        <v>#VALUE!</v>
      </c>
    </row>
    <row r="1567" spans="1:17" ht="26.1" customHeight="1" x14ac:dyDescent="0.2">
      <c r="A1567" s="6" t="s">
        <v>42</v>
      </c>
      <c r="B1567" s="8">
        <v>89451</v>
      </c>
      <c r="C1567" s="6" t="s">
        <v>44</v>
      </c>
      <c r="D1567" s="6" t="s">
        <v>848</v>
      </c>
      <c r="E1567" s="138" t="s">
        <v>154</v>
      </c>
      <c r="F1567" s="138"/>
      <c r="G1567" s="7" t="s">
        <v>108</v>
      </c>
      <c r="H1567" s="10">
        <v>1</v>
      </c>
      <c r="I1567" s="9">
        <f>SUM(J1568:J1571)</f>
        <v>34.44</v>
      </c>
      <c r="J1567" s="9">
        <f>H1567*I1567</f>
        <v>34.44</v>
      </c>
      <c r="K1567" s="65"/>
      <c r="N1567" s="59">
        <v>45.910000000000004</v>
      </c>
      <c r="O1567" s="68">
        <f t="shared" si="491"/>
        <v>11.477500000000001</v>
      </c>
      <c r="P1567" s="68">
        <f t="shared" si="494"/>
        <v>34.432500000000005</v>
      </c>
      <c r="Q1567" s="69">
        <f t="shared" si="492"/>
        <v>0.25</v>
      </c>
    </row>
    <row r="1568" spans="1:17" ht="26.1" customHeight="1" x14ac:dyDescent="0.2">
      <c r="A1568" s="12" t="s">
        <v>48</v>
      </c>
      <c r="B1568" s="14">
        <v>88248</v>
      </c>
      <c r="C1568" s="12" t="s">
        <v>44</v>
      </c>
      <c r="D1568" s="12" t="s">
        <v>754</v>
      </c>
      <c r="E1568" s="137" t="s">
        <v>46</v>
      </c>
      <c r="F1568" s="137"/>
      <c r="G1568" s="13" t="s">
        <v>73</v>
      </c>
      <c r="H1568" s="16">
        <v>4.9399999999999999E-2</v>
      </c>
      <c r="I1568" s="15">
        <f t="shared" ref="I1568:I1571" si="500">P1568</f>
        <v>12.914999999999999</v>
      </c>
      <c r="J1568" s="15">
        <f>ROUND(H1568*I1568,2)</f>
        <v>0.64</v>
      </c>
      <c r="K1568" s="65"/>
      <c r="N1568" s="59">
        <v>17.22</v>
      </c>
      <c r="O1568" s="68">
        <f t="shared" si="491"/>
        <v>4.3049999999999997</v>
      </c>
      <c r="P1568" s="68">
        <f t="shared" si="494"/>
        <v>12.914999999999999</v>
      </c>
      <c r="Q1568" s="69">
        <f t="shared" si="492"/>
        <v>0.25</v>
      </c>
    </row>
    <row r="1569" spans="1:17" ht="26.1" customHeight="1" x14ac:dyDescent="0.2">
      <c r="A1569" s="12" t="s">
        <v>48</v>
      </c>
      <c r="B1569" s="14">
        <v>88267</v>
      </c>
      <c r="C1569" s="12" t="s">
        <v>44</v>
      </c>
      <c r="D1569" s="12" t="s">
        <v>486</v>
      </c>
      <c r="E1569" s="137" t="s">
        <v>46</v>
      </c>
      <c r="F1569" s="137"/>
      <c r="G1569" s="13" t="s">
        <v>73</v>
      </c>
      <c r="H1569" s="16">
        <v>4.9399999999999999E-2</v>
      </c>
      <c r="I1569" s="15">
        <f t="shared" si="500"/>
        <v>15.75</v>
      </c>
      <c r="J1569" s="15">
        <f>ROUND(H1569*I1569,2)</f>
        <v>0.78</v>
      </c>
      <c r="K1569" s="65"/>
      <c r="N1569" s="59">
        <v>21</v>
      </c>
      <c r="O1569" s="68">
        <f t="shared" si="491"/>
        <v>5.25</v>
      </c>
      <c r="P1569" s="68">
        <f t="shared" si="494"/>
        <v>15.75</v>
      </c>
      <c r="Q1569" s="69">
        <f t="shared" si="492"/>
        <v>0.25</v>
      </c>
    </row>
    <row r="1570" spans="1:17" ht="26.1" customHeight="1" x14ac:dyDescent="0.2">
      <c r="A1570" s="17" t="s">
        <v>50</v>
      </c>
      <c r="B1570" s="19">
        <v>9871</v>
      </c>
      <c r="C1570" s="17" t="s">
        <v>44</v>
      </c>
      <c r="D1570" s="17" t="s">
        <v>849</v>
      </c>
      <c r="E1570" s="139" t="s">
        <v>54</v>
      </c>
      <c r="F1570" s="139"/>
      <c r="G1570" s="18" t="s">
        <v>108</v>
      </c>
      <c r="H1570" s="21">
        <v>1.0492999999999999</v>
      </c>
      <c r="I1570" s="20">
        <f t="shared" si="500"/>
        <v>31.462500000000002</v>
      </c>
      <c r="J1570" s="20">
        <f t="shared" ref="J1570:J1571" si="501">ROUNDDOWN(H1570*I1570,2)</f>
        <v>33.01</v>
      </c>
      <c r="K1570" s="65"/>
      <c r="N1570" s="59">
        <v>41.95</v>
      </c>
      <c r="O1570" s="68">
        <f t="shared" si="491"/>
        <v>10.487500000000001</v>
      </c>
      <c r="P1570" s="68">
        <f t="shared" si="494"/>
        <v>31.462500000000002</v>
      </c>
      <c r="Q1570" s="69">
        <f t="shared" si="492"/>
        <v>0.25</v>
      </c>
    </row>
    <row r="1571" spans="1:17" ht="24" customHeight="1" thickBot="1" x14ac:dyDescent="0.25">
      <c r="A1571" s="17" t="s">
        <v>50</v>
      </c>
      <c r="B1571" s="19">
        <v>38383</v>
      </c>
      <c r="C1571" s="17" t="s">
        <v>44</v>
      </c>
      <c r="D1571" s="17" t="s">
        <v>756</v>
      </c>
      <c r="E1571" s="139" t="s">
        <v>54</v>
      </c>
      <c r="F1571" s="139"/>
      <c r="G1571" s="18" t="s">
        <v>130</v>
      </c>
      <c r="H1571" s="21">
        <v>1.15E-2</v>
      </c>
      <c r="I1571" s="20">
        <f t="shared" si="500"/>
        <v>1.71</v>
      </c>
      <c r="J1571" s="20">
        <f t="shared" si="501"/>
        <v>0.01</v>
      </c>
      <c r="K1571" s="65"/>
      <c r="N1571" s="59">
        <v>2.2799999999999998</v>
      </c>
      <c r="O1571" s="68">
        <f t="shared" si="491"/>
        <v>0.56999999999999995</v>
      </c>
      <c r="P1571" s="68">
        <f t="shared" si="494"/>
        <v>1.71</v>
      </c>
      <c r="Q1571" s="69">
        <f t="shared" si="492"/>
        <v>0.25</v>
      </c>
    </row>
    <row r="1572" spans="1:17" ht="0.95" customHeight="1" thickTop="1" x14ac:dyDescent="0.2">
      <c r="A1572" s="11"/>
      <c r="B1572" s="11"/>
      <c r="C1572" s="11"/>
      <c r="D1572" s="11"/>
      <c r="E1572" s="11"/>
      <c r="F1572" s="11"/>
      <c r="G1572" s="11"/>
      <c r="H1572" s="11"/>
      <c r="I1572" s="11"/>
      <c r="J1572" s="11"/>
      <c r="K1572" s="65" t="b">
        <f t="shared" si="495"/>
        <v>0</v>
      </c>
      <c r="N1572" s="59"/>
      <c r="O1572" s="68">
        <f t="shared" si="491"/>
        <v>0</v>
      </c>
      <c r="P1572" s="68">
        <f t="shared" si="494"/>
        <v>0</v>
      </c>
      <c r="Q1572" s="69" t="e">
        <f t="shared" si="492"/>
        <v>#DIV/0!</v>
      </c>
    </row>
    <row r="1573" spans="1:17" ht="18" customHeight="1" x14ac:dyDescent="0.2">
      <c r="A1573" s="2" t="s">
        <v>850</v>
      </c>
      <c r="B1573" s="4" t="s">
        <v>36</v>
      </c>
      <c r="C1573" s="2" t="s">
        <v>37</v>
      </c>
      <c r="D1573" s="2" t="s">
        <v>9</v>
      </c>
      <c r="E1573" s="129" t="s">
        <v>38</v>
      </c>
      <c r="F1573" s="129"/>
      <c r="G1573" s="3" t="s">
        <v>39</v>
      </c>
      <c r="H1573" s="4" t="s">
        <v>40</v>
      </c>
      <c r="I1573" s="4" t="s">
        <v>41</v>
      </c>
      <c r="J1573" s="4" t="s">
        <v>10</v>
      </c>
      <c r="K1573" s="65">
        <f t="shared" si="495"/>
        <v>5.67</v>
      </c>
      <c r="N1573" s="59" t="s">
        <v>41</v>
      </c>
      <c r="O1573" s="68" t="e">
        <f t="shared" si="491"/>
        <v>#VALUE!</v>
      </c>
      <c r="P1573" s="68" t="e">
        <f t="shared" si="494"/>
        <v>#VALUE!</v>
      </c>
      <c r="Q1573" s="69" t="e">
        <f t="shared" si="492"/>
        <v>#VALUE!</v>
      </c>
    </row>
    <row r="1574" spans="1:17" ht="39" customHeight="1" x14ac:dyDescent="0.2">
      <c r="A1574" s="6" t="s">
        <v>42</v>
      </c>
      <c r="B1574" s="8">
        <v>89362</v>
      </c>
      <c r="C1574" s="6" t="s">
        <v>44</v>
      </c>
      <c r="D1574" s="6" t="s">
        <v>851</v>
      </c>
      <c r="E1574" s="138" t="s">
        <v>154</v>
      </c>
      <c r="F1574" s="138"/>
      <c r="G1574" s="7" t="s">
        <v>130</v>
      </c>
      <c r="H1574" s="10">
        <v>1</v>
      </c>
      <c r="I1574" s="9">
        <f>SUM(J1575:J1580)</f>
        <v>5.67</v>
      </c>
      <c r="J1574" s="9">
        <f>H1574*I1574</f>
        <v>5.67</v>
      </c>
      <c r="K1574" s="65"/>
      <c r="N1574" s="59">
        <v>7.55</v>
      </c>
      <c r="O1574" s="68">
        <f t="shared" si="491"/>
        <v>1.8875</v>
      </c>
      <c r="P1574" s="68">
        <f t="shared" si="494"/>
        <v>5.6624999999999996</v>
      </c>
      <c r="Q1574" s="69">
        <f t="shared" si="492"/>
        <v>0.25</v>
      </c>
    </row>
    <row r="1575" spans="1:17" ht="26.1" customHeight="1" x14ac:dyDescent="0.2">
      <c r="A1575" s="12" t="s">
        <v>48</v>
      </c>
      <c r="B1575" s="14">
        <v>88248</v>
      </c>
      <c r="C1575" s="12" t="s">
        <v>44</v>
      </c>
      <c r="D1575" s="12" t="s">
        <v>754</v>
      </c>
      <c r="E1575" s="137" t="s">
        <v>46</v>
      </c>
      <c r="F1575" s="137"/>
      <c r="G1575" s="13" t="s">
        <v>73</v>
      </c>
      <c r="H1575" s="16">
        <v>0.152</v>
      </c>
      <c r="I1575" s="15">
        <f t="shared" ref="I1575:I1580" si="502">P1575</f>
        <v>12.914999999999999</v>
      </c>
      <c r="J1575" s="15">
        <f>ROUND(H1575*I1575,2)</f>
        <v>1.96</v>
      </c>
      <c r="K1575" s="65"/>
      <c r="N1575" s="59">
        <v>17.22</v>
      </c>
      <c r="O1575" s="68">
        <f t="shared" si="491"/>
        <v>4.3049999999999997</v>
      </c>
      <c r="P1575" s="68">
        <f t="shared" si="494"/>
        <v>12.914999999999999</v>
      </c>
      <c r="Q1575" s="69">
        <f t="shared" si="492"/>
        <v>0.25</v>
      </c>
    </row>
    <row r="1576" spans="1:17" ht="26.1" customHeight="1" x14ac:dyDescent="0.2">
      <c r="A1576" s="12" t="s">
        <v>48</v>
      </c>
      <c r="B1576" s="14">
        <v>88267</v>
      </c>
      <c r="C1576" s="12" t="s">
        <v>44</v>
      </c>
      <c r="D1576" s="12" t="s">
        <v>486</v>
      </c>
      <c r="E1576" s="137" t="s">
        <v>46</v>
      </c>
      <c r="F1576" s="137"/>
      <c r="G1576" s="13" t="s">
        <v>73</v>
      </c>
      <c r="H1576" s="16">
        <v>0.152</v>
      </c>
      <c r="I1576" s="15">
        <f t="shared" si="502"/>
        <v>15.75</v>
      </c>
      <c r="J1576" s="15">
        <f>ROUND(H1576*I1576,2)</f>
        <v>2.39</v>
      </c>
      <c r="K1576" s="65"/>
      <c r="N1576" s="59">
        <v>21</v>
      </c>
      <c r="O1576" s="68">
        <f t="shared" si="491"/>
        <v>5.25</v>
      </c>
      <c r="P1576" s="68">
        <f t="shared" si="494"/>
        <v>15.75</v>
      </c>
      <c r="Q1576" s="69">
        <f t="shared" si="492"/>
        <v>0.25</v>
      </c>
    </row>
    <row r="1577" spans="1:17" ht="24" customHeight="1" x14ac:dyDescent="0.2">
      <c r="A1577" s="17" t="s">
        <v>50</v>
      </c>
      <c r="B1577" s="19">
        <v>122</v>
      </c>
      <c r="C1577" s="17" t="s">
        <v>44</v>
      </c>
      <c r="D1577" s="17" t="s">
        <v>762</v>
      </c>
      <c r="E1577" s="139" t="s">
        <v>54</v>
      </c>
      <c r="F1577" s="139"/>
      <c r="G1577" s="18" t="s">
        <v>130</v>
      </c>
      <c r="H1577" s="21">
        <v>7.1000000000000004E-3</v>
      </c>
      <c r="I1577" s="20">
        <f t="shared" si="502"/>
        <v>44.954999999999998</v>
      </c>
      <c r="J1577" s="20">
        <f>ROUND(H1577*I1577,2)</f>
        <v>0.32</v>
      </c>
      <c r="K1577" s="65"/>
      <c r="N1577" s="59">
        <v>59.94</v>
      </c>
      <c r="O1577" s="68">
        <f t="shared" si="491"/>
        <v>14.984999999999999</v>
      </c>
      <c r="P1577" s="68">
        <f t="shared" si="494"/>
        <v>44.954999999999998</v>
      </c>
      <c r="Q1577" s="69">
        <f t="shared" si="492"/>
        <v>0.25</v>
      </c>
    </row>
    <row r="1578" spans="1:17" ht="26.1" customHeight="1" x14ac:dyDescent="0.2">
      <c r="A1578" s="17" t="s">
        <v>50</v>
      </c>
      <c r="B1578" s="19">
        <v>3529</v>
      </c>
      <c r="C1578" s="17" t="s">
        <v>44</v>
      </c>
      <c r="D1578" s="17" t="s">
        <v>852</v>
      </c>
      <c r="E1578" s="139" t="s">
        <v>54</v>
      </c>
      <c r="F1578" s="139"/>
      <c r="G1578" s="18" t="s">
        <v>130</v>
      </c>
      <c r="H1578" s="21">
        <v>1</v>
      </c>
      <c r="I1578" s="20">
        <f t="shared" si="502"/>
        <v>0.54</v>
      </c>
      <c r="J1578" s="20">
        <f>ROUND(H1578*I1578,2)</f>
        <v>0.54</v>
      </c>
      <c r="K1578" s="65"/>
      <c r="N1578" s="59">
        <v>0.72</v>
      </c>
      <c r="O1578" s="68">
        <f t="shared" si="491"/>
        <v>0.18</v>
      </c>
      <c r="P1578" s="68">
        <f t="shared" si="494"/>
        <v>0.54</v>
      </c>
      <c r="Q1578" s="69">
        <f t="shared" si="492"/>
        <v>0.24999999999999989</v>
      </c>
    </row>
    <row r="1579" spans="1:17" ht="26.1" customHeight="1" x14ac:dyDescent="0.2">
      <c r="A1579" s="17" t="s">
        <v>50</v>
      </c>
      <c r="B1579" s="19">
        <v>20083</v>
      </c>
      <c r="C1579" s="17" t="s">
        <v>44</v>
      </c>
      <c r="D1579" s="17" t="s">
        <v>764</v>
      </c>
      <c r="E1579" s="139" t="s">
        <v>54</v>
      </c>
      <c r="F1579" s="139"/>
      <c r="G1579" s="18" t="s">
        <v>130</v>
      </c>
      <c r="H1579" s="21">
        <v>8.0000000000000002E-3</v>
      </c>
      <c r="I1579" s="20">
        <f t="shared" si="502"/>
        <v>50.925000000000004</v>
      </c>
      <c r="J1579" s="20">
        <f>ROUND(H1579*I1579,2)</f>
        <v>0.41</v>
      </c>
      <c r="K1579" s="65"/>
      <c r="N1579" s="59">
        <v>67.900000000000006</v>
      </c>
      <c r="O1579" s="68">
        <f t="shared" si="491"/>
        <v>16.975000000000001</v>
      </c>
      <c r="P1579" s="68">
        <f t="shared" si="494"/>
        <v>50.925000000000004</v>
      </c>
      <c r="Q1579" s="69">
        <f t="shared" si="492"/>
        <v>0.25</v>
      </c>
    </row>
    <row r="1580" spans="1:17" ht="24" customHeight="1" thickBot="1" x14ac:dyDescent="0.25">
      <c r="A1580" s="17" t="s">
        <v>50</v>
      </c>
      <c r="B1580" s="19">
        <v>38383</v>
      </c>
      <c r="C1580" s="17" t="s">
        <v>44</v>
      </c>
      <c r="D1580" s="17" t="s">
        <v>756</v>
      </c>
      <c r="E1580" s="139" t="s">
        <v>54</v>
      </c>
      <c r="F1580" s="139"/>
      <c r="G1580" s="18" t="s">
        <v>130</v>
      </c>
      <c r="H1580" s="21">
        <v>3.3799999999999997E-2</v>
      </c>
      <c r="I1580" s="20">
        <f t="shared" si="502"/>
        <v>1.71</v>
      </c>
      <c r="J1580" s="20">
        <f t="shared" ref="J1580" si="503">ROUNDDOWN(H1580*I1580,2)</f>
        <v>0.05</v>
      </c>
      <c r="K1580" s="65"/>
      <c r="N1580" s="59">
        <v>2.2799999999999998</v>
      </c>
      <c r="O1580" s="68">
        <f t="shared" si="491"/>
        <v>0.56999999999999995</v>
      </c>
      <c r="P1580" s="68">
        <f t="shared" si="494"/>
        <v>1.71</v>
      </c>
      <c r="Q1580" s="69">
        <f t="shared" si="492"/>
        <v>0.25</v>
      </c>
    </row>
    <row r="1581" spans="1:17" ht="0.95" customHeight="1" thickTop="1" x14ac:dyDescent="0.2">
      <c r="A1581" s="11"/>
      <c r="B1581" s="11"/>
      <c r="C1581" s="11"/>
      <c r="D1581" s="11"/>
      <c r="E1581" s="11"/>
      <c r="F1581" s="11"/>
      <c r="G1581" s="11"/>
      <c r="H1581" s="11"/>
      <c r="I1581" s="11"/>
      <c r="J1581" s="11"/>
      <c r="K1581" s="65" t="b">
        <f t="shared" si="495"/>
        <v>0</v>
      </c>
      <c r="N1581" s="59"/>
      <c r="O1581" s="68">
        <f t="shared" si="491"/>
        <v>0</v>
      </c>
      <c r="P1581" s="68">
        <f t="shared" si="494"/>
        <v>0</v>
      </c>
      <c r="Q1581" s="69" t="e">
        <f t="shared" si="492"/>
        <v>#DIV/0!</v>
      </c>
    </row>
    <row r="1582" spans="1:17" ht="18" customHeight="1" x14ac:dyDescent="0.2">
      <c r="A1582" s="2" t="s">
        <v>853</v>
      </c>
      <c r="B1582" s="4" t="s">
        <v>36</v>
      </c>
      <c r="C1582" s="2" t="s">
        <v>37</v>
      </c>
      <c r="D1582" s="2" t="s">
        <v>9</v>
      </c>
      <c r="E1582" s="129" t="s">
        <v>38</v>
      </c>
      <c r="F1582" s="129"/>
      <c r="G1582" s="3" t="s">
        <v>39</v>
      </c>
      <c r="H1582" s="4" t="s">
        <v>40</v>
      </c>
      <c r="I1582" s="4" t="s">
        <v>41</v>
      </c>
      <c r="J1582" s="4" t="s">
        <v>10</v>
      </c>
      <c r="K1582" s="65">
        <f t="shared" si="495"/>
        <v>9.2499999999999982</v>
      </c>
      <c r="N1582" s="59" t="s">
        <v>41</v>
      </c>
      <c r="O1582" s="68" t="e">
        <f t="shared" si="491"/>
        <v>#VALUE!</v>
      </c>
      <c r="P1582" s="68" t="e">
        <f t="shared" si="494"/>
        <v>#VALUE!</v>
      </c>
      <c r="Q1582" s="69" t="e">
        <f t="shared" si="492"/>
        <v>#VALUE!</v>
      </c>
    </row>
    <row r="1583" spans="1:17" ht="39" customHeight="1" x14ac:dyDescent="0.2">
      <c r="A1583" s="6" t="s">
        <v>42</v>
      </c>
      <c r="B1583" s="8">
        <v>89501</v>
      </c>
      <c r="C1583" s="6" t="s">
        <v>44</v>
      </c>
      <c r="D1583" s="6" t="s">
        <v>854</v>
      </c>
      <c r="E1583" s="138" t="s">
        <v>154</v>
      </c>
      <c r="F1583" s="138"/>
      <c r="G1583" s="7" t="s">
        <v>130</v>
      </c>
      <c r="H1583" s="10">
        <v>1</v>
      </c>
      <c r="I1583" s="9">
        <f>SUM(J1584:J1589)</f>
        <v>9.2499999999999982</v>
      </c>
      <c r="J1583" s="9">
        <f>H1583*I1583</f>
        <v>9.2499999999999982</v>
      </c>
      <c r="K1583" s="65"/>
      <c r="N1583" s="59">
        <v>12.33</v>
      </c>
      <c r="O1583" s="68">
        <f t="shared" si="491"/>
        <v>3.0825</v>
      </c>
      <c r="P1583" s="68">
        <f t="shared" si="494"/>
        <v>9.2475000000000005</v>
      </c>
      <c r="Q1583" s="69">
        <f t="shared" si="492"/>
        <v>0.25</v>
      </c>
    </row>
    <row r="1584" spans="1:17" ht="26.1" customHeight="1" x14ac:dyDescent="0.2">
      <c r="A1584" s="12" t="s">
        <v>48</v>
      </c>
      <c r="B1584" s="14">
        <v>88248</v>
      </c>
      <c r="C1584" s="12" t="s">
        <v>44</v>
      </c>
      <c r="D1584" s="12" t="s">
        <v>754</v>
      </c>
      <c r="E1584" s="137" t="s">
        <v>46</v>
      </c>
      <c r="F1584" s="137"/>
      <c r="G1584" s="13" t="s">
        <v>73</v>
      </c>
      <c r="H1584" s="16">
        <v>0.12709999999999999</v>
      </c>
      <c r="I1584" s="15">
        <f t="shared" ref="I1584:I1589" si="504">P1584</f>
        <v>12.914999999999999</v>
      </c>
      <c r="J1584" s="15">
        <f t="shared" ref="J1584:J1589" si="505">ROUNDDOWN(H1584*I1584,2)</f>
        <v>1.64</v>
      </c>
      <c r="K1584" s="65"/>
      <c r="N1584" s="59">
        <v>17.22</v>
      </c>
      <c r="O1584" s="68">
        <f t="shared" si="491"/>
        <v>4.3049999999999997</v>
      </c>
      <c r="P1584" s="68">
        <f t="shared" si="494"/>
        <v>12.914999999999999</v>
      </c>
      <c r="Q1584" s="69">
        <f t="shared" si="492"/>
        <v>0.25</v>
      </c>
    </row>
    <row r="1585" spans="1:17" ht="26.1" customHeight="1" x14ac:dyDescent="0.2">
      <c r="A1585" s="12" t="s">
        <v>48</v>
      </c>
      <c r="B1585" s="14">
        <v>88267</v>
      </c>
      <c r="C1585" s="12" t="s">
        <v>44</v>
      </c>
      <c r="D1585" s="12" t="s">
        <v>486</v>
      </c>
      <c r="E1585" s="137" t="s">
        <v>46</v>
      </c>
      <c r="F1585" s="137"/>
      <c r="G1585" s="13" t="s">
        <v>73</v>
      </c>
      <c r="H1585" s="16">
        <v>0.12709999999999999</v>
      </c>
      <c r="I1585" s="15">
        <f t="shared" si="504"/>
        <v>15.75</v>
      </c>
      <c r="J1585" s="15">
        <f t="shared" si="505"/>
        <v>2</v>
      </c>
      <c r="K1585" s="65"/>
      <c r="N1585" s="59">
        <v>21</v>
      </c>
      <c r="O1585" s="68">
        <f t="shared" si="491"/>
        <v>5.25</v>
      </c>
      <c r="P1585" s="68">
        <f t="shared" si="494"/>
        <v>15.75</v>
      </c>
      <c r="Q1585" s="69">
        <f t="shared" si="492"/>
        <v>0.25</v>
      </c>
    </row>
    <row r="1586" spans="1:17" ht="24" customHeight="1" x14ac:dyDescent="0.2">
      <c r="A1586" s="17" t="s">
        <v>50</v>
      </c>
      <c r="B1586" s="19">
        <v>122</v>
      </c>
      <c r="C1586" s="17" t="s">
        <v>44</v>
      </c>
      <c r="D1586" s="17" t="s">
        <v>762</v>
      </c>
      <c r="E1586" s="139" t="s">
        <v>54</v>
      </c>
      <c r="F1586" s="139"/>
      <c r="G1586" s="18" t="s">
        <v>130</v>
      </c>
      <c r="H1586" s="21">
        <v>1.6500000000000001E-2</v>
      </c>
      <c r="I1586" s="20">
        <f t="shared" si="504"/>
        <v>44.954999999999998</v>
      </c>
      <c r="J1586" s="20">
        <f>ROUNDDOWN(H1586*I1586,2)-0.01</f>
        <v>0.73</v>
      </c>
      <c r="K1586" s="65"/>
      <c r="N1586" s="59">
        <v>59.94</v>
      </c>
      <c r="O1586" s="68">
        <f t="shared" si="491"/>
        <v>14.984999999999999</v>
      </c>
      <c r="P1586" s="68">
        <f t="shared" si="494"/>
        <v>44.954999999999998</v>
      </c>
      <c r="Q1586" s="69">
        <f t="shared" si="492"/>
        <v>0.25</v>
      </c>
    </row>
    <row r="1587" spans="1:17" ht="26.1" customHeight="1" x14ac:dyDescent="0.2">
      <c r="A1587" s="17" t="s">
        <v>50</v>
      </c>
      <c r="B1587" s="19">
        <v>3540</v>
      </c>
      <c r="C1587" s="17" t="s">
        <v>44</v>
      </c>
      <c r="D1587" s="17" t="s">
        <v>855</v>
      </c>
      <c r="E1587" s="139" t="s">
        <v>54</v>
      </c>
      <c r="F1587" s="139"/>
      <c r="G1587" s="18" t="s">
        <v>130</v>
      </c>
      <c r="H1587" s="21">
        <v>1</v>
      </c>
      <c r="I1587" s="20">
        <f t="shared" si="504"/>
        <v>3.7350000000000003</v>
      </c>
      <c r="J1587" s="20">
        <f t="shared" si="505"/>
        <v>3.73</v>
      </c>
      <c r="K1587" s="65"/>
      <c r="N1587" s="59">
        <v>4.9800000000000004</v>
      </c>
      <c r="O1587" s="68">
        <f t="shared" si="491"/>
        <v>1.2450000000000001</v>
      </c>
      <c r="P1587" s="68">
        <f t="shared" si="494"/>
        <v>3.7350000000000003</v>
      </c>
      <c r="Q1587" s="69">
        <f t="shared" si="492"/>
        <v>0.25</v>
      </c>
    </row>
    <row r="1588" spans="1:17" ht="26.1" customHeight="1" x14ac:dyDescent="0.2">
      <c r="A1588" s="17" t="s">
        <v>50</v>
      </c>
      <c r="B1588" s="19">
        <v>20083</v>
      </c>
      <c r="C1588" s="17" t="s">
        <v>44</v>
      </c>
      <c r="D1588" s="17" t="s">
        <v>764</v>
      </c>
      <c r="E1588" s="139" t="s">
        <v>54</v>
      </c>
      <c r="F1588" s="139"/>
      <c r="G1588" s="18" t="s">
        <v>130</v>
      </c>
      <c r="H1588" s="21">
        <v>2.1999999999999999E-2</v>
      </c>
      <c r="I1588" s="20">
        <f t="shared" si="504"/>
        <v>50.925000000000004</v>
      </c>
      <c r="J1588" s="20">
        <f t="shared" si="505"/>
        <v>1.1200000000000001</v>
      </c>
      <c r="K1588" s="65"/>
      <c r="N1588" s="59">
        <v>67.900000000000006</v>
      </c>
      <c r="O1588" s="68">
        <f t="shared" si="491"/>
        <v>16.975000000000001</v>
      </c>
      <c r="P1588" s="68">
        <f t="shared" si="494"/>
        <v>50.925000000000004</v>
      </c>
      <c r="Q1588" s="69">
        <f t="shared" si="492"/>
        <v>0.25</v>
      </c>
    </row>
    <row r="1589" spans="1:17" ht="24" customHeight="1" thickBot="1" x14ac:dyDescent="0.25">
      <c r="A1589" s="17" t="s">
        <v>50</v>
      </c>
      <c r="B1589" s="19">
        <v>38383</v>
      </c>
      <c r="C1589" s="17" t="s">
        <v>44</v>
      </c>
      <c r="D1589" s="17" t="s">
        <v>756</v>
      </c>
      <c r="E1589" s="139" t="s">
        <v>54</v>
      </c>
      <c r="F1589" s="139"/>
      <c r="G1589" s="18" t="s">
        <v>130</v>
      </c>
      <c r="H1589" s="21">
        <v>1.9E-2</v>
      </c>
      <c r="I1589" s="20">
        <f t="shared" si="504"/>
        <v>1.71</v>
      </c>
      <c r="J1589" s="20">
        <f t="shared" si="505"/>
        <v>0.03</v>
      </c>
      <c r="K1589" s="65"/>
      <c r="N1589" s="59">
        <v>2.2799999999999998</v>
      </c>
      <c r="O1589" s="68">
        <f t="shared" si="491"/>
        <v>0.56999999999999995</v>
      </c>
      <c r="P1589" s="68">
        <f t="shared" si="494"/>
        <v>1.71</v>
      </c>
      <c r="Q1589" s="69">
        <f t="shared" si="492"/>
        <v>0.25</v>
      </c>
    </row>
    <row r="1590" spans="1:17" ht="0.95" customHeight="1" thickTop="1" x14ac:dyDescent="0.2">
      <c r="A1590" s="11"/>
      <c r="B1590" s="11"/>
      <c r="C1590" s="11"/>
      <c r="D1590" s="11"/>
      <c r="E1590" s="11"/>
      <c r="F1590" s="11"/>
      <c r="G1590" s="11"/>
      <c r="H1590" s="11"/>
      <c r="I1590" s="11"/>
      <c r="J1590" s="11"/>
      <c r="K1590" s="65" t="b">
        <f t="shared" si="495"/>
        <v>0</v>
      </c>
      <c r="N1590" s="59"/>
      <c r="O1590" s="68">
        <f t="shared" si="491"/>
        <v>0</v>
      </c>
      <c r="P1590" s="68">
        <f t="shared" si="494"/>
        <v>0</v>
      </c>
      <c r="Q1590" s="69" t="e">
        <f t="shared" si="492"/>
        <v>#DIV/0!</v>
      </c>
    </row>
    <row r="1591" spans="1:17" ht="18" customHeight="1" x14ac:dyDescent="0.2">
      <c r="A1591" s="2" t="s">
        <v>856</v>
      </c>
      <c r="B1591" s="4" t="s">
        <v>36</v>
      </c>
      <c r="C1591" s="2" t="s">
        <v>37</v>
      </c>
      <c r="D1591" s="2" t="s">
        <v>9</v>
      </c>
      <c r="E1591" s="129" t="s">
        <v>38</v>
      </c>
      <c r="F1591" s="129"/>
      <c r="G1591" s="3" t="s">
        <v>39</v>
      </c>
      <c r="H1591" s="4" t="s">
        <v>40</v>
      </c>
      <c r="I1591" s="4" t="s">
        <v>41</v>
      </c>
      <c r="J1591" s="4" t="s">
        <v>10</v>
      </c>
      <c r="K1591" s="65">
        <f t="shared" si="495"/>
        <v>72.860000000000014</v>
      </c>
      <c r="N1591" s="59" t="s">
        <v>41</v>
      </c>
      <c r="O1591" s="68" t="e">
        <f t="shared" si="491"/>
        <v>#VALUE!</v>
      </c>
      <c r="P1591" s="68" t="e">
        <f t="shared" si="494"/>
        <v>#VALUE!</v>
      </c>
      <c r="Q1591" s="69" t="e">
        <f t="shared" si="492"/>
        <v>#VALUE!</v>
      </c>
    </row>
    <row r="1592" spans="1:17" ht="39" customHeight="1" x14ac:dyDescent="0.2">
      <c r="A1592" s="6" t="s">
        <v>42</v>
      </c>
      <c r="B1592" s="8">
        <v>89513</v>
      </c>
      <c r="C1592" s="6" t="s">
        <v>44</v>
      </c>
      <c r="D1592" s="6" t="s">
        <v>857</v>
      </c>
      <c r="E1592" s="138" t="s">
        <v>154</v>
      </c>
      <c r="F1592" s="138"/>
      <c r="G1592" s="7" t="s">
        <v>130</v>
      </c>
      <c r="H1592" s="10">
        <v>1</v>
      </c>
      <c r="I1592" s="9">
        <f>SUM(J1593:J1598)</f>
        <v>72.860000000000014</v>
      </c>
      <c r="J1592" s="9">
        <f>H1592*I1592</f>
        <v>72.860000000000014</v>
      </c>
      <c r="K1592" s="65"/>
      <c r="N1592" s="59">
        <v>97.149999999999991</v>
      </c>
      <c r="O1592" s="68">
        <f t="shared" si="491"/>
        <v>24.287499999999998</v>
      </c>
      <c r="P1592" s="68">
        <f t="shared" si="494"/>
        <v>72.862499999999997</v>
      </c>
      <c r="Q1592" s="69">
        <f t="shared" si="492"/>
        <v>0.25</v>
      </c>
    </row>
    <row r="1593" spans="1:17" ht="26.1" customHeight="1" x14ac:dyDescent="0.2">
      <c r="A1593" s="12" t="s">
        <v>48</v>
      </c>
      <c r="B1593" s="14">
        <v>88248</v>
      </c>
      <c r="C1593" s="12" t="s">
        <v>44</v>
      </c>
      <c r="D1593" s="12" t="s">
        <v>754</v>
      </c>
      <c r="E1593" s="137" t="s">
        <v>46</v>
      </c>
      <c r="F1593" s="137"/>
      <c r="G1593" s="13" t="s">
        <v>73</v>
      </c>
      <c r="H1593" s="16">
        <v>0.1847</v>
      </c>
      <c r="I1593" s="15">
        <f t="shared" ref="I1593:I1598" si="506">P1593</f>
        <v>12.914999999999999</v>
      </c>
      <c r="J1593" s="15">
        <f>ROUND(H1593*I1593,2)</f>
        <v>2.39</v>
      </c>
      <c r="K1593" s="65"/>
      <c r="N1593" s="59">
        <v>17.22</v>
      </c>
      <c r="O1593" s="68">
        <f t="shared" si="491"/>
        <v>4.3049999999999997</v>
      </c>
      <c r="P1593" s="68">
        <f t="shared" si="494"/>
        <v>12.914999999999999</v>
      </c>
      <c r="Q1593" s="69">
        <f t="shared" si="492"/>
        <v>0.25</v>
      </c>
    </row>
    <row r="1594" spans="1:17" ht="26.1" customHeight="1" x14ac:dyDescent="0.2">
      <c r="A1594" s="12" t="s">
        <v>48</v>
      </c>
      <c r="B1594" s="14">
        <v>88267</v>
      </c>
      <c r="C1594" s="12" t="s">
        <v>44</v>
      </c>
      <c r="D1594" s="12" t="s">
        <v>486</v>
      </c>
      <c r="E1594" s="137" t="s">
        <v>46</v>
      </c>
      <c r="F1594" s="137"/>
      <c r="G1594" s="13" t="s">
        <v>73</v>
      </c>
      <c r="H1594" s="16">
        <v>0.1847</v>
      </c>
      <c r="I1594" s="15">
        <f t="shared" si="506"/>
        <v>15.75</v>
      </c>
      <c r="J1594" s="15">
        <f>ROUND(H1594*I1594,2)</f>
        <v>2.91</v>
      </c>
      <c r="K1594" s="65"/>
      <c r="N1594" s="59">
        <v>21</v>
      </c>
      <c r="O1594" s="68">
        <f t="shared" si="491"/>
        <v>5.25</v>
      </c>
      <c r="P1594" s="68">
        <f t="shared" si="494"/>
        <v>15.75</v>
      </c>
      <c r="Q1594" s="69">
        <f t="shared" si="492"/>
        <v>0.25</v>
      </c>
    </row>
    <row r="1595" spans="1:17" ht="24" customHeight="1" x14ac:dyDescent="0.2">
      <c r="A1595" s="17" t="s">
        <v>50</v>
      </c>
      <c r="B1595" s="19">
        <v>122</v>
      </c>
      <c r="C1595" s="17" t="s">
        <v>44</v>
      </c>
      <c r="D1595" s="17" t="s">
        <v>762</v>
      </c>
      <c r="E1595" s="139" t="s">
        <v>54</v>
      </c>
      <c r="F1595" s="139"/>
      <c r="G1595" s="18" t="s">
        <v>130</v>
      </c>
      <c r="H1595" s="21">
        <v>2.5899999999999999E-2</v>
      </c>
      <c r="I1595" s="20">
        <f t="shared" si="506"/>
        <v>44.954999999999998</v>
      </c>
      <c r="J1595" s="20">
        <f t="shared" ref="J1595:J1598" si="507">ROUNDDOWN(H1595*I1595,2)</f>
        <v>1.1599999999999999</v>
      </c>
      <c r="K1595" s="65"/>
      <c r="N1595" s="59">
        <v>59.94</v>
      </c>
      <c r="O1595" s="68">
        <f t="shared" si="491"/>
        <v>14.984999999999999</v>
      </c>
      <c r="P1595" s="68">
        <f t="shared" si="494"/>
        <v>44.954999999999998</v>
      </c>
      <c r="Q1595" s="69">
        <f t="shared" si="492"/>
        <v>0.25</v>
      </c>
    </row>
    <row r="1596" spans="1:17" ht="26.1" customHeight="1" x14ac:dyDescent="0.2">
      <c r="A1596" s="17" t="s">
        <v>50</v>
      </c>
      <c r="B1596" s="19">
        <v>3511</v>
      </c>
      <c r="C1596" s="17" t="s">
        <v>44</v>
      </c>
      <c r="D1596" s="17" t="s">
        <v>858</v>
      </c>
      <c r="E1596" s="139" t="s">
        <v>54</v>
      </c>
      <c r="F1596" s="139"/>
      <c r="G1596" s="18" t="s">
        <v>130</v>
      </c>
      <c r="H1596" s="21">
        <v>1</v>
      </c>
      <c r="I1596" s="20">
        <f t="shared" si="506"/>
        <v>63.824999999999996</v>
      </c>
      <c r="J1596" s="20">
        <f t="shared" si="507"/>
        <v>63.82</v>
      </c>
      <c r="K1596" s="65"/>
      <c r="N1596" s="59">
        <v>85.1</v>
      </c>
      <c r="O1596" s="68">
        <f t="shared" si="491"/>
        <v>21.274999999999999</v>
      </c>
      <c r="P1596" s="68">
        <f t="shared" si="494"/>
        <v>63.824999999999996</v>
      </c>
      <c r="Q1596" s="69">
        <f t="shared" si="492"/>
        <v>0.25</v>
      </c>
    </row>
    <row r="1597" spans="1:17" ht="26.1" customHeight="1" x14ac:dyDescent="0.2">
      <c r="A1597" s="17" t="s">
        <v>50</v>
      </c>
      <c r="B1597" s="19">
        <v>20083</v>
      </c>
      <c r="C1597" s="17" t="s">
        <v>44</v>
      </c>
      <c r="D1597" s="17" t="s">
        <v>764</v>
      </c>
      <c r="E1597" s="139" t="s">
        <v>54</v>
      </c>
      <c r="F1597" s="139"/>
      <c r="G1597" s="18" t="s">
        <v>130</v>
      </c>
      <c r="H1597" s="21">
        <v>0.05</v>
      </c>
      <c r="I1597" s="20">
        <f t="shared" si="506"/>
        <v>50.925000000000004</v>
      </c>
      <c r="J1597" s="20">
        <f t="shared" si="507"/>
        <v>2.54</v>
      </c>
      <c r="K1597" s="65"/>
      <c r="N1597" s="59">
        <v>67.900000000000006</v>
      </c>
      <c r="O1597" s="68">
        <f t="shared" si="491"/>
        <v>16.975000000000001</v>
      </c>
      <c r="P1597" s="68">
        <f t="shared" si="494"/>
        <v>50.925000000000004</v>
      </c>
      <c r="Q1597" s="69">
        <f t="shared" si="492"/>
        <v>0.25</v>
      </c>
    </row>
    <row r="1598" spans="1:17" ht="24" customHeight="1" thickBot="1" x14ac:dyDescent="0.25">
      <c r="A1598" s="17" t="s">
        <v>50</v>
      </c>
      <c r="B1598" s="19">
        <v>38383</v>
      </c>
      <c r="C1598" s="17" t="s">
        <v>44</v>
      </c>
      <c r="D1598" s="17" t="s">
        <v>756</v>
      </c>
      <c r="E1598" s="139" t="s">
        <v>54</v>
      </c>
      <c r="F1598" s="139"/>
      <c r="G1598" s="18" t="s">
        <v>130</v>
      </c>
      <c r="H1598" s="21">
        <v>2.75E-2</v>
      </c>
      <c r="I1598" s="20">
        <f t="shared" si="506"/>
        <v>1.71</v>
      </c>
      <c r="J1598" s="20">
        <f t="shared" si="507"/>
        <v>0.04</v>
      </c>
      <c r="K1598" s="65"/>
      <c r="N1598" s="59">
        <v>2.2799999999999998</v>
      </c>
      <c r="O1598" s="68">
        <f t="shared" si="491"/>
        <v>0.56999999999999995</v>
      </c>
      <c r="P1598" s="68">
        <f t="shared" si="494"/>
        <v>1.71</v>
      </c>
      <c r="Q1598" s="69">
        <f t="shared" si="492"/>
        <v>0.25</v>
      </c>
    </row>
    <row r="1599" spans="1:17" ht="0.95" customHeight="1" thickTop="1" x14ac:dyDescent="0.2">
      <c r="A1599" s="11"/>
      <c r="B1599" s="11"/>
      <c r="C1599" s="11"/>
      <c r="D1599" s="11"/>
      <c r="E1599" s="11"/>
      <c r="F1599" s="11"/>
      <c r="G1599" s="11"/>
      <c r="H1599" s="11"/>
      <c r="I1599" s="11"/>
      <c r="J1599" s="11"/>
      <c r="K1599" s="65" t="b">
        <f t="shared" si="495"/>
        <v>0</v>
      </c>
      <c r="N1599" s="59"/>
      <c r="O1599" s="68">
        <f t="shared" si="491"/>
        <v>0</v>
      </c>
      <c r="P1599" s="68">
        <f t="shared" si="494"/>
        <v>0</v>
      </c>
      <c r="Q1599" s="69" t="e">
        <f t="shared" si="492"/>
        <v>#DIV/0!</v>
      </c>
    </row>
    <row r="1600" spans="1:17" ht="18" customHeight="1" x14ac:dyDescent="0.2">
      <c r="A1600" s="2" t="s">
        <v>859</v>
      </c>
      <c r="B1600" s="4" t="s">
        <v>36</v>
      </c>
      <c r="C1600" s="2" t="s">
        <v>37</v>
      </c>
      <c r="D1600" s="2" t="s">
        <v>9</v>
      </c>
      <c r="E1600" s="129" t="s">
        <v>38</v>
      </c>
      <c r="F1600" s="129"/>
      <c r="G1600" s="3" t="s">
        <v>39</v>
      </c>
      <c r="H1600" s="4" t="s">
        <v>40</v>
      </c>
      <c r="I1600" s="4" t="s">
        <v>41</v>
      </c>
      <c r="J1600" s="4" t="s">
        <v>10</v>
      </c>
      <c r="K1600" s="65">
        <f t="shared" si="495"/>
        <v>7.86</v>
      </c>
      <c r="N1600" s="59" t="s">
        <v>41</v>
      </c>
      <c r="O1600" s="68" t="e">
        <f t="shared" si="491"/>
        <v>#VALUE!</v>
      </c>
      <c r="P1600" s="68" t="e">
        <f t="shared" si="494"/>
        <v>#VALUE!</v>
      </c>
      <c r="Q1600" s="69" t="e">
        <f t="shared" si="492"/>
        <v>#VALUE!</v>
      </c>
    </row>
    <row r="1601" spans="1:17" ht="39" customHeight="1" x14ac:dyDescent="0.2">
      <c r="A1601" s="6" t="s">
        <v>42</v>
      </c>
      <c r="B1601" s="8">
        <v>89395</v>
      </c>
      <c r="C1601" s="6" t="s">
        <v>44</v>
      </c>
      <c r="D1601" s="6" t="s">
        <v>860</v>
      </c>
      <c r="E1601" s="138" t="s">
        <v>154</v>
      </c>
      <c r="F1601" s="138"/>
      <c r="G1601" s="7" t="s">
        <v>130</v>
      </c>
      <c r="H1601" s="10">
        <v>1</v>
      </c>
      <c r="I1601" s="9">
        <f>SUM(J1602:J1607)</f>
        <v>7.86</v>
      </c>
      <c r="J1601" s="9">
        <f>H1601*I1601</f>
        <v>7.86</v>
      </c>
      <c r="K1601" s="65"/>
      <c r="N1601" s="59">
        <v>10.479999999999999</v>
      </c>
      <c r="O1601" s="68">
        <f t="shared" si="491"/>
        <v>2.6199999999999997</v>
      </c>
      <c r="P1601" s="68">
        <f t="shared" si="494"/>
        <v>7.8599999999999994</v>
      </c>
      <c r="Q1601" s="69">
        <f t="shared" si="492"/>
        <v>0.25</v>
      </c>
    </row>
    <row r="1602" spans="1:17" ht="26.1" customHeight="1" x14ac:dyDescent="0.2">
      <c r="A1602" s="12" t="s">
        <v>48</v>
      </c>
      <c r="B1602" s="14">
        <v>88248</v>
      </c>
      <c r="C1602" s="12" t="s">
        <v>44</v>
      </c>
      <c r="D1602" s="12" t="s">
        <v>754</v>
      </c>
      <c r="E1602" s="137" t="s">
        <v>46</v>
      </c>
      <c r="F1602" s="137"/>
      <c r="G1602" s="13" t="s">
        <v>73</v>
      </c>
      <c r="H1602" s="16">
        <v>0.18</v>
      </c>
      <c r="I1602" s="15">
        <f t="shared" ref="I1602:I1607" si="508">P1602</f>
        <v>12.914999999999999</v>
      </c>
      <c r="J1602" s="15">
        <f t="shared" ref="J1602:J1607" si="509">ROUNDDOWN(H1602*I1602,2)</f>
        <v>2.3199999999999998</v>
      </c>
      <c r="K1602" s="65"/>
      <c r="N1602" s="59">
        <v>17.22</v>
      </c>
      <c r="O1602" s="68">
        <f t="shared" si="491"/>
        <v>4.3049999999999997</v>
      </c>
      <c r="P1602" s="68">
        <f t="shared" si="494"/>
        <v>12.914999999999999</v>
      </c>
      <c r="Q1602" s="69">
        <f t="shared" si="492"/>
        <v>0.25</v>
      </c>
    </row>
    <row r="1603" spans="1:17" ht="26.1" customHeight="1" x14ac:dyDescent="0.2">
      <c r="A1603" s="12" t="s">
        <v>48</v>
      </c>
      <c r="B1603" s="14">
        <v>88267</v>
      </c>
      <c r="C1603" s="12" t="s">
        <v>44</v>
      </c>
      <c r="D1603" s="12" t="s">
        <v>486</v>
      </c>
      <c r="E1603" s="137" t="s">
        <v>46</v>
      </c>
      <c r="F1603" s="137"/>
      <c r="G1603" s="13" t="s">
        <v>73</v>
      </c>
      <c r="H1603" s="16">
        <v>0.221</v>
      </c>
      <c r="I1603" s="15">
        <f t="shared" si="508"/>
        <v>15.75</v>
      </c>
      <c r="J1603" s="15">
        <f t="shared" si="509"/>
        <v>3.48</v>
      </c>
      <c r="K1603" s="65"/>
      <c r="N1603" s="59">
        <v>21</v>
      </c>
      <c r="O1603" s="68">
        <f t="shared" si="491"/>
        <v>5.25</v>
      </c>
      <c r="P1603" s="68">
        <f t="shared" si="494"/>
        <v>15.75</v>
      </c>
      <c r="Q1603" s="69">
        <f t="shared" si="492"/>
        <v>0.25</v>
      </c>
    </row>
    <row r="1604" spans="1:17" ht="24" customHeight="1" x14ac:dyDescent="0.2">
      <c r="A1604" s="17" t="s">
        <v>50</v>
      </c>
      <c r="B1604" s="19">
        <v>122</v>
      </c>
      <c r="C1604" s="17" t="s">
        <v>44</v>
      </c>
      <c r="D1604" s="17" t="s">
        <v>762</v>
      </c>
      <c r="E1604" s="139" t="s">
        <v>54</v>
      </c>
      <c r="F1604" s="139"/>
      <c r="G1604" s="18" t="s">
        <v>130</v>
      </c>
      <c r="H1604" s="21">
        <v>1.06E-2</v>
      </c>
      <c r="I1604" s="20">
        <f t="shared" si="508"/>
        <v>44.954999999999998</v>
      </c>
      <c r="J1604" s="20">
        <f t="shared" si="509"/>
        <v>0.47</v>
      </c>
      <c r="K1604" s="65"/>
      <c r="N1604" s="59">
        <v>59.94</v>
      </c>
      <c r="O1604" s="68">
        <f t="shared" si="491"/>
        <v>14.984999999999999</v>
      </c>
      <c r="P1604" s="68">
        <f t="shared" si="494"/>
        <v>44.954999999999998</v>
      </c>
      <c r="Q1604" s="69">
        <f t="shared" si="492"/>
        <v>0.25</v>
      </c>
    </row>
    <row r="1605" spans="1:17" ht="26.1" customHeight="1" x14ac:dyDescent="0.2">
      <c r="A1605" s="17" t="s">
        <v>50</v>
      </c>
      <c r="B1605" s="19">
        <v>7139</v>
      </c>
      <c r="C1605" s="17" t="s">
        <v>44</v>
      </c>
      <c r="D1605" s="17" t="s">
        <v>861</v>
      </c>
      <c r="E1605" s="139" t="s">
        <v>54</v>
      </c>
      <c r="F1605" s="139"/>
      <c r="G1605" s="18" t="s">
        <v>130</v>
      </c>
      <c r="H1605" s="21">
        <v>1</v>
      </c>
      <c r="I1605" s="20">
        <f t="shared" si="508"/>
        <v>0.89999999999999991</v>
      </c>
      <c r="J1605" s="20">
        <f t="shared" si="509"/>
        <v>0.9</v>
      </c>
      <c r="K1605" s="65"/>
      <c r="N1605" s="59">
        <v>1.2</v>
      </c>
      <c r="O1605" s="68">
        <f t="shared" si="491"/>
        <v>0.3</v>
      </c>
      <c r="P1605" s="68">
        <f t="shared" si="494"/>
        <v>0.89999999999999991</v>
      </c>
      <c r="Q1605" s="69">
        <f t="shared" si="492"/>
        <v>0.25</v>
      </c>
    </row>
    <row r="1606" spans="1:17" ht="26.1" customHeight="1" x14ac:dyDescent="0.2">
      <c r="A1606" s="17" t="s">
        <v>50</v>
      </c>
      <c r="B1606" s="19">
        <v>20083</v>
      </c>
      <c r="C1606" s="17" t="s">
        <v>44</v>
      </c>
      <c r="D1606" s="17" t="s">
        <v>764</v>
      </c>
      <c r="E1606" s="139" t="s">
        <v>54</v>
      </c>
      <c r="F1606" s="139"/>
      <c r="G1606" s="18" t="s">
        <v>130</v>
      </c>
      <c r="H1606" s="21">
        <v>1.2E-2</v>
      </c>
      <c r="I1606" s="20">
        <f t="shared" si="508"/>
        <v>50.925000000000004</v>
      </c>
      <c r="J1606" s="20">
        <f t="shared" si="509"/>
        <v>0.61</v>
      </c>
      <c r="K1606" s="65"/>
      <c r="N1606" s="59">
        <v>67.900000000000006</v>
      </c>
      <c r="O1606" s="68">
        <f t="shared" si="491"/>
        <v>16.975000000000001</v>
      </c>
      <c r="P1606" s="68">
        <f t="shared" si="494"/>
        <v>50.925000000000004</v>
      </c>
      <c r="Q1606" s="69">
        <f t="shared" si="492"/>
        <v>0.25</v>
      </c>
    </row>
    <row r="1607" spans="1:17" ht="24" customHeight="1" thickBot="1" x14ac:dyDescent="0.25">
      <c r="A1607" s="17" t="s">
        <v>50</v>
      </c>
      <c r="B1607" s="19">
        <v>38383</v>
      </c>
      <c r="C1607" s="17" t="s">
        <v>44</v>
      </c>
      <c r="D1607" s="17" t="s">
        <v>756</v>
      </c>
      <c r="E1607" s="139" t="s">
        <v>54</v>
      </c>
      <c r="F1607" s="139"/>
      <c r="G1607" s="18" t="s">
        <v>130</v>
      </c>
      <c r="H1607" s="21">
        <v>5.0700000000000002E-2</v>
      </c>
      <c r="I1607" s="20">
        <f t="shared" si="508"/>
        <v>1.71</v>
      </c>
      <c r="J1607" s="20">
        <f t="shared" si="509"/>
        <v>0.08</v>
      </c>
      <c r="K1607" s="65"/>
      <c r="N1607" s="59">
        <v>2.2799999999999998</v>
      </c>
      <c r="O1607" s="68">
        <f t="shared" si="491"/>
        <v>0.56999999999999995</v>
      </c>
      <c r="P1607" s="68">
        <f t="shared" si="494"/>
        <v>1.71</v>
      </c>
      <c r="Q1607" s="69">
        <f t="shared" si="492"/>
        <v>0.25</v>
      </c>
    </row>
    <row r="1608" spans="1:17" ht="0.95" customHeight="1" thickTop="1" x14ac:dyDescent="0.2">
      <c r="A1608" s="11"/>
      <c r="B1608" s="11"/>
      <c r="C1608" s="11"/>
      <c r="D1608" s="11"/>
      <c r="E1608" s="11"/>
      <c r="F1608" s="11"/>
      <c r="G1608" s="11"/>
      <c r="H1608" s="11"/>
      <c r="I1608" s="11"/>
      <c r="J1608" s="11"/>
      <c r="K1608" s="65" t="b">
        <f t="shared" ref="K1608:K1671" si="510">IF(J1608="Total",J1609)</f>
        <v>0</v>
      </c>
      <c r="N1608" s="59"/>
      <c r="O1608" s="68">
        <f t="shared" ref="O1608:O1671" si="511">N1608*$O$4</f>
        <v>0</v>
      </c>
      <c r="P1608" s="68">
        <f t="shared" si="494"/>
        <v>0</v>
      </c>
      <c r="Q1608" s="69" t="e">
        <f t="shared" ref="Q1608:Q1671" si="512">1-(P1608/N1608)</f>
        <v>#DIV/0!</v>
      </c>
    </row>
    <row r="1609" spans="1:17" ht="18" customHeight="1" x14ac:dyDescent="0.2">
      <c r="A1609" s="2" t="s">
        <v>862</v>
      </c>
      <c r="B1609" s="4" t="s">
        <v>36</v>
      </c>
      <c r="C1609" s="2" t="s">
        <v>37</v>
      </c>
      <c r="D1609" s="2" t="s">
        <v>9</v>
      </c>
      <c r="E1609" s="129" t="s">
        <v>38</v>
      </c>
      <c r="F1609" s="129"/>
      <c r="G1609" s="3" t="s">
        <v>39</v>
      </c>
      <c r="H1609" s="4" t="s">
        <v>40</v>
      </c>
      <c r="I1609" s="4" t="s">
        <v>41</v>
      </c>
      <c r="J1609" s="4" t="s">
        <v>10</v>
      </c>
      <c r="K1609" s="65">
        <f t="shared" si="510"/>
        <v>14.889999999999999</v>
      </c>
      <c r="N1609" s="59" t="s">
        <v>41</v>
      </c>
      <c r="O1609" s="68" t="e">
        <f t="shared" si="511"/>
        <v>#VALUE!</v>
      </c>
      <c r="P1609" s="68" t="e">
        <f t="shared" si="494"/>
        <v>#VALUE!</v>
      </c>
      <c r="Q1609" s="69" t="e">
        <f t="shared" si="512"/>
        <v>#VALUE!</v>
      </c>
    </row>
    <row r="1610" spans="1:17" ht="26.1" customHeight="1" x14ac:dyDescent="0.2">
      <c r="A1610" s="6" t="s">
        <v>42</v>
      </c>
      <c r="B1610" s="8">
        <v>89625</v>
      </c>
      <c r="C1610" s="6" t="s">
        <v>44</v>
      </c>
      <c r="D1610" s="6" t="s">
        <v>863</v>
      </c>
      <c r="E1610" s="138" t="s">
        <v>154</v>
      </c>
      <c r="F1610" s="138"/>
      <c r="G1610" s="7" t="s">
        <v>130</v>
      </c>
      <c r="H1610" s="10">
        <v>1</v>
      </c>
      <c r="I1610" s="9">
        <f>SUM(J1611:J1616)</f>
        <v>14.889999999999999</v>
      </c>
      <c r="J1610" s="9">
        <f>H1610*I1610</f>
        <v>14.889999999999999</v>
      </c>
      <c r="K1610" s="65"/>
      <c r="N1610" s="59">
        <v>19.849999999999998</v>
      </c>
      <c r="O1610" s="68">
        <f t="shared" si="511"/>
        <v>4.9624999999999995</v>
      </c>
      <c r="P1610" s="68">
        <f t="shared" si="494"/>
        <v>14.887499999999999</v>
      </c>
      <c r="Q1610" s="69">
        <f t="shared" si="512"/>
        <v>0.25</v>
      </c>
    </row>
    <row r="1611" spans="1:17" ht="26.1" customHeight="1" x14ac:dyDescent="0.2">
      <c r="A1611" s="12" t="s">
        <v>48</v>
      </c>
      <c r="B1611" s="14">
        <v>88248</v>
      </c>
      <c r="C1611" s="12" t="s">
        <v>44</v>
      </c>
      <c r="D1611" s="12" t="s">
        <v>754</v>
      </c>
      <c r="E1611" s="137" t="s">
        <v>46</v>
      </c>
      <c r="F1611" s="137"/>
      <c r="G1611" s="13" t="s">
        <v>73</v>
      </c>
      <c r="H1611" s="16">
        <v>0.1694</v>
      </c>
      <c r="I1611" s="15">
        <f t="shared" ref="I1611:I1616" si="513">P1611</f>
        <v>12.914999999999999</v>
      </c>
      <c r="J1611" s="15">
        <f>ROUND(H1611*I1611,2)</f>
        <v>2.19</v>
      </c>
      <c r="K1611" s="65"/>
      <c r="N1611" s="59">
        <v>17.22</v>
      </c>
      <c r="O1611" s="68">
        <f t="shared" si="511"/>
        <v>4.3049999999999997</v>
      </c>
      <c r="P1611" s="68">
        <f t="shared" si="494"/>
        <v>12.914999999999999</v>
      </c>
      <c r="Q1611" s="69">
        <f t="shared" si="512"/>
        <v>0.25</v>
      </c>
    </row>
    <row r="1612" spans="1:17" ht="26.1" customHeight="1" x14ac:dyDescent="0.2">
      <c r="A1612" s="12" t="s">
        <v>48</v>
      </c>
      <c r="B1612" s="14">
        <v>88267</v>
      </c>
      <c r="C1612" s="12" t="s">
        <v>44</v>
      </c>
      <c r="D1612" s="12" t="s">
        <v>486</v>
      </c>
      <c r="E1612" s="137" t="s">
        <v>46</v>
      </c>
      <c r="F1612" s="137"/>
      <c r="G1612" s="13" t="s">
        <v>73</v>
      </c>
      <c r="H1612" s="16">
        <v>0.1694</v>
      </c>
      <c r="I1612" s="15">
        <f t="shared" si="513"/>
        <v>15.75</v>
      </c>
      <c r="J1612" s="15">
        <f>ROUND(H1612*I1612,2)</f>
        <v>2.67</v>
      </c>
      <c r="K1612" s="65"/>
      <c r="N1612" s="59">
        <v>21</v>
      </c>
      <c r="O1612" s="68">
        <f t="shared" si="511"/>
        <v>5.25</v>
      </c>
      <c r="P1612" s="68">
        <f t="shared" si="494"/>
        <v>15.75</v>
      </c>
      <c r="Q1612" s="69">
        <f t="shared" si="512"/>
        <v>0.25</v>
      </c>
    </row>
    <row r="1613" spans="1:17" ht="24" customHeight="1" x14ac:dyDescent="0.2">
      <c r="A1613" s="17" t="s">
        <v>50</v>
      </c>
      <c r="B1613" s="19">
        <v>122</v>
      </c>
      <c r="C1613" s="17" t="s">
        <v>44</v>
      </c>
      <c r="D1613" s="17" t="s">
        <v>762</v>
      </c>
      <c r="E1613" s="139" t="s">
        <v>54</v>
      </c>
      <c r="F1613" s="139"/>
      <c r="G1613" s="18" t="s">
        <v>130</v>
      </c>
      <c r="H1613" s="21">
        <v>2.47E-2</v>
      </c>
      <c r="I1613" s="20">
        <f t="shared" si="513"/>
        <v>44.954999999999998</v>
      </c>
      <c r="J1613" s="20">
        <f t="shared" ref="J1613:J1616" si="514">ROUNDDOWN(H1613*I1613,2)</f>
        <v>1.1100000000000001</v>
      </c>
      <c r="K1613" s="65"/>
      <c r="N1613" s="59">
        <v>59.94</v>
      </c>
      <c r="O1613" s="68">
        <f t="shared" si="511"/>
        <v>14.984999999999999</v>
      </c>
      <c r="P1613" s="68">
        <f t="shared" si="494"/>
        <v>44.954999999999998</v>
      </c>
      <c r="Q1613" s="69">
        <f t="shared" si="512"/>
        <v>0.25</v>
      </c>
    </row>
    <row r="1614" spans="1:17" ht="26.1" customHeight="1" x14ac:dyDescent="0.2">
      <c r="A1614" s="17" t="s">
        <v>50</v>
      </c>
      <c r="B1614" s="19">
        <v>7142</v>
      </c>
      <c r="C1614" s="17" t="s">
        <v>44</v>
      </c>
      <c r="D1614" s="17" t="s">
        <v>864</v>
      </c>
      <c r="E1614" s="139" t="s">
        <v>54</v>
      </c>
      <c r="F1614" s="139"/>
      <c r="G1614" s="18" t="s">
        <v>130</v>
      </c>
      <c r="H1614" s="21">
        <v>1</v>
      </c>
      <c r="I1614" s="20">
        <f t="shared" si="513"/>
        <v>7.2074999999999996</v>
      </c>
      <c r="J1614" s="20">
        <f t="shared" si="514"/>
        <v>7.2</v>
      </c>
      <c r="K1614" s="65"/>
      <c r="N1614" s="59">
        <v>9.61</v>
      </c>
      <c r="O1614" s="68">
        <f t="shared" si="511"/>
        <v>2.4024999999999999</v>
      </c>
      <c r="P1614" s="68">
        <f t="shared" ref="P1614:P1677" si="515">N1614-O1614</f>
        <v>7.2074999999999996</v>
      </c>
      <c r="Q1614" s="69">
        <f t="shared" si="512"/>
        <v>0.25</v>
      </c>
    </row>
    <row r="1615" spans="1:17" ht="26.1" customHeight="1" x14ac:dyDescent="0.2">
      <c r="A1615" s="17" t="s">
        <v>50</v>
      </c>
      <c r="B1615" s="19">
        <v>20083</v>
      </c>
      <c r="C1615" s="17" t="s">
        <v>44</v>
      </c>
      <c r="D1615" s="17" t="s">
        <v>764</v>
      </c>
      <c r="E1615" s="139" t="s">
        <v>54</v>
      </c>
      <c r="F1615" s="139"/>
      <c r="G1615" s="18" t="s">
        <v>130</v>
      </c>
      <c r="H1615" s="21">
        <v>3.3000000000000002E-2</v>
      </c>
      <c r="I1615" s="20">
        <f t="shared" si="513"/>
        <v>50.925000000000004</v>
      </c>
      <c r="J1615" s="20">
        <f t="shared" si="514"/>
        <v>1.68</v>
      </c>
      <c r="K1615" s="65"/>
      <c r="N1615" s="59">
        <v>67.900000000000006</v>
      </c>
      <c r="O1615" s="68">
        <f t="shared" si="511"/>
        <v>16.975000000000001</v>
      </c>
      <c r="P1615" s="68">
        <f t="shared" si="515"/>
        <v>50.925000000000004</v>
      </c>
      <c r="Q1615" s="69">
        <f t="shared" si="512"/>
        <v>0.25</v>
      </c>
    </row>
    <row r="1616" spans="1:17" ht="24" customHeight="1" thickBot="1" x14ac:dyDescent="0.25">
      <c r="A1616" s="17" t="s">
        <v>50</v>
      </c>
      <c r="B1616" s="19">
        <v>38383</v>
      </c>
      <c r="C1616" s="17" t="s">
        <v>44</v>
      </c>
      <c r="D1616" s="17" t="s">
        <v>756</v>
      </c>
      <c r="E1616" s="139" t="s">
        <v>54</v>
      </c>
      <c r="F1616" s="139"/>
      <c r="G1616" s="18" t="s">
        <v>130</v>
      </c>
      <c r="H1616" s="21">
        <v>2.8500000000000001E-2</v>
      </c>
      <c r="I1616" s="20">
        <f t="shared" si="513"/>
        <v>1.71</v>
      </c>
      <c r="J1616" s="20">
        <f t="shared" si="514"/>
        <v>0.04</v>
      </c>
      <c r="K1616" s="65"/>
      <c r="N1616" s="59">
        <v>2.2799999999999998</v>
      </c>
      <c r="O1616" s="68">
        <f t="shared" si="511"/>
        <v>0.56999999999999995</v>
      </c>
      <c r="P1616" s="68">
        <f t="shared" si="515"/>
        <v>1.71</v>
      </c>
      <c r="Q1616" s="69">
        <f t="shared" si="512"/>
        <v>0.25</v>
      </c>
    </row>
    <row r="1617" spans="1:17" ht="0.95" customHeight="1" thickTop="1" x14ac:dyDescent="0.2">
      <c r="A1617" s="11"/>
      <c r="B1617" s="11"/>
      <c r="C1617" s="11"/>
      <c r="D1617" s="11"/>
      <c r="E1617" s="11"/>
      <c r="F1617" s="11"/>
      <c r="G1617" s="11"/>
      <c r="H1617" s="11"/>
      <c r="I1617" s="11"/>
      <c r="J1617" s="11"/>
      <c r="K1617" s="65" t="b">
        <f t="shared" si="510"/>
        <v>0</v>
      </c>
      <c r="N1617" s="59"/>
      <c r="O1617" s="68">
        <f t="shared" si="511"/>
        <v>0</v>
      </c>
      <c r="P1617" s="68">
        <f t="shared" si="515"/>
        <v>0</v>
      </c>
      <c r="Q1617" s="69" t="e">
        <f t="shared" si="512"/>
        <v>#DIV/0!</v>
      </c>
    </row>
    <row r="1618" spans="1:17" ht="18" customHeight="1" x14ac:dyDescent="0.2">
      <c r="A1618" s="2" t="s">
        <v>865</v>
      </c>
      <c r="B1618" s="4" t="s">
        <v>36</v>
      </c>
      <c r="C1618" s="2" t="s">
        <v>37</v>
      </c>
      <c r="D1618" s="2" t="s">
        <v>9</v>
      </c>
      <c r="E1618" s="129" t="s">
        <v>38</v>
      </c>
      <c r="F1618" s="129"/>
      <c r="G1618" s="3" t="s">
        <v>39</v>
      </c>
      <c r="H1618" s="4" t="s">
        <v>40</v>
      </c>
      <c r="I1618" s="4" t="s">
        <v>41</v>
      </c>
      <c r="J1618" s="4" t="s">
        <v>10</v>
      </c>
      <c r="K1618" s="65">
        <f t="shared" si="510"/>
        <v>42.02</v>
      </c>
      <c r="N1618" s="59" t="s">
        <v>41</v>
      </c>
      <c r="O1618" s="68" t="e">
        <f t="shared" si="511"/>
        <v>#VALUE!</v>
      </c>
      <c r="P1618" s="68" t="e">
        <f t="shared" si="515"/>
        <v>#VALUE!</v>
      </c>
      <c r="Q1618" s="69" t="e">
        <f t="shared" si="512"/>
        <v>#VALUE!</v>
      </c>
    </row>
    <row r="1619" spans="1:17" ht="39" customHeight="1" x14ac:dyDescent="0.2">
      <c r="A1619" s="6" t="s">
        <v>42</v>
      </c>
      <c r="B1619" s="8">
        <v>89630</v>
      </c>
      <c r="C1619" s="6" t="s">
        <v>44</v>
      </c>
      <c r="D1619" s="6" t="s">
        <v>866</v>
      </c>
      <c r="E1619" s="138" t="s">
        <v>154</v>
      </c>
      <c r="F1619" s="138"/>
      <c r="G1619" s="7" t="s">
        <v>130</v>
      </c>
      <c r="H1619" s="10">
        <v>1</v>
      </c>
      <c r="I1619" s="9">
        <f>SUM(J1620:J1625)</f>
        <v>42.02</v>
      </c>
      <c r="J1619" s="9">
        <f>H1619*I1619</f>
        <v>42.02</v>
      </c>
      <c r="K1619" s="65"/>
      <c r="N1619" s="59">
        <v>56.03</v>
      </c>
      <c r="O1619" s="68">
        <f t="shared" si="511"/>
        <v>14.0075</v>
      </c>
      <c r="P1619" s="68">
        <f t="shared" si="515"/>
        <v>42.022500000000001</v>
      </c>
      <c r="Q1619" s="69">
        <f t="shared" si="512"/>
        <v>0.25</v>
      </c>
    </row>
    <row r="1620" spans="1:17" ht="26.1" customHeight="1" x14ac:dyDescent="0.2">
      <c r="A1620" s="12" t="s">
        <v>48</v>
      </c>
      <c r="B1620" s="14">
        <v>88248</v>
      </c>
      <c r="C1620" s="12" t="s">
        <v>44</v>
      </c>
      <c r="D1620" s="12" t="s">
        <v>754</v>
      </c>
      <c r="E1620" s="137" t="s">
        <v>46</v>
      </c>
      <c r="F1620" s="137"/>
      <c r="G1620" s="13" t="s">
        <v>73</v>
      </c>
      <c r="H1620" s="16">
        <v>0.2077</v>
      </c>
      <c r="I1620" s="15">
        <f t="shared" ref="I1620:I1625" si="516">P1620</f>
        <v>12.914999999999999</v>
      </c>
      <c r="J1620" s="15">
        <f>ROUND(H1620*I1620,2)</f>
        <v>2.68</v>
      </c>
      <c r="K1620" s="65"/>
      <c r="N1620" s="59">
        <v>17.22</v>
      </c>
      <c r="O1620" s="68">
        <f t="shared" si="511"/>
        <v>4.3049999999999997</v>
      </c>
      <c r="P1620" s="68">
        <f t="shared" si="515"/>
        <v>12.914999999999999</v>
      </c>
      <c r="Q1620" s="69">
        <f t="shared" si="512"/>
        <v>0.25</v>
      </c>
    </row>
    <row r="1621" spans="1:17" ht="26.1" customHeight="1" x14ac:dyDescent="0.2">
      <c r="A1621" s="12" t="s">
        <v>48</v>
      </c>
      <c r="B1621" s="14">
        <v>88267</v>
      </c>
      <c r="C1621" s="12" t="s">
        <v>44</v>
      </c>
      <c r="D1621" s="12" t="s">
        <v>486</v>
      </c>
      <c r="E1621" s="137" t="s">
        <v>46</v>
      </c>
      <c r="F1621" s="137"/>
      <c r="G1621" s="13" t="s">
        <v>73</v>
      </c>
      <c r="H1621" s="16">
        <v>0.2077</v>
      </c>
      <c r="I1621" s="15">
        <f t="shared" si="516"/>
        <v>15.75</v>
      </c>
      <c r="J1621" s="15">
        <f>ROUND(H1621*I1621,2)</f>
        <v>3.27</v>
      </c>
      <c r="K1621" s="65"/>
      <c r="N1621" s="59">
        <v>21</v>
      </c>
      <c r="O1621" s="68">
        <f t="shared" si="511"/>
        <v>5.25</v>
      </c>
      <c r="P1621" s="68">
        <f t="shared" si="515"/>
        <v>15.75</v>
      </c>
      <c r="Q1621" s="69">
        <f t="shared" si="512"/>
        <v>0.25</v>
      </c>
    </row>
    <row r="1622" spans="1:17" ht="24" customHeight="1" x14ac:dyDescent="0.2">
      <c r="A1622" s="17" t="s">
        <v>50</v>
      </c>
      <c r="B1622" s="19">
        <v>122</v>
      </c>
      <c r="C1622" s="17" t="s">
        <v>44</v>
      </c>
      <c r="D1622" s="17" t="s">
        <v>762</v>
      </c>
      <c r="E1622" s="139" t="s">
        <v>54</v>
      </c>
      <c r="F1622" s="139"/>
      <c r="G1622" s="18" t="s">
        <v>130</v>
      </c>
      <c r="H1622" s="21">
        <v>3.1800000000000002E-2</v>
      </c>
      <c r="I1622" s="20">
        <f t="shared" si="516"/>
        <v>44.954999999999998</v>
      </c>
      <c r="J1622" s="20">
        <f>ROUND(H1622*I1622,2)</f>
        <v>1.43</v>
      </c>
      <c r="K1622" s="65"/>
      <c r="N1622" s="59">
        <v>59.94</v>
      </c>
      <c r="O1622" s="68">
        <f t="shared" si="511"/>
        <v>14.984999999999999</v>
      </c>
      <c r="P1622" s="68">
        <f t="shared" si="515"/>
        <v>44.954999999999998</v>
      </c>
      <c r="Q1622" s="69">
        <f t="shared" si="512"/>
        <v>0.25</v>
      </c>
    </row>
    <row r="1623" spans="1:17" ht="26.1" customHeight="1" x14ac:dyDescent="0.2">
      <c r="A1623" s="17" t="s">
        <v>50</v>
      </c>
      <c r="B1623" s="19">
        <v>7132</v>
      </c>
      <c r="C1623" s="17" t="s">
        <v>44</v>
      </c>
      <c r="D1623" s="17" t="s">
        <v>867</v>
      </c>
      <c r="E1623" s="139" t="s">
        <v>54</v>
      </c>
      <c r="F1623" s="139"/>
      <c r="G1623" s="18" t="s">
        <v>130</v>
      </c>
      <c r="H1623" s="21">
        <v>1</v>
      </c>
      <c r="I1623" s="20">
        <f t="shared" si="516"/>
        <v>31.844999999999999</v>
      </c>
      <c r="J1623" s="20">
        <f t="shared" ref="J1623:J1625" si="517">ROUNDDOWN(H1623*I1623,2)</f>
        <v>31.84</v>
      </c>
      <c r="K1623" s="65"/>
      <c r="N1623" s="59">
        <v>42.46</v>
      </c>
      <c r="O1623" s="68">
        <f t="shared" si="511"/>
        <v>10.615</v>
      </c>
      <c r="P1623" s="68">
        <f t="shared" si="515"/>
        <v>31.844999999999999</v>
      </c>
      <c r="Q1623" s="69">
        <f t="shared" si="512"/>
        <v>0.25</v>
      </c>
    </row>
    <row r="1624" spans="1:17" ht="26.1" customHeight="1" x14ac:dyDescent="0.2">
      <c r="A1624" s="17" t="s">
        <v>50</v>
      </c>
      <c r="B1624" s="19">
        <v>20083</v>
      </c>
      <c r="C1624" s="17" t="s">
        <v>44</v>
      </c>
      <c r="D1624" s="17" t="s">
        <v>764</v>
      </c>
      <c r="E1624" s="139" t="s">
        <v>54</v>
      </c>
      <c r="F1624" s="139"/>
      <c r="G1624" s="18" t="s">
        <v>130</v>
      </c>
      <c r="H1624" s="21">
        <v>5.3999999999999999E-2</v>
      </c>
      <c r="I1624" s="20">
        <f t="shared" si="516"/>
        <v>50.925000000000004</v>
      </c>
      <c r="J1624" s="20">
        <f t="shared" si="517"/>
        <v>2.74</v>
      </c>
      <c r="K1624" s="65"/>
      <c r="N1624" s="59">
        <v>67.900000000000006</v>
      </c>
      <c r="O1624" s="68">
        <f t="shared" si="511"/>
        <v>16.975000000000001</v>
      </c>
      <c r="P1624" s="68">
        <f t="shared" si="515"/>
        <v>50.925000000000004</v>
      </c>
      <c r="Q1624" s="69">
        <f t="shared" si="512"/>
        <v>0.25</v>
      </c>
    </row>
    <row r="1625" spans="1:17" ht="24" customHeight="1" thickBot="1" x14ac:dyDescent="0.25">
      <c r="A1625" s="17" t="s">
        <v>50</v>
      </c>
      <c r="B1625" s="19">
        <v>38383</v>
      </c>
      <c r="C1625" s="17" t="s">
        <v>44</v>
      </c>
      <c r="D1625" s="17" t="s">
        <v>756</v>
      </c>
      <c r="E1625" s="139" t="s">
        <v>54</v>
      </c>
      <c r="F1625" s="139"/>
      <c r="G1625" s="18" t="s">
        <v>130</v>
      </c>
      <c r="H1625" s="21">
        <v>3.6999999999999998E-2</v>
      </c>
      <c r="I1625" s="20">
        <f t="shared" si="516"/>
        <v>1.71</v>
      </c>
      <c r="J1625" s="20">
        <f t="shared" si="517"/>
        <v>0.06</v>
      </c>
      <c r="K1625" s="65"/>
      <c r="N1625" s="59">
        <v>2.2799999999999998</v>
      </c>
      <c r="O1625" s="68">
        <f t="shared" si="511"/>
        <v>0.56999999999999995</v>
      </c>
      <c r="P1625" s="68">
        <f t="shared" si="515"/>
        <v>1.71</v>
      </c>
      <c r="Q1625" s="69">
        <f t="shared" si="512"/>
        <v>0.25</v>
      </c>
    </row>
    <row r="1626" spans="1:17" ht="0.95" customHeight="1" thickTop="1" x14ac:dyDescent="0.2">
      <c r="A1626" s="11"/>
      <c r="B1626" s="11"/>
      <c r="C1626" s="11"/>
      <c r="D1626" s="11"/>
      <c r="E1626" s="11"/>
      <c r="F1626" s="11"/>
      <c r="G1626" s="11"/>
      <c r="H1626" s="11"/>
      <c r="I1626" s="11"/>
      <c r="J1626" s="11"/>
      <c r="K1626" s="65" t="b">
        <f t="shared" si="510"/>
        <v>0</v>
      </c>
      <c r="N1626" s="59"/>
      <c r="O1626" s="68">
        <f t="shared" si="511"/>
        <v>0</v>
      </c>
      <c r="P1626" s="68">
        <f t="shared" si="515"/>
        <v>0</v>
      </c>
      <c r="Q1626" s="69" t="e">
        <f t="shared" si="512"/>
        <v>#DIV/0!</v>
      </c>
    </row>
    <row r="1627" spans="1:17" ht="18" customHeight="1" x14ac:dyDescent="0.2">
      <c r="A1627" s="2" t="s">
        <v>13604</v>
      </c>
      <c r="B1627" s="4" t="s">
        <v>36</v>
      </c>
      <c r="C1627" s="2" t="s">
        <v>37</v>
      </c>
      <c r="D1627" s="2" t="s">
        <v>9</v>
      </c>
      <c r="E1627" s="129" t="s">
        <v>38</v>
      </c>
      <c r="F1627" s="129"/>
      <c r="G1627" s="3" t="s">
        <v>39</v>
      </c>
      <c r="H1627" s="4" t="s">
        <v>40</v>
      </c>
      <c r="I1627" s="4" t="s">
        <v>41</v>
      </c>
      <c r="J1627" s="4" t="s">
        <v>10</v>
      </c>
      <c r="K1627" s="65">
        <f t="shared" si="510"/>
        <v>13.350000000000001</v>
      </c>
      <c r="N1627" s="59" t="s">
        <v>41</v>
      </c>
      <c r="O1627" s="68" t="e">
        <f t="shared" si="511"/>
        <v>#VALUE!</v>
      </c>
      <c r="P1627" s="68" t="e">
        <f t="shared" si="515"/>
        <v>#VALUE!</v>
      </c>
      <c r="Q1627" s="69" t="e">
        <f t="shared" si="512"/>
        <v>#VALUE!</v>
      </c>
    </row>
    <row r="1628" spans="1:17" ht="39" customHeight="1" x14ac:dyDescent="0.2">
      <c r="A1628" s="6" t="s">
        <v>42</v>
      </c>
      <c r="B1628" s="8">
        <v>89627</v>
      </c>
      <c r="C1628" s="6" t="s">
        <v>44</v>
      </c>
      <c r="D1628" s="6" t="s">
        <v>868</v>
      </c>
      <c r="E1628" s="138" t="s">
        <v>154</v>
      </c>
      <c r="F1628" s="138"/>
      <c r="G1628" s="7" t="s">
        <v>130</v>
      </c>
      <c r="H1628" s="10">
        <v>1</v>
      </c>
      <c r="I1628" s="9">
        <f>SUM(J1629:J1634)</f>
        <v>13.350000000000001</v>
      </c>
      <c r="J1628" s="9">
        <f>H1628*I1628</f>
        <v>13.350000000000001</v>
      </c>
      <c r="K1628" s="65"/>
      <c r="N1628" s="59">
        <v>17.79</v>
      </c>
      <c r="O1628" s="68">
        <f t="shared" si="511"/>
        <v>4.4474999999999998</v>
      </c>
      <c r="P1628" s="68">
        <f t="shared" si="515"/>
        <v>13.342499999999999</v>
      </c>
      <c r="Q1628" s="69">
        <f t="shared" si="512"/>
        <v>0.25</v>
      </c>
    </row>
    <row r="1629" spans="1:17" ht="26.1" customHeight="1" x14ac:dyDescent="0.2">
      <c r="A1629" s="12" t="s">
        <v>48</v>
      </c>
      <c r="B1629" s="14">
        <v>88248</v>
      </c>
      <c r="C1629" s="12" t="s">
        <v>44</v>
      </c>
      <c r="D1629" s="12" t="s">
        <v>754</v>
      </c>
      <c r="E1629" s="137" t="s">
        <v>46</v>
      </c>
      <c r="F1629" s="137"/>
      <c r="G1629" s="13" t="s">
        <v>73</v>
      </c>
      <c r="H1629" s="16">
        <v>0.1318</v>
      </c>
      <c r="I1629" s="15">
        <f t="shared" ref="I1629:I1634" si="518">P1629</f>
        <v>12.914999999999999</v>
      </c>
      <c r="J1629" s="15">
        <f>ROUND(H1629*I1629,2)</f>
        <v>1.7</v>
      </c>
      <c r="K1629" s="65"/>
      <c r="N1629" s="59">
        <v>17.22</v>
      </c>
      <c r="O1629" s="68">
        <f t="shared" si="511"/>
        <v>4.3049999999999997</v>
      </c>
      <c r="P1629" s="68">
        <f t="shared" si="515"/>
        <v>12.914999999999999</v>
      </c>
      <c r="Q1629" s="69">
        <f t="shared" si="512"/>
        <v>0.25</v>
      </c>
    </row>
    <row r="1630" spans="1:17" ht="26.1" customHeight="1" x14ac:dyDescent="0.2">
      <c r="A1630" s="12" t="s">
        <v>48</v>
      </c>
      <c r="B1630" s="14">
        <v>88267</v>
      </c>
      <c r="C1630" s="12" t="s">
        <v>44</v>
      </c>
      <c r="D1630" s="12" t="s">
        <v>486</v>
      </c>
      <c r="E1630" s="137" t="s">
        <v>46</v>
      </c>
      <c r="F1630" s="137"/>
      <c r="G1630" s="13" t="s">
        <v>73</v>
      </c>
      <c r="H1630" s="16">
        <v>0.1318</v>
      </c>
      <c r="I1630" s="15">
        <f t="shared" si="518"/>
        <v>15.75</v>
      </c>
      <c r="J1630" s="15">
        <f>ROUND(H1630*I1630,2)</f>
        <v>2.08</v>
      </c>
      <c r="K1630" s="65"/>
      <c r="N1630" s="59">
        <v>21</v>
      </c>
      <c r="O1630" s="68">
        <f t="shared" si="511"/>
        <v>5.25</v>
      </c>
      <c r="P1630" s="68">
        <f t="shared" si="515"/>
        <v>15.75</v>
      </c>
      <c r="Q1630" s="69">
        <f t="shared" si="512"/>
        <v>0.25</v>
      </c>
    </row>
    <row r="1631" spans="1:17" ht="24" customHeight="1" x14ac:dyDescent="0.2">
      <c r="A1631" s="17" t="s">
        <v>50</v>
      </c>
      <c r="B1631" s="19">
        <v>122</v>
      </c>
      <c r="C1631" s="17" t="s">
        <v>44</v>
      </c>
      <c r="D1631" s="17" t="s">
        <v>762</v>
      </c>
      <c r="E1631" s="139" t="s">
        <v>54</v>
      </c>
      <c r="F1631" s="139"/>
      <c r="G1631" s="18" t="s">
        <v>130</v>
      </c>
      <c r="H1631" s="21">
        <v>1.7600000000000001E-2</v>
      </c>
      <c r="I1631" s="20">
        <f t="shared" si="518"/>
        <v>44.954999999999998</v>
      </c>
      <c r="J1631" s="20">
        <f>ROUNDDOWN(H1631*I1631,2)-0.01</f>
        <v>0.78</v>
      </c>
      <c r="K1631" s="65"/>
      <c r="N1631" s="59">
        <v>59.94</v>
      </c>
      <c r="O1631" s="68">
        <f t="shared" si="511"/>
        <v>14.984999999999999</v>
      </c>
      <c r="P1631" s="68">
        <f t="shared" si="515"/>
        <v>44.954999999999998</v>
      </c>
      <c r="Q1631" s="69">
        <f t="shared" si="512"/>
        <v>0.25</v>
      </c>
    </row>
    <row r="1632" spans="1:17" ht="26.1" customHeight="1" x14ac:dyDescent="0.2">
      <c r="A1632" s="17" t="s">
        <v>50</v>
      </c>
      <c r="B1632" s="19">
        <v>7129</v>
      </c>
      <c r="C1632" s="17" t="s">
        <v>44</v>
      </c>
      <c r="D1632" s="17" t="s">
        <v>869</v>
      </c>
      <c r="E1632" s="139" t="s">
        <v>54</v>
      </c>
      <c r="F1632" s="139"/>
      <c r="G1632" s="18" t="s">
        <v>130</v>
      </c>
      <c r="H1632" s="21">
        <v>1</v>
      </c>
      <c r="I1632" s="20">
        <f t="shared" si="518"/>
        <v>7.6125000000000007</v>
      </c>
      <c r="J1632" s="20">
        <f t="shared" ref="J1632:J1634" si="519">ROUNDDOWN(H1632*I1632,2)</f>
        <v>7.61</v>
      </c>
      <c r="K1632" s="65"/>
      <c r="N1632" s="59">
        <v>10.15</v>
      </c>
      <c r="O1632" s="68">
        <f t="shared" si="511"/>
        <v>2.5375000000000001</v>
      </c>
      <c r="P1632" s="68">
        <f t="shared" si="515"/>
        <v>7.6125000000000007</v>
      </c>
      <c r="Q1632" s="69">
        <f t="shared" si="512"/>
        <v>0.25</v>
      </c>
    </row>
    <row r="1633" spans="1:17" ht="26.1" customHeight="1" x14ac:dyDescent="0.2">
      <c r="A1633" s="17" t="s">
        <v>50</v>
      </c>
      <c r="B1633" s="19">
        <v>20083</v>
      </c>
      <c r="C1633" s="17" t="s">
        <v>44</v>
      </c>
      <c r="D1633" s="17" t="s">
        <v>764</v>
      </c>
      <c r="E1633" s="139" t="s">
        <v>54</v>
      </c>
      <c r="F1633" s="139"/>
      <c r="G1633" s="18" t="s">
        <v>130</v>
      </c>
      <c r="H1633" s="21">
        <v>2.2499999999999999E-2</v>
      </c>
      <c r="I1633" s="20">
        <f t="shared" si="518"/>
        <v>50.925000000000004</v>
      </c>
      <c r="J1633" s="20">
        <f t="shared" si="519"/>
        <v>1.1399999999999999</v>
      </c>
      <c r="K1633" s="65"/>
      <c r="N1633" s="59">
        <v>67.900000000000006</v>
      </c>
      <c r="O1633" s="68">
        <f t="shared" si="511"/>
        <v>16.975000000000001</v>
      </c>
      <c r="P1633" s="68">
        <f t="shared" si="515"/>
        <v>50.925000000000004</v>
      </c>
      <c r="Q1633" s="69">
        <f t="shared" si="512"/>
        <v>0.25</v>
      </c>
    </row>
    <row r="1634" spans="1:17" ht="24" customHeight="1" thickBot="1" x14ac:dyDescent="0.25">
      <c r="A1634" s="17" t="s">
        <v>50</v>
      </c>
      <c r="B1634" s="19">
        <v>38383</v>
      </c>
      <c r="C1634" s="17" t="s">
        <v>44</v>
      </c>
      <c r="D1634" s="17" t="s">
        <v>756</v>
      </c>
      <c r="E1634" s="139" t="s">
        <v>54</v>
      </c>
      <c r="F1634" s="139"/>
      <c r="G1634" s="18" t="s">
        <v>130</v>
      </c>
      <c r="H1634" s="21">
        <v>2.4400000000000002E-2</v>
      </c>
      <c r="I1634" s="20">
        <f t="shared" si="518"/>
        <v>1.71</v>
      </c>
      <c r="J1634" s="20">
        <f t="shared" si="519"/>
        <v>0.04</v>
      </c>
      <c r="K1634" s="65"/>
      <c r="N1634" s="59">
        <v>2.2799999999999998</v>
      </c>
      <c r="O1634" s="68">
        <f t="shared" si="511"/>
        <v>0.56999999999999995</v>
      </c>
      <c r="P1634" s="68">
        <f t="shared" si="515"/>
        <v>1.71</v>
      </c>
      <c r="Q1634" s="69">
        <f t="shared" si="512"/>
        <v>0.25</v>
      </c>
    </row>
    <row r="1635" spans="1:17" ht="0.95" customHeight="1" thickTop="1" x14ac:dyDescent="0.2">
      <c r="A1635" s="11"/>
      <c r="B1635" s="11"/>
      <c r="C1635" s="11"/>
      <c r="D1635" s="11"/>
      <c r="E1635" s="11"/>
      <c r="F1635" s="11"/>
      <c r="G1635" s="11"/>
      <c r="H1635" s="11"/>
      <c r="I1635" s="11"/>
      <c r="J1635" s="11"/>
      <c r="K1635" s="65" t="b">
        <f t="shared" si="510"/>
        <v>0</v>
      </c>
      <c r="N1635" s="59"/>
      <c r="O1635" s="68">
        <f t="shared" si="511"/>
        <v>0</v>
      </c>
      <c r="P1635" s="68">
        <f t="shared" si="515"/>
        <v>0</v>
      </c>
      <c r="Q1635" s="69" t="e">
        <f t="shared" si="512"/>
        <v>#DIV/0!</v>
      </c>
    </row>
    <row r="1636" spans="1:17" ht="18" customHeight="1" x14ac:dyDescent="0.2">
      <c r="A1636" s="2" t="s">
        <v>870</v>
      </c>
      <c r="B1636" s="4" t="s">
        <v>36</v>
      </c>
      <c r="C1636" s="2" t="s">
        <v>37</v>
      </c>
      <c r="D1636" s="2" t="s">
        <v>9</v>
      </c>
      <c r="E1636" s="129" t="s">
        <v>38</v>
      </c>
      <c r="F1636" s="129"/>
      <c r="G1636" s="3" t="s">
        <v>39</v>
      </c>
      <c r="H1636" s="4" t="s">
        <v>40</v>
      </c>
      <c r="I1636" s="4" t="s">
        <v>41</v>
      </c>
      <c r="J1636" s="4" t="s">
        <v>10</v>
      </c>
      <c r="K1636" s="65">
        <f t="shared" si="510"/>
        <v>7.66</v>
      </c>
      <c r="N1636" s="59" t="s">
        <v>41</v>
      </c>
      <c r="O1636" s="68" t="e">
        <f t="shared" si="511"/>
        <v>#VALUE!</v>
      </c>
      <c r="P1636" s="68" t="e">
        <f t="shared" si="515"/>
        <v>#VALUE!</v>
      </c>
      <c r="Q1636" s="69" t="e">
        <f t="shared" si="512"/>
        <v>#VALUE!</v>
      </c>
    </row>
    <row r="1637" spans="1:17" ht="39" customHeight="1" x14ac:dyDescent="0.2">
      <c r="A1637" s="6" t="s">
        <v>42</v>
      </c>
      <c r="B1637" s="8" t="s">
        <v>871</v>
      </c>
      <c r="C1637" s="6" t="s">
        <v>87</v>
      </c>
      <c r="D1637" s="6" t="s">
        <v>872</v>
      </c>
      <c r="E1637" s="138" t="s">
        <v>46</v>
      </c>
      <c r="F1637" s="138"/>
      <c r="G1637" s="7" t="s">
        <v>545</v>
      </c>
      <c r="H1637" s="10">
        <v>1</v>
      </c>
      <c r="I1637" s="9">
        <f>SUM(J1638:J1643)</f>
        <v>7.66</v>
      </c>
      <c r="J1637" s="9">
        <f>H1637*I1637</f>
        <v>7.66</v>
      </c>
      <c r="K1637" s="65"/>
      <c r="N1637" s="59">
        <v>10.210000000000001</v>
      </c>
      <c r="O1637" s="68">
        <f t="shared" si="511"/>
        <v>2.5525000000000002</v>
      </c>
      <c r="P1637" s="68">
        <f t="shared" si="515"/>
        <v>7.6575000000000006</v>
      </c>
      <c r="Q1637" s="69">
        <f t="shared" si="512"/>
        <v>0.25</v>
      </c>
    </row>
    <row r="1638" spans="1:17" ht="26.1" customHeight="1" x14ac:dyDescent="0.2">
      <c r="A1638" s="12" t="s">
        <v>48</v>
      </c>
      <c r="B1638" s="14">
        <v>88248</v>
      </c>
      <c r="C1638" s="12" t="s">
        <v>44</v>
      </c>
      <c r="D1638" s="12" t="s">
        <v>754</v>
      </c>
      <c r="E1638" s="137" t="s">
        <v>46</v>
      </c>
      <c r="F1638" s="137"/>
      <c r="G1638" s="13" t="s">
        <v>73</v>
      </c>
      <c r="H1638" s="16">
        <v>0.11899999999999999</v>
      </c>
      <c r="I1638" s="15">
        <f t="shared" ref="I1638:I1643" si="520">P1638</f>
        <v>12.914999999999999</v>
      </c>
      <c r="J1638" s="15">
        <f>ROUNDUP(H1638*I1638,2)</f>
        <v>1.54</v>
      </c>
      <c r="K1638" s="65"/>
      <c r="N1638" s="59">
        <v>17.22</v>
      </c>
      <c r="O1638" s="68">
        <f t="shared" si="511"/>
        <v>4.3049999999999997</v>
      </c>
      <c r="P1638" s="68">
        <f t="shared" si="515"/>
        <v>12.914999999999999</v>
      </c>
      <c r="Q1638" s="69">
        <f t="shared" si="512"/>
        <v>0.25</v>
      </c>
    </row>
    <row r="1639" spans="1:17" ht="26.1" customHeight="1" x14ac:dyDescent="0.2">
      <c r="A1639" s="12" t="s">
        <v>48</v>
      </c>
      <c r="B1639" s="14">
        <v>88267</v>
      </c>
      <c r="C1639" s="12" t="s">
        <v>44</v>
      </c>
      <c r="D1639" s="12" t="s">
        <v>486</v>
      </c>
      <c r="E1639" s="137" t="s">
        <v>46</v>
      </c>
      <c r="F1639" s="137"/>
      <c r="G1639" s="13" t="s">
        <v>73</v>
      </c>
      <c r="H1639" s="16">
        <v>0.11899999999999999</v>
      </c>
      <c r="I1639" s="15">
        <f t="shared" si="520"/>
        <v>15.75</v>
      </c>
      <c r="J1639" s="15">
        <f>ROUNDUP(H1639*I1639,2)</f>
        <v>1.8800000000000001</v>
      </c>
      <c r="K1639" s="65"/>
      <c r="N1639" s="59">
        <v>21</v>
      </c>
      <c r="O1639" s="68">
        <f t="shared" si="511"/>
        <v>5.25</v>
      </c>
      <c r="P1639" s="68">
        <f t="shared" si="515"/>
        <v>15.75</v>
      </c>
      <c r="Q1639" s="69">
        <f t="shared" si="512"/>
        <v>0.25</v>
      </c>
    </row>
    <row r="1640" spans="1:17" ht="24" customHeight="1" x14ac:dyDescent="0.2">
      <c r="A1640" s="17" t="s">
        <v>50</v>
      </c>
      <c r="B1640" s="19">
        <v>122</v>
      </c>
      <c r="C1640" s="17" t="s">
        <v>44</v>
      </c>
      <c r="D1640" s="17" t="s">
        <v>762</v>
      </c>
      <c r="E1640" s="139" t="s">
        <v>54</v>
      </c>
      <c r="F1640" s="139"/>
      <c r="G1640" s="18" t="s">
        <v>130</v>
      </c>
      <c r="H1640" s="21">
        <v>8.9999999999999993E-3</v>
      </c>
      <c r="I1640" s="20">
        <f t="shared" si="520"/>
        <v>44.954999999999998</v>
      </c>
      <c r="J1640" s="20">
        <f>ROUNDUP(H1640*I1640,2)</f>
        <v>0.41000000000000003</v>
      </c>
      <c r="K1640" s="65"/>
      <c r="N1640" s="59">
        <v>59.94</v>
      </c>
      <c r="O1640" s="68">
        <f t="shared" si="511"/>
        <v>14.984999999999999</v>
      </c>
      <c r="P1640" s="68">
        <f t="shared" si="515"/>
        <v>44.954999999999998</v>
      </c>
      <c r="Q1640" s="69">
        <f t="shared" si="512"/>
        <v>0.25</v>
      </c>
    </row>
    <row r="1641" spans="1:17" ht="26.1" customHeight="1" x14ac:dyDescent="0.2">
      <c r="A1641" s="17" t="s">
        <v>50</v>
      </c>
      <c r="B1641" s="19">
        <v>813</v>
      </c>
      <c r="C1641" s="17" t="s">
        <v>44</v>
      </c>
      <c r="D1641" s="17" t="s">
        <v>873</v>
      </c>
      <c r="E1641" s="139" t="s">
        <v>54</v>
      </c>
      <c r="F1641" s="139"/>
      <c r="G1641" s="18" t="s">
        <v>130</v>
      </c>
      <c r="H1641" s="21">
        <v>1</v>
      </c>
      <c r="I1641" s="20">
        <f t="shared" si="520"/>
        <v>3.1725000000000003</v>
      </c>
      <c r="J1641" s="20">
        <f t="shared" ref="J1641:J1643" si="521">ROUND(H1641*I1641,2)</f>
        <v>3.17</v>
      </c>
      <c r="K1641" s="65"/>
      <c r="N1641" s="59">
        <v>4.2300000000000004</v>
      </c>
      <c r="O1641" s="68">
        <f t="shared" si="511"/>
        <v>1.0575000000000001</v>
      </c>
      <c r="P1641" s="68">
        <f t="shared" si="515"/>
        <v>3.1725000000000003</v>
      </c>
      <c r="Q1641" s="69">
        <f t="shared" si="512"/>
        <v>0.25</v>
      </c>
    </row>
    <row r="1642" spans="1:17" ht="26.1" customHeight="1" x14ac:dyDescent="0.2">
      <c r="A1642" s="17" t="s">
        <v>50</v>
      </c>
      <c r="B1642" s="19">
        <v>20083</v>
      </c>
      <c r="C1642" s="17" t="s">
        <v>44</v>
      </c>
      <c r="D1642" s="17" t="s">
        <v>764</v>
      </c>
      <c r="E1642" s="139" t="s">
        <v>54</v>
      </c>
      <c r="F1642" s="139"/>
      <c r="G1642" s="18" t="s">
        <v>130</v>
      </c>
      <c r="H1642" s="21">
        <v>1.0999999999999999E-2</v>
      </c>
      <c r="I1642" s="20">
        <f t="shared" si="520"/>
        <v>50.925000000000004</v>
      </c>
      <c r="J1642" s="20">
        <f t="shared" si="521"/>
        <v>0.56000000000000005</v>
      </c>
      <c r="K1642" s="65"/>
      <c r="N1642" s="59">
        <v>67.900000000000006</v>
      </c>
      <c r="O1642" s="68">
        <f t="shared" si="511"/>
        <v>16.975000000000001</v>
      </c>
      <c r="P1642" s="68">
        <f t="shared" si="515"/>
        <v>50.925000000000004</v>
      </c>
      <c r="Q1642" s="69">
        <f t="shared" si="512"/>
        <v>0.25</v>
      </c>
    </row>
    <row r="1643" spans="1:17" ht="24" customHeight="1" thickBot="1" x14ac:dyDescent="0.25">
      <c r="A1643" s="17" t="s">
        <v>50</v>
      </c>
      <c r="B1643" s="19">
        <v>38383</v>
      </c>
      <c r="C1643" s="17" t="s">
        <v>44</v>
      </c>
      <c r="D1643" s="17" t="s">
        <v>756</v>
      </c>
      <c r="E1643" s="139" t="s">
        <v>54</v>
      </c>
      <c r="F1643" s="139"/>
      <c r="G1643" s="18" t="s">
        <v>130</v>
      </c>
      <c r="H1643" s="21">
        <v>0.06</v>
      </c>
      <c r="I1643" s="20">
        <f t="shared" si="520"/>
        <v>1.71</v>
      </c>
      <c r="J1643" s="20">
        <f t="shared" si="521"/>
        <v>0.1</v>
      </c>
      <c r="K1643" s="65"/>
      <c r="N1643" s="59">
        <v>2.2799999999999998</v>
      </c>
      <c r="O1643" s="68">
        <f t="shared" si="511"/>
        <v>0.56999999999999995</v>
      </c>
      <c r="P1643" s="68">
        <f t="shared" si="515"/>
        <v>1.71</v>
      </c>
      <c r="Q1643" s="69">
        <f t="shared" si="512"/>
        <v>0.25</v>
      </c>
    </row>
    <row r="1644" spans="1:17" ht="0.95" customHeight="1" thickTop="1" x14ac:dyDescent="0.2">
      <c r="A1644" s="11"/>
      <c r="B1644" s="11"/>
      <c r="C1644" s="11"/>
      <c r="D1644" s="11"/>
      <c r="E1644" s="11"/>
      <c r="F1644" s="11"/>
      <c r="G1644" s="11"/>
      <c r="H1644" s="11"/>
      <c r="I1644" s="11"/>
      <c r="J1644" s="11"/>
      <c r="K1644" s="65" t="b">
        <f t="shared" si="510"/>
        <v>0</v>
      </c>
      <c r="N1644" s="59"/>
      <c r="O1644" s="68">
        <f t="shared" si="511"/>
        <v>0</v>
      </c>
      <c r="P1644" s="68">
        <f t="shared" si="515"/>
        <v>0</v>
      </c>
      <c r="Q1644" s="69" t="e">
        <f t="shared" si="512"/>
        <v>#DIV/0!</v>
      </c>
    </row>
    <row r="1645" spans="1:17" ht="18" customHeight="1" x14ac:dyDescent="0.2">
      <c r="A1645" s="2" t="s">
        <v>874</v>
      </c>
      <c r="B1645" s="4" t="s">
        <v>36</v>
      </c>
      <c r="C1645" s="2" t="s">
        <v>37</v>
      </c>
      <c r="D1645" s="2" t="s">
        <v>9</v>
      </c>
      <c r="E1645" s="129" t="s">
        <v>38</v>
      </c>
      <c r="F1645" s="129"/>
      <c r="G1645" s="3" t="s">
        <v>39</v>
      </c>
      <c r="H1645" s="4" t="s">
        <v>40</v>
      </c>
      <c r="I1645" s="4" t="s">
        <v>41</v>
      </c>
      <c r="J1645" s="4" t="s">
        <v>10</v>
      </c>
      <c r="K1645" s="65">
        <f t="shared" si="510"/>
        <v>19.479999999999997</v>
      </c>
      <c r="N1645" s="59" t="s">
        <v>41</v>
      </c>
      <c r="O1645" s="68" t="e">
        <f t="shared" si="511"/>
        <v>#VALUE!</v>
      </c>
      <c r="P1645" s="68" t="e">
        <f t="shared" si="515"/>
        <v>#VALUE!</v>
      </c>
      <c r="Q1645" s="69" t="e">
        <f t="shared" si="512"/>
        <v>#VALUE!</v>
      </c>
    </row>
    <row r="1646" spans="1:17" ht="39" customHeight="1" x14ac:dyDescent="0.2">
      <c r="A1646" s="6" t="s">
        <v>42</v>
      </c>
      <c r="B1646" s="8" t="s">
        <v>875</v>
      </c>
      <c r="C1646" s="6" t="s">
        <v>87</v>
      </c>
      <c r="D1646" s="6" t="s">
        <v>876</v>
      </c>
      <c r="E1646" s="138" t="s">
        <v>46</v>
      </c>
      <c r="F1646" s="138"/>
      <c r="G1646" s="7" t="s">
        <v>545</v>
      </c>
      <c r="H1646" s="10">
        <v>1</v>
      </c>
      <c r="I1646" s="9">
        <f>SUM(J1647:J1652)</f>
        <v>19.479999999999997</v>
      </c>
      <c r="J1646" s="9">
        <f>H1646*I1646</f>
        <v>19.479999999999997</v>
      </c>
      <c r="K1646" s="65"/>
      <c r="N1646" s="59">
        <v>25.97</v>
      </c>
      <c r="O1646" s="68">
        <f t="shared" si="511"/>
        <v>6.4924999999999997</v>
      </c>
      <c r="P1646" s="68">
        <f t="shared" si="515"/>
        <v>19.477499999999999</v>
      </c>
      <c r="Q1646" s="69">
        <f t="shared" si="512"/>
        <v>0.25</v>
      </c>
    </row>
    <row r="1647" spans="1:17" ht="26.1" customHeight="1" x14ac:dyDescent="0.2">
      <c r="A1647" s="12" t="s">
        <v>48</v>
      </c>
      <c r="B1647" s="14">
        <v>88248</v>
      </c>
      <c r="C1647" s="12" t="s">
        <v>44</v>
      </c>
      <c r="D1647" s="12" t="s">
        <v>754</v>
      </c>
      <c r="E1647" s="137" t="s">
        <v>46</v>
      </c>
      <c r="F1647" s="137"/>
      <c r="G1647" s="13" t="s">
        <v>73</v>
      </c>
      <c r="H1647" s="16">
        <v>0.15</v>
      </c>
      <c r="I1647" s="15">
        <f t="shared" ref="I1647:I1652" si="522">P1647</f>
        <v>12.914999999999999</v>
      </c>
      <c r="J1647" s="15">
        <f>ROUNDUP(H1647*I1647,2)</f>
        <v>1.94</v>
      </c>
      <c r="K1647" s="65"/>
      <c r="N1647" s="59">
        <v>17.22</v>
      </c>
      <c r="O1647" s="68">
        <f t="shared" si="511"/>
        <v>4.3049999999999997</v>
      </c>
      <c r="P1647" s="68">
        <f t="shared" si="515"/>
        <v>12.914999999999999</v>
      </c>
      <c r="Q1647" s="69">
        <f t="shared" si="512"/>
        <v>0.25</v>
      </c>
    </row>
    <row r="1648" spans="1:17" ht="26.1" customHeight="1" x14ac:dyDescent="0.2">
      <c r="A1648" s="12" t="s">
        <v>48</v>
      </c>
      <c r="B1648" s="14">
        <v>88267</v>
      </c>
      <c r="C1648" s="12" t="s">
        <v>44</v>
      </c>
      <c r="D1648" s="12" t="s">
        <v>486</v>
      </c>
      <c r="E1648" s="137" t="s">
        <v>46</v>
      </c>
      <c r="F1648" s="137"/>
      <c r="G1648" s="13" t="s">
        <v>73</v>
      </c>
      <c r="H1648" s="16">
        <v>0.15</v>
      </c>
      <c r="I1648" s="15">
        <f t="shared" si="522"/>
        <v>15.75</v>
      </c>
      <c r="J1648" s="15">
        <f>ROUNDUP(H1648*I1648,2)</f>
        <v>2.3699999999999997</v>
      </c>
      <c r="K1648" s="65"/>
      <c r="N1648" s="59">
        <v>21</v>
      </c>
      <c r="O1648" s="68">
        <f t="shared" si="511"/>
        <v>5.25</v>
      </c>
      <c r="P1648" s="68">
        <f t="shared" si="515"/>
        <v>15.75</v>
      </c>
      <c r="Q1648" s="69">
        <f t="shared" si="512"/>
        <v>0.25</v>
      </c>
    </row>
    <row r="1649" spans="1:17" ht="24" customHeight="1" x14ac:dyDescent="0.2">
      <c r="A1649" s="17" t="s">
        <v>50</v>
      </c>
      <c r="B1649" s="19">
        <v>122</v>
      </c>
      <c r="C1649" s="17" t="s">
        <v>44</v>
      </c>
      <c r="D1649" s="17" t="s">
        <v>762</v>
      </c>
      <c r="E1649" s="139" t="s">
        <v>54</v>
      </c>
      <c r="F1649" s="139"/>
      <c r="G1649" s="18" t="s">
        <v>130</v>
      </c>
      <c r="H1649" s="21">
        <v>8.9999999999999993E-3</v>
      </c>
      <c r="I1649" s="20">
        <f t="shared" si="522"/>
        <v>44.954999999999998</v>
      </c>
      <c r="J1649" s="20">
        <f t="shared" ref="J1649:J1652" si="523">ROUND(H1649*I1649,2)</f>
        <v>0.4</v>
      </c>
      <c r="K1649" s="65"/>
      <c r="N1649" s="59">
        <v>59.94</v>
      </c>
      <c r="O1649" s="68">
        <f t="shared" si="511"/>
        <v>14.984999999999999</v>
      </c>
      <c r="P1649" s="68">
        <f t="shared" si="515"/>
        <v>44.954999999999998</v>
      </c>
      <c r="Q1649" s="69">
        <f t="shared" si="512"/>
        <v>0.25</v>
      </c>
    </row>
    <row r="1650" spans="1:17" ht="26.1" customHeight="1" x14ac:dyDescent="0.2">
      <c r="A1650" s="17" t="s">
        <v>50</v>
      </c>
      <c r="B1650" s="19">
        <v>20083</v>
      </c>
      <c r="C1650" s="17" t="s">
        <v>44</v>
      </c>
      <c r="D1650" s="17" t="s">
        <v>764</v>
      </c>
      <c r="E1650" s="139" t="s">
        <v>54</v>
      </c>
      <c r="F1650" s="139"/>
      <c r="G1650" s="18" t="s">
        <v>130</v>
      </c>
      <c r="H1650" s="21">
        <v>1.0999999999999999E-2</v>
      </c>
      <c r="I1650" s="20">
        <f t="shared" si="522"/>
        <v>50.925000000000004</v>
      </c>
      <c r="J1650" s="20">
        <f t="shared" si="523"/>
        <v>0.56000000000000005</v>
      </c>
      <c r="K1650" s="65"/>
      <c r="N1650" s="59">
        <v>67.900000000000006</v>
      </c>
      <c r="O1650" s="68">
        <f t="shared" si="511"/>
        <v>16.975000000000001</v>
      </c>
      <c r="P1650" s="68">
        <f t="shared" si="515"/>
        <v>50.925000000000004</v>
      </c>
      <c r="Q1650" s="69">
        <f t="shared" si="512"/>
        <v>0.25</v>
      </c>
    </row>
    <row r="1651" spans="1:17" ht="24" customHeight="1" x14ac:dyDescent="0.2">
      <c r="A1651" s="17" t="s">
        <v>50</v>
      </c>
      <c r="B1651" s="19">
        <v>38383</v>
      </c>
      <c r="C1651" s="17" t="s">
        <v>44</v>
      </c>
      <c r="D1651" s="17" t="s">
        <v>756</v>
      </c>
      <c r="E1651" s="139" t="s">
        <v>54</v>
      </c>
      <c r="F1651" s="139"/>
      <c r="G1651" s="18" t="s">
        <v>130</v>
      </c>
      <c r="H1651" s="21">
        <v>0.06</v>
      </c>
      <c r="I1651" s="20">
        <f t="shared" si="522"/>
        <v>1.71</v>
      </c>
      <c r="J1651" s="20">
        <f t="shared" si="523"/>
        <v>0.1</v>
      </c>
      <c r="K1651" s="65"/>
      <c r="N1651" s="59">
        <v>2.2799999999999998</v>
      </c>
      <c r="O1651" s="68">
        <f t="shared" si="511"/>
        <v>0.56999999999999995</v>
      </c>
      <c r="P1651" s="68">
        <f t="shared" si="515"/>
        <v>1.71</v>
      </c>
      <c r="Q1651" s="69">
        <f t="shared" si="512"/>
        <v>0.25</v>
      </c>
    </row>
    <row r="1652" spans="1:17" ht="26.1" customHeight="1" thickBot="1" x14ac:dyDescent="0.25">
      <c r="A1652" s="17" t="s">
        <v>50</v>
      </c>
      <c r="B1652" s="19">
        <v>821</v>
      </c>
      <c r="C1652" s="17" t="s">
        <v>44</v>
      </c>
      <c r="D1652" s="17" t="s">
        <v>877</v>
      </c>
      <c r="E1652" s="139" t="s">
        <v>54</v>
      </c>
      <c r="F1652" s="139"/>
      <c r="G1652" s="18" t="s">
        <v>130</v>
      </c>
      <c r="H1652" s="21">
        <v>1</v>
      </c>
      <c r="I1652" s="20">
        <f t="shared" si="522"/>
        <v>14.107499999999998</v>
      </c>
      <c r="J1652" s="20">
        <f t="shared" si="523"/>
        <v>14.11</v>
      </c>
      <c r="K1652" s="65"/>
      <c r="N1652" s="59">
        <v>18.809999999999999</v>
      </c>
      <c r="O1652" s="68">
        <f t="shared" si="511"/>
        <v>4.7024999999999997</v>
      </c>
      <c r="P1652" s="68">
        <f t="shared" si="515"/>
        <v>14.107499999999998</v>
      </c>
      <c r="Q1652" s="69">
        <f t="shared" si="512"/>
        <v>0.25</v>
      </c>
    </row>
    <row r="1653" spans="1:17" ht="0.95" customHeight="1" thickTop="1" x14ac:dyDescent="0.2">
      <c r="A1653" s="11"/>
      <c r="B1653" s="11"/>
      <c r="C1653" s="11"/>
      <c r="D1653" s="11"/>
      <c r="E1653" s="11"/>
      <c r="F1653" s="11"/>
      <c r="G1653" s="11"/>
      <c r="H1653" s="11"/>
      <c r="I1653" s="11"/>
      <c r="J1653" s="11"/>
      <c r="K1653" s="65" t="b">
        <f t="shared" si="510"/>
        <v>0</v>
      </c>
      <c r="N1653" s="59"/>
      <c r="O1653" s="68">
        <f t="shared" si="511"/>
        <v>0</v>
      </c>
      <c r="P1653" s="68">
        <f t="shared" si="515"/>
        <v>0</v>
      </c>
      <c r="Q1653" s="69" t="e">
        <f t="shared" si="512"/>
        <v>#DIV/0!</v>
      </c>
    </row>
    <row r="1654" spans="1:17" ht="18" customHeight="1" x14ac:dyDescent="0.2">
      <c r="A1654" s="2" t="s">
        <v>878</v>
      </c>
      <c r="B1654" s="4" t="s">
        <v>36</v>
      </c>
      <c r="C1654" s="2" t="s">
        <v>37</v>
      </c>
      <c r="D1654" s="2" t="s">
        <v>9</v>
      </c>
      <c r="E1654" s="129" t="s">
        <v>38</v>
      </c>
      <c r="F1654" s="129"/>
      <c r="G1654" s="3" t="s">
        <v>39</v>
      </c>
      <c r="H1654" s="4" t="s">
        <v>40</v>
      </c>
      <c r="I1654" s="4" t="s">
        <v>41</v>
      </c>
      <c r="J1654" s="4" t="s">
        <v>10</v>
      </c>
      <c r="K1654" s="65">
        <f t="shared" si="510"/>
        <v>4.04</v>
      </c>
      <c r="N1654" s="59" t="s">
        <v>41</v>
      </c>
      <c r="O1654" s="68" t="e">
        <f t="shared" si="511"/>
        <v>#VALUE!</v>
      </c>
      <c r="P1654" s="68" t="e">
        <f t="shared" si="515"/>
        <v>#VALUE!</v>
      </c>
      <c r="Q1654" s="69" t="e">
        <f t="shared" si="512"/>
        <v>#VALUE!</v>
      </c>
    </row>
    <row r="1655" spans="1:17" ht="51.95" customHeight="1" x14ac:dyDescent="0.2">
      <c r="A1655" s="6" t="s">
        <v>42</v>
      </c>
      <c r="B1655" s="8">
        <v>89383</v>
      </c>
      <c r="C1655" s="6" t="s">
        <v>44</v>
      </c>
      <c r="D1655" s="6" t="s">
        <v>879</v>
      </c>
      <c r="E1655" s="138" t="s">
        <v>154</v>
      </c>
      <c r="F1655" s="138"/>
      <c r="G1655" s="7" t="s">
        <v>130</v>
      </c>
      <c r="H1655" s="10">
        <v>1</v>
      </c>
      <c r="I1655" s="9">
        <f>SUM(J1656:J1661)</f>
        <v>4.04</v>
      </c>
      <c r="J1655" s="9">
        <f>H1655*I1655</f>
        <v>4.04</v>
      </c>
      <c r="K1655" s="65"/>
      <c r="N1655" s="59">
        <v>5.38</v>
      </c>
      <c r="O1655" s="68">
        <f t="shared" si="511"/>
        <v>1.345</v>
      </c>
      <c r="P1655" s="68">
        <f t="shared" si="515"/>
        <v>4.0350000000000001</v>
      </c>
      <c r="Q1655" s="69">
        <f t="shared" si="512"/>
        <v>0.25</v>
      </c>
    </row>
    <row r="1656" spans="1:17" ht="26.1" customHeight="1" x14ac:dyDescent="0.2">
      <c r="A1656" s="12" t="s">
        <v>48</v>
      </c>
      <c r="B1656" s="14">
        <v>88248</v>
      </c>
      <c r="C1656" s="12" t="s">
        <v>44</v>
      </c>
      <c r="D1656" s="12" t="s">
        <v>754</v>
      </c>
      <c r="E1656" s="137" t="s">
        <v>46</v>
      </c>
      <c r="F1656" s="137"/>
      <c r="G1656" s="13" t="s">
        <v>73</v>
      </c>
      <c r="H1656" s="16">
        <v>9.4399999999999998E-2</v>
      </c>
      <c r="I1656" s="15">
        <f t="shared" ref="I1656:I1661" si="524">P1656</f>
        <v>12.914999999999999</v>
      </c>
      <c r="J1656" s="15">
        <f>ROUND(H1656*I1656,2)</f>
        <v>1.22</v>
      </c>
      <c r="K1656" s="65"/>
      <c r="N1656" s="59">
        <v>17.22</v>
      </c>
      <c r="O1656" s="68">
        <f t="shared" si="511"/>
        <v>4.3049999999999997</v>
      </c>
      <c r="P1656" s="68">
        <f t="shared" si="515"/>
        <v>12.914999999999999</v>
      </c>
      <c r="Q1656" s="69">
        <f t="shared" si="512"/>
        <v>0.25</v>
      </c>
    </row>
    <row r="1657" spans="1:17" ht="26.1" customHeight="1" x14ac:dyDescent="0.2">
      <c r="A1657" s="12" t="s">
        <v>48</v>
      </c>
      <c r="B1657" s="14">
        <v>88267</v>
      </c>
      <c r="C1657" s="12" t="s">
        <v>44</v>
      </c>
      <c r="D1657" s="12" t="s">
        <v>486</v>
      </c>
      <c r="E1657" s="137" t="s">
        <v>46</v>
      </c>
      <c r="F1657" s="137"/>
      <c r="G1657" s="13" t="s">
        <v>73</v>
      </c>
      <c r="H1657" s="16">
        <v>9.4399999999999998E-2</v>
      </c>
      <c r="I1657" s="15">
        <f t="shared" si="524"/>
        <v>15.75</v>
      </c>
      <c r="J1657" s="15">
        <f>ROUND(H1657*I1657,2)</f>
        <v>1.49</v>
      </c>
      <c r="K1657" s="65"/>
      <c r="N1657" s="59">
        <v>21</v>
      </c>
      <c r="O1657" s="68">
        <f t="shared" si="511"/>
        <v>5.25</v>
      </c>
      <c r="P1657" s="68">
        <f t="shared" si="515"/>
        <v>15.75</v>
      </c>
      <c r="Q1657" s="69">
        <f t="shared" si="512"/>
        <v>0.25</v>
      </c>
    </row>
    <row r="1658" spans="1:17" ht="26.1" customHeight="1" x14ac:dyDescent="0.2">
      <c r="A1658" s="17" t="s">
        <v>50</v>
      </c>
      <c r="B1658" s="19">
        <v>65</v>
      </c>
      <c r="C1658" s="17" t="s">
        <v>44</v>
      </c>
      <c r="D1658" s="17" t="s">
        <v>880</v>
      </c>
      <c r="E1658" s="139" t="s">
        <v>54</v>
      </c>
      <c r="F1658" s="139"/>
      <c r="G1658" s="18" t="s">
        <v>130</v>
      </c>
      <c r="H1658" s="21">
        <v>1</v>
      </c>
      <c r="I1658" s="20">
        <f t="shared" si="524"/>
        <v>0.66749999999999998</v>
      </c>
      <c r="J1658" s="20">
        <f>ROUND(H1658*I1658,2)</f>
        <v>0.67</v>
      </c>
      <c r="K1658" s="65"/>
      <c r="N1658" s="59">
        <v>0.89</v>
      </c>
      <c r="O1658" s="68">
        <f t="shared" si="511"/>
        <v>0.2225</v>
      </c>
      <c r="P1658" s="68">
        <f t="shared" si="515"/>
        <v>0.66749999999999998</v>
      </c>
      <c r="Q1658" s="69">
        <f t="shared" si="512"/>
        <v>0.25</v>
      </c>
    </row>
    <row r="1659" spans="1:17" ht="24" customHeight="1" x14ac:dyDescent="0.2">
      <c r="A1659" s="17" t="s">
        <v>50</v>
      </c>
      <c r="B1659" s="19">
        <v>122</v>
      </c>
      <c r="C1659" s="17" t="s">
        <v>44</v>
      </c>
      <c r="D1659" s="17" t="s">
        <v>762</v>
      </c>
      <c r="E1659" s="139" t="s">
        <v>54</v>
      </c>
      <c r="F1659" s="139"/>
      <c r="G1659" s="18" t="s">
        <v>130</v>
      </c>
      <c r="H1659" s="21">
        <v>5.8999999999999999E-3</v>
      </c>
      <c r="I1659" s="20">
        <f t="shared" si="524"/>
        <v>44.954999999999998</v>
      </c>
      <c r="J1659" s="20">
        <f t="shared" ref="J1659:J1661" si="525">ROUNDDOWN(H1659*I1659,2)</f>
        <v>0.26</v>
      </c>
      <c r="K1659" s="65"/>
      <c r="N1659" s="59">
        <v>59.94</v>
      </c>
      <c r="O1659" s="68">
        <f t="shared" si="511"/>
        <v>14.984999999999999</v>
      </c>
      <c r="P1659" s="68">
        <f t="shared" si="515"/>
        <v>44.954999999999998</v>
      </c>
      <c r="Q1659" s="69">
        <f t="shared" si="512"/>
        <v>0.25</v>
      </c>
    </row>
    <row r="1660" spans="1:17" ht="26.1" customHeight="1" x14ac:dyDescent="0.2">
      <c r="A1660" s="17" t="s">
        <v>50</v>
      </c>
      <c r="B1660" s="19">
        <v>20083</v>
      </c>
      <c r="C1660" s="17" t="s">
        <v>44</v>
      </c>
      <c r="D1660" s="17" t="s">
        <v>764</v>
      </c>
      <c r="E1660" s="139" t="s">
        <v>54</v>
      </c>
      <c r="F1660" s="139"/>
      <c r="G1660" s="18" t="s">
        <v>130</v>
      </c>
      <c r="H1660" s="21">
        <v>7.0000000000000001E-3</v>
      </c>
      <c r="I1660" s="20">
        <f t="shared" si="524"/>
        <v>50.925000000000004</v>
      </c>
      <c r="J1660" s="20">
        <f t="shared" si="525"/>
        <v>0.35</v>
      </c>
      <c r="K1660" s="65"/>
      <c r="N1660" s="59">
        <v>67.900000000000006</v>
      </c>
      <c r="O1660" s="68">
        <f t="shared" si="511"/>
        <v>16.975000000000001</v>
      </c>
      <c r="P1660" s="68">
        <f t="shared" si="515"/>
        <v>50.925000000000004</v>
      </c>
      <c r="Q1660" s="69">
        <f t="shared" si="512"/>
        <v>0.25</v>
      </c>
    </row>
    <row r="1661" spans="1:17" ht="24" customHeight="1" thickBot="1" x14ac:dyDescent="0.25">
      <c r="A1661" s="17" t="s">
        <v>50</v>
      </c>
      <c r="B1661" s="19">
        <v>38383</v>
      </c>
      <c r="C1661" s="17" t="s">
        <v>44</v>
      </c>
      <c r="D1661" s="17" t="s">
        <v>756</v>
      </c>
      <c r="E1661" s="139" t="s">
        <v>54</v>
      </c>
      <c r="F1661" s="139"/>
      <c r="G1661" s="18" t="s">
        <v>130</v>
      </c>
      <c r="H1661" s="21">
        <v>3.15E-2</v>
      </c>
      <c r="I1661" s="20">
        <f t="shared" si="524"/>
        <v>1.71</v>
      </c>
      <c r="J1661" s="20">
        <f t="shared" si="525"/>
        <v>0.05</v>
      </c>
      <c r="K1661" s="65"/>
      <c r="N1661" s="59">
        <v>2.2799999999999998</v>
      </c>
      <c r="O1661" s="68">
        <f t="shared" si="511"/>
        <v>0.56999999999999995</v>
      </c>
      <c r="P1661" s="68">
        <f t="shared" si="515"/>
        <v>1.71</v>
      </c>
      <c r="Q1661" s="69">
        <f t="shared" si="512"/>
        <v>0.25</v>
      </c>
    </row>
    <row r="1662" spans="1:17" ht="0.95" customHeight="1" thickTop="1" x14ac:dyDescent="0.2">
      <c r="A1662" s="11"/>
      <c r="B1662" s="11"/>
      <c r="C1662" s="11"/>
      <c r="D1662" s="11"/>
      <c r="E1662" s="11"/>
      <c r="F1662" s="11"/>
      <c r="G1662" s="11"/>
      <c r="H1662" s="11"/>
      <c r="I1662" s="11"/>
      <c r="J1662" s="11"/>
      <c r="K1662" s="65" t="b">
        <f t="shared" si="510"/>
        <v>0</v>
      </c>
      <c r="N1662" s="59"/>
      <c r="O1662" s="68">
        <f t="shared" si="511"/>
        <v>0</v>
      </c>
      <c r="P1662" s="68">
        <f t="shared" si="515"/>
        <v>0</v>
      </c>
      <c r="Q1662" s="69" t="e">
        <f t="shared" si="512"/>
        <v>#DIV/0!</v>
      </c>
    </row>
    <row r="1663" spans="1:17" ht="18" customHeight="1" x14ac:dyDescent="0.2">
      <c r="A1663" s="2" t="s">
        <v>881</v>
      </c>
      <c r="B1663" s="4" t="s">
        <v>36</v>
      </c>
      <c r="C1663" s="2" t="s">
        <v>37</v>
      </c>
      <c r="D1663" s="2" t="s">
        <v>9</v>
      </c>
      <c r="E1663" s="129" t="s">
        <v>38</v>
      </c>
      <c r="F1663" s="129"/>
      <c r="G1663" s="3" t="s">
        <v>39</v>
      </c>
      <c r="H1663" s="4" t="s">
        <v>40</v>
      </c>
      <c r="I1663" s="4" t="s">
        <v>41</v>
      </c>
      <c r="J1663" s="4" t="s">
        <v>10</v>
      </c>
      <c r="K1663" s="65">
        <f t="shared" si="510"/>
        <v>166.27</v>
      </c>
      <c r="N1663" s="59" t="s">
        <v>41</v>
      </c>
      <c r="O1663" s="68" t="e">
        <f t="shared" si="511"/>
        <v>#VALUE!</v>
      </c>
      <c r="P1663" s="68" t="e">
        <f t="shared" si="515"/>
        <v>#VALUE!</v>
      </c>
      <c r="Q1663" s="69" t="e">
        <f t="shared" si="512"/>
        <v>#VALUE!</v>
      </c>
    </row>
    <row r="1664" spans="1:17" ht="65.099999999999994" customHeight="1" x14ac:dyDescent="0.2">
      <c r="A1664" s="6" t="s">
        <v>42</v>
      </c>
      <c r="B1664" s="8">
        <v>94789</v>
      </c>
      <c r="C1664" s="6" t="s">
        <v>44</v>
      </c>
      <c r="D1664" s="6" t="s">
        <v>882</v>
      </c>
      <c r="E1664" s="138" t="s">
        <v>154</v>
      </c>
      <c r="F1664" s="138"/>
      <c r="G1664" s="7" t="s">
        <v>130</v>
      </c>
      <c r="H1664" s="10">
        <v>1</v>
      </c>
      <c r="I1664" s="9">
        <f>SUM(J1665:J1670)</f>
        <v>166.27</v>
      </c>
      <c r="J1664" s="9">
        <f>H1664*I1664</f>
        <v>166.27</v>
      </c>
      <c r="K1664" s="65"/>
      <c r="N1664" s="59">
        <v>221.68999999999997</v>
      </c>
      <c r="O1664" s="68">
        <f t="shared" si="511"/>
        <v>55.422499999999992</v>
      </c>
      <c r="P1664" s="68">
        <f t="shared" si="515"/>
        <v>166.26749999999998</v>
      </c>
      <c r="Q1664" s="69">
        <f t="shared" si="512"/>
        <v>0.25</v>
      </c>
    </row>
    <row r="1665" spans="1:17" ht="26.1" customHeight="1" x14ac:dyDescent="0.2">
      <c r="A1665" s="12" t="s">
        <v>48</v>
      </c>
      <c r="B1665" s="14">
        <v>88248</v>
      </c>
      <c r="C1665" s="12" t="s">
        <v>44</v>
      </c>
      <c r="D1665" s="12" t="s">
        <v>754</v>
      </c>
      <c r="E1665" s="137" t="s">
        <v>46</v>
      </c>
      <c r="F1665" s="137"/>
      <c r="G1665" s="13" t="s">
        <v>73</v>
      </c>
      <c r="H1665" s="16">
        <v>0.308</v>
      </c>
      <c r="I1665" s="15">
        <f t="shared" ref="I1665:I1670" si="526">P1665</f>
        <v>12.914999999999999</v>
      </c>
      <c r="J1665" s="15">
        <f>ROUND(H1665*I1665,2)</f>
        <v>3.98</v>
      </c>
      <c r="K1665" s="65"/>
      <c r="N1665" s="59">
        <v>17.22</v>
      </c>
      <c r="O1665" s="68">
        <f t="shared" si="511"/>
        <v>4.3049999999999997</v>
      </c>
      <c r="P1665" s="68">
        <f t="shared" si="515"/>
        <v>12.914999999999999</v>
      </c>
      <c r="Q1665" s="69">
        <f t="shared" si="512"/>
        <v>0.25</v>
      </c>
    </row>
    <row r="1666" spans="1:17" ht="26.1" customHeight="1" x14ac:dyDescent="0.2">
      <c r="A1666" s="12" t="s">
        <v>48</v>
      </c>
      <c r="B1666" s="14">
        <v>88267</v>
      </c>
      <c r="C1666" s="12" t="s">
        <v>44</v>
      </c>
      <c r="D1666" s="12" t="s">
        <v>486</v>
      </c>
      <c r="E1666" s="137" t="s">
        <v>46</v>
      </c>
      <c r="F1666" s="137"/>
      <c r="G1666" s="13" t="s">
        <v>73</v>
      </c>
      <c r="H1666" s="16">
        <v>0.308</v>
      </c>
      <c r="I1666" s="15">
        <f t="shared" si="526"/>
        <v>15.75</v>
      </c>
      <c r="J1666" s="15">
        <f>ROUND(H1666*I1666,2)</f>
        <v>4.8499999999999996</v>
      </c>
      <c r="K1666" s="65"/>
      <c r="N1666" s="59">
        <v>21</v>
      </c>
      <c r="O1666" s="68">
        <f t="shared" si="511"/>
        <v>5.25</v>
      </c>
      <c r="P1666" s="68">
        <f t="shared" si="515"/>
        <v>15.75</v>
      </c>
      <c r="Q1666" s="69">
        <f t="shared" si="512"/>
        <v>0.25</v>
      </c>
    </row>
    <row r="1667" spans="1:17" ht="26.1" customHeight="1" x14ac:dyDescent="0.2">
      <c r="A1667" s="17" t="s">
        <v>50</v>
      </c>
      <c r="B1667" s="19">
        <v>82</v>
      </c>
      <c r="C1667" s="17" t="s">
        <v>44</v>
      </c>
      <c r="D1667" s="17" t="s">
        <v>883</v>
      </c>
      <c r="E1667" s="139" t="s">
        <v>54</v>
      </c>
      <c r="F1667" s="139"/>
      <c r="G1667" s="18" t="s">
        <v>130</v>
      </c>
      <c r="H1667" s="21">
        <v>1</v>
      </c>
      <c r="I1667" s="20">
        <f t="shared" si="526"/>
        <v>151.905</v>
      </c>
      <c r="J1667" s="20">
        <f>ROUND(H1667*I1667,2)</f>
        <v>151.91</v>
      </c>
      <c r="K1667" s="65"/>
      <c r="N1667" s="59">
        <v>202.54</v>
      </c>
      <c r="O1667" s="68">
        <f t="shared" si="511"/>
        <v>50.634999999999998</v>
      </c>
      <c r="P1667" s="68">
        <f t="shared" si="515"/>
        <v>151.905</v>
      </c>
      <c r="Q1667" s="69">
        <f t="shared" si="512"/>
        <v>0.25</v>
      </c>
    </row>
    <row r="1668" spans="1:17" ht="24" customHeight="1" x14ac:dyDescent="0.2">
      <c r="A1668" s="17" t="s">
        <v>50</v>
      </c>
      <c r="B1668" s="19">
        <v>20080</v>
      </c>
      <c r="C1668" s="17" t="s">
        <v>44</v>
      </c>
      <c r="D1668" s="17" t="s">
        <v>884</v>
      </c>
      <c r="E1668" s="139" t="s">
        <v>54</v>
      </c>
      <c r="F1668" s="139"/>
      <c r="G1668" s="18" t="s">
        <v>130</v>
      </c>
      <c r="H1668" s="21">
        <v>0.19400000000000001</v>
      </c>
      <c r="I1668" s="20">
        <f t="shared" si="526"/>
        <v>14.669999999999998</v>
      </c>
      <c r="J1668" s="20">
        <f t="shared" ref="J1668:J1670" si="527">ROUNDDOWN(H1668*I1668,2)</f>
        <v>2.84</v>
      </c>
      <c r="K1668" s="65"/>
      <c r="N1668" s="59">
        <v>19.559999999999999</v>
      </c>
      <c r="O1668" s="68">
        <f t="shared" si="511"/>
        <v>4.8899999999999997</v>
      </c>
      <c r="P1668" s="68">
        <f t="shared" si="515"/>
        <v>14.669999999999998</v>
      </c>
      <c r="Q1668" s="69">
        <f t="shared" si="512"/>
        <v>0.25</v>
      </c>
    </row>
    <row r="1669" spans="1:17" ht="26.1" customHeight="1" x14ac:dyDescent="0.2">
      <c r="A1669" s="17" t="s">
        <v>50</v>
      </c>
      <c r="B1669" s="19">
        <v>20083</v>
      </c>
      <c r="C1669" s="17" t="s">
        <v>44</v>
      </c>
      <c r="D1669" s="17" t="s">
        <v>764</v>
      </c>
      <c r="E1669" s="139" t="s">
        <v>54</v>
      </c>
      <c r="F1669" s="139"/>
      <c r="G1669" s="18" t="s">
        <v>130</v>
      </c>
      <c r="H1669" s="21">
        <v>5.1999999999999998E-2</v>
      </c>
      <c r="I1669" s="20">
        <f t="shared" si="526"/>
        <v>50.925000000000004</v>
      </c>
      <c r="J1669" s="20">
        <f t="shared" si="527"/>
        <v>2.64</v>
      </c>
      <c r="K1669" s="65"/>
      <c r="N1669" s="59">
        <v>67.900000000000006</v>
      </c>
      <c r="O1669" s="68">
        <f t="shared" si="511"/>
        <v>16.975000000000001</v>
      </c>
      <c r="P1669" s="68">
        <f t="shared" si="515"/>
        <v>50.925000000000004</v>
      </c>
      <c r="Q1669" s="69">
        <f t="shared" si="512"/>
        <v>0.25</v>
      </c>
    </row>
    <row r="1670" spans="1:17" ht="24" customHeight="1" thickBot="1" x14ac:dyDescent="0.25">
      <c r="A1670" s="17" t="s">
        <v>50</v>
      </c>
      <c r="B1670" s="19">
        <v>38383</v>
      </c>
      <c r="C1670" s="17" t="s">
        <v>44</v>
      </c>
      <c r="D1670" s="17" t="s">
        <v>756</v>
      </c>
      <c r="E1670" s="139" t="s">
        <v>54</v>
      </c>
      <c r="F1670" s="139"/>
      <c r="G1670" s="18" t="s">
        <v>130</v>
      </c>
      <c r="H1670" s="21">
        <v>3.1E-2</v>
      </c>
      <c r="I1670" s="20">
        <f t="shared" si="526"/>
        <v>1.71</v>
      </c>
      <c r="J1670" s="20">
        <f t="shared" si="527"/>
        <v>0.05</v>
      </c>
      <c r="K1670" s="65"/>
      <c r="N1670" s="59">
        <v>2.2799999999999998</v>
      </c>
      <c r="O1670" s="68">
        <f t="shared" si="511"/>
        <v>0.56999999999999995</v>
      </c>
      <c r="P1670" s="68">
        <f t="shared" si="515"/>
        <v>1.71</v>
      </c>
      <c r="Q1670" s="69">
        <f t="shared" si="512"/>
        <v>0.25</v>
      </c>
    </row>
    <row r="1671" spans="1:17" ht="0.95" customHeight="1" thickTop="1" x14ac:dyDescent="0.2">
      <c r="A1671" s="11"/>
      <c r="B1671" s="11"/>
      <c r="C1671" s="11"/>
      <c r="D1671" s="11"/>
      <c r="E1671" s="11"/>
      <c r="F1671" s="11"/>
      <c r="G1671" s="11"/>
      <c r="H1671" s="11"/>
      <c r="I1671" s="11"/>
      <c r="J1671" s="11"/>
      <c r="K1671" s="65" t="b">
        <f t="shared" si="510"/>
        <v>0</v>
      </c>
      <c r="N1671" s="59"/>
      <c r="O1671" s="68">
        <f t="shared" si="511"/>
        <v>0</v>
      </c>
      <c r="P1671" s="68">
        <f t="shared" si="515"/>
        <v>0</v>
      </c>
      <c r="Q1671" s="69" t="e">
        <f t="shared" si="512"/>
        <v>#DIV/0!</v>
      </c>
    </row>
    <row r="1672" spans="1:17" ht="18" customHeight="1" x14ac:dyDescent="0.2">
      <c r="A1672" s="2" t="s">
        <v>885</v>
      </c>
      <c r="B1672" s="4" t="s">
        <v>36</v>
      </c>
      <c r="C1672" s="2" t="s">
        <v>37</v>
      </c>
      <c r="D1672" s="2" t="s">
        <v>9</v>
      </c>
      <c r="E1672" s="129" t="s">
        <v>38</v>
      </c>
      <c r="F1672" s="129"/>
      <c r="G1672" s="3" t="s">
        <v>39</v>
      </c>
      <c r="H1672" s="4" t="s">
        <v>40</v>
      </c>
      <c r="I1672" s="4" t="s">
        <v>41</v>
      </c>
      <c r="J1672" s="4" t="s">
        <v>10</v>
      </c>
      <c r="K1672" s="65">
        <f t="shared" ref="K1672:K1734" si="528">IF(J1672="Total",J1673)</f>
        <v>72.070000000000007</v>
      </c>
      <c r="N1672" s="59" t="s">
        <v>41</v>
      </c>
      <c r="O1672" s="68" t="e">
        <f t="shared" ref="O1672:O1735" si="529">N1672*$O$4</f>
        <v>#VALUE!</v>
      </c>
      <c r="P1672" s="68" t="e">
        <f t="shared" si="515"/>
        <v>#VALUE!</v>
      </c>
      <c r="Q1672" s="69" t="e">
        <f t="shared" ref="Q1672:Q1735" si="530">1-(P1672/N1672)</f>
        <v>#VALUE!</v>
      </c>
    </row>
    <row r="1673" spans="1:17" ht="39" customHeight="1" x14ac:dyDescent="0.2">
      <c r="A1673" s="6" t="s">
        <v>42</v>
      </c>
      <c r="B1673" s="8">
        <v>89987</v>
      </c>
      <c r="C1673" s="6" t="s">
        <v>44</v>
      </c>
      <c r="D1673" s="6" t="s">
        <v>886</v>
      </c>
      <c r="E1673" s="138" t="s">
        <v>154</v>
      </c>
      <c r="F1673" s="138"/>
      <c r="G1673" s="7" t="s">
        <v>130</v>
      </c>
      <c r="H1673" s="10">
        <v>1</v>
      </c>
      <c r="I1673" s="9">
        <f>SUM(J1674:J1677)</f>
        <v>72.070000000000007</v>
      </c>
      <c r="J1673" s="9">
        <f>H1673*I1673</f>
        <v>72.070000000000007</v>
      </c>
      <c r="K1673" s="65"/>
      <c r="N1673" s="59">
        <v>96.09</v>
      </c>
      <c r="O1673" s="68">
        <f t="shared" si="529"/>
        <v>24.022500000000001</v>
      </c>
      <c r="P1673" s="68">
        <f t="shared" si="515"/>
        <v>72.067499999999995</v>
      </c>
      <c r="Q1673" s="69">
        <f t="shared" si="530"/>
        <v>0.25000000000000011</v>
      </c>
    </row>
    <row r="1674" spans="1:17" ht="26.1" customHeight="1" x14ac:dyDescent="0.2">
      <c r="A1674" s="12" t="s">
        <v>48</v>
      </c>
      <c r="B1674" s="14">
        <v>88248</v>
      </c>
      <c r="C1674" s="12" t="s">
        <v>44</v>
      </c>
      <c r="D1674" s="12" t="s">
        <v>754</v>
      </c>
      <c r="E1674" s="137" t="s">
        <v>46</v>
      </c>
      <c r="F1674" s="137"/>
      <c r="G1674" s="13" t="s">
        <v>73</v>
      </c>
      <c r="H1674" s="16">
        <v>0.22120000000000001</v>
      </c>
      <c r="I1674" s="15">
        <f t="shared" ref="I1674:I1677" si="531">P1674</f>
        <v>12.914999999999999</v>
      </c>
      <c r="J1674" s="15">
        <f>ROUND(H1674*I1674,2)</f>
        <v>2.86</v>
      </c>
      <c r="K1674" s="65"/>
      <c r="N1674" s="59">
        <v>17.22</v>
      </c>
      <c r="O1674" s="68">
        <f t="shared" si="529"/>
        <v>4.3049999999999997</v>
      </c>
      <c r="P1674" s="68">
        <f t="shared" si="515"/>
        <v>12.914999999999999</v>
      </c>
      <c r="Q1674" s="69">
        <f t="shared" si="530"/>
        <v>0.25</v>
      </c>
    </row>
    <row r="1675" spans="1:17" ht="26.1" customHeight="1" x14ac:dyDescent="0.2">
      <c r="A1675" s="12" t="s">
        <v>48</v>
      </c>
      <c r="B1675" s="14">
        <v>88267</v>
      </c>
      <c r="C1675" s="12" t="s">
        <v>44</v>
      </c>
      <c r="D1675" s="12" t="s">
        <v>486</v>
      </c>
      <c r="E1675" s="137" t="s">
        <v>46</v>
      </c>
      <c r="F1675" s="137"/>
      <c r="G1675" s="13" t="s">
        <v>73</v>
      </c>
      <c r="H1675" s="16">
        <v>0.22120000000000001</v>
      </c>
      <c r="I1675" s="15">
        <f t="shared" si="531"/>
        <v>15.75</v>
      </c>
      <c r="J1675" s="15">
        <f t="shared" ref="J1675:J1677" si="532">ROUNDDOWN(H1675*I1675,2)</f>
        <v>3.48</v>
      </c>
      <c r="K1675" s="65"/>
      <c r="N1675" s="59">
        <v>21</v>
      </c>
      <c r="O1675" s="68">
        <f t="shared" si="529"/>
        <v>5.25</v>
      </c>
      <c r="P1675" s="68">
        <f t="shared" si="515"/>
        <v>15.75</v>
      </c>
      <c r="Q1675" s="69">
        <f t="shared" si="530"/>
        <v>0.25</v>
      </c>
    </row>
    <row r="1676" spans="1:17" ht="24" customHeight="1" x14ac:dyDescent="0.2">
      <c r="A1676" s="17" t="s">
        <v>50</v>
      </c>
      <c r="B1676" s="19">
        <v>3148</v>
      </c>
      <c r="C1676" s="17" t="s">
        <v>44</v>
      </c>
      <c r="D1676" s="17" t="s">
        <v>887</v>
      </c>
      <c r="E1676" s="139" t="s">
        <v>54</v>
      </c>
      <c r="F1676" s="139"/>
      <c r="G1676" s="18" t="s">
        <v>130</v>
      </c>
      <c r="H1676" s="21">
        <v>1.06E-2</v>
      </c>
      <c r="I1676" s="20">
        <f t="shared" si="531"/>
        <v>11.227500000000001</v>
      </c>
      <c r="J1676" s="20">
        <f t="shared" si="532"/>
        <v>0.11</v>
      </c>
      <c r="K1676" s="65"/>
      <c r="N1676" s="59">
        <v>14.97</v>
      </c>
      <c r="O1676" s="68">
        <f t="shared" si="529"/>
        <v>3.7425000000000002</v>
      </c>
      <c r="P1676" s="68">
        <f t="shared" si="515"/>
        <v>11.227500000000001</v>
      </c>
      <c r="Q1676" s="69">
        <f t="shared" si="530"/>
        <v>0.25</v>
      </c>
    </row>
    <row r="1677" spans="1:17" ht="26.1" customHeight="1" thickBot="1" x14ac:dyDescent="0.25">
      <c r="A1677" s="17" t="s">
        <v>50</v>
      </c>
      <c r="B1677" s="19">
        <v>6005</v>
      </c>
      <c r="C1677" s="17" t="s">
        <v>44</v>
      </c>
      <c r="D1677" s="17" t="s">
        <v>888</v>
      </c>
      <c r="E1677" s="139" t="s">
        <v>54</v>
      </c>
      <c r="F1677" s="139"/>
      <c r="G1677" s="18" t="s">
        <v>130</v>
      </c>
      <c r="H1677" s="21">
        <v>1</v>
      </c>
      <c r="I1677" s="20">
        <f t="shared" si="531"/>
        <v>65.625</v>
      </c>
      <c r="J1677" s="20">
        <f t="shared" si="532"/>
        <v>65.62</v>
      </c>
      <c r="K1677" s="65"/>
      <c r="N1677" s="59">
        <v>87.5</v>
      </c>
      <c r="O1677" s="68">
        <f t="shared" si="529"/>
        <v>21.875</v>
      </c>
      <c r="P1677" s="68">
        <f t="shared" si="515"/>
        <v>65.625</v>
      </c>
      <c r="Q1677" s="69">
        <f t="shared" si="530"/>
        <v>0.25</v>
      </c>
    </row>
    <row r="1678" spans="1:17" ht="0.95" customHeight="1" thickTop="1" x14ac:dyDescent="0.2">
      <c r="A1678" s="11"/>
      <c r="B1678" s="11"/>
      <c r="C1678" s="11"/>
      <c r="D1678" s="11"/>
      <c r="E1678" s="11"/>
      <c r="F1678" s="11"/>
      <c r="G1678" s="11"/>
      <c r="H1678" s="11"/>
      <c r="I1678" s="11"/>
      <c r="J1678" s="11"/>
      <c r="K1678" s="65" t="b">
        <f t="shared" si="528"/>
        <v>0</v>
      </c>
      <c r="N1678" s="59"/>
      <c r="O1678" s="68">
        <f t="shared" si="529"/>
        <v>0</v>
      </c>
      <c r="P1678" s="68">
        <f t="shared" ref="P1678:P1741" si="533">N1678-O1678</f>
        <v>0</v>
      </c>
      <c r="Q1678" s="69" t="e">
        <f t="shared" si="530"/>
        <v>#DIV/0!</v>
      </c>
    </row>
    <row r="1679" spans="1:17" ht="18" customHeight="1" x14ac:dyDescent="0.2">
      <c r="A1679" s="2" t="s">
        <v>889</v>
      </c>
      <c r="B1679" s="4" t="s">
        <v>36</v>
      </c>
      <c r="C1679" s="2" t="s">
        <v>37</v>
      </c>
      <c r="D1679" s="2" t="s">
        <v>9</v>
      </c>
      <c r="E1679" s="129" t="s">
        <v>38</v>
      </c>
      <c r="F1679" s="129"/>
      <c r="G1679" s="3" t="s">
        <v>39</v>
      </c>
      <c r="H1679" s="4" t="s">
        <v>40</v>
      </c>
      <c r="I1679" s="4" t="s">
        <v>41</v>
      </c>
      <c r="J1679" s="4" t="s">
        <v>10</v>
      </c>
      <c r="K1679" s="65">
        <f t="shared" si="528"/>
        <v>67.67</v>
      </c>
      <c r="N1679" s="59" t="s">
        <v>41</v>
      </c>
      <c r="O1679" s="68" t="e">
        <f t="shared" si="529"/>
        <v>#VALUE!</v>
      </c>
      <c r="P1679" s="68" t="e">
        <f t="shared" si="533"/>
        <v>#VALUE!</v>
      </c>
      <c r="Q1679" s="69" t="e">
        <f t="shared" si="530"/>
        <v>#VALUE!</v>
      </c>
    </row>
    <row r="1680" spans="1:17" ht="26.1" customHeight="1" x14ac:dyDescent="0.2">
      <c r="A1680" s="6" t="s">
        <v>42</v>
      </c>
      <c r="B1680" s="8">
        <v>99619</v>
      </c>
      <c r="C1680" s="6" t="s">
        <v>44</v>
      </c>
      <c r="D1680" s="6" t="s">
        <v>890</v>
      </c>
      <c r="E1680" s="138" t="s">
        <v>154</v>
      </c>
      <c r="F1680" s="138"/>
      <c r="G1680" s="7" t="s">
        <v>130</v>
      </c>
      <c r="H1680" s="10">
        <v>1</v>
      </c>
      <c r="I1680" s="9">
        <f>SUM(J1681:J1684)</f>
        <v>67.67</v>
      </c>
      <c r="J1680" s="9">
        <f>H1680*I1680</f>
        <v>67.67</v>
      </c>
      <c r="K1680" s="65"/>
      <c r="N1680" s="59">
        <v>90.22999999999999</v>
      </c>
      <c r="O1680" s="68">
        <f t="shared" si="529"/>
        <v>22.557499999999997</v>
      </c>
      <c r="P1680" s="68">
        <f t="shared" si="533"/>
        <v>67.672499999999985</v>
      </c>
      <c r="Q1680" s="69">
        <f t="shared" si="530"/>
        <v>0.25000000000000011</v>
      </c>
    </row>
    <row r="1681" spans="1:17" ht="26.1" customHeight="1" x14ac:dyDescent="0.2">
      <c r="A1681" s="12" t="s">
        <v>48</v>
      </c>
      <c r="B1681" s="14">
        <v>88248</v>
      </c>
      <c r="C1681" s="12" t="s">
        <v>44</v>
      </c>
      <c r="D1681" s="12" t="s">
        <v>754</v>
      </c>
      <c r="E1681" s="137" t="s">
        <v>46</v>
      </c>
      <c r="F1681" s="137"/>
      <c r="G1681" s="13" t="s">
        <v>73</v>
      </c>
      <c r="H1681" s="16">
        <v>0.11020000000000001</v>
      </c>
      <c r="I1681" s="15">
        <f t="shared" ref="I1681:I1684" si="534">P1681</f>
        <v>12.914999999999999</v>
      </c>
      <c r="J1681" s="15">
        <f t="shared" ref="J1681:J1684" si="535">ROUNDDOWN(H1681*I1681,2)</f>
        <v>1.42</v>
      </c>
      <c r="K1681" s="65"/>
      <c r="N1681" s="59">
        <v>17.22</v>
      </c>
      <c r="O1681" s="68">
        <f t="shared" si="529"/>
        <v>4.3049999999999997</v>
      </c>
      <c r="P1681" s="68">
        <f t="shared" si="533"/>
        <v>12.914999999999999</v>
      </c>
      <c r="Q1681" s="69">
        <f t="shared" si="530"/>
        <v>0.25</v>
      </c>
    </row>
    <row r="1682" spans="1:17" ht="26.1" customHeight="1" x14ac:dyDescent="0.2">
      <c r="A1682" s="12" t="s">
        <v>48</v>
      </c>
      <c r="B1682" s="14">
        <v>88267</v>
      </c>
      <c r="C1682" s="12" t="s">
        <v>44</v>
      </c>
      <c r="D1682" s="12" t="s">
        <v>486</v>
      </c>
      <c r="E1682" s="137" t="s">
        <v>46</v>
      </c>
      <c r="F1682" s="137"/>
      <c r="G1682" s="13" t="s">
        <v>73</v>
      </c>
      <c r="H1682" s="16">
        <v>0.11020000000000001</v>
      </c>
      <c r="I1682" s="15">
        <f t="shared" si="534"/>
        <v>15.75</v>
      </c>
      <c r="J1682" s="15">
        <f t="shared" si="535"/>
        <v>1.73</v>
      </c>
      <c r="K1682" s="65"/>
      <c r="N1682" s="59">
        <v>21</v>
      </c>
      <c r="O1682" s="68">
        <f t="shared" si="529"/>
        <v>5.25</v>
      </c>
      <c r="P1682" s="68">
        <f t="shared" si="533"/>
        <v>15.75</v>
      </c>
      <c r="Q1682" s="69">
        <f t="shared" si="530"/>
        <v>0.25</v>
      </c>
    </row>
    <row r="1683" spans="1:17" ht="24" customHeight="1" x14ac:dyDescent="0.2">
      <c r="A1683" s="17" t="s">
        <v>50</v>
      </c>
      <c r="B1683" s="19">
        <v>3148</v>
      </c>
      <c r="C1683" s="17" t="s">
        <v>44</v>
      </c>
      <c r="D1683" s="17" t="s">
        <v>887</v>
      </c>
      <c r="E1683" s="139" t="s">
        <v>54</v>
      </c>
      <c r="F1683" s="139"/>
      <c r="G1683" s="18" t="s">
        <v>130</v>
      </c>
      <c r="H1683" s="21">
        <v>1.06E-2</v>
      </c>
      <c r="I1683" s="20">
        <f t="shared" si="534"/>
        <v>11.227500000000001</v>
      </c>
      <c r="J1683" s="20">
        <f t="shared" si="535"/>
        <v>0.11</v>
      </c>
      <c r="K1683" s="65"/>
      <c r="N1683" s="59">
        <v>14.97</v>
      </c>
      <c r="O1683" s="68">
        <f t="shared" si="529"/>
        <v>3.7425000000000002</v>
      </c>
      <c r="P1683" s="68">
        <f t="shared" si="533"/>
        <v>11.227500000000001</v>
      </c>
      <c r="Q1683" s="69">
        <f t="shared" si="530"/>
        <v>0.25</v>
      </c>
    </row>
    <row r="1684" spans="1:17" ht="39" customHeight="1" thickBot="1" x14ac:dyDescent="0.25">
      <c r="A1684" s="17" t="s">
        <v>50</v>
      </c>
      <c r="B1684" s="19">
        <v>10412</v>
      </c>
      <c r="C1684" s="17" t="s">
        <v>44</v>
      </c>
      <c r="D1684" s="17" t="s">
        <v>891</v>
      </c>
      <c r="E1684" s="139" t="s">
        <v>54</v>
      </c>
      <c r="F1684" s="139"/>
      <c r="G1684" s="18" t="s">
        <v>130</v>
      </c>
      <c r="H1684" s="21">
        <v>1</v>
      </c>
      <c r="I1684" s="20">
        <f t="shared" si="534"/>
        <v>64.41</v>
      </c>
      <c r="J1684" s="20">
        <f t="shared" si="535"/>
        <v>64.41</v>
      </c>
      <c r="K1684" s="65"/>
      <c r="N1684" s="59">
        <v>85.88</v>
      </c>
      <c r="O1684" s="68">
        <f t="shared" si="529"/>
        <v>21.47</v>
      </c>
      <c r="P1684" s="68">
        <f t="shared" si="533"/>
        <v>64.41</v>
      </c>
      <c r="Q1684" s="69">
        <f t="shared" si="530"/>
        <v>0.25</v>
      </c>
    </row>
    <row r="1685" spans="1:17" ht="0.95" customHeight="1" thickTop="1" x14ac:dyDescent="0.2">
      <c r="A1685" s="11"/>
      <c r="B1685" s="11"/>
      <c r="C1685" s="11"/>
      <c r="D1685" s="11"/>
      <c r="E1685" s="11"/>
      <c r="F1685" s="11"/>
      <c r="G1685" s="11"/>
      <c r="H1685" s="11"/>
      <c r="I1685" s="11"/>
      <c r="J1685" s="11"/>
      <c r="K1685" s="65" t="b">
        <f t="shared" si="528"/>
        <v>0</v>
      </c>
      <c r="N1685" s="59"/>
      <c r="O1685" s="68">
        <f t="shared" si="529"/>
        <v>0</v>
      </c>
      <c r="P1685" s="68">
        <f t="shared" si="533"/>
        <v>0</v>
      </c>
      <c r="Q1685" s="69" t="e">
        <f t="shared" si="530"/>
        <v>#DIV/0!</v>
      </c>
    </row>
    <row r="1686" spans="1:17" ht="18" customHeight="1" x14ac:dyDescent="0.2">
      <c r="A1686" s="2" t="s">
        <v>892</v>
      </c>
      <c r="B1686" s="4" t="s">
        <v>36</v>
      </c>
      <c r="C1686" s="2" t="s">
        <v>37</v>
      </c>
      <c r="D1686" s="2" t="s">
        <v>9</v>
      </c>
      <c r="E1686" s="129" t="s">
        <v>38</v>
      </c>
      <c r="F1686" s="129"/>
      <c r="G1686" s="3" t="s">
        <v>39</v>
      </c>
      <c r="H1686" s="4" t="s">
        <v>40</v>
      </c>
      <c r="I1686" s="4" t="s">
        <v>41</v>
      </c>
      <c r="J1686" s="4" t="s">
        <v>10</v>
      </c>
      <c r="K1686" s="65">
        <f t="shared" si="528"/>
        <v>8.43</v>
      </c>
      <c r="N1686" s="59" t="s">
        <v>41</v>
      </c>
      <c r="O1686" s="68" t="e">
        <f t="shared" si="529"/>
        <v>#VALUE!</v>
      </c>
      <c r="P1686" s="68" t="e">
        <f t="shared" si="533"/>
        <v>#VALUE!</v>
      </c>
      <c r="Q1686" s="69" t="e">
        <f t="shared" si="530"/>
        <v>#VALUE!</v>
      </c>
    </row>
    <row r="1687" spans="1:17" ht="39" customHeight="1" x14ac:dyDescent="0.2">
      <c r="A1687" s="6" t="s">
        <v>42</v>
      </c>
      <c r="B1687" s="8">
        <v>90373</v>
      </c>
      <c r="C1687" s="6" t="s">
        <v>44</v>
      </c>
      <c r="D1687" s="6" t="s">
        <v>893</v>
      </c>
      <c r="E1687" s="138" t="s">
        <v>154</v>
      </c>
      <c r="F1687" s="138"/>
      <c r="G1687" s="7" t="s">
        <v>130</v>
      </c>
      <c r="H1687" s="10">
        <v>1</v>
      </c>
      <c r="I1687" s="9">
        <f>SUM(J1688:J1693)</f>
        <v>8.43</v>
      </c>
      <c r="J1687" s="9">
        <f>H1687*I1687</f>
        <v>8.43</v>
      </c>
      <c r="K1687" s="65"/>
      <c r="N1687" s="59">
        <v>11.23</v>
      </c>
      <c r="O1687" s="68">
        <f t="shared" si="529"/>
        <v>2.8075000000000001</v>
      </c>
      <c r="P1687" s="68">
        <f t="shared" si="533"/>
        <v>8.4224999999999994</v>
      </c>
      <c r="Q1687" s="69">
        <f t="shared" si="530"/>
        <v>0.25000000000000011</v>
      </c>
    </row>
    <row r="1688" spans="1:17" ht="26.1" customHeight="1" x14ac:dyDescent="0.2">
      <c r="A1688" s="12" t="s">
        <v>48</v>
      </c>
      <c r="B1688" s="14">
        <v>88248</v>
      </c>
      <c r="C1688" s="12" t="s">
        <v>44</v>
      </c>
      <c r="D1688" s="12" t="s">
        <v>754</v>
      </c>
      <c r="E1688" s="137" t="s">
        <v>46</v>
      </c>
      <c r="F1688" s="137"/>
      <c r="G1688" s="13" t="s">
        <v>73</v>
      </c>
      <c r="H1688" s="16">
        <v>0.13120000000000001</v>
      </c>
      <c r="I1688" s="15">
        <f t="shared" ref="I1688:I1693" si="536">P1688</f>
        <v>12.914999999999999</v>
      </c>
      <c r="J1688" s="15">
        <f>ROUND(H1688*I1688,2)</f>
        <v>1.69</v>
      </c>
      <c r="K1688" s="65"/>
      <c r="N1688" s="59">
        <v>17.22</v>
      </c>
      <c r="O1688" s="68">
        <f t="shared" si="529"/>
        <v>4.3049999999999997</v>
      </c>
      <c r="P1688" s="68">
        <f t="shared" si="533"/>
        <v>12.914999999999999</v>
      </c>
      <c r="Q1688" s="69">
        <f t="shared" si="530"/>
        <v>0.25</v>
      </c>
    </row>
    <row r="1689" spans="1:17" ht="26.1" customHeight="1" x14ac:dyDescent="0.2">
      <c r="A1689" s="12" t="s">
        <v>48</v>
      </c>
      <c r="B1689" s="14">
        <v>88267</v>
      </c>
      <c r="C1689" s="12" t="s">
        <v>44</v>
      </c>
      <c r="D1689" s="12" t="s">
        <v>486</v>
      </c>
      <c r="E1689" s="137" t="s">
        <v>46</v>
      </c>
      <c r="F1689" s="137"/>
      <c r="G1689" s="13" t="s">
        <v>73</v>
      </c>
      <c r="H1689" s="16">
        <v>0.13120000000000001</v>
      </c>
      <c r="I1689" s="15">
        <f t="shared" si="536"/>
        <v>15.75</v>
      </c>
      <c r="J1689" s="15">
        <f>ROUND(H1689*I1689,2)</f>
        <v>2.0699999999999998</v>
      </c>
      <c r="K1689" s="65"/>
      <c r="N1689" s="59">
        <v>21</v>
      </c>
      <c r="O1689" s="68">
        <f t="shared" si="529"/>
        <v>5.25</v>
      </c>
      <c r="P1689" s="68">
        <f t="shared" si="533"/>
        <v>15.75</v>
      </c>
      <c r="Q1689" s="69">
        <f t="shared" si="530"/>
        <v>0.25</v>
      </c>
    </row>
    <row r="1690" spans="1:17" ht="24" customHeight="1" x14ac:dyDescent="0.2">
      <c r="A1690" s="17" t="s">
        <v>50</v>
      </c>
      <c r="B1690" s="19">
        <v>122</v>
      </c>
      <c r="C1690" s="17" t="s">
        <v>44</v>
      </c>
      <c r="D1690" s="17" t="s">
        <v>762</v>
      </c>
      <c r="E1690" s="139" t="s">
        <v>54</v>
      </c>
      <c r="F1690" s="139"/>
      <c r="G1690" s="18" t="s">
        <v>130</v>
      </c>
      <c r="H1690" s="21">
        <v>5.8999999999999999E-3</v>
      </c>
      <c r="I1690" s="20">
        <f t="shared" si="536"/>
        <v>44.954999999999998</v>
      </c>
      <c r="J1690" s="20">
        <f>ROUND(H1690*I1690,2)</f>
        <v>0.27</v>
      </c>
      <c r="K1690" s="65"/>
      <c r="N1690" s="59">
        <v>59.94</v>
      </c>
      <c r="O1690" s="68">
        <f t="shared" si="529"/>
        <v>14.984999999999999</v>
      </c>
      <c r="P1690" s="68">
        <f t="shared" si="533"/>
        <v>44.954999999999998</v>
      </c>
      <c r="Q1690" s="69">
        <f t="shared" si="530"/>
        <v>0.25</v>
      </c>
    </row>
    <row r="1691" spans="1:17" ht="26.1" customHeight="1" x14ac:dyDescent="0.2">
      <c r="A1691" s="17" t="s">
        <v>50</v>
      </c>
      <c r="B1691" s="19">
        <v>20083</v>
      </c>
      <c r="C1691" s="17" t="s">
        <v>44</v>
      </c>
      <c r="D1691" s="17" t="s">
        <v>764</v>
      </c>
      <c r="E1691" s="139" t="s">
        <v>54</v>
      </c>
      <c r="F1691" s="139"/>
      <c r="G1691" s="18" t="s">
        <v>130</v>
      </c>
      <c r="H1691" s="21">
        <v>7.0000000000000001E-3</v>
      </c>
      <c r="I1691" s="20">
        <f t="shared" si="536"/>
        <v>50.925000000000004</v>
      </c>
      <c r="J1691" s="20">
        <f t="shared" ref="J1691:J1693" si="537">ROUNDDOWN(H1691*I1691,2)</f>
        <v>0.35</v>
      </c>
      <c r="K1691" s="65"/>
      <c r="N1691" s="59">
        <v>67.900000000000006</v>
      </c>
      <c r="O1691" s="68">
        <f t="shared" si="529"/>
        <v>16.975000000000001</v>
      </c>
      <c r="P1691" s="68">
        <f t="shared" si="533"/>
        <v>50.925000000000004</v>
      </c>
      <c r="Q1691" s="69">
        <f t="shared" si="530"/>
        <v>0.25</v>
      </c>
    </row>
    <row r="1692" spans="1:17" ht="26.1" customHeight="1" x14ac:dyDescent="0.2">
      <c r="A1692" s="17" t="s">
        <v>50</v>
      </c>
      <c r="B1692" s="19">
        <v>20147</v>
      </c>
      <c r="C1692" s="17" t="s">
        <v>44</v>
      </c>
      <c r="D1692" s="17" t="s">
        <v>894</v>
      </c>
      <c r="E1692" s="139" t="s">
        <v>54</v>
      </c>
      <c r="F1692" s="139"/>
      <c r="G1692" s="18" t="s">
        <v>130</v>
      </c>
      <c r="H1692" s="21">
        <v>1</v>
      </c>
      <c r="I1692" s="20">
        <f t="shared" si="536"/>
        <v>4.0049999999999999</v>
      </c>
      <c r="J1692" s="20">
        <f t="shared" si="537"/>
        <v>4</v>
      </c>
      <c r="K1692" s="65"/>
      <c r="N1692" s="59">
        <v>5.34</v>
      </c>
      <c r="O1692" s="68">
        <f t="shared" si="529"/>
        <v>1.335</v>
      </c>
      <c r="P1692" s="68">
        <f t="shared" si="533"/>
        <v>4.0049999999999999</v>
      </c>
      <c r="Q1692" s="69">
        <f t="shared" si="530"/>
        <v>0.25</v>
      </c>
    </row>
    <row r="1693" spans="1:17" ht="24" customHeight="1" thickBot="1" x14ac:dyDescent="0.25">
      <c r="A1693" s="17" t="s">
        <v>50</v>
      </c>
      <c r="B1693" s="19">
        <v>38383</v>
      </c>
      <c r="C1693" s="17" t="s">
        <v>44</v>
      </c>
      <c r="D1693" s="17" t="s">
        <v>756</v>
      </c>
      <c r="E1693" s="139" t="s">
        <v>54</v>
      </c>
      <c r="F1693" s="139"/>
      <c r="G1693" s="18" t="s">
        <v>130</v>
      </c>
      <c r="H1693" s="21">
        <v>3.15E-2</v>
      </c>
      <c r="I1693" s="20">
        <f t="shared" si="536"/>
        <v>1.71</v>
      </c>
      <c r="J1693" s="20">
        <f t="shared" si="537"/>
        <v>0.05</v>
      </c>
      <c r="K1693" s="65"/>
      <c r="N1693" s="59">
        <v>2.2799999999999998</v>
      </c>
      <c r="O1693" s="68">
        <f t="shared" si="529"/>
        <v>0.56999999999999995</v>
      </c>
      <c r="P1693" s="68">
        <f t="shared" si="533"/>
        <v>1.71</v>
      </c>
      <c r="Q1693" s="69">
        <f t="shared" si="530"/>
        <v>0.25</v>
      </c>
    </row>
    <row r="1694" spans="1:17" ht="0.95" customHeight="1" thickTop="1" x14ac:dyDescent="0.2">
      <c r="A1694" s="11"/>
      <c r="B1694" s="11"/>
      <c r="C1694" s="11"/>
      <c r="D1694" s="11"/>
      <c r="E1694" s="11"/>
      <c r="F1694" s="11"/>
      <c r="G1694" s="11"/>
      <c r="H1694" s="11"/>
      <c r="I1694" s="11"/>
      <c r="J1694" s="11"/>
      <c r="K1694" s="65" t="b">
        <f t="shared" si="528"/>
        <v>0</v>
      </c>
      <c r="N1694" s="59"/>
      <c r="O1694" s="68">
        <f t="shared" si="529"/>
        <v>0</v>
      </c>
      <c r="P1694" s="68">
        <f t="shared" si="533"/>
        <v>0</v>
      </c>
      <c r="Q1694" s="69" t="e">
        <f t="shared" si="530"/>
        <v>#DIV/0!</v>
      </c>
    </row>
    <row r="1695" spans="1:17" ht="18" customHeight="1" x14ac:dyDescent="0.2">
      <c r="A1695" s="2" t="s">
        <v>895</v>
      </c>
      <c r="B1695" s="4" t="s">
        <v>36</v>
      </c>
      <c r="C1695" s="2" t="s">
        <v>37</v>
      </c>
      <c r="D1695" s="2" t="s">
        <v>9</v>
      </c>
      <c r="E1695" s="129" t="s">
        <v>38</v>
      </c>
      <c r="F1695" s="129"/>
      <c r="G1695" s="3" t="s">
        <v>39</v>
      </c>
      <c r="H1695" s="4" t="s">
        <v>40</v>
      </c>
      <c r="I1695" s="4" t="s">
        <v>41</v>
      </c>
      <c r="J1695" s="4" t="s">
        <v>10</v>
      </c>
      <c r="K1695" s="65">
        <f t="shared" si="528"/>
        <v>10.74</v>
      </c>
      <c r="N1695" s="59" t="s">
        <v>41</v>
      </c>
      <c r="O1695" s="68" t="e">
        <f t="shared" si="529"/>
        <v>#VALUE!</v>
      </c>
      <c r="P1695" s="68" t="e">
        <f t="shared" si="533"/>
        <v>#VALUE!</v>
      </c>
      <c r="Q1695" s="69" t="e">
        <f t="shared" si="530"/>
        <v>#VALUE!</v>
      </c>
    </row>
    <row r="1696" spans="1:17" ht="39" customHeight="1" x14ac:dyDescent="0.2">
      <c r="A1696" s="6" t="s">
        <v>42</v>
      </c>
      <c r="B1696" s="8">
        <v>89366</v>
      </c>
      <c r="C1696" s="6" t="s">
        <v>44</v>
      </c>
      <c r="D1696" s="6" t="s">
        <v>896</v>
      </c>
      <c r="E1696" s="138" t="s">
        <v>154</v>
      </c>
      <c r="F1696" s="138"/>
      <c r="G1696" s="7" t="s">
        <v>130</v>
      </c>
      <c r="H1696" s="10">
        <v>1</v>
      </c>
      <c r="I1696" s="9">
        <f>SUM(J1697:J1702)</f>
        <v>10.74</v>
      </c>
      <c r="J1696" s="9">
        <f>H1696*I1696</f>
        <v>10.74</v>
      </c>
      <c r="K1696" s="65"/>
      <c r="N1696" s="59">
        <v>14.32</v>
      </c>
      <c r="O1696" s="68">
        <f t="shared" si="529"/>
        <v>3.58</v>
      </c>
      <c r="P1696" s="68">
        <f t="shared" si="533"/>
        <v>10.74</v>
      </c>
      <c r="Q1696" s="69">
        <f t="shared" si="530"/>
        <v>0.25</v>
      </c>
    </row>
    <row r="1697" spans="1:17" ht="26.1" customHeight="1" x14ac:dyDescent="0.2">
      <c r="A1697" s="12" t="s">
        <v>48</v>
      </c>
      <c r="B1697" s="14">
        <v>88248</v>
      </c>
      <c r="C1697" s="12" t="s">
        <v>44</v>
      </c>
      <c r="D1697" s="12" t="s">
        <v>754</v>
      </c>
      <c r="E1697" s="137" t="s">
        <v>46</v>
      </c>
      <c r="F1697" s="137"/>
      <c r="G1697" s="13" t="s">
        <v>73</v>
      </c>
      <c r="H1697" s="16">
        <v>0.1416</v>
      </c>
      <c r="I1697" s="15">
        <f t="shared" ref="I1697:I1702" si="538">P1697</f>
        <v>12.914999999999999</v>
      </c>
      <c r="J1697" s="15">
        <f>ROUND(H1697*I1697,2)</f>
        <v>1.83</v>
      </c>
      <c r="K1697" s="65"/>
      <c r="N1697" s="59">
        <v>17.22</v>
      </c>
      <c r="O1697" s="68">
        <f t="shared" si="529"/>
        <v>4.3049999999999997</v>
      </c>
      <c r="P1697" s="68">
        <f t="shared" si="533"/>
        <v>12.914999999999999</v>
      </c>
      <c r="Q1697" s="69">
        <f t="shared" si="530"/>
        <v>0.25</v>
      </c>
    </row>
    <row r="1698" spans="1:17" ht="26.1" customHeight="1" x14ac:dyDescent="0.2">
      <c r="A1698" s="12" t="s">
        <v>48</v>
      </c>
      <c r="B1698" s="14">
        <v>88267</v>
      </c>
      <c r="C1698" s="12" t="s">
        <v>44</v>
      </c>
      <c r="D1698" s="12" t="s">
        <v>486</v>
      </c>
      <c r="E1698" s="137" t="s">
        <v>46</v>
      </c>
      <c r="F1698" s="137"/>
      <c r="G1698" s="13" t="s">
        <v>73</v>
      </c>
      <c r="H1698" s="16">
        <v>0.1416</v>
      </c>
      <c r="I1698" s="15">
        <f t="shared" si="538"/>
        <v>15.75</v>
      </c>
      <c r="J1698" s="15">
        <f t="shared" ref="J1698:J1702" si="539">ROUNDDOWN(H1698*I1698,2)</f>
        <v>2.23</v>
      </c>
      <c r="K1698" s="65"/>
      <c r="N1698" s="59">
        <v>21</v>
      </c>
      <c r="O1698" s="68">
        <f t="shared" si="529"/>
        <v>5.25</v>
      </c>
      <c r="P1698" s="68">
        <f t="shared" si="533"/>
        <v>15.75</v>
      </c>
      <c r="Q1698" s="69">
        <f t="shared" si="530"/>
        <v>0.25</v>
      </c>
    </row>
    <row r="1699" spans="1:17" ht="24" customHeight="1" x14ac:dyDescent="0.2">
      <c r="A1699" s="17" t="s">
        <v>50</v>
      </c>
      <c r="B1699" s="19">
        <v>122</v>
      </c>
      <c r="C1699" s="17" t="s">
        <v>44</v>
      </c>
      <c r="D1699" s="17" t="s">
        <v>762</v>
      </c>
      <c r="E1699" s="139" t="s">
        <v>54</v>
      </c>
      <c r="F1699" s="139"/>
      <c r="G1699" s="18" t="s">
        <v>130</v>
      </c>
      <c r="H1699" s="21">
        <v>5.8999999999999999E-3</v>
      </c>
      <c r="I1699" s="20">
        <f t="shared" si="538"/>
        <v>44.954999999999998</v>
      </c>
      <c r="J1699" s="20">
        <f t="shared" si="539"/>
        <v>0.26</v>
      </c>
      <c r="K1699" s="65"/>
      <c r="N1699" s="59">
        <v>59.94</v>
      </c>
      <c r="O1699" s="68">
        <f t="shared" si="529"/>
        <v>14.984999999999999</v>
      </c>
      <c r="P1699" s="68">
        <f t="shared" si="533"/>
        <v>44.954999999999998</v>
      </c>
      <c r="Q1699" s="69">
        <f t="shared" si="530"/>
        <v>0.25</v>
      </c>
    </row>
    <row r="1700" spans="1:17" ht="26.1" customHeight="1" x14ac:dyDescent="0.2">
      <c r="A1700" s="17" t="s">
        <v>50</v>
      </c>
      <c r="B1700" s="19">
        <v>3524</v>
      </c>
      <c r="C1700" s="17" t="s">
        <v>44</v>
      </c>
      <c r="D1700" s="17" t="s">
        <v>897</v>
      </c>
      <c r="E1700" s="139" t="s">
        <v>54</v>
      </c>
      <c r="F1700" s="139"/>
      <c r="G1700" s="18" t="s">
        <v>130</v>
      </c>
      <c r="H1700" s="21">
        <v>1</v>
      </c>
      <c r="I1700" s="20">
        <f t="shared" si="538"/>
        <v>6.0224999999999991</v>
      </c>
      <c r="J1700" s="20">
        <f t="shared" si="539"/>
        <v>6.02</v>
      </c>
      <c r="K1700" s="65"/>
      <c r="N1700" s="59">
        <v>8.0299999999999994</v>
      </c>
      <c r="O1700" s="68">
        <f t="shared" si="529"/>
        <v>2.0074999999999998</v>
      </c>
      <c r="P1700" s="68">
        <f t="shared" si="533"/>
        <v>6.0224999999999991</v>
      </c>
      <c r="Q1700" s="69">
        <f t="shared" si="530"/>
        <v>0.25</v>
      </c>
    </row>
    <row r="1701" spans="1:17" ht="26.1" customHeight="1" x14ac:dyDescent="0.2">
      <c r="A1701" s="17" t="s">
        <v>50</v>
      </c>
      <c r="B1701" s="19">
        <v>20083</v>
      </c>
      <c r="C1701" s="17" t="s">
        <v>44</v>
      </c>
      <c r="D1701" s="17" t="s">
        <v>764</v>
      </c>
      <c r="E1701" s="139" t="s">
        <v>54</v>
      </c>
      <c r="F1701" s="139"/>
      <c r="G1701" s="18" t="s">
        <v>130</v>
      </c>
      <c r="H1701" s="21">
        <v>7.0000000000000001E-3</v>
      </c>
      <c r="I1701" s="20">
        <f t="shared" si="538"/>
        <v>50.925000000000004</v>
      </c>
      <c r="J1701" s="20">
        <f t="shared" si="539"/>
        <v>0.35</v>
      </c>
      <c r="K1701" s="65"/>
      <c r="N1701" s="59">
        <v>67.900000000000006</v>
      </c>
      <c r="O1701" s="68">
        <f t="shared" si="529"/>
        <v>16.975000000000001</v>
      </c>
      <c r="P1701" s="68">
        <f t="shared" si="533"/>
        <v>50.925000000000004</v>
      </c>
      <c r="Q1701" s="69">
        <f t="shared" si="530"/>
        <v>0.25</v>
      </c>
    </row>
    <row r="1702" spans="1:17" ht="24" customHeight="1" thickBot="1" x14ac:dyDescent="0.25">
      <c r="A1702" s="17" t="s">
        <v>50</v>
      </c>
      <c r="B1702" s="19">
        <v>38383</v>
      </c>
      <c r="C1702" s="17" t="s">
        <v>44</v>
      </c>
      <c r="D1702" s="17" t="s">
        <v>756</v>
      </c>
      <c r="E1702" s="139" t="s">
        <v>54</v>
      </c>
      <c r="F1702" s="139"/>
      <c r="G1702" s="18" t="s">
        <v>130</v>
      </c>
      <c r="H1702" s="21">
        <v>3.3799999999999997E-2</v>
      </c>
      <c r="I1702" s="20">
        <f t="shared" si="538"/>
        <v>1.71</v>
      </c>
      <c r="J1702" s="20">
        <f t="shared" si="539"/>
        <v>0.05</v>
      </c>
      <c r="K1702" s="65"/>
      <c r="N1702" s="59">
        <v>2.2799999999999998</v>
      </c>
      <c r="O1702" s="68">
        <f t="shared" si="529"/>
        <v>0.56999999999999995</v>
      </c>
      <c r="P1702" s="68">
        <f t="shared" si="533"/>
        <v>1.71</v>
      </c>
      <c r="Q1702" s="69">
        <f t="shared" si="530"/>
        <v>0.25</v>
      </c>
    </row>
    <row r="1703" spans="1:17" ht="0.95" customHeight="1" thickTop="1" x14ac:dyDescent="0.2">
      <c r="A1703" s="11"/>
      <c r="B1703" s="11"/>
      <c r="C1703" s="11"/>
      <c r="D1703" s="11"/>
      <c r="E1703" s="11"/>
      <c r="F1703" s="11"/>
      <c r="G1703" s="11"/>
      <c r="H1703" s="11"/>
      <c r="I1703" s="11"/>
      <c r="J1703" s="11"/>
      <c r="K1703" s="65" t="b">
        <f t="shared" si="528"/>
        <v>0</v>
      </c>
      <c r="N1703" s="59"/>
      <c r="O1703" s="68">
        <f t="shared" si="529"/>
        <v>0</v>
      </c>
      <c r="P1703" s="68">
        <f t="shared" si="533"/>
        <v>0</v>
      </c>
      <c r="Q1703" s="69" t="e">
        <f t="shared" si="530"/>
        <v>#DIV/0!</v>
      </c>
    </row>
    <row r="1704" spans="1:17" ht="18" customHeight="1" x14ac:dyDescent="0.2">
      <c r="A1704" s="2" t="s">
        <v>898</v>
      </c>
      <c r="B1704" s="4" t="s">
        <v>36</v>
      </c>
      <c r="C1704" s="2" t="s">
        <v>37</v>
      </c>
      <c r="D1704" s="2" t="s">
        <v>9</v>
      </c>
      <c r="E1704" s="129" t="s">
        <v>38</v>
      </c>
      <c r="F1704" s="129"/>
      <c r="G1704" s="3" t="s">
        <v>39</v>
      </c>
      <c r="H1704" s="4" t="s">
        <v>40</v>
      </c>
      <c r="I1704" s="4" t="s">
        <v>41</v>
      </c>
      <c r="J1704" s="4" t="s">
        <v>10</v>
      </c>
      <c r="K1704" s="65">
        <f t="shared" si="528"/>
        <v>11.109999999999998</v>
      </c>
      <c r="N1704" s="59" t="s">
        <v>41</v>
      </c>
      <c r="O1704" s="68" t="e">
        <f t="shared" si="529"/>
        <v>#VALUE!</v>
      </c>
      <c r="P1704" s="68" t="e">
        <f t="shared" si="533"/>
        <v>#VALUE!</v>
      </c>
      <c r="Q1704" s="69" t="e">
        <f t="shared" si="530"/>
        <v>#VALUE!</v>
      </c>
    </row>
    <row r="1705" spans="1:17" ht="39" customHeight="1" x14ac:dyDescent="0.2">
      <c r="A1705" s="6" t="s">
        <v>42</v>
      </c>
      <c r="B1705" s="8">
        <v>89502</v>
      </c>
      <c r="C1705" s="6" t="s">
        <v>44</v>
      </c>
      <c r="D1705" s="6" t="s">
        <v>899</v>
      </c>
      <c r="E1705" s="138" t="s">
        <v>154</v>
      </c>
      <c r="F1705" s="138"/>
      <c r="G1705" s="7" t="s">
        <v>130</v>
      </c>
      <c r="H1705" s="10">
        <v>1</v>
      </c>
      <c r="I1705" s="9">
        <f>SUM(J1706:J1711)</f>
        <v>11.109999999999998</v>
      </c>
      <c r="J1705" s="9">
        <f>H1705*I1705</f>
        <v>11.109999999999998</v>
      </c>
      <c r="K1705" s="65"/>
      <c r="N1705" s="59">
        <v>14.81</v>
      </c>
      <c r="O1705" s="68">
        <f t="shared" si="529"/>
        <v>3.7025000000000001</v>
      </c>
      <c r="P1705" s="68">
        <f t="shared" si="533"/>
        <v>11.1075</v>
      </c>
      <c r="Q1705" s="69">
        <f t="shared" si="530"/>
        <v>0.25</v>
      </c>
    </row>
    <row r="1706" spans="1:17" ht="26.1" customHeight="1" x14ac:dyDescent="0.2">
      <c r="A1706" s="12" t="s">
        <v>48</v>
      </c>
      <c r="B1706" s="14">
        <v>88248</v>
      </c>
      <c r="C1706" s="12" t="s">
        <v>44</v>
      </c>
      <c r="D1706" s="12" t="s">
        <v>754</v>
      </c>
      <c r="E1706" s="137" t="s">
        <v>46</v>
      </c>
      <c r="F1706" s="137"/>
      <c r="G1706" s="13" t="s">
        <v>73</v>
      </c>
      <c r="H1706" s="16">
        <v>0.12709999999999999</v>
      </c>
      <c r="I1706" s="15">
        <f t="shared" ref="I1706:I1711" si="540">P1706</f>
        <v>12.914999999999999</v>
      </c>
      <c r="J1706" s="15">
        <f t="shared" ref="J1706:J1711" si="541">ROUNDDOWN(H1706*I1706,2)</f>
        <v>1.64</v>
      </c>
      <c r="K1706" s="65"/>
      <c r="N1706" s="59">
        <v>17.22</v>
      </c>
      <c r="O1706" s="68">
        <f t="shared" si="529"/>
        <v>4.3049999999999997</v>
      </c>
      <c r="P1706" s="68">
        <f t="shared" si="533"/>
        <v>12.914999999999999</v>
      </c>
      <c r="Q1706" s="69">
        <f t="shared" si="530"/>
        <v>0.25</v>
      </c>
    </row>
    <row r="1707" spans="1:17" ht="26.1" customHeight="1" x14ac:dyDescent="0.2">
      <c r="A1707" s="12" t="s">
        <v>48</v>
      </c>
      <c r="B1707" s="14">
        <v>88267</v>
      </c>
      <c r="C1707" s="12" t="s">
        <v>44</v>
      </c>
      <c r="D1707" s="12" t="s">
        <v>486</v>
      </c>
      <c r="E1707" s="137" t="s">
        <v>46</v>
      </c>
      <c r="F1707" s="137"/>
      <c r="G1707" s="13" t="s">
        <v>73</v>
      </c>
      <c r="H1707" s="16">
        <v>0.12709999999999999</v>
      </c>
      <c r="I1707" s="15">
        <f t="shared" si="540"/>
        <v>15.75</v>
      </c>
      <c r="J1707" s="15">
        <f t="shared" si="541"/>
        <v>2</v>
      </c>
      <c r="K1707" s="65"/>
      <c r="N1707" s="59">
        <v>21</v>
      </c>
      <c r="O1707" s="68">
        <f t="shared" si="529"/>
        <v>5.25</v>
      </c>
      <c r="P1707" s="68">
        <f t="shared" si="533"/>
        <v>15.75</v>
      </c>
      <c r="Q1707" s="69">
        <f t="shared" si="530"/>
        <v>0.25</v>
      </c>
    </row>
    <row r="1708" spans="1:17" ht="24" customHeight="1" x14ac:dyDescent="0.2">
      <c r="A1708" s="17" t="s">
        <v>50</v>
      </c>
      <c r="B1708" s="19">
        <v>122</v>
      </c>
      <c r="C1708" s="17" t="s">
        <v>44</v>
      </c>
      <c r="D1708" s="17" t="s">
        <v>762</v>
      </c>
      <c r="E1708" s="139" t="s">
        <v>54</v>
      </c>
      <c r="F1708" s="139"/>
      <c r="G1708" s="18" t="s">
        <v>130</v>
      </c>
      <c r="H1708" s="21">
        <v>1.6500000000000001E-2</v>
      </c>
      <c r="I1708" s="20">
        <f t="shared" si="540"/>
        <v>44.954999999999998</v>
      </c>
      <c r="J1708" s="20">
        <f>ROUNDDOWN(H1708*I1708,2)-0.01</f>
        <v>0.73</v>
      </c>
      <c r="K1708" s="65"/>
      <c r="N1708" s="59">
        <v>59.94</v>
      </c>
      <c r="O1708" s="68">
        <f t="shared" si="529"/>
        <v>14.984999999999999</v>
      </c>
      <c r="P1708" s="68">
        <f t="shared" si="533"/>
        <v>44.954999999999998</v>
      </c>
      <c r="Q1708" s="69">
        <f t="shared" si="530"/>
        <v>0.25</v>
      </c>
    </row>
    <row r="1709" spans="1:17" ht="26.1" customHeight="1" x14ac:dyDescent="0.2">
      <c r="A1709" s="17" t="s">
        <v>50</v>
      </c>
      <c r="B1709" s="19">
        <v>3503</v>
      </c>
      <c r="C1709" s="17" t="s">
        <v>44</v>
      </c>
      <c r="D1709" s="17" t="s">
        <v>900</v>
      </c>
      <c r="E1709" s="139" t="s">
        <v>54</v>
      </c>
      <c r="F1709" s="139"/>
      <c r="G1709" s="18" t="s">
        <v>130</v>
      </c>
      <c r="H1709" s="21">
        <v>1</v>
      </c>
      <c r="I1709" s="20">
        <f t="shared" si="540"/>
        <v>5.5949999999999998</v>
      </c>
      <c r="J1709" s="20">
        <f t="shared" si="541"/>
        <v>5.59</v>
      </c>
      <c r="K1709" s="65"/>
      <c r="N1709" s="59">
        <v>7.46</v>
      </c>
      <c r="O1709" s="68">
        <f t="shared" si="529"/>
        <v>1.865</v>
      </c>
      <c r="P1709" s="68">
        <f t="shared" si="533"/>
        <v>5.5949999999999998</v>
      </c>
      <c r="Q1709" s="69">
        <f t="shared" si="530"/>
        <v>0.25</v>
      </c>
    </row>
    <row r="1710" spans="1:17" ht="26.1" customHeight="1" x14ac:dyDescent="0.2">
      <c r="A1710" s="17" t="s">
        <v>50</v>
      </c>
      <c r="B1710" s="19">
        <v>20083</v>
      </c>
      <c r="C1710" s="17" t="s">
        <v>44</v>
      </c>
      <c r="D1710" s="17" t="s">
        <v>764</v>
      </c>
      <c r="E1710" s="139" t="s">
        <v>54</v>
      </c>
      <c r="F1710" s="139"/>
      <c r="G1710" s="18" t="s">
        <v>130</v>
      </c>
      <c r="H1710" s="21">
        <v>2.1999999999999999E-2</v>
      </c>
      <c r="I1710" s="20">
        <f t="shared" si="540"/>
        <v>50.925000000000004</v>
      </c>
      <c r="J1710" s="20">
        <f t="shared" si="541"/>
        <v>1.1200000000000001</v>
      </c>
      <c r="K1710" s="65"/>
      <c r="N1710" s="59">
        <v>67.900000000000006</v>
      </c>
      <c r="O1710" s="68">
        <f t="shared" si="529"/>
        <v>16.975000000000001</v>
      </c>
      <c r="P1710" s="68">
        <f t="shared" si="533"/>
        <v>50.925000000000004</v>
      </c>
      <c r="Q1710" s="69">
        <f t="shared" si="530"/>
        <v>0.25</v>
      </c>
    </row>
    <row r="1711" spans="1:17" ht="24" customHeight="1" thickBot="1" x14ac:dyDescent="0.25">
      <c r="A1711" s="17" t="s">
        <v>50</v>
      </c>
      <c r="B1711" s="19">
        <v>38383</v>
      </c>
      <c r="C1711" s="17" t="s">
        <v>44</v>
      </c>
      <c r="D1711" s="17" t="s">
        <v>756</v>
      </c>
      <c r="E1711" s="139" t="s">
        <v>54</v>
      </c>
      <c r="F1711" s="139"/>
      <c r="G1711" s="18" t="s">
        <v>130</v>
      </c>
      <c r="H1711" s="21">
        <v>1.9E-2</v>
      </c>
      <c r="I1711" s="20">
        <f t="shared" si="540"/>
        <v>1.71</v>
      </c>
      <c r="J1711" s="20">
        <f t="shared" si="541"/>
        <v>0.03</v>
      </c>
      <c r="K1711" s="65"/>
      <c r="N1711" s="59">
        <v>2.2799999999999998</v>
      </c>
      <c r="O1711" s="68">
        <f t="shared" si="529"/>
        <v>0.56999999999999995</v>
      </c>
      <c r="P1711" s="68">
        <f t="shared" si="533"/>
        <v>1.71</v>
      </c>
      <c r="Q1711" s="69">
        <f t="shared" si="530"/>
        <v>0.25</v>
      </c>
    </row>
    <row r="1712" spans="1:17" ht="0.95" customHeight="1" thickTop="1" x14ac:dyDescent="0.2">
      <c r="A1712" s="11"/>
      <c r="B1712" s="11"/>
      <c r="C1712" s="11"/>
      <c r="D1712" s="11"/>
      <c r="E1712" s="11"/>
      <c r="F1712" s="11"/>
      <c r="G1712" s="11"/>
      <c r="H1712" s="11"/>
      <c r="I1712" s="11"/>
      <c r="J1712" s="11"/>
      <c r="K1712" s="65" t="b">
        <f t="shared" si="528"/>
        <v>0</v>
      </c>
      <c r="N1712" s="59"/>
      <c r="O1712" s="68">
        <f t="shared" si="529"/>
        <v>0</v>
      </c>
      <c r="P1712" s="68">
        <f t="shared" si="533"/>
        <v>0</v>
      </c>
      <c r="Q1712" s="69" t="e">
        <f t="shared" si="530"/>
        <v>#DIV/0!</v>
      </c>
    </row>
    <row r="1713" spans="1:17" ht="18" customHeight="1" x14ac:dyDescent="0.2">
      <c r="A1713" s="2" t="s">
        <v>901</v>
      </c>
      <c r="B1713" s="4" t="s">
        <v>36</v>
      </c>
      <c r="C1713" s="2" t="s">
        <v>37</v>
      </c>
      <c r="D1713" s="2" t="s">
        <v>9</v>
      </c>
      <c r="E1713" s="129" t="s">
        <v>38</v>
      </c>
      <c r="F1713" s="129"/>
      <c r="G1713" s="3" t="s">
        <v>39</v>
      </c>
      <c r="H1713" s="4" t="s">
        <v>40</v>
      </c>
      <c r="I1713" s="4" t="s">
        <v>41</v>
      </c>
      <c r="J1713" s="4" t="s">
        <v>10</v>
      </c>
      <c r="K1713" s="65">
        <f t="shared" si="528"/>
        <v>152.75000000000003</v>
      </c>
      <c r="N1713" s="59" t="s">
        <v>41</v>
      </c>
      <c r="O1713" s="68" t="e">
        <f t="shared" si="529"/>
        <v>#VALUE!</v>
      </c>
      <c r="P1713" s="68" t="e">
        <f t="shared" si="533"/>
        <v>#VALUE!</v>
      </c>
      <c r="Q1713" s="69" t="e">
        <f t="shared" si="530"/>
        <v>#VALUE!</v>
      </c>
    </row>
    <row r="1714" spans="1:17" ht="51.95" customHeight="1" x14ac:dyDescent="0.2">
      <c r="A1714" s="6" t="s">
        <v>42</v>
      </c>
      <c r="B1714" s="8">
        <v>95644</v>
      </c>
      <c r="C1714" s="6" t="s">
        <v>44</v>
      </c>
      <c r="D1714" s="6" t="s">
        <v>902</v>
      </c>
      <c r="E1714" s="138" t="s">
        <v>154</v>
      </c>
      <c r="F1714" s="138"/>
      <c r="G1714" s="7" t="s">
        <v>130</v>
      </c>
      <c r="H1714" s="10">
        <v>1</v>
      </c>
      <c r="I1714" s="9">
        <f>SUM(J1715:J1726)</f>
        <v>152.75000000000003</v>
      </c>
      <c r="J1714" s="9">
        <f>H1714*I1714</f>
        <v>152.75000000000003</v>
      </c>
      <c r="K1714" s="65"/>
      <c r="N1714" s="59">
        <v>203.67</v>
      </c>
      <c r="O1714" s="68">
        <f t="shared" si="529"/>
        <v>50.917499999999997</v>
      </c>
      <c r="P1714" s="68">
        <f t="shared" si="533"/>
        <v>152.7525</v>
      </c>
      <c r="Q1714" s="69">
        <f t="shared" si="530"/>
        <v>0.25</v>
      </c>
    </row>
    <row r="1715" spans="1:17" ht="26.1" customHeight="1" x14ac:dyDescent="0.2">
      <c r="A1715" s="12" t="s">
        <v>48</v>
      </c>
      <c r="B1715" s="14">
        <v>88248</v>
      </c>
      <c r="C1715" s="12" t="s">
        <v>44</v>
      </c>
      <c r="D1715" s="12" t="s">
        <v>754</v>
      </c>
      <c r="E1715" s="137" t="s">
        <v>46</v>
      </c>
      <c r="F1715" s="137"/>
      <c r="G1715" s="13" t="s">
        <v>73</v>
      </c>
      <c r="H1715" s="16">
        <v>1.6113999999999999</v>
      </c>
      <c r="I1715" s="15">
        <f t="shared" ref="I1715:I1726" si="542">P1715</f>
        <v>12.914999999999999</v>
      </c>
      <c r="J1715" s="15">
        <f>ROUND(H1715*I1715,2)</f>
        <v>20.81</v>
      </c>
      <c r="K1715" s="65"/>
      <c r="N1715" s="59">
        <v>17.22</v>
      </c>
      <c r="O1715" s="68">
        <f t="shared" si="529"/>
        <v>4.3049999999999997</v>
      </c>
      <c r="P1715" s="68">
        <f t="shared" si="533"/>
        <v>12.914999999999999</v>
      </c>
      <c r="Q1715" s="69">
        <f t="shared" si="530"/>
        <v>0.25</v>
      </c>
    </row>
    <row r="1716" spans="1:17" ht="26.1" customHeight="1" x14ac:dyDescent="0.2">
      <c r="A1716" s="12" t="s">
        <v>48</v>
      </c>
      <c r="B1716" s="14">
        <v>88267</v>
      </c>
      <c r="C1716" s="12" t="s">
        <v>44</v>
      </c>
      <c r="D1716" s="12" t="s">
        <v>486</v>
      </c>
      <c r="E1716" s="137" t="s">
        <v>46</v>
      </c>
      <c r="F1716" s="137"/>
      <c r="G1716" s="13" t="s">
        <v>73</v>
      </c>
      <c r="H1716" s="16">
        <v>1.6113999999999999</v>
      </c>
      <c r="I1716" s="15">
        <f t="shared" si="542"/>
        <v>15.75</v>
      </c>
      <c r="J1716" s="15">
        <f>ROUND(H1716*I1716,2)</f>
        <v>25.38</v>
      </c>
      <c r="K1716" s="65"/>
      <c r="N1716" s="59">
        <v>21</v>
      </c>
      <c r="O1716" s="68">
        <f t="shared" si="529"/>
        <v>5.25</v>
      </c>
      <c r="P1716" s="68">
        <f t="shared" si="533"/>
        <v>15.75</v>
      </c>
      <c r="Q1716" s="69">
        <f t="shared" si="530"/>
        <v>0.25</v>
      </c>
    </row>
    <row r="1717" spans="1:17" ht="26.1" customHeight="1" x14ac:dyDescent="0.2">
      <c r="A1717" s="17" t="s">
        <v>50</v>
      </c>
      <c r="B1717" s="19">
        <v>108</v>
      </c>
      <c r="C1717" s="17" t="s">
        <v>44</v>
      </c>
      <c r="D1717" s="17" t="s">
        <v>903</v>
      </c>
      <c r="E1717" s="139" t="s">
        <v>54</v>
      </c>
      <c r="F1717" s="139"/>
      <c r="G1717" s="18" t="s">
        <v>130</v>
      </c>
      <c r="H1717" s="21">
        <v>2</v>
      </c>
      <c r="I1717" s="20">
        <f t="shared" si="542"/>
        <v>1.3425</v>
      </c>
      <c r="J1717" s="20">
        <f>ROUND(H1717*I1717,2)</f>
        <v>2.69</v>
      </c>
      <c r="K1717" s="65"/>
      <c r="N1717" s="59">
        <v>1.79</v>
      </c>
      <c r="O1717" s="68">
        <f t="shared" si="529"/>
        <v>0.44750000000000001</v>
      </c>
      <c r="P1717" s="68">
        <f t="shared" si="533"/>
        <v>1.3425</v>
      </c>
      <c r="Q1717" s="69">
        <f t="shared" si="530"/>
        <v>0.25</v>
      </c>
    </row>
    <row r="1718" spans="1:17" ht="26.1" customHeight="1" x14ac:dyDescent="0.2">
      <c r="A1718" s="17" t="s">
        <v>50</v>
      </c>
      <c r="B1718" s="19">
        <v>820</v>
      </c>
      <c r="C1718" s="17" t="s">
        <v>44</v>
      </c>
      <c r="D1718" s="17" t="s">
        <v>904</v>
      </c>
      <c r="E1718" s="139" t="s">
        <v>54</v>
      </c>
      <c r="F1718" s="139"/>
      <c r="G1718" s="18" t="s">
        <v>130</v>
      </c>
      <c r="H1718" s="21">
        <v>1</v>
      </c>
      <c r="I1718" s="20">
        <f t="shared" si="542"/>
        <v>4.2675000000000001</v>
      </c>
      <c r="J1718" s="20">
        <f>ROUND(H1718*I1718,2)</f>
        <v>4.2699999999999996</v>
      </c>
      <c r="K1718" s="65"/>
      <c r="N1718" s="59">
        <v>5.69</v>
      </c>
      <c r="O1718" s="68">
        <f t="shared" si="529"/>
        <v>1.4225000000000001</v>
      </c>
      <c r="P1718" s="68">
        <f t="shared" si="533"/>
        <v>4.2675000000000001</v>
      </c>
      <c r="Q1718" s="69">
        <f t="shared" si="530"/>
        <v>0.25</v>
      </c>
    </row>
    <row r="1719" spans="1:17" ht="26.1" customHeight="1" x14ac:dyDescent="0.2">
      <c r="A1719" s="17" t="s">
        <v>50</v>
      </c>
      <c r="B1719" s="19">
        <v>3536</v>
      </c>
      <c r="C1719" s="17" t="s">
        <v>44</v>
      </c>
      <c r="D1719" s="17" t="s">
        <v>905</v>
      </c>
      <c r="E1719" s="139" t="s">
        <v>54</v>
      </c>
      <c r="F1719" s="139"/>
      <c r="G1719" s="18" t="s">
        <v>130</v>
      </c>
      <c r="H1719" s="21">
        <v>2</v>
      </c>
      <c r="I1719" s="20">
        <f t="shared" si="542"/>
        <v>1.8149999999999999</v>
      </c>
      <c r="J1719" s="20">
        <f t="shared" ref="J1719:J1726" si="543">ROUNDDOWN(H1719*I1719,2)</f>
        <v>3.63</v>
      </c>
      <c r="K1719" s="65"/>
      <c r="N1719" s="59">
        <v>2.42</v>
      </c>
      <c r="O1719" s="68">
        <f t="shared" si="529"/>
        <v>0.60499999999999998</v>
      </c>
      <c r="P1719" s="68">
        <f t="shared" si="533"/>
        <v>1.8149999999999999</v>
      </c>
      <c r="Q1719" s="69">
        <f t="shared" si="530"/>
        <v>0.25</v>
      </c>
    </row>
    <row r="1720" spans="1:17" ht="26.1" customHeight="1" x14ac:dyDescent="0.2">
      <c r="A1720" s="17" t="s">
        <v>50</v>
      </c>
      <c r="B1720" s="19">
        <v>3540</v>
      </c>
      <c r="C1720" s="17" t="s">
        <v>44</v>
      </c>
      <c r="D1720" s="17" t="s">
        <v>855</v>
      </c>
      <c r="E1720" s="139" t="s">
        <v>54</v>
      </c>
      <c r="F1720" s="139"/>
      <c r="G1720" s="18" t="s">
        <v>130</v>
      </c>
      <c r="H1720" s="21">
        <v>2</v>
      </c>
      <c r="I1720" s="20">
        <f t="shared" si="542"/>
        <v>3.7350000000000003</v>
      </c>
      <c r="J1720" s="20">
        <f t="shared" si="543"/>
        <v>7.47</v>
      </c>
      <c r="K1720" s="65"/>
      <c r="N1720" s="59">
        <v>4.9800000000000004</v>
      </c>
      <c r="O1720" s="68">
        <f t="shared" si="529"/>
        <v>1.2450000000000001</v>
      </c>
      <c r="P1720" s="68">
        <f t="shared" si="533"/>
        <v>3.7350000000000003</v>
      </c>
      <c r="Q1720" s="69">
        <f t="shared" si="530"/>
        <v>0.25</v>
      </c>
    </row>
    <row r="1721" spans="1:17" ht="26.1" customHeight="1" x14ac:dyDescent="0.2">
      <c r="A1721" s="17" t="s">
        <v>50</v>
      </c>
      <c r="B1721" s="19">
        <v>6019</v>
      </c>
      <c r="C1721" s="17" t="s">
        <v>44</v>
      </c>
      <c r="D1721" s="17" t="s">
        <v>906</v>
      </c>
      <c r="E1721" s="139" t="s">
        <v>54</v>
      </c>
      <c r="F1721" s="139"/>
      <c r="G1721" s="18" t="s">
        <v>130</v>
      </c>
      <c r="H1721" s="21">
        <v>1</v>
      </c>
      <c r="I1721" s="20">
        <f t="shared" si="542"/>
        <v>42.457499999999996</v>
      </c>
      <c r="J1721" s="20">
        <f t="shared" si="543"/>
        <v>42.45</v>
      </c>
      <c r="K1721" s="65"/>
      <c r="N1721" s="59">
        <v>56.61</v>
      </c>
      <c r="O1721" s="68">
        <f t="shared" si="529"/>
        <v>14.1525</v>
      </c>
      <c r="P1721" s="68">
        <f t="shared" si="533"/>
        <v>42.457499999999996</v>
      </c>
      <c r="Q1721" s="69">
        <f t="shared" si="530"/>
        <v>0.25000000000000011</v>
      </c>
    </row>
    <row r="1722" spans="1:17" ht="26.1" customHeight="1" x14ac:dyDescent="0.2">
      <c r="A1722" s="17" t="s">
        <v>50</v>
      </c>
      <c r="B1722" s="19">
        <v>9869</v>
      </c>
      <c r="C1722" s="17" t="s">
        <v>44</v>
      </c>
      <c r="D1722" s="17" t="s">
        <v>907</v>
      </c>
      <c r="E1722" s="139" t="s">
        <v>54</v>
      </c>
      <c r="F1722" s="139"/>
      <c r="G1722" s="18" t="s">
        <v>108</v>
      </c>
      <c r="H1722" s="21">
        <v>3.0251999999999999</v>
      </c>
      <c r="I1722" s="20">
        <f t="shared" si="542"/>
        <v>6.6974999999999998</v>
      </c>
      <c r="J1722" s="20">
        <f t="shared" si="543"/>
        <v>20.260000000000002</v>
      </c>
      <c r="K1722" s="65"/>
      <c r="N1722" s="59">
        <v>8.93</v>
      </c>
      <c r="O1722" s="68">
        <f t="shared" si="529"/>
        <v>2.2324999999999999</v>
      </c>
      <c r="P1722" s="68">
        <f t="shared" si="533"/>
        <v>6.6974999999999998</v>
      </c>
      <c r="Q1722" s="69">
        <f t="shared" si="530"/>
        <v>0.25</v>
      </c>
    </row>
    <row r="1723" spans="1:17" ht="26.1" customHeight="1" x14ac:dyDescent="0.2">
      <c r="A1723" s="17" t="s">
        <v>50</v>
      </c>
      <c r="B1723" s="19">
        <v>9875</v>
      </c>
      <c r="C1723" s="17" t="s">
        <v>44</v>
      </c>
      <c r="D1723" s="17" t="s">
        <v>846</v>
      </c>
      <c r="E1723" s="139" t="s">
        <v>54</v>
      </c>
      <c r="F1723" s="139"/>
      <c r="G1723" s="18" t="s">
        <v>108</v>
      </c>
      <c r="H1723" s="21">
        <v>0.95530000000000004</v>
      </c>
      <c r="I1723" s="20">
        <f t="shared" si="542"/>
        <v>11.5425</v>
      </c>
      <c r="J1723" s="20">
        <f t="shared" si="543"/>
        <v>11.02</v>
      </c>
      <c r="K1723" s="65"/>
      <c r="N1723" s="59">
        <v>15.39</v>
      </c>
      <c r="O1723" s="68">
        <f t="shared" si="529"/>
        <v>3.8475000000000001</v>
      </c>
      <c r="P1723" s="68">
        <f t="shared" si="533"/>
        <v>11.5425</v>
      </c>
      <c r="Q1723" s="69">
        <f t="shared" si="530"/>
        <v>0.25</v>
      </c>
    </row>
    <row r="1724" spans="1:17" ht="24" customHeight="1" x14ac:dyDescent="0.2">
      <c r="A1724" s="17" t="s">
        <v>50</v>
      </c>
      <c r="B1724" s="19">
        <v>20080</v>
      </c>
      <c r="C1724" s="17" t="s">
        <v>44</v>
      </c>
      <c r="D1724" s="17" t="s">
        <v>884</v>
      </c>
      <c r="E1724" s="139" t="s">
        <v>54</v>
      </c>
      <c r="F1724" s="139"/>
      <c r="G1724" s="18" t="s">
        <v>130</v>
      </c>
      <c r="H1724" s="21">
        <v>0.51039999999999996</v>
      </c>
      <c r="I1724" s="20">
        <f t="shared" si="542"/>
        <v>14.669999999999998</v>
      </c>
      <c r="J1724" s="20">
        <f t="shared" si="543"/>
        <v>7.48</v>
      </c>
      <c r="K1724" s="65"/>
      <c r="N1724" s="59">
        <v>19.559999999999999</v>
      </c>
      <c r="O1724" s="68">
        <f t="shared" si="529"/>
        <v>4.8899999999999997</v>
      </c>
      <c r="P1724" s="68">
        <f t="shared" si="533"/>
        <v>14.669999999999998</v>
      </c>
      <c r="Q1724" s="69">
        <f t="shared" si="530"/>
        <v>0.25</v>
      </c>
    </row>
    <row r="1725" spans="1:17" ht="26.1" customHeight="1" x14ac:dyDescent="0.2">
      <c r="A1725" s="17" t="s">
        <v>50</v>
      </c>
      <c r="B1725" s="19">
        <v>20083</v>
      </c>
      <c r="C1725" s="17" t="s">
        <v>44</v>
      </c>
      <c r="D1725" s="17" t="s">
        <v>764</v>
      </c>
      <c r="E1725" s="139" t="s">
        <v>54</v>
      </c>
      <c r="F1725" s="139"/>
      <c r="G1725" s="18" t="s">
        <v>130</v>
      </c>
      <c r="H1725" s="21">
        <v>0.127</v>
      </c>
      <c r="I1725" s="20">
        <f t="shared" si="542"/>
        <v>50.925000000000004</v>
      </c>
      <c r="J1725" s="20">
        <f t="shared" si="543"/>
        <v>6.46</v>
      </c>
      <c r="K1725" s="65"/>
      <c r="N1725" s="59">
        <v>67.900000000000006</v>
      </c>
      <c r="O1725" s="68">
        <f t="shared" si="529"/>
        <v>16.975000000000001</v>
      </c>
      <c r="P1725" s="68">
        <f t="shared" si="533"/>
        <v>50.925000000000004</v>
      </c>
      <c r="Q1725" s="69">
        <f t="shared" si="530"/>
        <v>0.25</v>
      </c>
    </row>
    <row r="1726" spans="1:17" ht="24" customHeight="1" thickBot="1" x14ac:dyDescent="0.25">
      <c r="A1726" s="17" t="s">
        <v>50</v>
      </c>
      <c r="B1726" s="19">
        <v>38383</v>
      </c>
      <c r="C1726" s="17" t="s">
        <v>44</v>
      </c>
      <c r="D1726" s="17" t="s">
        <v>756</v>
      </c>
      <c r="E1726" s="139" t="s">
        <v>54</v>
      </c>
      <c r="F1726" s="139"/>
      <c r="G1726" s="18" t="s">
        <v>130</v>
      </c>
      <c r="H1726" s="21">
        <v>0.49</v>
      </c>
      <c r="I1726" s="20">
        <f t="shared" si="542"/>
        <v>1.71</v>
      </c>
      <c r="J1726" s="20">
        <f t="shared" si="543"/>
        <v>0.83</v>
      </c>
      <c r="K1726" s="65"/>
      <c r="N1726" s="59">
        <v>2.2799999999999998</v>
      </c>
      <c r="O1726" s="68">
        <f t="shared" si="529"/>
        <v>0.56999999999999995</v>
      </c>
      <c r="P1726" s="68">
        <f t="shared" si="533"/>
        <v>1.71</v>
      </c>
      <c r="Q1726" s="69">
        <f t="shared" si="530"/>
        <v>0.25</v>
      </c>
    </row>
    <row r="1727" spans="1:17" ht="0.95" customHeight="1" thickTop="1" x14ac:dyDescent="0.2">
      <c r="A1727" s="11"/>
      <c r="B1727" s="11"/>
      <c r="C1727" s="11"/>
      <c r="D1727" s="11"/>
      <c r="E1727" s="11"/>
      <c r="F1727" s="11"/>
      <c r="G1727" s="11"/>
      <c r="H1727" s="11"/>
      <c r="I1727" s="11"/>
      <c r="J1727" s="11"/>
      <c r="K1727" s="65" t="b">
        <f t="shared" si="528"/>
        <v>0</v>
      </c>
      <c r="N1727" s="59"/>
      <c r="O1727" s="68">
        <f t="shared" si="529"/>
        <v>0</v>
      </c>
      <c r="P1727" s="68">
        <f t="shared" si="533"/>
        <v>0</v>
      </c>
      <c r="Q1727" s="69" t="e">
        <f t="shared" si="530"/>
        <v>#DIV/0!</v>
      </c>
    </row>
    <row r="1728" spans="1:17" ht="18" customHeight="1" x14ac:dyDescent="0.2">
      <c r="A1728" s="2" t="s">
        <v>908</v>
      </c>
      <c r="B1728" s="4" t="s">
        <v>36</v>
      </c>
      <c r="C1728" s="2" t="s">
        <v>37</v>
      </c>
      <c r="D1728" s="2" t="s">
        <v>9</v>
      </c>
      <c r="E1728" s="129" t="s">
        <v>38</v>
      </c>
      <c r="F1728" s="129"/>
      <c r="G1728" s="3" t="s">
        <v>39</v>
      </c>
      <c r="H1728" s="4" t="s">
        <v>40</v>
      </c>
      <c r="I1728" s="4" t="s">
        <v>41</v>
      </c>
      <c r="J1728" s="4" t="s">
        <v>10</v>
      </c>
      <c r="K1728" s="65">
        <f t="shared" si="528"/>
        <v>137.38</v>
      </c>
      <c r="N1728" s="59" t="s">
        <v>41</v>
      </c>
      <c r="O1728" s="68" t="e">
        <f t="shared" si="529"/>
        <v>#VALUE!</v>
      </c>
      <c r="P1728" s="68" t="e">
        <f t="shared" si="533"/>
        <v>#VALUE!</v>
      </c>
      <c r="Q1728" s="69" t="e">
        <f t="shared" si="530"/>
        <v>#VALUE!</v>
      </c>
    </row>
    <row r="1729" spans="1:17" ht="26.1" customHeight="1" x14ac:dyDescent="0.2">
      <c r="A1729" s="6" t="s">
        <v>42</v>
      </c>
      <c r="B1729" s="8">
        <v>9502</v>
      </c>
      <c r="C1729" s="6" t="s">
        <v>90</v>
      </c>
      <c r="D1729" s="6" t="s">
        <v>909</v>
      </c>
      <c r="E1729" s="138" t="s">
        <v>910</v>
      </c>
      <c r="F1729" s="138"/>
      <c r="G1729" s="7" t="s">
        <v>545</v>
      </c>
      <c r="H1729" s="10">
        <v>1</v>
      </c>
      <c r="I1729" s="9">
        <f>SUM(J1730:J1732)</f>
        <v>137.38</v>
      </c>
      <c r="J1729" s="9">
        <f>H1729*I1729</f>
        <v>137.38</v>
      </c>
      <c r="K1729" s="65"/>
      <c r="N1729" s="59">
        <v>183.17</v>
      </c>
      <c r="O1729" s="68">
        <f t="shared" si="529"/>
        <v>45.792499999999997</v>
      </c>
      <c r="P1729" s="68">
        <f t="shared" si="533"/>
        <v>137.3775</v>
      </c>
      <c r="Q1729" s="69">
        <f t="shared" si="530"/>
        <v>0.25</v>
      </c>
    </row>
    <row r="1730" spans="1:17" ht="26.1" customHeight="1" x14ac:dyDescent="0.2">
      <c r="A1730" s="12" t="s">
        <v>48</v>
      </c>
      <c r="B1730" s="14">
        <v>88267</v>
      </c>
      <c r="C1730" s="12" t="s">
        <v>44</v>
      </c>
      <c r="D1730" s="12" t="s">
        <v>486</v>
      </c>
      <c r="E1730" s="137" t="s">
        <v>46</v>
      </c>
      <c r="F1730" s="137"/>
      <c r="G1730" s="13" t="s">
        <v>73</v>
      </c>
      <c r="H1730" s="16">
        <v>0.5</v>
      </c>
      <c r="I1730" s="15">
        <f t="shared" ref="I1730:I1732" si="544">P1730</f>
        <v>15.75</v>
      </c>
      <c r="J1730" s="15">
        <f>ROUND(H1730*I1730,2)</f>
        <v>7.88</v>
      </c>
      <c r="K1730" s="65"/>
      <c r="N1730" s="59">
        <v>21</v>
      </c>
      <c r="O1730" s="68">
        <f t="shared" si="529"/>
        <v>5.25</v>
      </c>
      <c r="P1730" s="68">
        <f t="shared" si="533"/>
        <v>15.75</v>
      </c>
      <c r="Q1730" s="69">
        <f t="shared" si="530"/>
        <v>0.25</v>
      </c>
    </row>
    <row r="1731" spans="1:17" ht="24" customHeight="1" x14ac:dyDescent="0.2">
      <c r="A1731" s="17" t="s">
        <v>50</v>
      </c>
      <c r="B1731" s="19">
        <v>3143</v>
      </c>
      <c r="C1731" s="17" t="s">
        <v>44</v>
      </c>
      <c r="D1731" s="17" t="s">
        <v>911</v>
      </c>
      <c r="E1731" s="139" t="s">
        <v>54</v>
      </c>
      <c r="F1731" s="139"/>
      <c r="G1731" s="18" t="s">
        <v>130</v>
      </c>
      <c r="H1731" s="21">
        <v>0.42</v>
      </c>
      <c r="I1731" s="20">
        <f t="shared" si="544"/>
        <v>6.9225000000000003</v>
      </c>
      <c r="J1731" s="20">
        <f t="shared" ref="J1731:J1732" si="545">ROUND(H1731*I1731,2)</f>
        <v>2.91</v>
      </c>
      <c r="K1731" s="65"/>
      <c r="N1731" s="59">
        <v>9.23</v>
      </c>
      <c r="O1731" s="68">
        <f t="shared" si="529"/>
        <v>2.3075000000000001</v>
      </c>
      <c r="P1731" s="68">
        <f t="shared" si="533"/>
        <v>6.9225000000000003</v>
      </c>
      <c r="Q1731" s="69">
        <f t="shared" si="530"/>
        <v>0.25</v>
      </c>
    </row>
    <row r="1732" spans="1:17" ht="26.1" customHeight="1" thickBot="1" x14ac:dyDescent="0.25">
      <c r="A1732" s="17" t="s">
        <v>50</v>
      </c>
      <c r="B1732" s="19">
        <v>38189</v>
      </c>
      <c r="C1732" s="17" t="s">
        <v>44</v>
      </c>
      <c r="D1732" s="17" t="s">
        <v>912</v>
      </c>
      <c r="E1732" s="139" t="s">
        <v>54</v>
      </c>
      <c r="F1732" s="139"/>
      <c r="G1732" s="18" t="s">
        <v>130</v>
      </c>
      <c r="H1732" s="21">
        <v>1</v>
      </c>
      <c r="I1732" s="20">
        <f t="shared" si="544"/>
        <v>126.5925</v>
      </c>
      <c r="J1732" s="20">
        <f t="shared" si="545"/>
        <v>126.59</v>
      </c>
      <c r="K1732" s="65"/>
      <c r="N1732" s="59">
        <v>168.79</v>
      </c>
      <c r="O1732" s="68">
        <f t="shared" si="529"/>
        <v>42.197499999999998</v>
      </c>
      <c r="P1732" s="68">
        <f t="shared" si="533"/>
        <v>126.5925</v>
      </c>
      <c r="Q1732" s="69">
        <f t="shared" si="530"/>
        <v>0.25</v>
      </c>
    </row>
    <row r="1733" spans="1:17" ht="0.95" customHeight="1" thickTop="1" x14ac:dyDescent="0.2">
      <c r="A1733" s="11"/>
      <c r="B1733" s="11"/>
      <c r="C1733" s="11"/>
      <c r="D1733" s="11"/>
      <c r="E1733" s="11"/>
      <c r="F1733" s="11"/>
      <c r="G1733" s="11"/>
      <c r="H1733" s="11"/>
      <c r="I1733" s="11"/>
      <c r="J1733" s="11"/>
      <c r="K1733" s="65" t="b">
        <f t="shared" si="528"/>
        <v>0</v>
      </c>
      <c r="N1733" s="59"/>
      <c r="O1733" s="68">
        <f t="shared" si="529"/>
        <v>0</v>
      </c>
      <c r="P1733" s="68">
        <f t="shared" si="533"/>
        <v>0</v>
      </c>
      <c r="Q1733" s="69" t="e">
        <f t="shared" si="530"/>
        <v>#DIV/0!</v>
      </c>
    </row>
    <row r="1734" spans="1:17" ht="18" customHeight="1" x14ac:dyDescent="0.2">
      <c r="A1734" s="2" t="s">
        <v>913</v>
      </c>
      <c r="B1734" s="4" t="s">
        <v>36</v>
      </c>
      <c r="C1734" s="2" t="s">
        <v>37</v>
      </c>
      <c r="D1734" s="2" t="s">
        <v>9</v>
      </c>
      <c r="E1734" s="129" t="s">
        <v>38</v>
      </c>
      <c r="F1734" s="129"/>
      <c r="G1734" s="3" t="s">
        <v>39</v>
      </c>
      <c r="H1734" s="4" t="s">
        <v>40</v>
      </c>
      <c r="I1734" s="4" t="s">
        <v>41</v>
      </c>
      <c r="J1734" s="4" t="s">
        <v>10</v>
      </c>
      <c r="K1734" s="65">
        <f t="shared" si="528"/>
        <v>259.07</v>
      </c>
      <c r="N1734" s="59" t="s">
        <v>41</v>
      </c>
      <c r="O1734" s="68" t="e">
        <f t="shared" si="529"/>
        <v>#VALUE!</v>
      </c>
      <c r="P1734" s="68" t="e">
        <f t="shared" si="533"/>
        <v>#VALUE!</v>
      </c>
      <c r="Q1734" s="69" t="e">
        <f t="shared" si="530"/>
        <v>#VALUE!</v>
      </c>
    </row>
    <row r="1735" spans="1:17" ht="39" customHeight="1" x14ac:dyDescent="0.2">
      <c r="A1735" s="6" t="s">
        <v>42</v>
      </c>
      <c r="B1735" s="8">
        <v>100869</v>
      </c>
      <c r="C1735" s="6" t="s">
        <v>44</v>
      </c>
      <c r="D1735" s="6" t="s">
        <v>914</v>
      </c>
      <c r="E1735" s="138" t="s">
        <v>154</v>
      </c>
      <c r="F1735" s="138"/>
      <c r="G1735" s="7" t="s">
        <v>130</v>
      </c>
      <c r="H1735" s="10">
        <v>1</v>
      </c>
      <c r="I1735" s="9">
        <f>SUM(J1736:J1739)</f>
        <v>259.07</v>
      </c>
      <c r="J1735" s="9">
        <f>H1735*I1735</f>
        <v>259.07</v>
      </c>
      <c r="K1735" s="65"/>
      <c r="N1735" s="59">
        <v>345.42999999999995</v>
      </c>
      <c r="O1735" s="68">
        <f t="shared" si="529"/>
        <v>86.357499999999987</v>
      </c>
      <c r="P1735" s="68">
        <f t="shared" si="533"/>
        <v>259.07249999999999</v>
      </c>
      <c r="Q1735" s="69">
        <f t="shared" si="530"/>
        <v>0.24999999999999989</v>
      </c>
    </row>
    <row r="1736" spans="1:17" ht="26.1" customHeight="1" x14ac:dyDescent="0.2">
      <c r="A1736" s="12" t="s">
        <v>48</v>
      </c>
      <c r="B1736" s="14">
        <v>88267</v>
      </c>
      <c r="C1736" s="12" t="s">
        <v>44</v>
      </c>
      <c r="D1736" s="12" t="s">
        <v>486</v>
      </c>
      <c r="E1736" s="137" t="s">
        <v>46</v>
      </c>
      <c r="F1736" s="137"/>
      <c r="G1736" s="13" t="s">
        <v>73</v>
      </c>
      <c r="H1736" s="16">
        <v>0.94850000000000001</v>
      </c>
      <c r="I1736" s="15">
        <f t="shared" ref="I1736:I1739" si="546">P1736</f>
        <v>15.75</v>
      </c>
      <c r="J1736" s="15">
        <f>ROUND(H1736*I1736,2)</f>
        <v>14.94</v>
      </c>
      <c r="K1736" s="65"/>
      <c r="N1736" s="59">
        <v>21</v>
      </c>
      <c r="O1736" s="68">
        <f t="shared" ref="O1736:O1799" si="547">N1736*$O$4</f>
        <v>5.25</v>
      </c>
      <c r="P1736" s="68">
        <f t="shared" si="533"/>
        <v>15.75</v>
      </c>
      <c r="Q1736" s="69">
        <f t="shared" ref="Q1736:Q1799" si="548">1-(P1736/N1736)</f>
        <v>0.25</v>
      </c>
    </row>
    <row r="1737" spans="1:17" ht="24" customHeight="1" x14ac:dyDescent="0.2">
      <c r="A1737" s="12" t="s">
        <v>48</v>
      </c>
      <c r="B1737" s="14">
        <v>88316</v>
      </c>
      <c r="C1737" s="12" t="s">
        <v>44</v>
      </c>
      <c r="D1737" s="12" t="s">
        <v>106</v>
      </c>
      <c r="E1737" s="137" t="s">
        <v>46</v>
      </c>
      <c r="F1737" s="137"/>
      <c r="G1737" s="13" t="s">
        <v>73</v>
      </c>
      <c r="H1737" s="16">
        <v>0.29880000000000001</v>
      </c>
      <c r="I1737" s="15">
        <f t="shared" si="546"/>
        <v>12.84</v>
      </c>
      <c r="J1737" s="15">
        <f t="shared" ref="J1737:J1739" si="549">ROUNDDOWN(H1737*I1737,2)</f>
        <v>3.83</v>
      </c>
      <c r="K1737" s="65"/>
      <c r="N1737" s="59">
        <v>17.12</v>
      </c>
      <c r="O1737" s="68">
        <f t="shared" si="547"/>
        <v>4.28</v>
      </c>
      <c r="P1737" s="68">
        <f t="shared" si="533"/>
        <v>12.84</v>
      </c>
      <c r="Q1737" s="69">
        <f t="shared" si="548"/>
        <v>0.25</v>
      </c>
    </row>
    <row r="1738" spans="1:17" ht="39" customHeight="1" x14ac:dyDescent="0.2">
      <c r="A1738" s="17" t="s">
        <v>50</v>
      </c>
      <c r="B1738" s="19">
        <v>4351</v>
      </c>
      <c r="C1738" s="17" t="s">
        <v>44</v>
      </c>
      <c r="D1738" s="17" t="s">
        <v>487</v>
      </c>
      <c r="E1738" s="139" t="s">
        <v>54</v>
      </c>
      <c r="F1738" s="139"/>
      <c r="G1738" s="18" t="s">
        <v>130</v>
      </c>
      <c r="H1738" s="21">
        <v>6</v>
      </c>
      <c r="I1738" s="20">
        <f t="shared" si="546"/>
        <v>13.342499999999999</v>
      </c>
      <c r="J1738" s="20">
        <f t="shared" si="549"/>
        <v>80.05</v>
      </c>
      <c r="K1738" s="65"/>
      <c r="N1738" s="59">
        <v>17.79</v>
      </c>
      <c r="O1738" s="68">
        <f t="shared" si="547"/>
        <v>4.4474999999999998</v>
      </c>
      <c r="P1738" s="68">
        <f t="shared" si="533"/>
        <v>13.342499999999999</v>
      </c>
      <c r="Q1738" s="69">
        <f t="shared" si="548"/>
        <v>0.25</v>
      </c>
    </row>
    <row r="1739" spans="1:17" ht="26.1" customHeight="1" thickBot="1" x14ac:dyDescent="0.25">
      <c r="A1739" s="17" t="s">
        <v>50</v>
      </c>
      <c r="B1739" s="19">
        <v>36206</v>
      </c>
      <c r="C1739" s="17" t="s">
        <v>44</v>
      </c>
      <c r="D1739" s="17" t="s">
        <v>915</v>
      </c>
      <c r="E1739" s="139" t="s">
        <v>54</v>
      </c>
      <c r="F1739" s="139"/>
      <c r="G1739" s="18" t="s">
        <v>130</v>
      </c>
      <c r="H1739" s="21">
        <v>1</v>
      </c>
      <c r="I1739" s="20">
        <f t="shared" si="546"/>
        <v>160.2525</v>
      </c>
      <c r="J1739" s="20">
        <f t="shared" si="549"/>
        <v>160.25</v>
      </c>
      <c r="K1739" s="65"/>
      <c r="N1739" s="59">
        <v>213.67</v>
      </c>
      <c r="O1739" s="68">
        <f t="shared" si="547"/>
        <v>53.417499999999997</v>
      </c>
      <c r="P1739" s="68">
        <f t="shared" si="533"/>
        <v>160.2525</v>
      </c>
      <c r="Q1739" s="69">
        <f t="shared" si="548"/>
        <v>0.25</v>
      </c>
    </row>
    <row r="1740" spans="1:17" ht="0.95" customHeight="1" thickTop="1" x14ac:dyDescent="0.2">
      <c r="A1740" s="11"/>
      <c r="B1740" s="11"/>
      <c r="C1740" s="11"/>
      <c r="D1740" s="11"/>
      <c r="E1740" s="11"/>
      <c r="F1740" s="11"/>
      <c r="G1740" s="11"/>
      <c r="H1740" s="11"/>
      <c r="I1740" s="11"/>
      <c r="J1740" s="11"/>
      <c r="K1740" s="65" t="b">
        <f t="shared" ref="K1740:K1796" si="550">IF(J1740="Total",J1741)</f>
        <v>0</v>
      </c>
      <c r="N1740" s="59"/>
      <c r="O1740" s="68">
        <f t="shared" si="547"/>
        <v>0</v>
      </c>
      <c r="P1740" s="68">
        <f t="shared" si="533"/>
        <v>0</v>
      </c>
      <c r="Q1740" s="69" t="e">
        <f t="shared" si="548"/>
        <v>#DIV/0!</v>
      </c>
    </row>
    <row r="1741" spans="1:17" ht="18" customHeight="1" x14ac:dyDescent="0.2">
      <c r="A1741" s="2" t="s">
        <v>916</v>
      </c>
      <c r="B1741" s="4" t="s">
        <v>36</v>
      </c>
      <c r="C1741" s="2" t="s">
        <v>37</v>
      </c>
      <c r="D1741" s="2" t="s">
        <v>9</v>
      </c>
      <c r="E1741" s="129" t="s">
        <v>38</v>
      </c>
      <c r="F1741" s="129"/>
      <c r="G1741" s="3" t="s">
        <v>39</v>
      </c>
      <c r="H1741" s="4" t="s">
        <v>40</v>
      </c>
      <c r="I1741" s="4" t="s">
        <v>41</v>
      </c>
      <c r="J1741" s="4" t="s">
        <v>10</v>
      </c>
      <c r="K1741" s="65">
        <f t="shared" si="550"/>
        <v>227.98999999999998</v>
      </c>
      <c r="N1741" s="59" t="s">
        <v>41</v>
      </c>
      <c r="O1741" s="68" t="e">
        <f t="shared" si="547"/>
        <v>#VALUE!</v>
      </c>
      <c r="P1741" s="68" t="e">
        <f t="shared" si="533"/>
        <v>#VALUE!</v>
      </c>
      <c r="Q1741" s="69" t="e">
        <f t="shared" si="548"/>
        <v>#VALUE!</v>
      </c>
    </row>
    <row r="1742" spans="1:17" ht="39" customHeight="1" x14ac:dyDescent="0.2">
      <c r="A1742" s="6" t="s">
        <v>42</v>
      </c>
      <c r="B1742" s="8">
        <v>100866</v>
      </c>
      <c r="C1742" s="6" t="s">
        <v>44</v>
      </c>
      <c r="D1742" s="6" t="s">
        <v>917</v>
      </c>
      <c r="E1742" s="138" t="s">
        <v>154</v>
      </c>
      <c r="F1742" s="138"/>
      <c r="G1742" s="7" t="s">
        <v>130</v>
      </c>
      <c r="H1742" s="10">
        <v>1</v>
      </c>
      <c r="I1742" s="9">
        <f>SUM(J1743:J1746)</f>
        <v>227.98999999999998</v>
      </c>
      <c r="J1742" s="9">
        <f>H1742*I1742</f>
        <v>227.98999999999998</v>
      </c>
      <c r="K1742" s="65"/>
      <c r="N1742" s="59">
        <v>303.99</v>
      </c>
      <c r="O1742" s="68">
        <f t="shared" si="547"/>
        <v>75.997500000000002</v>
      </c>
      <c r="P1742" s="68">
        <f t="shared" ref="P1742:P1805" si="551">N1742-O1742</f>
        <v>227.99250000000001</v>
      </c>
      <c r="Q1742" s="69">
        <f t="shared" si="548"/>
        <v>0.25</v>
      </c>
    </row>
    <row r="1743" spans="1:17" ht="26.1" customHeight="1" x14ac:dyDescent="0.2">
      <c r="A1743" s="12" t="s">
        <v>48</v>
      </c>
      <c r="B1743" s="14">
        <v>88267</v>
      </c>
      <c r="C1743" s="12" t="s">
        <v>44</v>
      </c>
      <c r="D1743" s="12" t="s">
        <v>486</v>
      </c>
      <c r="E1743" s="137" t="s">
        <v>46</v>
      </c>
      <c r="F1743" s="137"/>
      <c r="G1743" s="13" t="s">
        <v>73</v>
      </c>
      <c r="H1743" s="16">
        <v>0.94850000000000001</v>
      </c>
      <c r="I1743" s="15">
        <f t="shared" ref="I1743:I1746" si="552">P1743</f>
        <v>15.75</v>
      </c>
      <c r="J1743" s="15">
        <f>ROUND(H1743*I1743,2)</f>
        <v>14.94</v>
      </c>
      <c r="K1743" s="65"/>
      <c r="N1743" s="59">
        <v>21</v>
      </c>
      <c r="O1743" s="68">
        <f t="shared" si="547"/>
        <v>5.25</v>
      </c>
      <c r="P1743" s="68">
        <f t="shared" si="551"/>
        <v>15.75</v>
      </c>
      <c r="Q1743" s="69">
        <f t="shared" si="548"/>
        <v>0.25</v>
      </c>
    </row>
    <row r="1744" spans="1:17" ht="24" customHeight="1" x14ac:dyDescent="0.2">
      <c r="A1744" s="12" t="s">
        <v>48</v>
      </c>
      <c r="B1744" s="14">
        <v>88316</v>
      </c>
      <c r="C1744" s="12" t="s">
        <v>44</v>
      </c>
      <c r="D1744" s="12" t="s">
        <v>106</v>
      </c>
      <c r="E1744" s="137" t="s">
        <v>46</v>
      </c>
      <c r="F1744" s="137"/>
      <c r="G1744" s="13" t="s">
        <v>73</v>
      </c>
      <c r="H1744" s="16">
        <v>0.29880000000000001</v>
      </c>
      <c r="I1744" s="15">
        <f t="shared" si="552"/>
        <v>12.84</v>
      </c>
      <c r="J1744" s="15">
        <f t="shared" ref="J1744:J1746" si="553">ROUNDDOWN(H1744*I1744,2)</f>
        <v>3.83</v>
      </c>
      <c r="K1744" s="65"/>
      <c r="N1744" s="59">
        <v>17.12</v>
      </c>
      <c r="O1744" s="68">
        <f t="shared" si="547"/>
        <v>4.28</v>
      </c>
      <c r="P1744" s="68">
        <f t="shared" si="551"/>
        <v>12.84</v>
      </c>
      <c r="Q1744" s="69">
        <f t="shared" si="548"/>
        <v>0.25</v>
      </c>
    </row>
    <row r="1745" spans="1:17" ht="39" customHeight="1" x14ac:dyDescent="0.2">
      <c r="A1745" s="17" t="s">
        <v>50</v>
      </c>
      <c r="B1745" s="19">
        <v>4351</v>
      </c>
      <c r="C1745" s="17" t="s">
        <v>44</v>
      </c>
      <c r="D1745" s="17" t="s">
        <v>487</v>
      </c>
      <c r="E1745" s="139" t="s">
        <v>54</v>
      </c>
      <c r="F1745" s="139"/>
      <c r="G1745" s="18" t="s">
        <v>130</v>
      </c>
      <c r="H1745" s="21">
        <v>6</v>
      </c>
      <c r="I1745" s="20">
        <f t="shared" si="552"/>
        <v>13.342499999999999</v>
      </c>
      <c r="J1745" s="20">
        <f t="shared" si="553"/>
        <v>80.05</v>
      </c>
      <c r="K1745" s="65"/>
      <c r="N1745" s="59">
        <v>17.79</v>
      </c>
      <c r="O1745" s="68">
        <f t="shared" si="547"/>
        <v>4.4474999999999998</v>
      </c>
      <c r="P1745" s="68">
        <f t="shared" si="551"/>
        <v>13.342499999999999</v>
      </c>
      <c r="Q1745" s="69">
        <f t="shared" si="548"/>
        <v>0.25</v>
      </c>
    </row>
    <row r="1746" spans="1:17" ht="26.1" customHeight="1" thickBot="1" x14ac:dyDescent="0.25">
      <c r="A1746" s="17" t="s">
        <v>50</v>
      </c>
      <c r="B1746" s="19">
        <v>36204</v>
      </c>
      <c r="C1746" s="17" t="s">
        <v>44</v>
      </c>
      <c r="D1746" s="17" t="s">
        <v>488</v>
      </c>
      <c r="E1746" s="139" t="s">
        <v>54</v>
      </c>
      <c r="F1746" s="139"/>
      <c r="G1746" s="18" t="s">
        <v>130</v>
      </c>
      <c r="H1746" s="21">
        <v>1</v>
      </c>
      <c r="I1746" s="20">
        <f t="shared" si="552"/>
        <v>129.17249999999999</v>
      </c>
      <c r="J1746" s="20">
        <f t="shared" si="553"/>
        <v>129.16999999999999</v>
      </c>
      <c r="K1746" s="65"/>
      <c r="N1746" s="59">
        <v>172.23</v>
      </c>
      <c r="O1746" s="68">
        <f t="shared" si="547"/>
        <v>43.057499999999997</v>
      </c>
      <c r="P1746" s="68">
        <f t="shared" si="551"/>
        <v>129.17249999999999</v>
      </c>
      <c r="Q1746" s="69">
        <f t="shared" si="548"/>
        <v>0.25</v>
      </c>
    </row>
    <row r="1747" spans="1:17" ht="0.95" customHeight="1" thickTop="1" x14ac:dyDescent="0.2">
      <c r="A1747" s="11"/>
      <c r="B1747" s="11"/>
      <c r="C1747" s="11"/>
      <c r="D1747" s="11"/>
      <c r="E1747" s="11"/>
      <c r="F1747" s="11"/>
      <c r="G1747" s="11"/>
      <c r="H1747" s="11"/>
      <c r="I1747" s="11"/>
      <c r="J1747" s="11"/>
      <c r="K1747" s="65" t="b">
        <f t="shared" si="550"/>
        <v>0</v>
      </c>
      <c r="N1747" s="59"/>
      <c r="O1747" s="68">
        <f t="shared" si="547"/>
        <v>0</v>
      </c>
      <c r="P1747" s="68">
        <f t="shared" si="551"/>
        <v>0</v>
      </c>
      <c r="Q1747" s="69" t="e">
        <f t="shared" si="548"/>
        <v>#DIV/0!</v>
      </c>
    </row>
    <row r="1748" spans="1:17" ht="18" customHeight="1" x14ac:dyDescent="0.2">
      <c r="A1748" s="2" t="s">
        <v>918</v>
      </c>
      <c r="B1748" s="4" t="s">
        <v>36</v>
      </c>
      <c r="C1748" s="2" t="s">
        <v>37</v>
      </c>
      <c r="D1748" s="2" t="s">
        <v>9</v>
      </c>
      <c r="E1748" s="129" t="s">
        <v>38</v>
      </c>
      <c r="F1748" s="129"/>
      <c r="G1748" s="3" t="s">
        <v>39</v>
      </c>
      <c r="H1748" s="4" t="s">
        <v>40</v>
      </c>
      <c r="I1748" s="4" t="s">
        <v>41</v>
      </c>
      <c r="J1748" s="4" t="s">
        <v>10</v>
      </c>
      <c r="K1748" s="65">
        <f t="shared" si="550"/>
        <v>378.01</v>
      </c>
      <c r="N1748" s="59" t="s">
        <v>41</v>
      </c>
      <c r="O1748" s="68" t="e">
        <f t="shared" si="547"/>
        <v>#VALUE!</v>
      </c>
      <c r="P1748" s="68" t="e">
        <f t="shared" si="551"/>
        <v>#VALUE!</v>
      </c>
      <c r="Q1748" s="69" t="e">
        <f t="shared" si="548"/>
        <v>#VALUE!</v>
      </c>
    </row>
    <row r="1749" spans="1:17" ht="26.1" customHeight="1" x14ac:dyDescent="0.2">
      <c r="A1749" s="6" t="s">
        <v>42</v>
      </c>
      <c r="B1749" s="8">
        <v>85005</v>
      </c>
      <c r="C1749" s="6" t="s">
        <v>44</v>
      </c>
      <c r="D1749" s="6" t="s">
        <v>919</v>
      </c>
      <c r="E1749" s="138" t="s">
        <v>186</v>
      </c>
      <c r="F1749" s="138"/>
      <c r="G1749" s="7" t="s">
        <v>101</v>
      </c>
      <c r="H1749" s="10">
        <v>1</v>
      </c>
      <c r="I1749" s="9">
        <f>SUM(J1750:J1753)</f>
        <v>378.01</v>
      </c>
      <c r="J1749" s="9">
        <f>H1749*I1749</f>
        <v>378.01</v>
      </c>
      <c r="K1749" s="65"/>
      <c r="N1749" s="59">
        <v>504.01</v>
      </c>
      <c r="O1749" s="68">
        <f t="shared" si="547"/>
        <v>126.0025</v>
      </c>
      <c r="P1749" s="68">
        <f t="shared" si="551"/>
        <v>378.00749999999999</v>
      </c>
      <c r="Q1749" s="69">
        <f t="shared" si="548"/>
        <v>0.25</v>
      </c>
    </row>
    <row r="1750" spans="1:17" ht="24" customHeight="1" x14ac:dyDescent="0.2">
      <c r="A1750" s="12" t="s">
        <v>48</v>
      </c>
      <c r="B1750" s="14">
        <v>88316</v>
      </c>
      <c r="C1750" s="12" t="s">
        <v>44</v>
      </c>
      <c r="D1750" s="12" t="s">
        <v>106</v>
      </c>
      <c r="E1750" s="137" t="s">
        <v>46</v>
      </c>
      <c r="F1750" s="137"/>
      <c r="G1750" s="13" t="s">
        <v>73</v>
      </c>
      <c r="H1750" s="16">
        <v>0.4</v>
      </c>
      <c r="I1750" s="15">
        <f t="shared" ref="I1750:I1753" si="554">P1750</f>
        <v>12.84</v>
      </c>
      <c r="J1750" s="15">
        <f>ROUND(H1750*I1750,2)</f>
        <v>5.14</v>
      </c>
      <c r="K1750" s="65"/>
      <c r="N1750" s="59">
        <v>17.12</v>
      </c>
      <c r="O1750" s="68">
        <f t="shared" si="547"/>
        <v>4.28</v>
      </c>
      <c r="P1750" s="68">
        <f t="shared" si="551"/>
        <v>12.84</v>
      </c>
      <c r="Q1750" s="69">
        <f t="shared" si="548"/>
        <v>0.25</v>
      </c>
    </row>
    <row r="1751" spans="1:17" ht="24" customHeight="1" x14ac:dyDescent="0.2">
      <c r="A1751" s="12" t="s">
        <v>48</v>
      </c>
      <c r="B1751" s="14">
        <v>88325</v>
      </c>
      <c r="C1751" s="12" t="s">
        <v>44</v>
      </c>
      <c r="D1751" s="12" t="s">
        <v>576</v>
      </c>
      <c r="E1751" s="137" t="s">
        <v>46</v>
      </c>
      <c r="F1751" s="137"/>
      <c r="G1751" s="13" t="s">
        <v>73</v>
      </c>
      <c r="H1751" s="16">
        <v>2</v>
      </c>
      <c r="I1751" s="15">
        <f t="shared" si="554"/>
        <v>13.440000000000001</v>
      </c>
      <c r="J1751" s="15">
        <f t="shared" ref="J1751:J1753" si="555">ROUND(H1751*I1751,2)</f>
        <v>26.88</v>
      </c>
      <c r="K1751" s="65"/>
      <c r="N1751" s="59">
        <v>17.920000000000002</v>
      </c>
      <c r="O1751" s="68">
        <f t="shared" si="547"/>
        <v>4.4800000000000004</v>
      </c>
      <c r="P1751" s="68">
        <f t="shared" si="551"/>
        <v>13.440000000000001</v>
      </c>
      <c r="Q1751" s="69">
        <f t="shared" si="548"/>
        <v>0.25</v>
      </c>
    </row>
    <row r="1752" spans="1:17" ht="26.1" customHeight="1" x14ac:dyDescent="0.2">
      <c r="A1752" s="17" t="s">
        <v>50</v>
      </c>
      <c r="B1752" s="19">
        <v>442</v>
      </c>
      <c r="C1752" s="17" t="s">
        <v>44</v>
      </c>
      <c r="D1752" s="17" t="s">
        <v>920</v>
      </c>
      <c r="E1752" s="139" t="s">
        <v>54</v>
      </c>
      <c r="F1752" s="139"/>
      <c r="G1752" s="18" t="s">
        <v>130</v>
      </c>
      <c r="H1752" s="21">
        <v>4</v>
      </c>
      <c r="I1752" s="20">
        <f t="shared" si="554"/>
        <v>5.8725000000000005</v>
      </c>
      <c r="J1752" s="20">
        <f t="shared" si="555"/>
        <v>23.49</v>
      </c>
      <c r="K1752" s="65"/>
      <c r="N1752" s="59">
        <v>7.83</v>
      </c>
      <c r="O1752" s="68">
        <f t="shared" si="547"/>
        <v>1.9575</v>
      </c>
      <c r="P1752" s="68">
        <f t="shared" si="551"/>
        <v>5.8725000000000005</v>
      </c>
      <c r="Q1752" s="69">
        <f t="shared" si="548"/>
        <v>0.24999999999999989</v>
      </c>
    </row>
    <row r="1753" spans="1:17" ht="24" customHeight="1" thickBot="1" x14ac:dyDescent="0.25">
      <c r="A1753" s="17" t="s">
        <v>50</v>
      </c>
      <c r="B1753" s="19">
        <v>11186</v>
      </c>
      <c r="C1753" s="17" t="s">
        <v>44</v>
      </c>
      <c r="D1753" s="17" t="s">
        <v>921</v>
      </c>
      <c r="E1753" s="139" t="s">
        <v>54</v>
      </c>
      <c r="F1753" s="139"/>
      <c r="G1753" s="18" t="s">
        <v>101</v>
      </c>
      <c r="H1753" s="21">
        <v>1</v>
      </c>
      <c r="I1753" s="20">
        <f t="shared" si="554"/>
        <v>322.5</v>
      </c>
      <c r="J1753" s="20">
        <f t="shared" si="555"/>
        <v>322.5</v>
      </c>
      <c r="K1753" s="65"/>
      <c r="N1753" s="59">
        <v>430</v>
      </c>
      <c r="O1753" s="68">
        <f t="shared" si="547"/>
        <v>107.5</v>
      </c>
      <c r="P1753" s="68">
        <f t="shared" si="551"/>
        <v>322.5</v>
      </c>
      <c r="Q1753" s="69">
        <f t="shared" si="548"/>
        <v>0.25</v>
      </c>
    </row>
    <row r="1754" spans="1:17" ht="0.95" customHeight="1" thickTop="1" x14ac:dyDescent="0.2">
      <c r="A1754" s="11"/>
      <c r="B1754" s="11"/>
      <c r="C1754" s="11"/>
      <c r="D1754" s="11"/>
      <c r="E1754" s="11"/>
      <c r="F1754" s="11"/>
      <c r="G1754" s="11"/>
      <c r="H1754" s="11"/>
      <c r="I1754" s="11"/>
      <c r="J1754" s="11"/>
      <c r="K1754" s="65" t="b">
        <f t="shared" si="550"/>
        <v>0</v>
      </c>
      <c r="N1754" s="59"/>
      <c r="O1754" s="68">
        <f t="shared" si="547"/>
        <v>0</v>
      </c>
      <c r="P1754" s="68">
        <f t="shared" si="551"/>
        <v>0</v>
      </c>
      <c r="Q1754" s="69" t="e">
        <f t="shared" si="548"/>
        <v>#DIV/0!</v>
      </c>
    </row>
    <row r="1755" spans="1:17" ht="18" customHeight="1" x14ac:dyDescent="0.2">
      <c r="A1755" s="2" t="s">
        <v>922</v>
      </c>
      <c r="B1755" s="4" t="s">
        <v>36</v>
      </c>
      <c r="C1755" s="2" t="s">
        <v>37</v>
      </c>
      <c r="D1755" s="2" t="s">
        <v>9</v>
      </c>
      <c r="E1755" s="129" t="s">
        <v>38</v>
      </c>
      <c r="F1755" s="129"/>
      <c r="G1755" s="3" t="s">
        <v>39</v>
      </c>
      <c r="H1755" s="4" t="s">
        <v>40</v>
      </c>
      <c r="I1755" s="4" t="s">
        <v>41</v>
      </c>
      <c r="J1755" s="4" t="s">
        <v>10</v>
      </c>
      <c r="K1755" s="65">
        <f t="shared" si="550"/>
        <v>195.32</v>
      </c>
      <c r="N1755" s="59" t="s">
        <v>41</v>
      </c>
      <c r="O1755" s="68" t="e">
        <f t="shared" si="547"/>
        <v>#VALUE!</v>
      </c>
      <c r="P1755" s="68" t="e">
        <f t="shared" si="551"/>
        <v>#VALUE!</v>
      </c>
      <c r="Q1755" s="69" t="e">
        <f t="shared" si="548"/>
        <v>#VALUE!</v>
      </c>
    </row>
    <row r="1756" spans="1:17" ht="65.099999999999994" customHeight="1" x14ac:dyDescent="0.2">
      <c r="A1756" s="6" t="s">
        <v>42</v>
      </c>
      <c r="B1756" s="8">
        <v>86942</v>
      </c>
      <c r="C1756" s="6" t="s">
        <v>44</v>
      </c>
      <c r="D1756" s="6" t="s">
        <v>923</v>
      </c>
      <c r="E1756" s="138" t="s">
        <v>154</v>
      </c>
      <c r="F1756" s="138"/>
      <c r="G1756" s="7" t="s">
        <v>130</v>
      </c>
      <c r="H1756" s="10">
        <v>1</v>
      </c>
      <c r="I1756" s="9">
        <f>SUM(J1757:J1761)</f>
        <v>195.32</v>
      </c>
      <c r="J1756" s="9">
        <f>H1756*I1756</f>
        <v>195.32</v>
      </c>
      <c r="K1756" s="65"/>
      <c r="N1756" s="59">
        <v>260.42</v>
      </c>
      <c r="O1756" s="68">
        <f t="shared" si="547"/>
        <v>65.105000000000004</v>
      </c>
      <c r="P1756" s="68">
        <f t="shared" si="551"/>
        <v>195.315</v>
      </c>
      <c r="Q1756" s="69">
        <f t="shared" si="548"/>
        <v>0.25</v>
      </c>
    </row>
    <row r="1757" spans="1:17" ht="39" customHeight="1" x14ac:dyDescent="0.2">
      <c r="A1757" s="12" t="s">
        <v>48</v>
      </c>
      <c r="B1757" s="14">
        <v>86879</v>
      </c>
      <c r="C1757" s="12" t="s">
        <v>44</v>
      </c>
      <c r="D1757" s="12" t="s">
        <v>924</v>
      </c>
      <c r="E1757" s="137" t="s">
        <v>154</v>
      </c>
      <c r="F1757" s="137"/>
      <c r="G1757" s="13" t="s">
        <v>130</v>
      </c>
      <c r="H1757" s="16">
        <v>1</v>
      </c>
      <c r="I1757" s="15">
        <f t="shared" ref="I1757:I1761" si="556">P1757</f>
        <v>6.4350000000000005</v>
      </c>
      <c r="J1757" s="15">
        <f>ROUND(H1757*I1757,2)</f>
        <v>6.44</v>
      </c>
      <c r="K1757" s="65"/>
      <c r="N1757" s="59">
        <v>8.58</v>
      </c>
      <c r="O1757" s="68">
        <f t="shared" si="547"/>
        <v>2.145</v>
      </c>
      <c r="P1757" s="68">
        <f t="shared" si="551"/>
        <v>6.4350000000000005</v>
      </c>
      <c r="Q1757" s="69">
        <f t="shared" si="548"/>
        <v>0.25</v>
      </c>
    </row>
    <row r="1758" spans="1:17" ht="26.1" customHeight="1" x14ac:dyDescent="0.2">
      <c r="A1758" s="12" t="s">
        <v>48</v>
      </c>
      <c r="B1758" s="14">
        <v>86882</v>
      </c>
      <c r="C1758" s="12" t="s">
        <v>44</v>
      </c>
      <c r="D1758" s="12" t="s">
        <v>925</v>
      </c>
      <c r="E1758" s="137" t="s">
        <v>154</v>
      </c>
      <c r="F1758" s="137"/>
      <c r="G1758" s="13" t="s">
        <v>130</v>
      </c>
      <c r="H1758" s="16">
        <v>1</v>
      </c>
      <c r="I1758" s="15">
        <f t="shared" si="556"/>
        <v>15.577500000000001</v>
      </c>
      <c r="J1758" s="15">
        <f>ROUND(H1758*I1758,2)</f>
        <v>15.58</v>
      </c>
      <c r="K1758" s="65"/>
      <c r="N1758" s="59">
        <v>20.77</v>
      </c>
      <c r="O1758" s="68">
        <f t="shared" si="547"/>
        <v>5.1924999999999999</v>
      </c>
      <c r="P1758" s="68">
        <f t="shared" si="551"/>
        <v>15.577500000000001</v>
      </c>
      <c r="Q1758" s="69">
        <f t="shared" si="548"/>
        <v>0.25</v>
      </c>
    </row>
    <row r="1759" spans="1:17" ht="26.1" customHeight="1" x14ac:dyDescent="0.2">
      <c r="A1759" s="12" t="s">
        <v>48</v>
      </c>
      <c r="B1759" s="14">
        <v>86884</v>
      </c>
      <c r="C1759" s="12" t="s">
        <v>44</v>
      </c>
      <c r="D1759" s="12" t="s">
        <v>926</v>
      </c>
      <c r="E1759" s="137" t="s">
        <v>154</v>
      </c>
      <c r="F1759" s="137"/>
      <c r="G1759" s="13" t="s">
        <v>130</v>
      </c>
      <c r="H1759" s="16">
        <v>1</v>
      </c>
      <c r="I1759" s="15">
        <f t="shared" si="556"/>
        <v>7.0950000000000006</v>
      </c>
      <c r="J1759" s="15">
        <f>ROUND(H1759*I1759,2)</f>
        <v>7.1</v>
      </c>
      <c r="K1759" s="65"/>
      <c r="N1759" s="59">
        <v>9.4600000000000009</v>
      </c>
      <c r="O1759" s="68">
        <f t="shared" si="547"/>
        <v>2.3650000000000002</v>
      </c>
      <c r="P1759" s="68">
        <f t="shared" si="551"/>
        <v>7.0950000000000006</v>
      </c>
      <c r="Q1759" s="69">
        <f t="shared" si="548"/>
        <v>0.25</v>
      </c>
    </row>
    <row r="1760" spans="1:17" ht="39" customHeight="1" x14ac:dyDescent="0.2">
      <c r="A1760" s="12" t="s">
        <v>48</v>
      </c>
      <c r="B1760" s="14">
        <v>86904</v>
      </c>
      <c r="C1760" s="12" t="s">
        <v>44</v>
      </c>
      <c r="D1760" s="12" t="s">
        <v>927</v>
      </c>
      <c r="E1760" s="137" t="s">
        <v>154</v>
      </c>
      <c r="F1760" s="137"/>
      <c r="G1760" s="13" t="s">
        <v>130</v>
      </c>
      <c r="H1760" s="16">
        <v>1</v>
      </c>
      <c r="I1760" s="15">
        <f t="shared" si="556"/>
        <v>111.83250000000001</v>
      </c>
      <c r="J1760" s="15">
        <f t="shared" ref="J1760:J1761" si="557">ROUNDDOWN(H1760*I1760,2)</f>
        <v>111.83</v>
      </c>
      <c r="K1760" s="65"/>
      <c r="N1760" s="59">
        <v>149.11000000000001</v>
      </c>
      <c r="O1760" s="68">
        <f t="shared" si="547"/>
        <v>37.277500000000003</v>
      </c>
      <c r="P1760" s="68">
        <f t="shared" si="551"/>
        <v>111.83250000000001</v>
      </c>
      <c r="Q1760" s="69">
        <f t="shared" si="548"/>
        <v>0.25</v>
      </c>
    </row>
    <row r="1761" spans="1:17" ht="39" customHeight="1" thickBot="1" x14ac:dyDescent="0.25">
      <c r="A1761" s="12" t="s">
        <v>48</v>
      </c>
      <c r="B1761" s="14">
        <v>86906</v>
      </c>
      <c r="C1761" s="12" t="s">
        <v>44</v>
      </c>
      <c r="D1761" s="12" t="s">
        <v>928</v>
      </c>
      <c r="E1761" s="137" t="s">
        <v>154</v>
      </c>
      <c r="F1761" s="137"/>
      <c r="G1761" s="13" t="s">
        <v>130</v>
      </c>
      <c r="H1761" s="16">
        <v>1</v>
      </c>
      <c r="I1761" s="15">
        <f t="shared" si="556"/>
        <v>54.375</v>
      </c>
      <c r="J1761" s="15">
        <f t="shared" si="557"/>
        <v>54.37</v>
      </c>
      <c r="K1761" s="65"/>
      <c r="N1761" s="59">
        <v>72.5</v>
      </c>
      <c r="O1761" s="68">
        <f t="shared" si="547"/>
        <v>18.125</v>
      </c>
      <c r="P1761" s="68">
        <f t="shared" si="551"/>
        <v>54.375</v>
      </c>
      <c r="Q1761" s="69">
        <f t="shared" si="548"/>
        <v>0.25</v>
      </c>
    </row>
    <row r="1762" spans="1:17" ht="0.95" customHeight="1" thickTop="1" x14ac:dyDescent="0.2">
      <c r="A1762" s="11"/>
      <c r="B1762" s="11"/>
      <c r="C1762" s="11"/>
      <c r="D1762" s="11"/>
      <c r="E1762" s="11"/>
      <c r="F1762" s="11"/>
      <c r="G1762" s="11"/>
      <c r="H1762" s="11"/>
      <c r="I1762" s="11"/>
      <c r="J1762" s="11"/>
      <c r="K1762" s="65" t="b">
        <f t="shared" si="550"/>
        <v>0</v>
      </c>
      <c r="N1762" s="59"/>
      <c r="O1762" s="68">
        <f t="shared" si="547"/>
        <v>0</v>
      </c>
      <c r="P1762" s="68">
        <f t="shared" si="551"/>
        <v>0</v>
      </c>
      <c r="Q1762" s="69" t="e">
        <f t="shared" si="548"/>
        <v>#DIV/0!</v>
      </c>
    </row>
    <row r="1763" spans="1:17" ht="18" customHeight="1" x14ac:dyDescent="0.2">
      <c r="A1763" s="2" t="s">
        <v>929</v>
      </c>
      <c r="B1763" s="4" t="s">
        <v>36</v>
      </c>
      <c r="C1763" s="2" t="s">
        <v>37</v>
      </c>
      <c r="D1763" s="2" t="s">
        <v>9</v>
      </c>
      <c r="E1763" s="129" t="s">
        <v>38</v>
      </c>
      <c r="F1763" s="129"/>
      <c r="G1763" s="3" t="s">
        <v>39</v>
      </c>
      <c r="H1763" s="4" t="s">
        <v>40</v>
      </c>
      <c r="I1763" s="4" t="s">
        <v>41</v>
      </c>
      <c r="J1763" s="4" t="s">
        <v>10</v>
      </c>
      <c r="K1763" s="65">
        <f t="shared" si="550"/>
        <v>1215.8400000000001</v>
      </c>
      <c r="N1763" s="59" t="s">
        <v>41</v>
      </c>
      <c r="O1763" s="68" t="e">
        <f t="shared" si="547"/>
        <v>#VALUE!</v>
      </c>
      <c r="P1763" s="68" t="e">
        <f t="shared" si="551"/>
        <v>#VALUE!</v>
      </c>
      <c r="Q1763" s="69" t="e">
        <f t="shared" si="548"/>
        <v>#VALUE!</v>
      </c>
    </row>
    <row r="1764" spans="1:17" ht="26.1" customHeight="1" x14ac:dyDescent="0.2">
      <c r="A1764" s="6" t="s">
        <v>42</v>
      </c>
      <c r="B1764" s="8">
        <v>2003</v>
      </c>
      <c r="C1764" s="6" t="s">
        <v>90</v>
      </c>
      <c r="D1764" s="6" t="s">
        <v>930</v>
      </c>
      <c r="E1764" s="138" t="s">
        <v>910</v>
      </c>
      <c r="F1764" s="138"/>
      <c r="G1764" s="7" t="s">
        <v>545</v>
      </c>
      <c r="H1764" s="10">
        <v>1</v>
      </c>
      <c r="I1764" s="9">
        <f>SUM(J1765:J1771)</f>
        <v>1215.8400000000001</v>
      </c>
      <c r="J1764" s="9">
        <f>H1764*I1764</f>
        <v>1215.8400000000001</v>
      </c>
      <c r="K1764" s="65"/>
      <c r="N1764" s="59">
        <v>1621.1200000000001</v>
      </c>
      <c r="O1764" s="68">
        <f t="shared" si="547"/>
        <v>405.28000000000003</v>
      </c>
      <c r="P1764" s="68">
        <f t="shared" si="551"/>
        <v>1215.8400000000001</v>
      </c>
      <c r="Q1764" s="69">
        <f t="shared" si="548"/>
        <v>0.25</v>
      </c>
    </row>
    <row r="1765" spans="1:17" ht="24" customHeight="1" x14ac:dyDescent="0.2">
      <c r="A1765" s="12" t="s">
        <v>48</v>
      </c>
      <c r="B1765" s="14">
        <v>88316</v>
      </c>
      <c r="C1765" s="12" t="s">
        <v>44</v>
      </c>
      <c r="D1765" s="12" t="s">
        <v>106</v>
      </c>
      <c r="E1765" s="137" t="s">
        <v>931</v>
      </c>
      <c r="F1765" s="137"/>
      <c r="G1765" s="13" t="s">
        <v>932</v>
      </c>
      <c r="H1765" s="16">
        <v>2.8</v>
      </c>
      <c r="I1765" s="15">
        <f t="shared" ref="I1765:I1771" si="558">P1765</f>
        <v>12.84</v>
      </c>
      <c r="J1765" s="15">
        <f>ROUNDDOWN(H1765*I1765,2)</f>
        <v>35.950000000000003</v>
      </c>
      <c r="K1765" s="65"/>
      <c r="N1765" s="59">
        <v>17.12</v>
      </c>
      <c r="O1765" s="68">
        <f t="shared" si="547"/>
        <v>4.28</v>
      </c>
      <c r="P1765" s="68">
        <f t="shared" si="551"/>
        <v>12.84</v>
      </c>
      <c r="Q1765" s="69">
        <f t="shared" si="548"/>
        <v>0.25</v>
      </c>
    </row>
    <row r="1766" spans="1:17" ht="24" customHeight="1" x14ac:dyDescent="0.2">
      <c r="A1766" s="12" t="s">
        <v>48</v>
      </c>
      <c r="B1766" s="14">
        <v>88309</v>
      </c>
      <c r="C1766" s="12" t="s">
        <v>44</v>
      </c>
      <c r="D1766" s="12" t="s">
        <v>273</v>
      </c>
      <c r="E1766" s="137" t="s">
        <v>931</v>
      </c>
      <c r="F1766" s="137"/>
      <c r="G1766" s="13" t="s">
        <v>932</v>
      </c>
      <c r="H1766" s="16">
        <v>1.1000000000000001</v>
      </c>
      <c r="I1766" s="15">
        <f t="shared" si="558"/>
        <v>16.297499999999999</v>
      </c>
      <c r="J1766" s="15">
        <f>ROUNDDOWN(H1766*I1766,2)</f>
        <v>17.920000000000002</v>
      </c>
      <c r="K1766" s="65"/>
      <c r="N1766" s="59">
        <v>21.73</v>
      </c>
      <c r="O1766" s="68">
        <f t="shared" si="547"/>
        <v>5.4325000000000001</v>
      </c>
      <c r="P1766" s="68">
        <f t="shared" si="551"/>
        <v>16.297499999999999</v>
      </c>
      <c r="Q1766" s="69">
        <f t="shared" si="548"/>
        <v>0.25</v>
      </c>
    </row>
    <row r="1767" spans="1:17" ht="24" customHeight="1" x14ac:dyDescent="0.2">
      <c r="A1767" s="12" t="s">
        <v>48</v>
      </c>
      <c r="B1767" s="14">
        <v>88267</v>
      </c>
      <c r="C1767" s="12" t="s">
        <v>44</v>
      </c>
      <c r="D1767" s="12" t="s">
        <v>486</v>
      </c>
      <c r="E1767" s="137" t="s">
        <v>931</v>
      </c>
      <c r="F1767" s="137"/>
      <c r="G1767" s="13" t="s">
        <v>932</v>
      </c>
      <c r="H1767" s="16">
        <v>1.82</v>
      </c>
      <c r="I1767" s="15">
        <f t="shared" si="558"/>
        <v>15.75</v>
      </c>
      <c r="J1767" s="15">
        <f t="shared" ref="J1767:J1771" si="559">ROUND(H1767*I1767,2)</f>
        <v>28.67</v>
      </c>
      <c r="K1767" s="65"/>
      <c r="N1767" s="59">
        <v>21</v>
      </c>
      <c r="O1767" s="68">
        <f t="shared" si="547"/>
        <v>5.25</v>
      </c>
      <c r="P1767" s="68">
        <f t="shared" si="551"/>
        <v>15.75</v>
      </c>
      <c r="Q1767" s="69">
        <f t="shared" si="548"/>
        <v>0.25</v>
      </c>
    </row>
    <row r="1768" spans="1:17" ht="26.1" customHeight="1" x14ac:dyDescent="0.2">
      <c r="A1768" s="17" t="s">
        <v>50</v>
      </c>
      <c r="B1768" s="19">
        <v>238</v>
      </c>
      <c r="C1768" s="17" t="s">
        <v>90</v>
      </c>
      <c r="D1768" s="17" t="s">
        <v>933</v>
      </c>
      <c r="E1768" s="139" t="s">
        <v>54</v>
      </c>
      <c r="F1768" s="139"/>
      <c r="G1768" s="18" t="s">
        <v>545</v>
      </c>
      <c r="H1768" s="21">
        <v>1</v>
      </c>
      <c r="I1768" s="20">
        <f t="shared" si="558"/>
        <v>491.70000000000005</v>
      </c>
      <c r="J1768" s="20">
        <f t="shared" si="559"/>
        <v>491.7</v>
      </c>
      <c r="K1768" s="65"/>
      <c r="N1768" s="59">
        <v>655.6</v>
      </c>
      <c r="O1768" s="68">
        <f t="shared" si="547"/>
        <v>163.9</v>
      </c>
      <c r="P1768" s="68">
        <f t="shared" si="551"/>
        <v>491.70000000000005</v>
      </c>
      <c r="Q1768" s="69">
        <f t="shared" si="548"/>
        <v>0.25</v>
      </c>
    </row>
    <row r="1769" spans="1:17" ht="26.1" customHeight="1" x14ac:dyDescent="0.2">
      <c r="A1769" s="17" t="s">
        <v>50</v>
      </c>
      <c r="B1769" s="19">
        <v>367</v>
      </c>
      <c r="C1769" s="17" t="s">
        <v>44</v>
      </c>
      <c r="D1769" s="17" t="s">
        <v>428</v>
      </c>
      <c r="E1769" s="139" t="s">
        <v>54</v>
      </c>
      <c r="F1769" s="139"/>
      <c r="G1769" s="18" t="s">
        <v>104</v>
      </c>
      <c r="H1769" s="21">
        <v>1E-3</v>
      </c>
      <c r="I1769" s="20">
        <f t="shared" si="558"/>
        <v>68.377499999999998</v>
      </c>
      <c r="J1769" s="20">
        <f t="shared" si="559"/>
        <v>7.0000000000000007E-2</v>
      </c>
      <c r="K1769" s="65"/>
      <c r="N1769" s="59">
        <v>91.17</v>
      </c>
      <c r="O1769" s="68">
        <f t="shared" si="547"/>
        <v>22.7925</v>
      </c>
      <c r="P1769" s="68">
        <f t="shared" si="551"/>
        <v>68.377499999999998</v>
      </c>
      <c r="Q1769" s="69">
        <f t="shared" si="548"/>
        <v>0.25</v>
      </c>
    </row>
    <row r="1770" spans="1:17" ht="26.1" customHeight="1" x14ac:dyDescent="0.2">
      <c r="A1770" s="17" t="s">
        <v>50</v>
      </c>
      <c r="B1770" s="19">
        <v>1380</v>
      </c>
      <c r="C1770" s="17" t="s">
        <v>44</v>
      </c>
      <c r="D1770" s="17" t="s">
        <v>934</v>
      </c>
      <c r="E1770" s="139" t="s">
        <v>54</v>
      </c>
      <c r="F1770" s="139"/>
      <c r="G1770" s="18" t="s">
        <v>112</v>
      </c>
      <c r="H1770" s="21">
        <v>0.4</v>
      </c>
      <c r="I1770" s="20">
        <f t="shared" si="558"/>
        <v>2.31</v>
      </c>
      <c r="J1770" s="20">
        <f t="shared" si="559"/>
        <v>0.92</v>
      </c>
      <c r="K1770" s="65"/>
      <c r="N1770" s="59">
        <v>3.08</v>
      </c>
      <c r="O1770" s="68">
        <f t="shared" si="547"/>
        <v>0.77</v>
      </c>
      <c r="P1770" s="68">
        <f t="shared" si="551"/>
        <v>2.31</v>
      </c>
      <c r="Q1770" s="69">
        <f t="shared" si="548"/>
        <v>0.25</v>
      </c>
    </row>
    <row r="1771" spans="1:17" ht="39" customHeight="1" thickBot="1" x14ac:dyDescent="0.25">
      <c r="A1771" s="17" t="s">
        <v>50</v>
      </c>
      <c r="B1771" s="19">
        <v>11694</v>
      </c>
      <c r="C1771" s="17" t="s">
        <v>44</v>
      </c>
      <c r="D1771" s="17" t="s">
        <v>938</v>
      </c>
      <c r="E1771" s="139" t="s">
        <v>54</v>
      </c>
      <c r="F1771" s="139"/>
      <c r="G1771" s="18" t="s">
        <v>130</v>
      </c>
      <c r="H1771" s="21">
        <v>1</v>
      </c>
      <c r="I1771" s="20">
        <f t="shared" si="558"/>
        <v>640.60500000000002</v>
      </c>
      <c r="J1771" s="20">
        <f t="shared" si="559"/>
        <v>640.61</v>
      </c>
      <c r="K1771" s="65"/>
      <c r="N1771" s="59">
        <v>854.14</v>
      </c>
      <c r="O1771" s="68">
        <f t="shared" si="547"/>
        <v>213.535</v>
      </c>
      <c r="P1771" s="68">
        <f t="shared" si="551"/>
        <v>640.60500000000002</v>
      </c>
      <c r="Q1771" s="69">
        <f t="shared" si="548"/>
        <v>0.25</v>
      </c>
    </row>
    <row r="1772" spans="1:17" ht="0.95" customHeight="1" thickTop="1" x14ac:dyDescent="0.2">
      <c r="A1772" s="11"/>
      <c r="B1772" s="11"/>
      <c r="C1772" s="11"/>
      <c r="D1772" s="11"/>
      <c r="E1772" s="11"/>
      <c r="F1772" s="11"/>
      <c r="G1772" s="11"/>
      <c r="H1772" s="11"/>
      <c r="I1772" s="11"/>
      <c r="J1772" s="11"/>
      <c r="K1772" s="65" t="b">
        <f t="shared" si="550"/>
        <v>0</v>
      </c>
      <c r="N1772" s="59"/>
      <c r="O1772" s="68">
        <f t="shared" si="547"/>
        <v>0</v>
      </c>
      <c r="P1772" s="68">
        <f t="shared" si="551"/>
        <v>0</v>
      </c>
      <c r="Q1772" s="69" t="e">
        <f t="shared" si="548"/>
        <v>#DIV/0!</v>
      </c>
    </row>
    <row r="1773" spans="1:17" ht="18" customHeight="1" x14ac:dyDescent="0.2">
      <c r="A1773" s="2" t="s">
        <v>939</v>
      </c>
      <c r="B1773" s="4" t="s">
        <v>36</v>
      </c>
      <c r="C1773" s="2" t="s">
        <v>37</v>
      </c>
      <c r="D1773" s="2" t="s">
        <v>9</v>
      </c>
      <c r="E1773" s="129" t="s">
        <v>38</v>
      </c>
      <c r="F1773" s="129"/>
      <c r="G1773" s="3" t="s">
        <v>39</v>
      </c>
      <c r="H1773" s="4" t="s">
        <v>40</v>
      </c>
      <c r="I1773" s="4" t="s">
        <v>41</v>
      </c>
      <c r="J1773" s="4" t="s">
        <v>10</v>
      </c>
      <c r="K1773" s="65">
        <f t="shared" si="550"/>
        <v>408.11</v>
      </c>
      <c r="N1773" s="59" t="s">
        <v>41</v>
      </c>
      <c r="O1773" s="68" t="e">
        <f t="shared" si="547"/>
        <v>#VALUE!</v>
      </c>
      <c r="P1773" s="68" t="e">
        <f t="shared" si="551"/>
        <v>#VALUE!</v>
      </c>
      <c r="Q1773" s="69" t="e">
        <f t="shared" si="548"/>
        <v>#VALUE!</v>
      </c>
    </row>
    <row r="1774" spans="1:17" ht="51.95" customHeight="1" x14ac:dyDescent="0.2">
      <c r="A1774" s="6" t="s">
        <v>42</v>
      </c>
      <c r="B1774" s="8">
        <v>86932</v>
      </c>
      <c r="C1774" s="6" t="s">
        <v>44</v>
      </c>
      <c r="D1774" s="6" t="s">
        <v>940</v>
      </c>
      <c r="E1774" s="138" t="s">
        <v>154</v>
      </c>
      <c r="F1774" s="138"/>
      <c r="G1774" s="7" t="s">
        <v>130</v>
      </c>
      <c r="H1774" s="10">
        <v>1</v>
      </c>
      <c r="I1774" s="9">
        <f>SUM(J1775:J1776)</f>
        <v>408.11</v>
      </c>
      <c r="J1774" s="9">
        <f>H1774*I1774</f>
        <v>408.11</v>
      </c>
      <c r="K1774" s="65"/>
      <c r="N1774" s="59">
        <v>544.15</v>
      </c>
      <c r="O1774" s="68">
        <f t="shared" si="547"/>
        <v>136.03749999999999</v>
      </c>
      <c r="P1774" s="68">
        <f t="shared" si="551"/>
        <v>408.11249999999995</v>
      </c>
      <c r="Q1774" s="69">
        <f t="shared" si="548"/>
        <v>0.25</v>
      </c>
    </row>
    <row r="1775" spans="1:17" ht="26.1" customHeight="1" x14ac:dyDescent="0.2">
      <c r="A1775" s="12" t="s">
        <v>48</v>
      </c>
      <c r="B1775" s="14">
        <v>86887</v>
      </c>
      <c r="C1775" s="12" t="s">
        <v>44</v>
      </c>
      <c r="D1775" s="12" t="s">
        <v>941</v>
      </c>
      <c r="E1775" s="137" t="s">
        <v>154</v>
      </c>
      <c r="F1775" s="137"/>
      <c r="G1775" s="13" t="s">
        <v>130</v>
      </c>
      <c r="H1775" s="16">
        <v>1</v>
      </c>
      <c r="I1775" s="15">
        <f t="shared" ref="I1775:I1776" si="560">P1775</f>
        <v>34.275000000000006</v>
      </c>
      <c r="J1775" s="15">
        <f>ROUND(H1775*I1775,2)</f>
        <v>34.28</v>
      </c>
      <c r="K1775" s="65"/>
      <c r="N1775" s="59">
        <v>45.7</v>
      </c>
      <c r="O1775" s="68">
        <f t="shared" si="547"/>
        <v>11.425000000000001</v>
      </c>
      <c r="P1775" s="68">
        <f t="shared" si="551"/>
        <v>34.275000000000006</v>
      </c>
      <c r="Q1775" s="69">
        <f t="shared" si="548"/>
        <v>0.24999999999999989</v>
      </c>
    </row>
    <row r="1776" spans="1:17" ht="26.1" customHeight="1" thickBot="1" x14ac:dyDescent="0.25">
      <c r="A1776" s="12" t="s">
        <v>48</v>
      </c>
      <c r="B1776" s="14">
        <v>86888</v>
      </c>
      <c r="C1776" s="12" t="s">
        <v>44</v>
      </c>
      <c r="D1776" s="12" t="s">
        <v>161</v>
      </c>
      <c r="E1776" s="137" t="s">
        <v>154</v>
      </c>
      <c r="F1776" s="137"/>
      <c r="G1776" s="13" t="s">
        <v>130</v>
      </c>
      <c r="H1776" s="16">
        <v>1</v>
      </c>
      <c r="I1776" s="15">
        <f t="shared" si="560"/>
        <v>373.83749999999998</v>
      </c>
      <c r="J1776" s="15">
        <f t="shared" ref="J1776" si="561">ROUNDDOWN(H1776*I1776,2)</f>
        <v>373.83</v>
      </c>
      <c r="K1776" s="65"/>
      <c r="N1776" s="59">
        <v>498.45</v>
      </c>
      <c r="O1776" s="68">
        <f t="shared" si="547"/>
        <v>124.6125</v>
      </c>
      <c r="P1776" s="68">
        <f t="shared" si="551"/>
        <v>373.83749999999998</v>
      </c>
      <c r="Q1776" s="69">
        <f t="shared" si="548"/>
        <v>0.25</v>
      </c>
    </row>
    <row r="1777" spans="1:17" ht="0.95" customHeight="1" thickTop="1" x14ac:dyDescent="0.2">
      <c r="A1777" s="11"/>
      <c r="B1777" s="11"/>
      <c r="C1777" s="11"/>
      <c r="D1777" s="11"/>
      <c r="E1777" s="11"/>
      <c r="F1777" s="11"/>
      <c r="G1777" s="11"/>
      <c r="H1777" s="11"/>
      <c r="I1777" s="11"/>
      <c r="J1777" s="11"/>
      <c r="K1777" s="65" t="b">
        <f t="shared" si="550"/>
        <v>0</v>
      </c>
      <c r="N1777" s="59"/>
      <c r="O1777" s="68">
        <f t="shared" si="547"/>
        <v>0</v>
      </c>
      <c r="P1777" s="68">
        <f t="shared" si="551"/>
        <v>0</v>
      </c>
      <c r="Q1777" s="69" t="e">
        <f t="shared" si="548"/>
        <v>#DIV/0!</v>
      </c>
    </row>
    <row r="1778" spans="1:17" ht="18" customHeight="1" x14ac:dyDescent="0.2">
      <c r="A1778" s="2" t="s">
        <v>942</v>
      </c>
      <c r="B1778" s="4" t="s">
        <v>36</v>
      </c>
      <c r="C1778" s="2" t="s">
        <v>37</v>
      </c>
      <c r="D1778" s="2" t="s">
        <v>9</v>
      </c>
      <c r="E1778" s="129" t="s">
        <v>38</v>
      </c>
      <c r="F1778" s="129"/>
      <c r="G1778" s="3" t="s">
        <v>39</v>
      </c>
      <c r="H1778" s="4" t="s">
        <v>40</v>
      </c>
      <c r="I1778" s="4" t="s">
        <v>41</v>
      </c>
      <c r="J1778" s="4" t="s">
        <v>10</v>
      </c>
      <c r="K1778" s="65">
        <f t="shared" si="550"/>
        <v>597.31000000000006</v>
      </c>
      <c r="N1778" s="59" t="s">
        <v>41</v>
      </c>
      <c r="O1778" s="68" t="e">
        <f t="shared" si="547"/>
        <v>#VALUE!</v>
      </c>
      <c r="P1778" s="68" t="e">
        <f t="shared" si="551"/>
        <v>#VALUE!</v>
      </c>
      <c r="Q1778" s="69" t="e">
        <f t="shared" si="548"/>
        <v>#VALUE!</v>
      </c>
    </row>
    <row r="1779" spans="1:17" ht="51.95" customHeight="1" x14ac:dyDescent="0.2">
      <c r="A1779" s="6" t="s">
        <v>42</v>
      </c>
      <c r="B1779" s="8">
        <v>95472</v>
      </c>
      <c r="C1779" s="6" t="s">
        <v>44</v>
      </c>
      <c r="D1779" s="6" t="s">
        <v>943</v>
      </c>
      <c r="E1779" s="138" t="s">
        <v>154</v>
      </c>
      <c r="F1779" s="138"/>
      <c r="G1779" s="7" t="s">
        <v>130</v>
      </c>
      <c r="H1779" s="10">
        <v>1</v>
      </c>
      <c r="I1779" s="9">
        <f>SUM(J1780:J1781)</f>
        <v>597.31000000000006</v>
      </c>
      <c r="J1779" s="9">
        <f>H1779*I1779</f>
        <v>597.31000000000006</v>
      </c>
      <c r="K1779" s="65"/>
      <c r="N1779" s="59">
        <v>796.42</v>
      </c>
      <c r="O1779" s="68">
        <f t="shared" si="547"/>
        <v>199.10499999999999</v>
      </c>
      <c r="P1779" s="68">
        <f t="shared" si="551"/>
        <v>597.31499999999994</v>
      </c>
      <c r="Q1779" s="69">
        <f t="shared" si="548"/>
        <v>0.25</v>
      </c>
    </row>
    <row r="1780" spans="1:17" ht="39" customHeight="1" x14ac:dyDescent="0.2">
      <c r="A1780" s="12" t="s">
        <v>48</v>
      </c>
      <c r="B1780" s="14">
        <v>95471</v>
      </c>
      <c r="C1780" s="12" t="s">
        <v>44</v>
      </c>
      <c r="D1780" s="12" t="s">
        <v>944</v>
      </c>
      <c r="E1780" s="137" t="s">
        <v>154</v>
      </c>
      <c r="F1780" s="137"/>
      <c r="G1780" s="13" t="s">
        <v>130</v>
      </c>
      <c r="H1780" s="16">
        <v>1</v>
      </c>
      <c r="I1780" s="15">
        <f t="shared" ref="I1780:I1781" si="562">P1780</f>
        <v>591.83249999999998</v>
      </c>
      <c r="J1780" s="15">
        <f>ROUND(H1780*I1780,2)</f>
        <v>591.83000000000004</v>
      </c>
      <c r="K1780" s="65"/>
      <c r="N1780" s="59">
        <v>789.11</v>
      </c>
      <c r="O1780" s="68">
        <f t="shared" si="547"/>
        <v>197.2775</v>
      </c>
      <c r="P1780" s="68">
        <f t="shared" si="551"/>
        <v>591.83249999999998</v>
      </c>
      <c r="Q1780" s="69">
        <f t="shared" si="548"/>
        <v>0.25</v>
      </c>
    </row>
    <row r="1781" spans="1:17" ht="26.1" customHeight="1" thickBot="1" x14ac:dyDescent="0.25">
      <c r="A1781" s="17" t="s">
        <v>50</v>
      </c>
      <c r="B1781" s="19">
        <v>6142</v>
      </c>
      <c r="C1781" s="17" t="s">
        <v>44</v>
      </c>
      <c r="D1781" s="17" t="s">
        <v>945</v>
      </c>
      <c r="E1781" s="139" t="s">
        <v>54</v>
      </c>
      <c r="F1781" s="139"/>
      <c r="G1781" s="18" t="s">
        <v>130</v>
      </c>
      <c r="H1781" s="21">
        <v>1</v>
      </c>
      <c r="I1781" s="20">
        <f t="shared" si="562"/>
        <v>5.4824999999999999</v>
      </c>
      <c r="J1781" s="20">
        <f>ROUND(H1781*I1781,2)</f>
        <v>5.48</v>
      </c>
      <c r="K1781" s="65"/>
      <c r="N1781" s="59">
        <v>7.31</v>
      </c>
      <c r="O1781" s="68">
        <f t="shared" si="547"/>
        <v>1.8274999999999999</v>
      </c>
      <c r="P1781" s="68">
        <f t="shared" si="551"/>
        <v>5.4824999999999999</v>
      </c>
      <c r="Q1781" s="69">
        <f t="shared" si="548"/>
        <v>0.25</v>
      </c>
    </row>
    <row r="1782" spans="1:17" ht="0.95" customHeight="1" thickTop="1" x14ac:dyDescent="0.2">
      <c r="A1782" s="11"/>
      <c r="B1782" s="11"/>
      <c r="C1782" s="11"/>
      <c r="D1782" s="11"/>
      <c r="E1782" s="11"/>
      <c r="F1782" s="11"/>
      <c r="G1782" s="11"/>
      <c r="H1782" s="11"/>
      <c r="I1782" s="11"/>
      <c r="J1782" s="11"/>
      <c r="K1782" s="65" t="b">
        <f t="shared" si="550"/>
        <v>0</v>
      </c>
      <c r="N1782" s="59"/>
      <c r="O1782" s="68">
        <f t="shared" si="547"/>
        <v>0</v>
      </c>
      <c r="P1782" s="68">
        <f t="shared" si="551"/>
        <v>0</v>
      </c>
      <c r="Q1782" s="69" t="e">
        <f t="shared" si="548"/>
        <v>#DIV/0!</v>
      </c>
    </row>
    <row r="1783" spans="1:17" ht="18" customHeight="1" x14ac:dyDescent="0.2">
      <c r="A1783" s="2" t="s">
        <v>946</v>
      </c>
      <c r="B1783" s="4" t="s">
        <v>36</v>
      </c>
      <c r="C1783" s="2" t="s">
        <v>37</v>
      </c>
      <c r="D1783" s="2" t="s">
        <v>9</v>
      </c>
      <c r="E1783" s="129" t="s">
        <v>38</v>
      </c>
      <c r="F1783" s="129"/>
      <c r="G1783" s="3" t="s">
        <v>39</v>
      </c>
      <c r="H1783" s="4" t="s">
        <v>40</v>
      </c>
      <c r="I1783" s="4" t="s">
        <v>41</v>
      </c>
      <c r="J1783" s="4" t="s">
        <v>10</v>
      </c>
      <c r="K1783" s="65">
        <f t="shared" si="550"/>
        <v>316.24</v>
      </c>
      <c r="N1783" s="59" t="s">
        <v>41</v>
      </c>
      <c r="O1783" s="68" t="e">
        <f t="shared" si="547"/>
        <v>#VALUE!</v>
      </c>
      <c r="P1783" s="68" t="e">
        <f t="shared" si="551"/>
        <v>#VALUE!</v>
      </c>
      <c r="Q1783" s="69" t="e">
        <f t="shared" si="548"/>
        <v>#VALUE!</v>
      </c>
    </row>
    <row r="1784" spans="1:17" ht="39" customHeight="1" x14ac:dyDescent="0.2">
      <c r="A1784" s="6" t="s">
        <v>42</v>
      </c>
      <c r="B1784" s="8">
        <v>86936</v>
      </c>
      <c r="C1784" s="6" t="s">
        <v>44</v>
      </c>
      <c r="D1784" s="6" t="s">
        <v>947</v>
      </c>
      <c r="E1784" s="138" t="s">
        <v>154</v>
      </c>
      <c r="F1784" s="138"/>
      <c r="G1784" s="7" t="s">
        <v>130</v>
      </c>
      <c r="H1784" s="10">
        <v>1</v>
      </c>
      <c r="I1784" s="9">
        <f>SUM(J1785:J1787)</f>
        <v>316.24</v>
      </c>
      <c r="J1784" s="9">
        <f>H1784*I1784</f>
        <v>316.24</v>
      </c>
      <c r="K1784" s="65"/>
      <c r="N1784" s="59">
        <v>421.65</v>
      </c>
      <c r="O1784" s="68">
        <f t="shared" si="547"/>
        <v>105.41249999999999</v>
      </c>
      <c r="P1784" s="68">
        <f t="shared" si="551"/>
        <v>316.23749999999995</v>
      </c>
      <c r="Q1784" s="69">
        <f t="shared" si="548"/>
        <v>0.25000000000000011</v>
      </c>
    </row>
    <row r="1785" spans="1:17" ht="39" customHeight="1" x14ac:dyDescent="0.2">
      <c r="A1785" s="12" t="s">
        <v>48</v>
      </c>
      <c r="B1785" s="14">
        <v>86878</v>
      </c>
      <c r="C1785" s="12" t="s">
        <v>44</v>
      </c>
      <c r="D1785" s="12" t="s">
        <v>948</v>
      </c>
      <c r="E1785" s="137" t="s">
        <v>154</v>
      </c>
      <c r="F1785" s="137"/>
      <c r="G1785" s="13" t="s">
        <v>130</v>
      </c>
      <c r="H1785" s="16">
        <v>1</v>
      </c>
      <c r="I1785" s="15">
        <f t="shared" ref="I1785:I1787" si="563">P1785</f>
        <v>46.027499999999996</v>
      </c>
      <c r="J1785" s="15">
        <f>ROUND(H1785*I1785,2)</f>
        <v>46.03</v>
      </c>
      <c r="K1785" s="65"/>
      <c r="N1785" s="59">
        <v>61.37</v>
      </c>
      <c r="O1785" s="68">
        <f t="shared" si="547"/>
        <v>15.342499999999999</v>
      </c>
      <c r="P1785" s="68">
        <f t="shared" si="551"/>
        <v>46.027499999999996</v>
      </c>
      <c r="Q1785" s="69">
        <f t="shared" si="548"/>
        <v>0.25</v>
      </c>
    </row>
    <row r="1786" spans="1:17" ht="26.1" customHeight="1" x14ac:dyDescent="0.2">
      <c r="A1786" s="12" t="s">
        <v>48</v>
      </c>
      <c r="B1786" s="14">
        <v>86881</v>
      </c>
      <c r="C1786" s="12" t="s">
        <v>44</v>
      </c>
      <c r="D1786" s="12" t="s">
        <v>949</v>
      </c>
      <c r="E1786" s="137" t="s">
        <v>154</v>
      </c>
      <c r="F1786" s="137"/>
      <c r="G1786" s="13" t="s">
        <v>130</v>
      </c>
      <c r="H1786" s="16">
        <v>1</v>
      </c>
      <c r="I1786" s="15">
        <f t="shared" si="563"/>
        <v>129.8175</v>
      </c>
      <c r="J1786" s="15">
        <f t="shared" ref="J1786:J1787" si="564">ROUND(H1786*I1786,2)</f>
        <v>129.82</v>
      </c>
      <c r="K1786" s="65"/>
      <c r="N1786" s="59">
        <v>173.09</v>
      </c>
      <c r="O1786" s="68">
        <f t="shared" si="547"/>
        <v>43.272500000000001</v>
      </c>
      <c r="P1786" s="68">
        <f t="shared" si="551"/>
        <v>129.8175</v>
      </c>
      <c r="Q1786" s="69">
        <f t="shared" si="548"/>
        <v>0.25</v>
      </c>
    </row>
    <row r="1787" spans="1:17" ht="39" customHeight="1" thickBot="1" x14ac:dyDescent="0.25">
      <c r="A1787" s="12" t="s">
        <v>48</v>
      </c>
      <c r="B1787" s="14">
        <v>86900</v>
      </c>
      <c r="C1787" s="12" t="s">
        <v>44</v>
      </c>
      <c r="D1787" s="12" t="s">
        <v>950</v>
      </c>
      <c r="E1787" s="137" t="s">
        <v>154</v>
      </c>
      <c r="F1787" s="137"/>
      <c r="G1787" s="13" t="s">
        <v>130</v>
      </c>
      <c r="H1787" s="16">
        <v>1</v>
      </c>
      <c r="I1787" s="15">
        <f t="shared" si="563"/>
        <v>140.39249999999998</v>
      </c>
      <c r="J1787" s="15">
        <f t="shared" si="564"/>
        <v>140.38999999999999</v>
      </c>
      <c r="K1787" s="65"/>
      <c r="N1787" s="59">
        <v>187.19</v>
      </c>
      <c r="O1787" s="68">
        <f t="shared" si="547"/>
        <v>46.797499999999999</v>
      </c>
      <c r="P1787" s="68">
        <f t="shared" si="551"/>
        <v>140.39249999999998</v>
      </c>
      <c r="Q1787" s="69">
        <f t="shared" si="548"/>
        <v>0.25000000000000011</v>
      </c>
    </row>
    <row r="1788" spans="1:17" ht="0.95" customHeight="1" thickTop="1" x14ac:dyDescent="0.2">
      <c r="A1788" s="11"/>
      <c r="B1788" s="11"/>
      <c r="C1788" s="11"/>
      <c r="D1788" s="11"/>
      <c r="E1788" s="11"/>
      <c r="F1788" s="11"/>
      <c r="G1788" s="11"/>
      <c r="H1788" s="11"/>
      <c r="I1788" s="11"/>
      <c r="J1788" s="11"/>
      <c r="K1788" s="65" t="b">
        <f t="shared" si="550"/>
        <v>0</v>
      </c>
      <c r="N1788" s="59"/>
      <c r="O1788" s="68">
        <f t="shared" si="547"/>
        <v>0</v>
      </c>
      <c r="P1788" s="68">
        <f t="shared" si="551"/>
        <v>0</v>
      </c>
      <c r="Q1788" s="69" t="e">
        <f t="shared" si="548"/>
        <v>#DIV/0!</v>
      </c>
    </row>
    <row r="1789" spans="1:17" ht="18" customHeight="1" x14ac:dyDescent="0.2">
      <c r="A1789" s="2" t="s">
        <v>951</v>
      </c>
      <c r="B1789" s="4" t="s">
        <v>36</v>
      </c>
      <c r="C1789" s="2" t="s">
        <v>37</v>
      </c>
      <c r="D1789" s="2" t="s">
        <v>9</v>
      </c>
      <c r="E1789" s="129" t="s">
        <v>38</v>
      </c>
      <c r="F1789" s="129"/>
      <c r="G1789" s="3" t="s">
        <v>39</v>
      </c>
      <c r="H1789" s="4" t="s">
        <v>40</v>
      </c>
      <c r="I1789" s="4" t="s">
        <v>41</v>
      </c>
      <c r="J1789" s="4" t="s">
        <v>10</v>
      </c>
      <c r="K1789" s="65">
        <f t="shared" si="550"/>
        <v>450.71</v>
      </c>
      <c r="N1789" s="59" t="s">
        <v>41</v>
      </c>
      <c r="O1789" s="68" t="e">
        <f t="shared" si="547"/>
        <v>#VALUE!</v>
      </c>
      <c r="P1789" s="68" t="e">
        <f t="shared" si="551"/>
        <v>#VALUE!</v>
      </c>
      <c r="Q1789" s="69" t="e">
        <f t="shared" si="548"/>
        <v>#VALUE!</v>
      </c>
    </row>
    <row r="1790" spans="1:17" ht="51.95" customHeight="1" x14ac:dyDescent="0.2">
      <c r="A1790" s="6" t="s">
        <v>42</v>
      </c>
      <c r="B1790" s="8">
        <v>86923</v>
      </c>
      <c r="C1790" s="6" t="s">
        <v>44</v>
      </c>
      <c r="D1790" s="6" t="s">
        <v>952</v>
      </c>
      <c r="E1790" s="138" t="s">
        <v>154</v>
      </c>
      <c r="F1790" s="138"/>
      <c r="G1790" s="7" t="s">
        <v>130</v>
      </c>
      <c r="H1790" s="10">
        <v>1</v>
      </c>
      <c r="I1790" s="9">
        <f>SUM(J1791:J1794)</f>
        <v>450.71</v>
      </c>
      <c r="J1790" s="9">
        <f>H1790*I1790</f>
        <v>450.71</v>
      </c>
      <c r="K1790" s="65"/>
      <c r="N1790" s="59">
        <v>600.94000000000005</v>
      </c>
      <c r="O1790" s="68">
        <f t="shared" si="547"/>
        <v>150.23500000000001</v>
      </c>
      <c r="P1790" s="68">
        <f t="shared" si="551"/>
        <v>450.70500000000004</v>
      </c>
      <c r="Q1790" s="69">
        <f t="shared" si="548"/>
        <v>0.25</v>
      </c>
    </row>
    <row r="1791" spans="1:17" ht="26.1" customHeight="1" x14ac:dyDescent="0.2">
      <c r="A1791" s="12" t="s">
        <v>48</v>
      </c>
      <c r="B1791" s="14">
        <v>86874</v>
      </c>
      <c r="C1791" s="12" t="s">
        <v>44</v>
      </c>
      <c r="D1791" s="12" t="s">
        <v>953</v>
      </c>
      <c r="E1791" s="137" t="s">
        <v>154</v>
      </c>
      <c r="F1791" s="137"/>
      <c r="G1791" s="13" t="s">
        <v>130</v>
      </c>
      <c r="H1791" s="16">
        <v>1</v>
      </c>
      <c r="I1791" s="15">
        <f t="shared" ref="I1791:I1794" si="565">P1791</f>
        <v>389.15250000000003</v>
      </c>
      <c r="J1791" s="15">
        <f>ROUND(H1791*I1791,2)</f>
        <v>389.15</v>
      </c>
      <c r="K1791" s="65"/>
      <c r="N1791" s="59">
        <v>518.87</v>
      </c>
      <c r="O1791" s="68">
        <f t="shared" si="547"/>
        <v>129.7175</v>
      </c>
      <c r="P1791" s="68">
        <f t="shared" si="551"/>
        <v>389.15250000000003</v>
      </c>
      <c r="Q1791" s="69">
        <f t="shared" si="548"/>
        <v>0.25</v>
      </c>
    </row>
    <row r="1792" spans="1:17" ht="39" customHeight="1" x14ac:dyDescent="0.2">
      <c r="A1792" s="12" t="s">
        <v>48</v>
      </c>
      <c r="B1792" s="14">
        <v>86879</v>
      </c>
      <c r="C1792" s="12" t="s">
        <v>44</v>
      </c>
      <c r="D1792" s="12" t="s">
        <v>924</v>
      </c>
      <c r="E1792" s="137" t="s">
        <v>154</v>
      </c>
      <c r="F1792" s="137"/>
      <c r="G1792" s="13" t="s">
        <v>130</v>
      </c>
      <c r="H1792" s="16">
        <v>1</v>
      </c>
      <c r="I1792" s="15">
        <f t="shared" si="565"/>
        <v>6.4350000000000005</v>
      </c>
      <c r="J1792" s="15">
        <f t="shared" ref="J1792:J1793" si="566">ROUND(H1792*I1792,2)</f>
        <v>6.44</v>
      </c>
      <c r="K1792" s="65"/>
      <c r="N1792" s="59">
        <v>8.58</v>
      </c>
      <c r="O1792" s="68">
        <f t="shared" si="547"/>
        <v>2.145</v>
      </c>
      <c r="P1792" s="68">
        <f t="shared" si="551"/>
        <v>6.4350000000000005</v>
      </c>
      <c r="Q1792" s="69">
        <f t="shared" si="548"/>
        <v>0.25</v>
      </c>
    </row>
    <row r="1793" spans="1:17" ht="26.1" customHeight="1" x14ac:dyDescent="0.2">
      <c r="A1793" s="12" t="s">
        <v>48</v>
      </c>
      <c r="B1793" s="14">
        <v>86882</v>
      </c>
      <c r="C1793" s="12" t="s">
        <v>44</v>
      </c>
      <c r="D1793" s="12" t="s">
        <v>925</v>
      </c>
      <c r="E1793" s="137" t="s">
        <v>154</v>
      </c>
      <c r="F1793" s="137"/>
      <c r="G1793" s="13" t="s">
        <v>130</v>
      </c>
      <c r="H1793" s="16">
        <v>1</v>
      </c>
      <c r="I1793" s="15">
        <f t="shared" si="565"/>
        <v>15.577500000000001</v>
      </c>
      <c r="J1793" s="15">
        <f t="shared" si="566"/>
        <v>15.58</v>
      </c>
      <c r="K1793" s="65"/>
      <c r="N1793" s="59">
        <v>20.77</v>
      </c>
      <c r="O1793" s="68">
        <f t="shared" si="547"/>
        <v>5.1924999999999999</v>
      </c>
      <c r="P1793" s="68">
        <f t="shared" si="551"/>
        <v>15.577500000000001</v>
      </c>
      <c r="Q1793" s="69">
        <f t="shared" si="548"/>
        <v>0.25</v>
      </c>
    </row>
    <row r="1794" spans="1:17" ht="26.1" customHeight="1" thickBot="1" x14ac:dyDescent="0.25">
      <c r="A1794" s="12" t="s">
        <v>48</v>
      </c>
      <c r="B1794" s="14">
        <v>86913</v>
      </c>
      <c r="C1794" s="12" t="s">
        <v>44</v>
      </c>
      <c r="D1794" s="12" t="s">
        <v>954</v>
      </c>
      <c r="E1794" s="137" t="s">
        <v>154</v>
      </c>
      <c r="F1794" s="137"/>
      <c r="G1794" s="13" t="s">
        <v>130</v>
      </c>
      <c r="H1794" s="16">
        <v>1</v>
      </c>
      <c r="I1794" s="15">
        <f t="shared" si="565"/>
        <v>39.54</v>
      </c>
      <c r="J1794" s="15">
        <f>ROUND(H1794*I1794,2)</f>
        <v>39.54</v>
      </c>
      <c r="K1794" s="65"/>
      <c r="N1794" s="59">
        <v>52.72</v>
      </c>
      <c r="O1794" s="68">
        <f t="shared" si="547"/>
        <v>13.18</v>
      </c>
      <c r="P1794" s="68">
        <f t="shared" si="551"/>
        <v>39.54</v>
      </c>
      <c r="Q1794" s="69">
        <f t="shared" si="548"/>
        <v>0.25</v>
      </c>
    </row>
    <row r="1795" spans="1:17" ht="0.95" customHeight="1" thickTop="1" x14ac:dyDescent="0.2">
      <c r="A1795" s="11"/>
      <c r="B1795" s="11"/>
      <c r="C1795" s="11"/>
      <c r="D1795" s="11"/>
      <c r="E1795" s="11"/>
      <c r="F1795" s="11"/>
      <c r="G1795" s="11"/>
      <c r="H1795" s="11"/>
      <c r="I1795" s="11"/>
      <c r="J1795" s="11"/>
      <c r="K1795" s="65" t="b">
        <f t="shared" si="550"/>
        <v>0</v>
      </c>
      <c r="N1795" s="59"/>
      <c r="O1795" s="68">
        <f t="shared" si="547"/>
        <v>0</v>
      </c>
      <c r="P1795" s="68">
        <f t="shared" si="551"/>
        <v>0</v>
      </c>
      <c r="Q1795" s="69" t="e">
        <f t="shared" si="548"/>
        <v>#DIV/0!</v>
      </c>
    </row>
    <row r="1796" spans="1:17" ht="18" customHeight="1" x14ac:dyDescent="0.2">
      <c r="A1796" s="2" t="s">
        <v>955</v>
      </c>
      <c r="B1796" s="4" t="s">
        <v>36</v>
      </c>
      <c r="C1796" s="2" t="s">
        <v>37</v>
      </c>
      <c r="D1796" s="2" t="s">
        <v>9</v>
      </c>
      <c r="E1796" s="129" t="s">
        <v>38</v>
      </c>
      <c r="F1796" s="129"/>
      <c r="G1796" s="3" t="s">
        <v>39</v>
      </c>
      <c r="H1796" s="4" t="s">
        <v>40</v>
      </c>
      <c r="I1796" s="4" t="s">
        <v>41</v>
      </c>
      <c r="J1796" s="4" t="s">
        <v>10</v>
      </c>
      <c r="K1796" s="65">
        <f t="shared" si="550"/>
        <v>93.14</v>
      </c>
      <c r="N1796" s="59" t="s">
        <v>41</v>
      </c>
      <c r="O1796" s="68" t="e">
        <f t="shared" si="547"/>
        <v>#VALUE!</v>
      </c>
      <c r="P1796" s="68" t="e">
        <f t="shared" si="551"/>
        <v>#VALUE!</v>
      </c>
      <c r="Q1796" s="69" t="e">
        <f t="shared" si="548"/>
        <v>#VALUE!</v>
      </c>
    </row>
    <row r="1797" spans="1:17" ht="39" customHeight="1" x14ac:dyDescent="0.2">
      <c r="A1797" s="6" t="s">
        <v>42</v>
      </c>
      <c r="B1797" s="8">
        <v>86910</v>
      </c>
      <c r="C1797" s="6" t="s">
        <v>44</v>
      </c>
      <c r="D1797" s="6" t="s">
        <v>956</v>
      </c>
      <c r="E1797" s="138" t="s">
        <v>154</v>
      </c>
      <c r="F1797" s="138"/>
      <c r="G1797" s="7" t="s">
        <v>130</v>
      </c>
      <c r="H1797" s="10">
        <v>1</v>
      </c>
      <c r="I1797" s="9">
        <f>SUM(J1798:J1801)</f>
        <v>93.14</v>
      </c>
      <c r="J1797" s="9">
        <f>H1797*I1797</f>
        <v>93.14</v>
      </c>
      <c r="K1797" s="65"/>
      <c r="N1797" s="59">
        <v>124.19</v>
      </c>
      <c r="O1797" s="68">
        <f t="shared" si="547"/>
        <v>31.047499999999999</v>
      </c>
      <c r="P1797" s="68">
        <f t="shared" si="551"/>
        <v>93.142499999999998</v>
      </c>
      <c r="Q1797" s="69">
        <f t="shared" si="548"/>
        <v>0.25</v>
      </c>
    </row>
    <row r="1798" spans="1:17" ht="26.1" customHeight="1" x14ac:dyDescent="0.2">
      <c r="A1798" s="12" t="s">
        <v>48</v>
      </c>
      <c r="B1798" s="14">
        <v>88267</v>
      </c>
      <c r="C1798" s="12" t="s">
        <v>44</v>
      </c>
      <c r="D1798" s="12" t="s">
        <v>486</v>
      </c>
      <c r="E1798" s="137" t="s">
        <v>46</v>
      </c>
      <c r="F1798" s="137"/>
      <c r="G1798" s="13" t="s">
        <v>73</v>
      </c>
      <c r="H1798" s="16">
        <v>0.1164</v>
      </c>
      <c r="I1798" s="15">
        <f t="shared" ref="I1798:I1801" si="567">P1798</f>
        <v>15.75</v>
      </c>
      <c r="J1798" s="15">
        <f t="shared" ref="J1798:J1801" si="568">ROUNDDOWN(H1798*I1798,2)</f>
        <v>1.83</v>
      </c>
      <c r="K1798" s="65"/>
      <c r="N1798" s="59">
        <v>21</v>
      </c>
      <c r="O1798" s="68">
        <f t="shared" si="547"/>
        <v>5.25</v>
      </c>
      <c r="P1798" s="68">
        <f t="shared" si="551"/>
        <v>15.75</v>
      </c>
      <c r="Q1798" s="69">
        <f t="shared" si="548"/>
        <v>0.25</v>
      </c>
    </row>
    <row r="1799" spans="1:17" ht="24" customHeight="1" x14ac:dyDescent="0.2">
      <c r="A1799" s="12" t="s">
        <v>48</v>
      </c>
      <c r="B1799" s="14">
        <v>88316</v>
      </c>
      <c r="C1799" s="12" t="s">
        <v>44</v>
      </c>
      <c r="D1799" s="12" t="s">
        <v>106</v>
      </c>
      <c r="E1799" s="137" t="s">
        <v>46</v>
      </c>
      <c r="F1799" s="137"/>
      <c r="G1799" s="13" t="s">
        <v>73</v>
      </c>
      <c r="H1799" s="16">
        <v>3.6700000000000003E-2</v>
      </c>
      <c r="I1799" s="15">
        <f t="shared" si="567"/>
        <v>12.84</v>
      </c>
      <c r="J1799" s="15">
        <f t="shared" si="568"/>
        <v>0.47</v>
      </c>
      <c r="K1799" s="65"/>
      <c r="N1799" s="59">
        <v>17.12</v>
      </c>
      <c r="O1799" s="68">
        <f t="shared" si="547"/>
        <v>4.28</v>
      </c>
      <c r="P1799" s="68">
        <f t="shared" si="551"/>
        <v>12.84</v>
      </c>
      <c r="Q1799" s="69">
        <f t="shared" si="548"/>
        <v>0.25</v>
      </c>
    </row>
    <row r="1800" spans="1:17" ht="24" customHeight="1" x14ac:dyDescent="0.2">
      <c r="A1800" s="17" t="s">
        <v>50</v>
      </c>
      <c r="B1800" s="19">
        <v>3146</v>
      </c>
      <c r="C1800" s="17" t="s">
        <v>44</v>
      </c>
      <c r="D1800" s="17" t="s">
        <v>957</v>
      </c>
      <c r="E1800" s="139" t="s">
        <v>54</v>
      </c>
      <c r="F1800" s="139"/>
      <c r="G1800" s="18" t="s">
        <v>130</v>
      </c>
      <c r="H1800" s="21">
        <v>2.1000000000000001E-2</v>
      </c>
      <c r="I1800" s="20">
        <f t="shared" si="567"/>
        <v>3.0449999999999999</v>
      </c>
      <c r="J1800" s="20">
        <f t="shared" si="568"/>
        <v>0.06</v>
      </c>
      <c r="K1800" s="65"/>
      <c r="N1800" s="59">
        <v>4.0599999999999996</v>
      </c>
      <c r="O1800" s="68">
        <f t="shared" ref="O1800:O1863" si="569">N1800*$O$4</f>
        <v>1.0149999999999999</v>
      </c>
      <c r="P1800" s="68">
        <f t="shared" si="551"/>
        <v>3.0449999999999999</v>
      </c>
      <c r="Q1800" s="69">
        <f t="shared" ref="Q1800:Q1863" si="570">1-(P1800/N1800)</f>
        <v>0.25</v>
      </c>
    </row>
    <row r="1801" spans="1:17" ht="39" customHeight="1" thickBot="1" x14ac:dyDescent="0.25">
      <c r="A1801" s="17" t="s">
        <v>50</v>
      </c>
      <c r="B1801" s="19">
        <v>11773</v>
      </c>
      <c r="C1801" s="17" t="s">
        <v>44</v>
      </c>
      <c r="D1801" s="17" t="s">
        <v>958</v>
      </c>
      <c r="E1801" s="139" t="s">
        <v>54</v>
      </c>
      <c r="F1801" s="139"/>
      <c r="G1801" s="18" t="s">
        <v>130</v>
      </c>
      <c r="H1801" s="21">
        <v>1</v>
      </c>
      <c r="I1801" s="20">
        <f t="shared" si="567"/>
        <v>90.787499999999994</v>
      </c>
      <c r="J1801" s="20">
        <f t="shared" si="568"/>
        <v>90.78</v>
      </c>
      <c r="K1801" s="65"/>
      <c r="N1801" s="59">
        <v>121.05</v>
      </c>
      <c r="O1801" s="68">
        <f t="shared" si="569"/>
        <v>30.262499999999999</v>
      </c>
      <c r="P1801" s="68">
        <f t="shared" si="551"/>
        <v>90.787499999999994</v>
      </c>
      <c r="Q1801" s="69">
        <f t="shared" si="570"/>
        <v>0.25</v>
      </c>
    </row>
    <row r="1802" spans="1:17" ht="0.95" customHeight="1" thickTop="1" x14ac:dyDescent="0.2">
      <c r="A1802" s="11"/>
      <c r="B1802" s="11"/>
      <c r="C1802" s="11"/>
      <c r="D1802" s="11"/>
      <c r="E1802" s="11"/>
      <c r="F1802" s="11"/>
      <c r="G1802" s="11"/>
      <c r="H1802" s="11"/>
      <c r="I1802" s="11"/>
      <c r="J1802" s="11"/>
      <c r="K1802" s="65" t="b">
        <f t="shared" ref="K1802:K1858" si="571">IF(J1802="Total",J1803)</f>
        <v>0</v>
      </c>
      <c r="N1802" s="59"/>
      <c r="O1802" s="68">
        <f t="shared" si="569"/>
        <v>0</v>
      </c>
      <c r="P1802" s="68">
        <f t="shared" si="551"/>
        <v>0</v>
      </c>
      <c r="Q1802" s="69" t="e">
        <f t="shared" si="570"/>
        <v>#DIV/0!</v>
      </c>
    </row>
    <row r="1803" spans="1:17" ht="18" customHeight="1" x14ac:dyDescent="0.2">
      <c r="A1803" s="2" t="s">
        <v>959</v>
      </c>
      <c r="B1803" s="4" t="s">
        <v>36</v>
      </c>
      <c r="C1803" s="2" t="s">
        <v>37</v>
      </c>
      <c r="D1803" s="2" t="s">
        <v>9</v>
      </c>
      <c r="E1803" s="129" t="s">
        <v>38</v>
      </c>
      <c r="F1803" s="129"/>
      <c r="G1803" s="3" t="s">
        <v>39</v>
      </c>
      <c r="H1803" s="4" t="s">
        <v>40</v>
      </c>
      <c r="I1803" s="4" t="s">
        <v>41</v>
      </c>
      <c r="J1803" s="4" t="s">
        <v>10</v>
      </c>
      <c r="K1803" s="65">
        <f t="shared" si="571"/>
        <v>58.76</v>
      </c>
      <c r="N1803" s="59" t="s">
        <v>41</v>
      </c>
      <c r="O1803" s="68" t="e">
        <f t="shared" si="569"/>
        <v>#VALUE!</v>
      </c>
      <c r="P1803" s="68" t="e">
        <f t="shared" si="551"/>
        <v>#VALUE!</v>
      </c>
      <c r="Q1803" s="69" t="e">
        <f t="shared" si="570"/>
        <v>#VALUE!</v>
      </c>
    </row>
    <row r="1804" spans="1:17" ht="26.1" customHeight="1" x14ac:dyDescent="0.2">
      <c r="A1804" s="6" t="s">
        <v>42</v>
      </c>
      <c r="B1804" s="8">
        <v>95544</v>
      </c>
      <c r="C1804" s="6" t="s">
        <v>44</v>
      </c>
      <c r="D1804" s="6" t="s">
        <v>960</v>
      </c>
      <c r="E1804" s="138" t="s">
        <v>154</v>
      </c>
      <c r="F1804" s="138"/>
      <c r="G1804" s="7" t="s">
        <v>130</v>
      </c>
      <c r="H1804" s="10">
        <v>1</v>
      </c>
      <c r="I1804" s="9">
        <f>SUM(J1805:J1807)</f>
        <v>58.76</v>
      </c>
      <c r="J1804" s="9">
        <f>H1804*I1804</f>
        <v>58.76</v>
      </c>
      <c r="K1804" s="65"/>
      <c r="N1804" s="59">
        <v>78.350000000000009</v>
      </c>
      <c r="O1804" s="68">
        <f t="shared" si="569"/>
        <v>19.587500000000002</v>
      </c>
      <c r="P1804" s="68">
        <f t="shared" si="551"/>
        <v>58.762500000000003</v>
      </c>
      <c r="Q1804" s="69">
        <f t="shared" si="570"/>
        <v>0.25</v>
      </c>
    </row>
    <row r="1805" spans="1:17" ht="26.1" customHeight="1" x14ac:dyDescent="0.2">
      <c r="A1805" s="12" t="s">
        <v>48</v>
      </c>
      <c r="B1805" s="14">
        <v>88267</v>
      </c>
      <c r="C1805" s="12" t="s">
        <v>44</v>
      </c>
      <c r="D1805" s="12" t="s">
        <v>486</v>
      </c>
      <c r="E1805" s="137" t="s">
        <v>46</v>
      </c>
      <c r="F1805" s="137"/>
      <c r="G1805" s="13" t="s">
        <v>73</v>
      </c>
      <c r="H1805" s="16">
        <v>0.31619999999999998</v>
      </c>
      <c r="I1805" s="15">
        <f t="shared" ref="I1805:I1807" si="572">P1805</f>
        <v>15.75</v>
      </c>
      <c r="J1805" s="15">
        <f>ROUND(H1805*I1805,2)</f>
        <v>4.9800000000000004</v>
      </c>
      <c r="K1805" s="65"/>
      <c r="N1805" s="59">
        <v>21</v>
      </c>
      <c r="O1805" s="68">
        <f t="shared" si="569"/>
        <v>5.25</v>
      </c>
      <c r="P1805" s="68">
        <f t="shared" si="551"/>
        <v>15.75</v>
      </c>
      <c r="Q1805" s="69">
        <f t="shared" si="570"/>
        <v>0.25</v>
      </c>
    </row>
    <row r="1806" spans="1:17" ht="24" customHeight="1" x14ac:dyDescent="0.2">
      <c r="A1806" s="12" t="s">
        <v>48</v>
      </c>
      <c r="B1806" s="14">
        <v>88316</v>
      </c>
      <c r="C1806" s="12" t="s">
        <v>44</v>
      </c>
      <c r="D1806" s="12" t="s">
        <v>106</v>
      </c>
      <c r="E1806" s="137" t="s">
        <v>46</v>
      </c>
      <c r="F1806" s="137"/>
      <c r="G1806" s="13" t="s">
        <v>73</v>
      </c>
      <c r="H1806" s="16">
        <v>9.9599999999999994E-2</v>
      </c>
      <c r="I1806" s="15">
        <f t="shared" si="572"/>
        <v>12.84</v>
      </c>
      <c r="J1806" s="15">
        <f>ROUND(H1806*I1806,2)</f>
        <v>1.28</v>
      </c>
      <c r="K1806" s="65"/>
      <c r="N1806" s="59">
        <v>17.12</v>
      </c>
      <c r="O1806" s="68">
        <f t="shared" si="569"/>
        <v>4.28</v>
      </c>
      <c r="P1806" s="68">
        <f t="shared" ref="P1806:P1869" si="573">N1806-O1806</f>
        <v>12.84</v>
      </c>
      <c r="Q1806" s="69">
        <f t="shared" si="570"/>
        <v>0.25</v>
      </c>
    </row>
    <row r="1807" spans="1:17" ht="24" customHeight="1" thickBot="1" x14ac:dyDescent="0.25">
      <c r="A1807" s="17" t="s">
        <v>50</v>
      </c>
      <c r="B1807" s="19">
        <v>11703</v>
      </c>
      <c r="C1807" s="17" t="s">
        <v>44</v>
      </c>
      <c r="D1807" s="17" t="s">
        <v>961</v>
      </c>
      <c r="E1807" s="139" t="s">
        <v>54</v>
      </c>
      <c r="F1807" s="139"/>
      <c r="G1807" s="18" t="s">
        <v>130</v>
      </c>
      <c r="H1807" s="21">
        <v>1</v>
      </c>
      <c r="I1807" s="20">
        <f t="shared" si="572"/>
        <v>52.507500000000007</v>
      </c>
      <c r="J1807" s="20">
        <f t="shared" ref="J1807" si="574">ROUNDDOWN(H1807*I1807,2)</f>
        <v>52.5</v>
      </c>
      <c r="K1807" s="65"/>
      <c r="N1807" s="59">
        <v>70.010000000000005</v>
      </c>
      <c r="O1807" s="68">
        <f t="shared" si="569"/>
        <v>17.502500000000001</v>
      </c>
      <c r="P1807" s="68">
        <f t="shared" si="573"/>
        <v>52.507500000000007</v>
      </c>
      <c r="Q1807" s="69">
        <f t="shared" si="570"/>
        <v>0.25</v>
      </c>
    </row>
    <row r="1808" spans="1:17" ht="0.95" customHeight="1" thickTop="1" x14ac:dyDescent="0.2">
      <c r="A1808" s="11"/>
      <c r="B1808" s="11"/>
      <c r="C1808" s="11"/>
      <c r="D1808" s="11"/>
      <c r="E1808" s="11"/>
      <c r="F1808" s="11"/>
      <c r="G1808" s="11"/>
      <c r="H1808" s="11"/>
      <c r="I1808" s="11"/>
      <c r="J1808" s="11"/>
      <c r="K1808" s="65" t="b">
        <f t="shared" si="571"/>
        <v>0</v>
      </c>
      <c r="N1808" s="59"/>
      <c r="O1808" s="68">
        <f t="shared" si="569"/>
        <v>0</v>
      </c>
      <c r="P1808" s="68">
        <f t="shared" si="573"/>
        <v>0</v>
      </c>
      <c r="Q1808" s="69" t="e">
        <f t="shared" si="570"/>
        <v>#DIV/0!</v>
      </c>
    </row>
    <row r="1809" spans="1:17" ht="18" customHeight="1" x14ac:dyDescent="0.2">
      <c r="A1809" s="2" t="s">
        <v>962</v>
      </c>
      <c r="B1809" s="4" t="s">
        <v>36</v>
      </c>
      <c r="C1809" s="2" t="s">
        <v>37</v>
      </c>
      <c r="D1809" s="2" t="s">
        <v>9</v>
      </c>
      <c r="E1809" s="129" t="s">
        <v>38</v>
      </c>
      <c r="F1809" s="129"/>
      <c r="G1809" s="3" t="s">
        <v>39</v>
      </c>
      <c r="H1809" s="4" t="s">
        <v>40</v>
      </c>
      <c r="I1809" s="4" t="s">
        <v>41</v>
      </c>
      <c r="J1809" s="4" t="s">
        <v>10</v>
      </c>
      <c r="K1809" s="65">
        <f t="shared" si="571"/>
        <v>357.73</v>
      </c>
      <c r="N1809" s="59" t="s">
        <v>41</v>
      </c>
      <c r="O1809" s="68" t="e">
        <f t="shared" si="569"/>
        <v>#VALUE!</v>
      </c>
      <c r="P1809" s="68" t="e">
        <f t="shared" si="573"/>
        <v>#VALUE!</v>
      </c>
      <c r="Q1809" s="69" t="e">
        <f t="shared" si="570"/>
        <v>#VALUE!</v>
      </c>
    </row>
    <row r="1810" spans="1:17" ht="39" customHeight="1" x14ac:dyDescent="0.2">
      <c r="A1810" s="6" t="s">
        <v>42</v>
      </c>
      <c r="B1810" s="8" t="s">
        <v>963</v>
      </c>
      <c r="C1810" s="6" t="s">
        <v>87</v>
      </c>
      <c r="D1810" s="6" t="s">
        <v>964</v>
      </c>
      <c r="E1810" s="138" t="s">
        <v>46</v>
      </c>
      <c r="F1810" s="138"/>
      <c r="G1810" s="7" t="s">
        <v>545</v>
      </c>
      <c r="H1810" s="10">
        <v>1</v>
      </c>
      <c r="I1810" s="9">
        <f>SUM(J1811)</f>
        <v>357.73</v>
      </c>
      <c r="J1810" s="9">
        <f>H1810*I1810</f>
        <v>357.73</v>
      </c>
      <c r="K1810" s="65"/>
      <c r="N1810" s="59">
        <v>476.97</v>
      </c>
      <c r="O1810" s="68">
        <f t="shared" si="569"/>
        <v>119.24250000000001</v>
      </c>
      <c r="P1810" s="68">
        <f t="shared" si="573"/>
        <v>357.72750000000002</v>
      </c>
      <c r="Q1810" s="69">
        <f t="shared" si="570"/>
        <v>0.25</v>
      </c>
    </row>
    <row r="1811" spans="1:17" ht="39" customHeight="1" thickBot="1" x14ac:dyDescent="0.25">
      <c r="A1811" s="17" t="s">
        <v>50</v>
      </c>
      <c r="B1811" s="19" t="s">
        <v>965</v>
      </c>
      <c r="C1811" s="17" t="s">
        <v>87</v>
      </c>
      <c r="D1811" s="17" t="s">
        <v>964</v>
      </c>
      <c r="E1811" s="139" t="s">
        <v>54</v>
      </c>
      <c r="F1811" s="139"/>
      <c r="G1811" s="18" t="s">
        <v>545</v>
      </c>
      <c r="H1811" s="21">
        <v>1</v>
      </c>
      <c r="I1811" s="20">
        <f t="shared" ref="I1811" si="575">P1811</f>
        <v>357.72750000000002</v>
      </c>
      <c r="J1811" s="20">
        <f>ROUND(H1811*I1811,2)</f>
        <v>357.73</v>
      </c>
      <c r="K1811" s="65"/>
      <c r="N1811" s="59">
        <v>476.97</v>
      </c>
      <c r="O1811" s="68">
        <f t="shared" si="569"/>
        <v>119.24250000000001</v>
      </c>
      <c r="P1811" s="68">
        <f t="shared" si="573"/>
        <v>357.72750000000002</v>
      </c>
      <c r="Q1811" s="69">
        <f t="shared" si="570"/>
        <v>0.25</v>
      </c>
    </row>
    <row r="1812" spans="1:17" ht="0.95" customHeight="1" thickTop="1" x14ac:dyDescent="0.2">
      <c r="A1812" s="11"/>
      <c r="B1812" s="11"/>
      <c r="C1812" s="11"/>
      <c r="D1812" s="11"/>
      <c r="E1812" s="11"/>
      <c r="F1812" s="11"/>
      <c r="G1812" s="11"/>
      <c r="H1812" s="11"/>
      <c r="I1812" s="11"/>
      <c r="J1812" s="11"/>
      <c r="K1812" s="65" t="b">
        <f t="shared" si="571"/>
        <v>0</v>
      </c>
      <c r="N1812" s="59"/>
      <c r="O1812" s="68">
        <f t="shared" si="569"/>
        <v>0</v>
      </c>
      <c r="P1812" s="68">
        <f t="shared" si="573"/>
        <v>0</v>
      </c>
      <c r="Q1812" s="69" t="e">
        <f t="shared" si="570"/>
        <v>#DIV/0!</v>
      </c>
    </row>
    <row r="1813" spans="1:17" ht="18" customHeight="1" x14ac:dyDescent="0.2">
      <c r="A1813" s="2" t="s">
        <v>966</v>
      </c>
      <c r="B1813" s="4" t="s">
        <v>36</v>
      </c>
      <c r="C1813" s="2" t="s">
        <v>37</v>
      </c>
      <c r="D1813" s="2" t="s">
        <v>9</v>
      </c>
      <c r="E1813" s="129" t="s">
        <v>38</v>
      </c>
      <c r="F1813" s="129"/>
      <c r="G1813" s="3" t="s">
        <v>39</v>
      </c>
      <c r="H1813" s="4" t="s">
        <v>40</v>
      </c>
      <c r="I1813" s="4" t="s">
        <v>41</v>
      </c>
      <c r="J1813" s="4" t="s">
        <v>10</v>
      </c>
      <c r="K1813" s="65">
        <f t="shared" si="571"/>
        <v>57.44</v>
      </c>
      <c r="N1813" s="59" t="s">
        <v>41</v>
      </c>
      <c r="O1813" s="68" t="e">
        <f t="shared" si="569"/>
        <v>#VALUE!</v>
      </c>
      <c r="P1813" s="68" t="e">
        <f t="shared" si="573"/>
        <v>#VALUE!</v>
      </c>
      <c r="Q1813" s="69" t="e">
        <f t="shared" si="570"/>
        <v>#VALUE!</v>
      </c>
    </row>
    <row r="1814" spans="1:17" ht="26.1" customHeight="1" x14ac:dyDescent="0.2">
      <c r="A1814" s="6" t="s">
        <v>42</v>
      </c>
      <c r="B1814" s="8">
        <v>95545</v>
      </c>
      <c r="C1814" s="6" t="s">
        <v>44</v>
      </c>
      <c r="D1814" s="6" t="s">
        <v>967</v>
      </c>
      <c r="E1814" s="138" t="s">
        <v>154</v>
      </c>
      <c r="F1814" s="138"/>
      <c r="G1814" s="7" t="s">
        <v>130</v>
      </c>
      <c r="H1814" s="10">
        <v>1</v>
      </c>
      <c r="I1814" s="9">
        <f>SUM(J1815:J1817)</f>
        <v>57.44</v>
      </c>
      <c r="J1814" s="9">
        <f>H1814*I1814</f>
        <v>57.44</v>
      </c>
      <c r="K1814" s="65"/>
      <c r="N1814" s="59">
        <v>76.59</v>
      </c>
      <c r="O1814" s="68">
        <f t="shared" si="569"/>
        <v>19.147500000000001</v>
      </c>
      <c r="P1814" s="68">
        <f t="shared" si="573"/>
        <v>57.442500000000003</v>
      </c>
      <c r="Q1814" s="69">
        <f t="shared" si="570"/>
        <v>0.25</v>
      </c>
    </row>
    <row r="1815" spans="1:17" ht="26.1" customHeight="1" x14ac:dyDescent="0.2">
      <c r="A1815" s="12" t="s">
        <v>48</v>
      </c>
      <c r="B1815" s="14">
        <v>88267</v>
      </c>
      <c r="C1815" s="12" t="s">
        <v>44</v>
      </c>
      <c r="D1815" s="12" t="s">
        <v>486</v>
      </c>
      <c r="E1815" s="137" t="s">
        <v>46</v>
      </c>
      <c r="F1815" s="137"/>
      <c r="G1815" s="13" t="s">
        <v>73</v>
      </c>
      <c r="H1815" s="16">
        <v>0.31619999999999998</v>
      </c>
      <c r="I1815" s="15">
        <f t="shared" ref="I1815:I1817" si="576">P1815</f>
        <v>15.75</v>
      </c>
      <c r="J1815" s="15">
        <f t="shared" ref="J1815:J1817" si="577">ROUNDDOWN(H1815*I1815,2)</f>
        <v>4.9800000000000004</v>
      </c>
      <c r="K1815" s="65"/>
      <c r="N1815" s="59">
        <v>21</v>
      </c>
      <c r="O1815" s="68">
        <f t="shared" si="569"/>
        <v>5.25</v>
      </c>
      <c r="P1815" s="68">
        <f t="shared" si="573"/>
        <v>15.75</v>
      </c>
      <c r="Q1815" s="69">
        <f t="shared" si="570"/>
        <v>0.25</v>
      </c>
    </row>
    <row r="1816" spans="1:17" ht="24" customHeight="1" x14ac:dyDescent="0.2">
      <c r="A1816" s="12" t="s">
        <v>48</v>
      </c>
      <c r="B1816" s="14">
        <v>88316</v>
      </c>
      <c r="C1816" s="12" t="s">
        <v>44</v>
      </c>
      <c r="D1816" s="12" t="s">
        <v>106</v>
      </c>
      <c r="E1816" s="137" t="s">
        <v>46</v>
      </c>
      <c r="F1816" s="137"/>
      <c r="G1816" s="13" t="s">
        <v>73</v>
      </c>
      <c r="H1816" s="16">
        <v>9.9599999999999994E-2</v>
      </c>
      <c r="I1816" s="15">
        <f t="shared" si="576"/>
        <v>12.84</v>
      </c>
      <c r="J1816" s="15">
        <f>ROUND(H1816*I1816,2)</f>
        <v>1.28</v>
      </c>
      <c r="K1816" s="65"/>
      <c r="N1816" s="59">
        <v>17.12</v>
      </c>
      <c r="O1816" s="68">
        <f t="shared" si="569"/>
        <v>4.28</v>
      </c>
      <c r="P1816" s="68">
        <f t="shared" si="573"/>
        <v>12.84</v>
      </c>
      <c r="Q1816" s="69">
        <f t="shared" si="570"/>
        <v>0.25</v>
      </c>
    </row>
    <row r="1817" spans="1:17" ht="24" customHeight="1" thickBot="1" x14ac:dyDescent="0.25">
      <c r="A1817" s="17" t="s">
        <v>50</v>
      </c>
      <c r="B1817" s="19">
        <v>11757</v>
      </c>
      <c r="C1817" s="17" t="s">
        <v>44</v>
      </c>
      <c r="D1817" s="17" t="s">
        <v>968</v>
      </c>
      <c r="E1817" s="139" t="s">
        <v>54</v>
      </c>
      <c r="F1817" s="139"/>
      <c r="G1817" s="18" t="s">
        <v>130</v>
      </c>
      <c r="H1817" s="21">
        <v>1</v>
      </c>
      <c r="I1817" s="20">
        <f t="shared" si="576"/>
        <v>51.1875</v>
      </c>
      <c r="J1817" s="20">
        <f t="shared" si="577"/>
        <v>51.18</v>
      </c>
      <c r="K1817" s="65"/>
      <c r="N1817" s="59">
        <v>68.25</v>
      </c>
      <c r="O1817" s="68">
        <f t="shared" si="569"/>
        <v>17.0625</v>
      </c>
      <c r="P1817" s="68">
        <f t="shared" si="573"/>
        <v>51.1875</v>
      </c>
      <c r="Q1817" s="69">
        <f t="shared" si="570"/>
        <v>0.25</v>
      </c>
    </row>
    <row r="1818" spans="1:17" ht="0.95" customHeight="1" thickTop="1" x14ac:dyDescent="0.2">
      <c r="A1818" s="11"/>
      <c r="B1818" s="11"/>
      <c r="C1818" s="11"/>
      <c r="D1818" s="11"/>
      <c r="E1818" s="11"/>
      <c r="F1818" s="11"/>
      <c r="G1818" s="11"/>
      <c r="H1818" s="11"/>
      <c r="I1818" s="11"/>
      <c r="J1818" s="11"/>
      <c r="K1818" s="65" t="b">
        <f t="shared" si="571"/>
        <v>0</v>
      </c>
      <c r="N1818" s="59"/>
      <c r="O1818" s="68">
        <f t="shared" si="569"/>
        <v>0</v>
      </c>
      <c r="P1818" s="68">
        <f t="shared" si="573"/>
        <v>0</v>
      </c>
      <c r="Q1818" s="69" t="e">
        <f t="shared" si="570"/>
        <v>#DIV/0!</v>
      </c>
    </row>
    <row r="1819" spans="1:17" ht="18" customHeight="1" x14ac:dyDescent="0.2">
      <c r="A1819" s="2" t="s">
        <v>969</v>
      </c>
      <c r="B1819" s="4" t="s">
        <v>36</v>
      </c>
      <c r="C1819" s="2" t="s">
        <v>37</v>
      </c>
      <c r="D1819" s="2" t="s">
        <v>9</v>
      </c>
      <c r="E1819" s="129" t="s">
        <v>38</v>
      </c>
      <c r="F1819" s="129"/>
      <c r="G1819" s="3" t="s">
        <v>39</v>
      </c>
      <c r="H1819" s="4" t="s">
        <v>40</v>
      </c>
      <c r="I1819" s="4" t="s">
        <v>41</v>
      </c>
      <c r="J1819" s="4" t="s">
        <v>10</v>
      </c>
      <c r="K1819" s="65">
        <f t="shared" si="571"/>
        <v>46.37</v>
      </c>
      <c r="N1819" s="59" t="s">
        <v>41</v>
      </c>
      <c r="O1819" s="68" t="e">
        <f t="shared" si="569"/>
        <v>#VALUE!</v>
      </c>
      <c r="P1819" s="68" t="e">
        <f t="shared" si="573"/>
        <v>#VALUE!</v>
      </c>
      <c r="Q1819" s="69" t="e">
        <f t="shared" si="570"/>
        <v>#VALUE!</v>
      </c>
    </row>
    <row r="1820" spans="1:17" ht="26.1" customHeight="1" x14ac:dyDescent="0.2">
      <c r="A1820" s="6" t="s">
        <v>42</v>
      </c>
      <c r="B1820" s="8">
        <v>95542</v>
      </c>
      <c r="C1820" s="6" t="s">
        <v>44</v>
      </c>
      <c r="D1820" s="6" t="s">
        <v>970</v>
      </c>
      <c r="E1820" s="138" t="s">
        <v>154</v>
      </c>
      <c r="F1820" s="138"/>
      <c r="G1820" s="7" t="s">
        <v>130</v>
      </c>
      <c r="H1820" s="10">
        <v>1</v>
      </c>
      <c r="I1820" s="9">
        <f>SUM(J1821:J1823)</f>
        <v>46.37</v>
      </c>
      <c r="J1820" s="9">
        <f>H1820*I1820</f>
        <v>46.37</v>
      </c>
      <c r="K1820" s="65"/>
      <c r="N1820" s="59">
        <v>61.819999999999993</v>
      </c>
      <c r="O1820" s="68">
        <f t="shared" si="569"/>
        <v>15.454999999999998</v>
      </c>
      <c r="P1820" s="68">
        <f t="shared" si="573"/>
        <v>46.364999999999995</v>
      </c>
      <c r="Q1820" s="69">
        <f t="shared" si="570"/>
        <v>0.25</v>
      </c>
    </row>
    <row r="1821" spans="1:17" ht="26.1" customHeight="1" x14ac:dyDescent="0.2">
      <c r="A1821" s="12" t="s">
        <v>48</v>
      </c>
      <c r="B1821" s="14">
        <v>88267</v>
      </c>
      <c r="C1821" s="12" t="s">
        <v>44</v>
      </c>
      <c r="D1821" s="12" t="s">
        <v>486</v>
      </c>
      <c r="E1821" s="137" t="s">
        <v>46</v>
      </c>
      <c r="F1821" s="137"/>
      <c r="G1821" s="13" t="s">
        <v>73</v>
      </c>
      <c r="H1821" s="16">
        <v>0.31619999999999998</v>
      </c>
      <c r="I1821" s="15">
        <f t="shared" ref="I1821:I1823" si="578">P1821</f>
        <v>15.75</v>
      </c>
      <c r="J1821" s="15">
        <f t="shared" ref="J1821:J1823" si="579">ROUNDDOWN(H1821*I1821,2)</f>
        <v>4.9800000000000004</v>
      </c>
      <c r="K1821" s="65"/>
      <c r="N1821" s="59">
        <v>21</v>
      </c>
      <c r="O1821" s="68">
        <f t="shared" si="569"/>
        <v>5.25</v>
      </c>
      <c r="P1821" s="68">
        <f t="shared" si="573"/>
        <v>15.75</v>
      </c>
      <c r="Q1821" s="69">
        <f t="shared" si="570"/>
        <v>0.25</v>
      </c>
    </row>
    <row r="1822" spans="1:17" ht="24" customHeight="1" x14ac:dyDescent="0.2">
      <c r="A1822" s="12" t="s">
        <v>48</v>
      </c>
      <c r="B1822" s="14">
        <v>88316</v>
      </c>
      <c r="C1822" s="12" t="s">
        <v>44</v>
      </c>
      <c r="D1822" s="12" t="s">
        <v>106</v>
      </c>
      <c r="E1822" s="137" t="s">
        <v>46</v>
      </c>
      <c r="F1822" s="137"/>
      <c r="G1822" s="13" t="s">
        <v>73</v>
      </c>
      <c r="H1822" s="16">
        <v>9.9599999999999994E-2</v>
      </c>
      <c r="I1822" s="15">
        <f t="shared" si="578"/>
        <v>12.84</v>
      </c>
      <c r="J1822" s="15">
        <f>ROUND(H1822*I1822,2)</f>
        <v>1.28</v>
      </c>
      <c r="K1822" s="65"/>
      <c r="N1822" s="59">
        <v>17.12</v>
      </c>
      <c r="O1822" s="68">
        <f t="shared" si="569"/>
        <v>4.28</v>
      </c>
      <c r="P1822" s="68">
        <f t="shared" si="573"/>
        <v>12.84</v>
      </c>
      <c r="Q1822" s="69">
        <f t="shared" si="570"/>
        <v>0.25</v>
      </c>
    </row>
    <row r="1823" spans="1:17" ht="24" customHeight="1" thickBot="1" x14ac:dyDescent="0.25">
      <c r="A1823" s="17" t="s">
        <v>50</v>
      </c>
      <c r="B1823" s="19">
        <v>21101</v>
      </c>
      <c r="C1823" s="17" t="s">
        <v>44</v>
      </c>
      <c r="D1823" s="17" t="s">
        <v>971</v>
      </c>
      <c r="E1823" s="139" t="s">
        <v>54</v>
      </c>
      <c r="F1823" s="139"/>
      <c r="G1823" s="18" t="s">
        <v>130</v>
      </c>
      <c r="H1823" s="21">
        <v>1</v>
      </c>
      <c r="I1823" s="20">
        <f t="shared" si="578"/>
        <v>40.11</v>
      </c>
      <c r="J1823" s="20">
        <f t="shared" si="579"/>
        <v>40.11</v>
      </c>
      <c r="K1823" s="65"/>
      <c r="N1823" s="59">
        <v>53.48</v>
      </c>
      <c r="O1823" s="68">
        <f t="shared" si="569"/>
        <v>13.37</v>
      </c>
      <c r="P1823" s="68">
        <f t="shared" si="573"/>
        <v>40.11</v>
      </c>
      <c r="Q1823" s="69">
        <f t="shared" si="570"/>
        <v>0.25</v>
      </c>
    </row>
    <row r="1824" spans="1:17" ht="0.95" customHeight="1" thickTop="1" x14ac:dyDescent="0.2">
      <c r="A1824" s="11"/>
      <c r="B1824" s="11"/>
      <c r="C1824" s="11"/>
      <c r="D1824" s="11"/>
      <c r="E1824" s="11"/>
      <c r="F1824" s="11"/>
      <c r="G1824" s="11"/>
      <c r="H1824" s="11"/>
      <c r="I1824" s="11"/>
      <c r="J1824" s="11"/>
      <c r="K1824" s="65" t="b">
        <f t="shared" si="571"/>
        <v>0</v>
      </c>
      <c r="N1824" s="59"/>
      <c r="O1824" s="68">
        <f t="shared" si="569"/>
        <v>0</v>
      </c>
      <c r="P1824" s="68">
        <f t="shared" si="573"/>
        <v>0</v>
      </c>
      <c r="Q1824" s="69" t="e">
        <f t="shared" si="570"/>
        <v>#DIV/0!</v>
      </c>
    </row>
    <row r="1825" spans="1:17" ht="18" customHeight="1" x14ac:dyDescent="0.2">
      <c r="A1825" s="2" t="s">
        <v>972</v>
      </c>
      <c r="B1825" s="4" t="s">
        <v>36</v>
      </c>
      <c r="C1825" s="2" t="s">
        <v>37</v>
      </c>
      <c r="D1825" s="2" t="s">
        <v>9</v>
      </c>
      <c r="E1825" s="129" t="s">
        <v>38</v>
      </c>
      <c r="F1825" s="129"/>
      <c r="G1825" s="3" t="s">
        <v>39</v>
      </c>
      <c r="H1825" s="4" t="s">
        <v>40</v>
      </c>
      <c r="I1825" s="4" t="s">
        <v>41</v>
      </c>
      <c r="J1825" s="4" t="s">
        <v>10</v>
      </c>
      <c r="K1825" s="65">
        <f t="shared" si="571"/>
        <v>53.67</v>
      </c>
      <c r="N1825" s="59" t="s">
        <v>41</v>
      </c>
      <c r="O1825" s="68" t="e">
        <f t="shared" si="569"/>
        <v>#VALUE!</v>
      </c>
      <c r="P1825" s="68" t="e">
        <f t="shared" si="573"/>
        <v>#VALUE!</v>
      </c>
      <c r="Q1825" s="69" t="e">
        <f t="shared" si="570"/>
        <v>#VALUE!</v>
      </c>
    </row>
    <row r="1826" spans="1:17" ht="24" customHeight="1" x14ac:dyDescent="0.2">
      <c r="A1826" s="6" t="s">
        <v>42</v>
      </c>
      <c r="B1826" s="8" t="s">
        <v>973</v>
      </c>
      <c r="C1826" s="6" t="s">
        <v>278</v>
      </c>
      <c r="D1826" s="6" t="s">
        <v>974</v>
      </c>
      <c r="E1826" s="138" t="s">
        <v>975</v>
      </c>
      <c r="F1826" s="138"/>
      <c r="G1826" s="7" t="s">
        <v>130</v>
      </c>
      <c r="H1826" s="10">
        <v>1</v>
      </c>
      <c r="I1826" s="9">
        <f>SUM(J1827:J1830)</f>
        <v>53.67</v>
      </c>
      <c r="J1826" s="9">
        <f>H1826*I1826</f>
        <v>53.67</v>
      </c>
      <c r="K1826" s="65"/>
      <c r="N1826" s="59">
        <v>71.56</v>
      </c>
      <c r="O1826" s="68">
        <f t="shared" si="569"/>
        <v>17.89</v>
      </c>
      <c r="P1826" s="68">
        <f t="shared" si="573"/>
        <v>53.67</v>
      </c>
      <c r="Q1826" s="69">
        <f t="shared" si="570"/>
        <v>0.25</v>
      </c>
    </row>
    <row r="1827" spans="1:17" ht="24" customHeight="1" x14ac:dyDescent="0.2">
      <c r="A1827" s="17" t="s">
        <v>50</v>
      </c>
      <c r="B1827" s="19">
        <v>11762</v>
      </c>
      <c r="C1827" s="17" t="s">
        <v>44</v>
      </c>
      <c r="D1827" s="17" t="s">
        <v>13576</v>
      </c>
      <c r="E1827" s="139" t="s">
        <v>54</v>
      </c>
      <c r="F1827" s="139"/>
      <c r="G1827" s="7" t="s">
        <v>130</v>
      </c>
      <c r="H1827" s="21">
        <v>1</v>
      </c>
      <c r="I1827" s="20">
        <f t="shared" ref="I1827:I1828" si="580">P1827</f>
        <v>43.064999999999998</v>
      </c>
      <c r="J1827" s="20">
        <f>ROUND(H1827*I1827,2)</f>
        <v>43.07</v>
      </c>
      <c r="K1827" s="65"/>
      <c r="N1827" s="59">
        <v>57.42</v>
      </c>
      <c r="O1827" s="68">
        <f t="shared" si="569"/>
        <v>14.355</v>
      </c>
      <c r="P1827" s="68">
        <f t="shared" si="573"/>
        <v>43.064999999999998</v>
      </c>
      <c r="Q1827" s="69">
        <f t="shared" si="570"/>
        <v>0.25000000000000011</v>
      </c>
    </row>
    <row r="1828" spans="1:17" ht="24" customHeight="1" x14ac:dyDescent="0.2">
      <c r="A1828" s="17" t="s">
        <v>50</v>
      </c>
      <c r="B1828" s="19">
        <v>3148</v>
      </c>
      <c r="C1828" s="17" t="s">
        <v>44</v>
      </c>
      <c r="D1828" s="17" t="s">
        <v>976</v>
      </c>
      <c r="E1828" s="139" t="s">
        <v>54</v>
      </c>
      <c r="F1828" s="139"/>
      <c r="G1828" s="18" t="s">
        <v>108</v>
      </c>
      <c r="H1828" s="21">
        <v>1.9E-2</v>
      </c>
      <c r="I1828" s="20">
        <f t="shared" si="580"/>
        <v>11.227500000000001</v>
      </c>
      <c r="J1828" s="20">
        <f>ROUND(H1828*I1828,2)</f>
        <v>0.21</v>
      </c>
      <c r="K1828" s="65"/>
      <c r="N1828" s="59">
        <v>14.97</v>
      </c>
      <c r="O1828" s="68">
        <f t="shared" si="569"/>
        <v>3.7425000000000002</v>
      </c>
      <c r="P1828" s="68">
        <f t="shared" si="573"/>
        <v>11.227500000000001</v>
      </c>
      <c r="Q1828" s="69">
        <f t="shared" si="570"/>
        <v>0.25</v>
      </c>
    </row>
    <row r="1829" spans="1:17" ht="24" customHeight="1" x14ac:dyDescent="0.2">
      <c r="A1829" s="12" t="s">
        <v>48</v>
      </c>
      <c r="B1829" s="14">
        <v>88248</v>
      </c>
      <c r="C1829" s="12" t="s">
        <v>44</v>
      </c>
      <c r="D1829" s="12" t="s">
        <v>13575</v>
      </c>
      <c r="E1829" s="137" t="s">
        <v>52</v>
      </c>
      <c r="F1829" s="137"/>
      <c r="G1829" s="13" t="s">
        <v>73</v>
      </c>
      <c r="H1829" s="16">
        <v>0.5</v>
      </c>
      <c r="I1829" s="15">
        <f t="shared" ref="I1829:I1830" si="581">P1829</f>
        <v>12.914999999999999</v>
      </c>
      <c r="J1829" s="15">
        <f>ROUND(H1829*I1829,2)</f>
        <v>6.46</v>
      </c>
      <c r="K1829" s="65"/>
      <c r="N1829" s="59">
        <v>17.22</v>
      </c>
      <c r="O1829" s="68">
        <f t="shared" si="569"/>
        <v>4.3049999999999997</v>
      </c>
      <c r="P1829" s="68">
        <f t="shared" si="573"/>
        <v>12.914999999999999</v>
      </c>
      <c r="Q1829" s="69">
        <f t="shared" si="570"/>
        <v>0.25</v>
      </c>
    </row>
    <row r="1830" spans="1:17" ht="24" customHeight="1" thickBot="1" x14ac:dyDescent="0.25">
      <c r="A1830" s="12" t="s">
        <v>48</v>
      </c>
      <c r="B1830" s="14">
        <v>88267</v>
      </c>
      <c r="C1830" s="12" t="s">
        <v>44</v>
      </c>
      <c r="D1830" s="12" t="s">
        <v>486</v>
      </c>
      <c r="E1830" s="137" t="s">
        <v>52</v>
      </c>
      <c r="F1830" s="137"/>
      <c r="G1830" s="13" t="s">
        <v>73</v>
      </c>
      <c r="H1830" s="16">
        <v>0.25</v>
      </c>
      <c r="I1830" s="15">
        <f t="shared" si="581"/>
        <v>15.75</v>
      </c>
      <c r="J1830" s="15">
        <f t="shared" ref="J1830" si="582">ROUNDDOWN(H1830*I1830,2)</f>
        <v>3.93</v>
      </c>
      <c r="K1830" s="65"/>
      <c r="N1830" s="59">
        <v>21</v>
      </c>
      <c r="O1830" s="68">
        <f t="shared" si="569"/>
        <v>5.25</v>
      </c>
      <c r="P1830" s="68">
        <f t="shared" si="573"/>
        <v>15.75</v>
      </c>
      <c r="Q1830" s="69">
        <f t="shared" si="570"/>
        <v>0.25</v>
      </c>
    </row>
    <row r="1831" spans="1:17" ht="0.95" customHeight="1" thickTop="1" x14ac:dyDescent="0.2">
      <c r="A1831" s="11"/>
      <c r="B1831" s="11"/>
      <c r="C1831" s="11"/>
      <c r="D1831" s="11"/>
      <c r="E1831" s="11"/>
      <c r="F1831" s="11"/>
      <c r="G1831" s="11"/>
      <c r="H1831" s="11"/>
      <c r="I1831" s="11"/>
      <c r="J1831" s="11"/>
      <c r="K1831" s="65" t="b">
        <f t="shared" si="571"/>
        <v>0</v>
      </c>
      <c r="N1831" s="59"/>
      <c r="O1831" s="68">
        <f t="shared" si="569"/>
        <v>0</v>
      </c>
      <c r="P1831" s="68">
        <f t="shared" si="573"/>
        <v>0</v>
      </c>
      <c r="Q1831" s="69" t="e">
        <f t="shared" si="570"/>
        <v>#DIV/0!</v>
      </c>
    </row>
    <row r="1832" spans="1:17" ht="18" customHeight="1" x14ac:dyDescent="0.2">
      <c r="A1832" s="2" t="s">
        <v>977</v>
      </c>
      <c r="B1832" s="4" t="s">
        <v>36</v>
      </c>
      <c r="C1832" s="2" t="s">
        <v>37</v>
      </c>
      <c r="D1832" s="2" t="s">
        <v>9</v>
      </c>
      <c r="E1832" s="129" t="s">
        <v>38</v>
      </c>
      <c r="F1832" s="129"/>
      <c r="G1832" s="3" t="s">
        <v>39</v>
      </c>
      <c r="H1832" s="4" t="s">
        <v>40</v>
      </c>
      <c r="I1832" s="4" t="s">
        <v>41</v>
      </c>
      <c r="J1832" s="4" t="s">
        <v>10</v>
      </c>
      <c r="K1832" s="65">
        <f t="shared" si="571"/>
        <v>1082.76</v>
      </c>
      <c r="N1832" s="59" t="s">
        <v>41</v>
      </c>
      <c r="O1832" s="68" t="e">
        <f t="shared" si="569"/>
        <v>#VALUE!</v>
      </c>
      <c r="P1832" s="68" t="e">
        <f t="shared" si="573"/>
        <v>#VALUE!</v>
      </c>
      <c r="Q1832" s="69" t="e">
        <f t="shared" si="570"/>
        <v>#VALUE!</v>
      </c>
    </row>
    <row r="1833" spans="1:17" ht="65.099999999999994" customHeight="1" x14ac:dyDescent="0.2">
      <c r="A1833" s="6" t="s">
        <v>42</v>
      </c>
      <c r="B1833" s="8" t="s">
        <v>978</v>
      </c>
      <c r="C1833" s="6" t="s">
        <v>87</v>
      </c>
      <c r="D1833" s="6" t="s">
        <v>979</v>
      </c>
      <c r="E1833" s="138" t="s">
        <v>46</v>
      </c>
      <c r="F1833" s="138"/>
      <c r="G1833" s="7" t="s">
        <v>545</v>
      </c>
      <c r="H1833" s="10">
        <v>1</v>
      </c>
      <c r="I1833" s="9">
        <f>SUM(J1834:J1841)</f>
        <v>1082.76</v>
      </c>
      <c r="J1833" s="9">
        <f>H1833*I1833</f>
        <v>1082.76</v>
      </c>
      <c r="K1833" s="65"/>
      <c r="N1833" s="59">
        <v>1443.6799999999998</v>
      </c>
      <c r="O1833" s="68">
        <f t="shared" si="569"/>
        <v>360.91999999999996</v>
      </c>
      <c r="P1833" s="68">
        <f t="shared" si="573"/>
        <v>1082.7599999999998</v>
      </c>
      <c r="Q1833" s="69">
        <f t="shared" si="570"/>
        <v>0.25000000000000011</v>
      </c>
    </row>
    <row r="1834" spans="1:17" ht="39" customHeight="1" x14ac:dyDescent="0.2">
      <c r="A1834" s="12" t="s">
        <v>48</v>
      </c>
      <c r="B1834" s="14">
        <v>86879</v>
      </c>
      <c r="C1834" s="12" t="s">
        <v>44</v>
      </c>
      <c r="D1834" s="12" t="s">
        <v>924</v>
      </c>
      <c r="E1834" s="137" t="s">
        <v>154</v>
      </c>
      <c r="F1834" s="137"/>
      <c r="G1834" s="13" t="s">
        <v>130</v>
      </c>
      <c r="H1834" s="16">
        <v>1</v>
      </c>
      <c r="I1834" s="15">
        <f t="shared" ref="I1834:I1841" si="583">P1834</f>
        <v>6.4350000000000005</v>
      </c>
      <c r="J1834" s="15">
        <f>ROUND(H1834*I1834,2)</f>
        <v>6.44</v>
      </c>
      <c r="K1834" s="65"/>
      <c r="N1834" s="59">
        <v>8.58</v>
      </c>
      <c r="O1834" s="68">
        <f t="shared" si="569"/>
        <v>2.145</v>
      </c>
      <c r="P1834" s="68">
        <f t="shared" si="573"/>
        <v>6.4350000000000005</v>
      </c>
      <c r="Q1834" s="69">
        <f t="shared" si="570"/>
        <v>0.25</v>
      </c>
    </row>
    <row r="1835" spans="1:17" ht="26.1" customHeight="1" x14ac:dyDescent="0.2">
      <c r="A1835" s="12" t="s">
        <v>48</v>
      </c>
      <c r="B1835" s="14">
        <v>86884</v>
      </c>
      <c r="C1835" s="12" t="s">
        <v>44</v>
      </c>
      <c r="D1835" s="12" t="s">
        <v>926</v>
      </c>
      <c r="E1835" s="137" t="s">
        <v>154</v>
      </c>
      <c r="F1835" s="137"/>
      <c r="G1835" s="13" t="s">
        <v>130</v>
      </c>
      <c r="H1835" s="16">
        <v>1</v>
      </c>
      <c r="I1835" s="15">
        <f t="shared" si="583"/>
        <v>7.0950000000000006</v>
      </c>
      <c r="J1835" s="15">
        <f t="shared" ref="J1835:J1836" si="584">ROUND(H1835*I1835,2)</f>
        <v>7.1</v>
      </c>
      <c r="K1835" s="65"/>
      <c r="N1835" s="59">
        <v>9.4600000000000009</v>
      </c>
      <c r="O1835" s="68">
        <f t="shared" si="569"/>
        <v>2.3650000000000002</v>
      </c>
      <c r="P1835" s="68">
        <f t="shared" si="573"/>
        <v>7.0950000000000006</v>
      </c>
      <c r="Q1835" s="69">
        <f t="shared" si="570"/>
        <v>0.25</v>
      </c>
    </row>
    <row r="1836" spans="1:17" ht="39" customHeight="1" x14ac:dyDescent="0.2">
      <c r="A1836" s="12" t="s">
        <v>48</v>
      </c>
      <c r="B1836" s="14">
        <v>86895</v>
      </c>
      <c r="C1836" s="12" t="s">
        <v>44</v>
      </c>
      <c r="D1836" s="12" t="s">
        <v>980</v>
      </c>
      <c r="E1836" s="137" t="s">
        <v>154</v>
      </c>
      <c r="F1836" s="137"/>
      <c r="G1836" s="13" t="s">
        <v>130</v>
      </c>
      <c r="H1836" s="16">
        <v>1</v>
      </c>
      <c r="I1836" s="15">
        <f t="shared" si="583"/>
        <v>308.22750000000002</v>
      </c>
      <c r="J1836" s="15">
        <f t="shared" si="584"/>
        <v>308.23</v>
      </c>
      <c r="K1836" s="65"/>
      <c r="N1836" s="59">
        <v>410.97</v>
      </c>
      <c r="O1836" s="68">
        <f t="shared" si="569"/>
        <v>102.74250000000001</v>
      </c>
      <c r="P1836" s="68">
        <f t="shared" si="573"/>
        <v>308.22750000000002</v>
      </c>
      <c r="Q1836" s="69">
        <f t="shared" si="570"/>
        <v>0.25</v>
      </c>
    </row>
    <row r="1837" spans="1:17" ht="24" customHeight="1" x14ac:dyDescent="0.2">
      <c r="A1837" s="12" t="s">
        <v>48</v>
      </c>
      <c r="B1837" s="14">
        <v>88316</v>
      </c>
      <c r="C1837" s="12" t="s">
        <v>44</v>
      </c>
      <c r="D1837" s="12" t="s">
        <v>106</v>
      </c>
      <c r="E1837" s="137" t="s">
        <v>46</v>
      </c>
      <c r="F1837" s="137"/>
      <c r="G1837" s="13" t="s">
        <v>73</v>
      </c>
      <c r="H1837" s="16">
        <v>1</v>
      </c>
      <c r="I1837" s="15">
        <f t="shared" si="583"/>
        <v>12.84</v>
      </c>
      <c r="J1837" s="15">
        <f t="shared" ref="J1837:J1841" si="585">ROUNDDOWN(H1837*I1837,2)</f>
        <v>12.84</v>
      </c>
      <c r="K1837" s="65"/>
      <c r="N1837" s="59">
        <v>17.12</v>
      </c>
      <c r="O1837" s="68">
        <f t="shared" si="569"/>
        <v>4.28</v>
      </c>
      <c r="P1837" s="68">
        <f t="shared" si="573"/>
        <v>12.84</v>
      </c>
      <c r="Q1837" s="69">
        <f t="shared" si="570"/>
        <v>0.25</v>
      </c>
    </row>
    <row r="1838" spans="1:17" ht="26.1" customHeight="1" x14ac:dyDescent="0.2">
      <c r="A1838" s="12" t="s">
        <v>48</v>
      </c>
      <c r="B1838" s="14">
        <v>88267</v>
      </c>
      <c r="C1838" s="12" t="s">
        <v>44</v>
      </c>
      <c r="D1838" s="12" t="s">
        <v>486</v>
      </c>
      <c r="E1838" s="137" t="s">
        <v>46</v>
      </c>
      <c r="F1838" s="137"/>
      <c r="G1838" s="13" t="s">
        <v>73</v>
      </c>
      <c r="H1838" s="16">
        <v>1</v>
      </c>
      <c r="I1838" s="15">
        <f t="shared" si="583"/>
        <v>15.75</v>
      </c>
      <c r="J1838" s="15">
        <f t="shared" si="585"/>
        <v>15.75</v>
      </c>
      <c r="K1838" s="65"/>
      <c r="N1838" s="59">
        <v>21</v>
      </c>
      <c r="O1838" s="68">
        <f t="shared" si="569"/>
        <v>5.25</v>
      </c>
      <c r="P1838" s="68">
        <f t="shared" si="573"/>
        <v>15.75</v>
      </c>
      <c r="Q1838" s="69">
        <f t="shared" si="570"/>
        <v>0.25</v>
      </c>
    </row>
    <row r="1839" spans="1:17" ht="26.1" customHeight="1" x14ac:dyDescent="0.2">
      <c r="A1839" s="12" t="s">
        <v>48</v>
      </c>
      <c r="B1839" s="14">
        <v>86881</v>
      </c>
      <c r="C1839" s="12" t="s">
        <v>44</v>
      </c>
      <c r="D1839" s="12" t="s">
        <v>949</v>
      </c>
      <c r="E1839" s="137" t="s">
        <v>154</v>
      </c>
      <c r="F1839" s="137"/>
      <c r="G1839" s="13" t="s">
        <v>130</v>
      </c>
      <c r="H1839" s="16">
        <v>1</v>
      </c>
      <c r="I1839" s="15">
        <f t="shared" si="583"/>
        <v>129.8175</v>
      </c>
      <c r="J1839" s="15">
        <f t="shared" si="585"/>
        <v>129.81</v>
      </c>
      <c r="K1839" s="65"/>
      <c r="N1839" s="59">
        <v>173.09</v>
      </c>
      <c r="O1839" s="68">
        <f t="shared" si="569"/>
        <v>43.272500000000001</v>
      </c>
      <c r="P1839" s="68">
        <f t="shared" si="573"/>
        <v>129.8175</v>
      </c>
      <c r="Q1839" s="69">
        <f t="shared" si="570"/>
        <v>0.25</v>
      </c>
    </row>
    <row r="1840" spans="1:17" ht="26.1" customHeight="1" x14ac:dyDescent="0.2">
      <c r="A1840" s="17" t="s">
        <v>50</v>
      </c>
      <c r="B1840" s="19">
        <v>7286</v>
      </c>
      <c r="C1840" s="17" t="s">
        <v>90</v>
      </c>
      <c r="D1840" s="17" t="s">
        <v>981</v>
      </c>
      <c r="E1840" s="139" t="s">
        <v>54</v>
      </c>
      <c r="F1840" s="139"/>
      <c r="G1840" s="18" t="s">
        <v>545</v>
      </c>
      <c r="H1840" s="21">
        <v>1</v>
      </c>
      <c r="I1840" s="20">
        <f t="shared" si="583"/>
        <v>494.92499999999995</v>
      </c>
      <c r="J1840" s="20">
        <f t="shared" si="585"/>
        <v>494.92</v>
      </c>
      <c r="K1840" s="65"/>
      <c r="N1840" s="59">
        <v>659.9</v>
      </c>
      <c r="O1840" s="68">
        <f t="shared" si="569"/>
        <v>164.97499999999999</v>
      </c>
      <c r="P1840" s="68">
        <f t="shared" si="573"/>
        <v>494.92499999999995</v>
      </c>
      <c r="Q1840" s="69">
        <f t="shared" si="570"/>
        <v>0.25</v>
      </c>
    </row>
    <row r="1841" spans="1:17" ht="39" customHeight="1" thickBot="1" x14ac:dyDescent="0.25">
      <c r="A1841" s="17" t="s">
        <v>50</v>
      </c>
      <c r="B1841" s="19">
        <v>36796</v>
      </c>
      <c r="C1841" s="17" t="s">
        <v>44</v>
      </c>
      <c r="D1841" s="17" t="s">
        <v>982</v>
      </c>
      <c r="E1841" s="139" t="s">
        <v>54</v>
      </c>
      <c r="F1841" s="139"/>
      <c r="G1841" s="18" t="s">
        <v>130</v>
      </c>
      <c r="H1841" s="21">
        <v>1</v>
      </c>
      <c r="I1841" s="20">
        <f t="shared" si="583"/>
        <v>107.67</v>
      </c>
      <c r="J1841" s="20">
        <f t="shared" si="585"/>
        <v>107.67</v>
      </c>
      <c r="K1841" s="65"/>
      <c r="N1841" s="59">
        <v>143.56</v>
      </c>
      <c r="O1841" s="68">
        <f t="shared" si="569"/>
        <v>35.89</v>
      </c>
      <c r="P1841" s="68">
        <f t="shared" si="573"/>
        <v>107.67</v>
      </c>
      <c r="Q1841" s="69">
        <f t="shared" si="570"/>
        <v>0.25</v>
      </c>
    </row>
    <row r="1842" spans="1:17" ht="0.95" customHeight="1" thickTop="1" x14ac:dyDescent="0.2">
      <c r="A1842" s="11"/>
      <c r="B1842" s="11"/>
      <c r="C1842" s="11"/>
      <c r="D1842" s="11"/>
      <c r="E1842" s="11"/>
      <c r="F1842" s="11"/>
      <c r="G1842" s="11"/>
      <c r="H1842" s="11"/>
      <c r="I1842" s="11"/>
      <c r="J1842" s="11"/>
      <c r="K1842" s="65" t="b">
        <f t="shared" si="571"/>
        <v>0</v>
      </c>
      <c r="N1842" s="59"/>
      <c r="O1842" s="68">
        <f t="shared" si="569"/>
        <v>0</v>
      </c>
      <c r="P1842" s="68">
        <f t="shared" si="573"/>
        <v>0</v>
      </c>
      <c r="Q1842" s="69" t="e">
        <f t="shared" si="570"/>
        <v>#DIV/0!</v>
      </c>
    </row>
    <row r="1843" spans="1:17" ht="18" customHeight="1" x14ac:dyDescent="0.2">
      <c r="A1843" s="2" t="s">
        <v>983</v>
      </c>
      <c r="B1843" s="4" t="s">
        <v>36</v>
      </c>
      <c r="C1843" s="2" t="s">
        <v>37</v>
      </c>
      <c r="D1843" s="2" t="s">
        <v>9</v>
      </c>
      <c r="E1843" s="129" t="s">
        <v>38</v>
      </c>
      <c r="F1843" s="129"/>
      <c r="G1843" s="3" t="s">
        <v>39</v>
      </c>
      <c r="H1843" s="4" t="s">
        <v>40</v>
      </c>
      <c r="I1843" s="4" t="s">
        <v>41</v>
      </c>
      <c r="J1843" s="4" t="s">
        <v>10</v>
      </c>
      <c r="K1843" s="65">
        <f t="shared" si="571"/>
        <v>58.569999999999993</v>
      </c>
      <c r="N1843" s="59" t="s">
        <v>41</v>
      </c>
      <c r="O1843" s="68" t="e">
        <f t="shared" si="569"/>
        <v>#VALUE!</v>
      </c>
      <c r="P1843" s="68" t="e">
        <f t="shared" si="573"/>
        <v>#VALUE!</v>
      </c>
      <c r="Q1843" s="69" t="e">
        <f t="shared" si="570"/>
        <v>#VALUE!</v>
      </c>
    </row>
    <row r="1844" spans="1:17" ht="39" customHeight="1" x14ac:dyDescent="0.2">
      <c r="A1844" s="6" t="s">
        <v>42</v>
      </c>
      <c r="B1844" s="8">
        <v>96523</v>
      </c>
      <c r="C1844" s="6" t="s">
        <v>44</v>
      </c>
      <c r="D1844" s="6" t="s">
        <v>272</v>
      </c>
      <c r="E1844" s="138" t="s">
        <v>209</v>
      </c>
      <c r="F1844" s="138"/>
      <c r="G1844" s="7" t="s">
        <v>104</v>
      </c>
      <c r="H1844" s="10">
        <v>1</v>
      </c>
      <c r="I1844" s="9">
        <f>SUM(J1845:J1846)</f>
        <v>58.569999999999993</v>
      </c>
      <c r="J1844" s="9">
        <f>H1844*I1844</f>
        <v>58.569999999999993</v>
      </c>
      <c r="K1844" s="65"/>
      <c r="N1844" s="59">
        <v>78.09</v>
      </c>
      <c r="O1844" s="68">
        <f t="shared" si="569"/>
        <v>19.522500000000001</v>
      </c>
      <c r="P1844" s="68">
        <f t="shared" si="573"/>
        <v>58.567500000000003</v>
      </c>
      <c r="Q1844" s="69">
        <f t="shared" si="570"/>
        <v>0.25</v>
      </c>
    </row>
    <row r="1845" spans="1:17" ht="24" customHeight="1" x14ac:dyDescent="0.2">
      <c r="A1845" s="12" t="s">
        <v>48</v>
      </c>
      <c r="B1845" s="14">
        <v>88309</v>
      </c>
      <c r="C1845" s="12" t="s">
        <v>44</v>
      </c>
      <c r="D1845" s="12" t="s">
        <v>273</v>
      </c>
      <c r="E1845" s="137" t="s">
        <v>46</v>
      </c>
      <c r="F1845" s="137"/>
      <c r="G1845" s="13" t="s">
        <v>73</v>
      </c>
      <c r="H1845" s="16">
        <v>1.1904999999999999</v>
      </c>
      <c r="I1845" s="15">
        <f t="shared" ref="I1845:I1846" si="586">P1845</f>
        <v>16.297499999999999</v>
      </c>
      <c r="J1845" s="15">
        <f>ROUNDUP(H1845*I1845,2)</f>
        <v>19.41</v>
      </c>
      <c r="K1845" s="65"/>
      <c r="N1845" s="59">
        <v>21.73</v>
      </c>
      <c r="O1845" s="68">
        <f t="shared" si="569"/>
        <v>5.4325000000000001</v>
      </c>
      <c r="P1845" s="68">
        <f t="shared" si="573"/>
        <v>16.297499999999999</v>
      </c>
      <c r="Q1845" s="69">
        <f t="shared" si="570"/>
        <v>0.25</v>
      </c>
    </row>
    <row r="1846" spans="1:17" ht="24" customHeight="1" thickBot="1" x14ac:dyDescent="0.25">
      <c r="A1846" s="12" t="s">
        <v>48</v>
      </c>
      <c r="B1846" s="14">
        <v>88316</v>
      </c>
      <c r="C1846" s="12" t="s">
        <v>44</v>
      </c>
      <c r="D1846" s="12" t="s">
        <v>106</v>
      </c>
      <c r="E1846" s="137" t="s">
        <v>46</v>
      </c>
      <c r="F1846" s="137"/>
      <c r="G1846" s="13" t="s">
        <v>73</v>
      </c>
      <c r="H1846" s="16">
        <v>3.05</v>
      </c>
      <c r="I1846" s="15">
        <f t="shared" si="586"/>
        <v>12.84</v>
      </c>
      <c r="J1846" s="15">
        <f>ROUND(H1846*I1846,2)</f>
        <v>39.159999999999997</v>
      </c>
      <c r="K1846" s="65"/>
      <c r="N1846" s="59">
        <v>17.12</v>
      </c>
      <c r="O1846" s="68">
        <f t="shared" si="569"/>
        <v>4.28</v>
      </c>
      <c r="P1846" s="68">
        <f t="shared" si="573"/>
        <v>12.84</v>
      </c>
      <c r="Q1846" s="69">
        <f t="shared" si="570"/>
        <v>0.25</v>
      </c>
    </row>
    <row r="1847" spans="1:17" ht="0.95" customHeight="1" thickTop="1" x14ac:dyDescent="0.2">
      <c r="A1847" s="11"/>
      <c r="B1847" s="11"/>
      <c r="C1847" s="11"/>
      <c r="D1847" s="11"/>
      <c r="E1847" s="11"/>
      <c r="F1847" s="11"/>
      <c r="G1847" s="11"/>
      <c r="H1847" s="11"/>
      <c r="I1847" s="11"/>
      <c r="J1847" s="11"/>
      <c r="K1847" s="65" t="b">
        <f t="shared" si="571"/>
        <v>0</v>
      </c>
      <c r="N1847" s="59"/>
      <c r="O1847" s="68">
        <f t="shared" si="569"/>
        <v>0</v>
      </c>
      <c r="P1847" s="68">
        <f t="shared" si="573"/>
        <v>0</v>
      </c>
      <c r="Q1847" s="69" t="e">
        <f t="shared" si="570"/>
        <v>#DIV/0!</v>
      </c>
    </row>
    <row r="1848" spans="1:17" ht="18" customHeight="1" x14ac:dyDescent="0.2">
      <c r="A1848" s="2" t="s">
        <v>984</v>
      </c>
      <c r="B1848" s="4" t="s">
        <v>36</v>
      </c>
      <c r="C1848" s="2" t="s">
        <v>37</v>
      </c>
      <c r="D1848" s="2" t="s">
        <v>9</v>
      </c>
      <c r="E1848" s="129" t="s">
        <v>38</v>
      </c>
      <c r="F1848" s="129"/>
      <c r="G1848" s="3" t="s">
        <v>39</v>
      </c>
      <c r="H1848" s="4" t="s">
        <v>40</v>
      </c>
      <c r="I1848" s="4" t="s">
        <v>41</v>
      </c>
      <c r="J1848" s="4" t="s">
        <v>10</v>
      </c>
      <c r="K1848" s="65">
        <f t="shared" si="571"/>
        <v>21.83</v>
      </c>
      <c r="N1848" s="59" t="s">
        <v>41</v>
      </c>
      <c r="O1848" s="68" t="e">
        <f t="shared" si="569"/>
        <v>#VALUE!</v>
      </c>
      <c r="P1848" s="68" t="e">
        <f t="shared" si="573"/>
        <v>#VALUE!</v>
      </c>
      <c r="Q1848" s="69" t="e">
        <f t="shared" si="570"/>
        <v>#VALUE!</v>
      </c>
    </row>
    <row r="1849" spans="1:17" ht="26.1" customHeight="1" x14ac:dyDescent="0.2">
      <c r="A1849" s="6" t="s">
        <v>42</v>
      </c>
      <c r="B1849" s="8" t="s">
        <v>277</v>
      </c>
      <c r="C1849" s="6" t="s">
        <v>278</v>
      </c>
      <c r="D1849" s="6" t="s">
        <v>279</v>
      </c>
      <c r="E1849" s="138" t="s">
        <v>280</v>
      </c>
      <c r="F1849" s="138"/>
      <c r="G1849" s="7" t="s">
        <v>101</v>
      </c>
      <c r="H1849" s="10">
        <v>1</v>
      </c>
      <c r="I1849" s="9">
        <f>SUM(J1850)</f>
        <v>21.83</v>
      </c>
      <c r="J1849" s="9">
        <f>H1849*I1849</f>
        <v>21.83</v>
      </c>
      <c r="K1849" s="65"/>
      <c r="N1849" s="59">
        <v>29.1</v>
      </c>
      <c r="O1849" s="68">
        <f t="shared" si="569"/>
        <v>7.2750000000000004</v>
      </c>
      <c r="P1849" s="68">
        <f t="shared" si="573"/>
        <v>21.825000000000003</v>
      </c>
      <c r="Q1849" s="69">
        <f t="shared" si="570"/>
        <v>0.24999999999999989</v>
      </c>
    </row>
    <row r="1850" spans="1:17" ht="24" customHeight="1" thickBot="1" x14ac:dyDescent="0.25">
      <c r="A1850" s="12" t="s">
        <v>48</v>
      </c>
      <c r="B1850" s="14">
        <v>88316</v>
      </c>
      <c r="C1850" s="12" t="s">
        <v>44</v>
      </c>
      <c r="D1850" s="12" t="s">
        <v>106</v>
      </c>
      <c r="E1850" s="137" t="s">
        <v>46</v>
      </c>
      <c r="F1850" s="137"/>
      <c r="G1850" s="13" t="s">
        <v>73</v>
      </c>
      <c r="H1850" s="16">
        <v>1.7</v>
      </c>
      <c r="I1850" s="15">
        <f t="shared" ref="I1850" si="587">P1850</f>
        <v>12.84</v>
      </c>
      <c r="J1850" s="15">
        <f>ROUND(H1850*I1850,2)</f>
        <v>21.83</v>
      </c>
      <c r="K1850" s="65"/>
      <c r="N1850" s="59">
        <v>17.12</v>
      </c>
      <c r="O1850" s="68">
        <f t="shared" si="569"/>
        <v>4.28</v>
      </c>
      <c r="P1850" s="68">
        <f t="shared" si="573"/>
        <v>12.84</v>
      </c>
      <c r="Q1850" s="69">
        <f t="shared" si="570"/>
        <v>0.25</v>
      </c>
    </row>
    <row r="1851" spans="1:17" ht="0.95" customHeight="1" thickTop="1" x14ac:dyDescent="0.2">
      <c r="A1851" s="11"/>
      <c r="B1851" s="11"/>
      <c r="C1851" s="11"/>
      <c r="D1851" s="11"/>
      <c r="E1851" s="11"/>
      <c r="F1851" s="11"/>
      <c r="G1851" s="11"/>
      <c r="H1851" s="11"/>
      <c r="I1851" s="11"/>
      <c r="J1851" s="11"/>
      <c r="K1851" s="65" t="b">
        <f t="shared" si="571"/>
        <v>0</v>
      </c>
      <c r="N1851" s="59"/>
      <c r="O1851" s="68">
        <f t="shared" si="569"/>
        <v>0</v>
      </c>
      <c r="P1851" s="68">
        <f t="shared" si="573"/>
        <v>0</v>
      </c>
      <c r="Q1851" s="69" t="e">
        <f t="shared" si="570"/>
        <v>#DIV/0!</v>
      </c>
    </row>
    <row r="1852" spans="1:17" ht="18" customHeight="1" x14ac:dyDescent="0.2">
      <c r="A1852" s="2" t="s">
        <v>985</v>
      </c>
      <c r="B1852" s="4" t="s">
        <v>36</v>
      </c>
      <c r="C1852" s="2" t="s">
        <v>37</v>
      </c>
      <c r="D1852" s="2" t="s">
        <v>9</v>
      </c>
      <c r="E1852" s="129" t="s">
        <v>38</v>
      </c>
      <c r="F1852" s="129"/>
      <c r="G1852" s="3" t="s">
        <v>39</v>
      </c>
      <c r="H1852" s="4" t="s">
        <v>40</v>
      </c>
      <c r="I1852" s="4" t="s">
        <v>41</v>
      </c>
      <c r="J1852" s="4" t="s">
        <v>10</v>
      </c>
      <c r="K1852" s="65">
        <f t="shared" si="571"/>
        <v>26.479999999999997</v>
      </c>
      <c r="N1852" s="59" t="s">
        <v>41</v>
      </c>
      <c r="O1852" s="68" t="e">
        <f t="shared" si="569"/>
        <v>#VALUE!</v>
      </c>
      <c r="P1852" s="68" t="e">
        <f t="shared" si="573"/>
        <v>#VALUE!</v>
      </c>
      <c r="Q1852" s="69" t="e">
        <f t="shared" si="570"/>
        <v>#VALUE!</v>
      </c>
    </row>
    <row r="1853" spans="1:17" ht="39" customHeight="1" x14ac:dyDescent="0.2">
      <c r="A1853" s="6" t="s">
        <v>42</v>
      </c>
      <c r="B1853" s="8">
        <v>96619</v>
      </c>
      <c r="C1853" s="6" t="s">
        <v>44</v>
      </c>
      <c r="D1853" s="6" t="s">
        <v>301</v>
      </c>
      <c r="E1853" s="138" t="s">
        <v>103</v>
      </c>
      <c r="F1853" s="138"/>
      <c r="G1853" s="7" t="s">
        <v>101</v>
      </c>
      <c r="H1853" s="10">
        <v>1</v>
      </c>
      <c r="I1853" s="9">
        <f>SUM(J1854:J1856)</f>
        <v>26.479999999999997</v>
      </c>
      <c r="J1853" s="9">
        <f>H1853*I1853</f>
        <v>26.479999999999997</v>
      </c>
      <c r="K1853" s="65"/>
      <c r="N1853" s="59">
        <v>35.299999999999997</v>
      </c>
      <c r="O1853" s="68">
        <f t="shared" si="569"/>
        <v>8.8249999999999993</v>
      </c>
      <c r="P1853" s="68">
        <f t="shared" si="573"/>
        <v>26.474999999999998</v>
      </c>
      <c r="Q1853" s="69">
        <f t="shared" si="570"/>
        <v>0.25</v>
      </c>
    </row>
    <row r="1854" spans="1:17" ht="24" customHeight="1" x14ac:dyDescent="0.2">
      <c r="A1854" s="12" t="s">
        <v>48</v>
      </c>
      <c r="B1854" s="14">
        <v>88309</v>
      </c>
      <c r="C1854" s="12" t="s">
        <v>44</v>
      </c>
      <c r="D1854" s="12" t="s">
        <v>273</v>
      </c>
      <c r="E1854" s="137" t="s">
        <v>46</v>
      </c>
      <c r="F1854" s="137"/>
      <c r="G1854" s="13" t="s">
        <v>73</v>
      </c>
      <c r="H1854" s="16">
        <v>0.31059999999999999</v>
      </c>
      <c r="I1854" s="15">
        <f t="shared" ref="I1854:I1856" si="588">P1854</f>
        <v>16.297499999999999</v>
      </c>
      <c r="J1854" s="15">
        <f>ROUND(H1854*I1854,2)</f>
        <v>5.0599999999999996</v>
      </c>
      <c r="K1854" s="65"/>
      <c r="N1854" s="59">
        <v>21.73</v>
      </c>
      <c r="O1854" s="68">
        <f t="shared" si="569"/>
        <v>5.4325000000000001</v>
      </c>
      <c r="P1854" s="68">
        <f t="shared" si="573"/>
        <v>16.297499999999999</v>
      </c>
      <c r="Q1854" s="69">
        <f t="shared" si="570"/>
        <v>0.25</v>
      </c>
    </row>
    <row r="1855" spans="1:17" ht="24" customHeight="1" x14ac:dyDescent="0.2">
      <c r="A1855" s="12" t="s">
        <v>48</v>
      </c>
      <c r="B1855" s="14">
        <v>88316</v>
      </c>
      <c r="C1855" s="12" t="s">
        <v>44</v>
      </c>
      <c r="D1855" s="12" t="s">
        <v>106</v>
      </c>
      <c r="E1855" s="137" t="s">
        <v>46</v>
      </c>
      <c r="F1855" s="137"/>
      <c r="G1855" s="13" t="s">
        <v>73</v>
      </c>
      <c r="H1855" s="16">
        <v>8.4699999999999998E-2</v>
      </c>
      <c r="I1855" s="15">
        <f t="shared" si="588"/>
        <v>12.84</v>
      </c>
      <c r="J1855" s="15">
        <f>ROUND(H1855*I1855,2)</f>
        <v>1.0900000000000001</v>
      </c>
      <c r="K1855" s="65"/>
      <c r="N1855" s="59">
        <v>17.12</v>
      </c>
      <c r="O1855" s="68">
        <f t="shared" si="569"/>
        <v>4.28</v>
      </c>
      <c r="P1855" s="68">
        <f t="shared" si="573"/>
        <v>12.84</v>
      </c>
      <c r="Q1855" s="69">
        <f t="shared" si="570"/>
        <v>0.25</v>
      </c>
    </row>
    <row r="1856" spans="1:17" ht="39" customHeight="1" thickBot="1" x14ac:dyDescent="0.25">
      <c r="A1856" s="12" t="s">
        <v>48</v>
      </c>
      <c r="B1856" s="14">
        <v>94968</v>
      </c>
      <c r="C1856" s="12" t="s">
        <v>44</v>
      </c>
      <c r="D1856" s="12" t="s">
        <v>302</v>
      </c>
      <c r="E1856" s="137" t="s">
        <v>103</v>
      </c>
      <c r="F1856" s="137"/>
      <c r="G1856" s="13" t="s">
        <v>104</v>
      </c>
      <c r="H1856" s="16">
        <v>5.6500000000000002E-2</v>
      </c>
      <c r="I1856" s="15">
        <f t="shared" si="588"/>
        <v>359.92499999999995</v>
      </c>
      <c r="J1856" s="15">
        <f t="shared" ref="J1856" si="589">ROUNDDOWN(H1856*I1856,2)</f>
        <v>20.329999999999998</v>
      </c>
      <c r="K1856" s="65"/>
      <c r="N1856" s="59">
        <v>479.9</v>
      </c>
      <c r="O1856" s="68">
        <f t="shared" si="569"/>
        <v>119.97499999999999</v>
      </c>
      <c r="P1856" s="68">
        <f t="shared" si="573"/>
        <v>359.92499999999995</v>
      </c>
      <c r="Q1856" s="69">
        <f t="shared" si="570"/>
        <v>0.25000000000000011</v>
      </c>
    </row>
    <row r="1857" spans="1:17" ht="0.95" customHeight="1" thickTop="1" x14ac:dyDescent="0.2">
      <c r="A1857" s="11"/>
      <c r="B1857" s="11"/>
      <c r="C1857" s="11"/>
      <c r="D1857" s="11"/>
      <c r="E1857" s="11"/>
      <c r="F1857" s="11"/>
      <c r="G1857" s="11"/>
      <c r="H1857" s="11"/>
      <c r="I1857" s="11"/>
      <c r="J1857" s="11"/>
      <c r="K1857" s="65" t="b">
        <f t="shared" si="571"/>
        <v>0</v>
      </c>
      <c r="N1857" s="59"/>
      <c r="O1857" s="68">
        <f t="shared" si="569"/>
        <v>0</v>
      </c>
      <c r="P1857" s="68">
        <f t="shared" si="573"/>
        <v>0</v>
      </c>
      <c r="Q1857" s="69" t="e">
        <f t="shared" si="570"/>
        <v>#DIV/0!</v>
      </c>
    </row>
    <row r="1858" spans="1:17" ht="18" customHeight="1" x14ac:dyDescent="0.2">
      <c r="A1858" s="2" t="s">
        <v>986</v>
      </c>
      <c r="B1858" s="4" t="s">
        <v>36</v>
      </c>
      <c r="C1858" s="2" t="s">
        <v>37</v>
      </c>
      <c r="D1858" s="2" t="s">
        <v>9</v>
      </c>
      <c r="E1858" s="129" t="s">
        <v>38</v>
      </c>
      <c r="F1858" s="129"/>
      <c r="G1858" s="3" t="s">
        <v>39</v>
      </c>
      <c r="H1858" s="4" t="s">
        <v>40</v>
      </c>
      <c r="I1858" s="4" t="s">
        <v>41</v>
      </c>
      <c r="J1858" s="4" t="s">
        <v>10</v>
      </c>
      <c r="K1858" s="65">
        <f t="shared" si="571"/>
        <v>466.13000000000005</v>
      </c>
      <c r="N1858" s="59" t="s">
        <v>41</v>
      </c>
      <c r="O1858" s="68" t="e">
        <f t="shared" si="569"/>
        <v>#VALUE!</v>
      </c>
      <c r="P1858" s="68" t="e">
        <f t="shared" si="573"/>
        <v>#VALUE!</v>
      </c>
      <c r="Q1858" s="69" t="e">
        <f t="shared" si="570"/>
        <v>#VALUE!</v>
      </c>
    </row>
    <row r="1859" spans="1:17" ht="39" customHeight="1" x14ac:dyDescent="0.2">
      <c r="A1859" s="6" t="s">
        <v>42</v>
      </c>
      <c r="B1859" s="8">
        <v>94965</v>
      </c>
      <c r="C1859" s="6" t="s">
        <v>44</v>
      </c>
      <c r="D1859" s="6" t="s">
        <v>311</v>
      </c>
      <c r="E1859" s="138" t="s">
        <v>103</v>
      </c>
      <c r="F1859" s="138"/>
      <c r="G1859" s="7" t="s">
        <v>104</v>
      </c>
      <c r="H1859" s="10">
        <v>1</v>
      </c>
      <c r="I1859" s="9">
        <f>SUM(J1860:J1866)</f>
        <v>466.13000000000005</v>
      </c>
      <c r="J1859" s="9">
        <f>H1859*I1859</f>
        <v>466.13000000000005</v>
      </c>
      <c r="K1859" s="65"/>
      <c r="N1859" s="59">
        <v>621.5</v>
      </c>
      <c r="O1859" s="68">
        <f t="shared" si="569"/>
        <v>155.375</v>
      </c>
      <c r="P1859" s="68">
        <f t="shared" si="573"/>
        <v>466.125</v>
      </c>
      <c r="Q1859" s="69">
        <f t="shared" si="570"/>
        <v>0.25</v>
      </c>
    </row>
    <row r="1860" spans="1:17" ht="24" customHeight="1" x14ac:dyDescent="0.2">
      <c r="A1860" s="12" t="s">
        <v>48</v>
      </c>
      <c r="B1860" s="14">
        <v>88316</v>
      </c>
      <c r="C1860" s="12" t="s">
        <v>44</v>
      </c>
      <c r="D1860" s="12" t="s">
        <v>106</v>
      </c>
      <c r="E1860" s="137" t="s">
        <v>46</v>
      </c>
      <c r="F1860" s="137"/>
      <c r="G1860" s="13" t="s">
        <v>73</v>
      </c>
      <c r="H1860" s="16">
        <v>2.3117000000000001</v>
      </c>
      <c r="I1860" s="15">
        <f t="shared" ref="I1860:I1866" si="590">P1860</f>
        <v>12.84</v>
      </c>
      <c r="J1860" s="15">
        <f t="shared" ref="J1860:J1866" si="591">ROUNDDOWN(H1860*I1860,2)</f>
        <v>29.68</v>
      </c>
      <c r="K1860" s="65"/>
      <c r="N1860" s="59">
        <v>17.12</v>
      </c>
      <c r="O1860" s="68">
        <f t="shared" si="569"/>
        <v>4.28</v>
      </c>
      <c r="P1860" s="68">
        <f t="shared" si="573"/>
        <v>12.84</v>
      </c>
      <c r="Q1860" s="69">
        <f t="shared" si="570"/>
        <v>0.25</v>
      </c>
    </row>
    <row r="1861" spans="1:17" ht="26.1" customHeight="1" x14ac:dyDescent="0.2">
      <c r="A1861" s="12" t="s">
        <v>48</v>
      </c>
      <c r="B1861" s="14">
        <v>88377</v>
      </c>
      <c r="C1861" s="12" t="s">
        <v>44</v>
      </c>
      <c r="D1861" s="12" t="s">
        <v>312</v>
      </c>
      <c r="E1861" s="137" t="s">
        <v>46</v>
      </c>
      <c r="F1861" s="137"/>
      <c r="G1861" s="13" t="s">
        <v>73</v>
      </c>
      <c r="H1861" s="16">
        <v>1.4637</v>
      </c>
      <c r="I1861" s="15">
        <f t="shared" si="590"/>
        <v>14.077500000000001</v>
      </c>
      <c r="J1861" s="15">
        <f t="shared" si="591"/>
        <v>20.6</v>
      </c>
      <c r="K1861" s="65"/>
      <c r="N1861" s="59">
        <v>18.77</v>
      </c>
      <c r="O1861" s="68">
        <f t="shared" si="569"/>
        <v>4.6924999999999999</v>
      </c>
      <c r="P1861" s="68">
        <f t="shared" si="573"/>
        <v>14.077500000000001</v>
      </c>
      <c r="Q1861" s="69">
        <f t="shared" si="570"/>
        <v>0.25</v>
      </c>
    </row>
    <row r="1862" spans="1:17" ht="51.95" customHeight="1" x14ac:dyDescent="0.2">
      <c r="A1862" s="12" t="s">
        <v>48</v>
      </c>
      <c r="B1862" s="14">
        <v>88830</v>
      </c>
      <c r="C1862" s="12" t="s">
        <v>44</v>
      </c>
      <c r="D1862" s="12" t="s">
        <v>313</v>
      </c>
      <c r="E1862" s="137" t="s">
        <v>118</v>
      </c>
      <c r="F1862" s="137"/>
      <c r="G1862" s="13" t="s">
        <v>119</v>
      </c>
      <c r="H1862" s="16">
        <v>0.75339999999999996</v>
      </c>
      <c r="I1862" s="15">
        <f t="shared" si="590"/>
        <v>1.4924999999999999</v>
      </c>
      <c r="J1862" s="15">
        <f t="shared" si="591"/>
        <v>1.1200000000000001</v>
      </c>
      <c r="K1862" s="65"/>
      <c r="N1862" s="59">
        <v>1.99</v>
      </c>
      <c r="O1862" s="68">
        <f t="shared" si="569"/>
        <v>0.4975</v>
      </c>
      <c r="P1862" s="68">
        <f t="shared" si="573"/>
        <v>1.4924999999999999</v>
      </c>
      <c r="Q1862" s="69">
        <f t="shared" si="570"/>
        <v>0.25</v>
      </c>
    </row>
    <row r="1863" spans="1:17" ht="51.95" customHeight="1" x14ac:dyDescent="0.2">
      <c r="A1863" s="12" t="s">
        <v>48</v>
      </c>
      <c r="B1863" s="14">
        <v>88831</v>
      </c>
      <c r="C1863" s="12" t="s">
        <v>44</v>
      </c>
      <c r="D1863" s="12" t="s">
        <v>314</v>
      </c>
      <c r="E1863" s="137" t="s">
        <v>118</v>
      </c>
      <c r="F1863" s="137"/>
      <c r="G1863" s="13" t="s">
        <v>121</v>
      </c>
      <c r="H1863" s="16">
        <v>0.71030000000000004</v>
      </c>
      <c r="I1863" s="15">
        <f t="shared" si="590"/>
        <v>0.315</v>
      </c>
      <c r="J1863" s="15">
        <f t="shared" si="591"/>
        <v>0.22</v>
      </c>
      <c r="K1863" s="65"/>
      <c r="N1863" s="59">
        <v>0.42</v>
      </c>
      <c r="O1863" s="68">
        <f t="shared" si="569"/>
        <v>0.105</v>
      </c>
      <c r="P1863" s="68">
        <f t="shared" si="573"/>
        <v>0.315</v>
      </c>
      <c r="Q1863" s="69">
        <f t="shared" si="570"/>
        <v>0.25</v>
      </c>
    </row>
    <row r="1864" spans="1:17" ht="26.1" customHeight="1" x14ac:dyDescent="0.2">
      <c r="A1864" s="17" t="s">
        <v>50</v>
      </c>
      <c r="B1864" s="19">
        <v>370</v>
      </c>
      <c r="C1864" s="17" t="s">
        <v>44</v>
      </c>
      <c r="D1864" s="17" t="s">
        <v>315</v>
      </c>
      <c r="E1864" s="139" t="s">
        <v>54</v>
      </c>
      <c r="F1864" s="139"/>
      <c r="G1864" s="18" t="s">
        <v>104</v>
      </c>
      <c r="H1864" s="21">
        <v>0.72289999999999999</v>
      </c>
      <c r="I1864" s="20">
        <f t="shared" si="590"/>
        <v>67.5</v>
      </c>
      <c r="J1864" s="20">
        <f t="shared" si="591"/>
        <v>48.79</v>
      </c>
      <c r="K1864" s="65"/>
      <c r="N1864" s="59">
        <v>90</v>
      </c>
      <c r="O1864" s="68">
        <f t="shared" ref="O1864:O1927" si="592">N1864*$O$4</f>
        <v>22.5</v>
      </c>
      <c r="P1864" s="68">
        <f t="shared" si="573"/>
        <v>67.5</v>
      </c>
      <c r="Q1864" s="69">
        <f t="shared" ref="Q1864:Q1927" si="593">1-(P1864/N1864)</f>
        <v>0.25</v>
      </c>
    </row>
    <row r="1865" spans="1:17" ht="24" customHeight="1" x14ac:dyDescent="0.2">
      <c r="A1865" s="17" t="s">
        <v>50</v>
      </c>
      <c r="B1865" s="19">
        <v>1379</v>
      </c>
      <c r="C1865" s="17" t="s">
        <v>44</v>
      </c>
      <c r="D1865" s="17" t="s">
        <v>316</v>
      </c>
      <c r="E1865" s="139" t="s">
        <v>54</v>
      </c>
      <c r="F1865" s="139"/>
      <c r="G1865" s="18" t="s">
        <v>112</v>
      </c>
      <c r="H1865" s="21">
        <v>362.65789999999998</v>
      </c>
      <c r="I1865" s="20">
        <f t="shared" si="590"/>
        <v>0.73499999999999999</v>
      </c>
      <c r="J1865" s="20">
        <f t="shared" si="591"/>
        <v>266.55</v>
      </c>
      <c r="K1865" s="65"/>
      <c r="N1865" s="59">
        <v>0.98</v>
      </c>
      <c r="O1865" s="68">
        <f t="shared" si="592"/>
        <v>0.245</v>
      </c>
      <c r="P1865" s="68">
        <f t="shared" si="573"/>
        <v>0.73499999999999999</v>
      </c>
      <c r="Q1865" s="69">
        <f t="shared" si="593"/>
        <v>0.25</v>
      </c>
    </row>
    <row r="1866" spans="1:17" ht="26.1" customHeight="1" thickBot="1" x14ac:dyDescent="0.25">
      <c r="A1866" s="17" t="s">
        <v>50</v>
      </c>
      <c r="B1866" s="19">
        <v>4721</v>
      </c>
      <c r="C1866" s="17" t="s">
        <v>44</v>
      </c>
      <c r="D1866" s="17" t="s">
        <v>317</v>
      </c>
      <c r="E1866" s="139" t="s">
        <v>54</v>
      </c>
      <c r="F1866" s="139"/>
      <c r="G1866" s="18" t="s">
        <v>104</v>
      </c>
      <c r="H1866" s="21">
        <v>0.59340000000000004</v>
      </c>
      <c r="I1866" s="20">
        <f t="shared" si="590"/>
        <v>167.1225</v>
      </c>
      <c r="J1866" s="20">
        <f t="shared" si="591"/>
        <v>99.17</v>
      </c>
      <c r="K1866" s="65"/>
      <c r="N1866" s="59">
        <v>222.83</v>
      </c>
      <c r="O1866" s="68">
        <f t="shared" si="592"/>
        <v>55.707500000000003</v>
      </c>
      <c r="P1866" s="68">
        <f t="shared" si="573"/>
        <v>167.1225</v>
      </c>
      <c r="Q1866" s="69">
        <f t="shared" si="593"/>
        <v>0.25</v>
      </c>
    </row>
    <row r="1867" spans="1:17" ht="0.95" customHeight="1" thickTop="1" x14ac:dyDescent="0.2">
      <c r="A1867" s="11"/>
      <c r="B1867" s="11"/>
      <c r="C1867" s="11"/>
      <c r="D1867" s="11"/>
      <c r="E1867" s="11"/>
      <c r="F1867" s="11"/>
      <c r="G1867" s="11"/>
      <c r="H1867" s="11"/>
      <c r="I1867" s="11"/>
      <c r="J1867" s="11"/>
      <c r="K1867" s="65" t="b">
        <f t="shared" ref="K1867:K1925" si="594">IF(J1867="Total",J1868)</f>
        <v>0</v>
      </c>
      <c r="N1867" s="59"/>
      <c r="O1867" s="68">
        <f t="shared" si="592"/>
        <v>0</v>
      </c>
      <c r="P1867" s="68">
        <f t="shared" si="573"/>
        <v>0</v>
      </c>
      <c r="Q1867" s="69" t="e">
        <f t="shared" si="593"/>
        <v>#DIV/0!</v>
      </c>
    </row>
    <row r="1868" spans="1:17" ht="18" customHeight="1" x14ac:dyDescent="0.2">
      <c r="A1868" s="2" t="s">
        <v>987</v>
      </c>
      <c r="B1868" s="4" t="s">
        <v>36</v>
      </c>
      <c r="C1868" s="2" t="s">
        <v>37</v>
      </c>
      <c r="D1868" s="2" t="s">
        <v>9</v>
      </c>
      <c r="E1868" s="129" t="s">
        <v>38</v>
      </c>
      <c r="F1868" s="129"/>
      <c r="G1868" s="3" t="s">
        <v>39</v>
      </c>
      <c r="H1868" s="4" t="s">
        <v>40</v>
      </c>
      <c r="I1868" s="4" t="s">
        <v>41</v>
      </c>
      <c r="J1868" s="4" t="s">
        <v>10</v>
      </c>
      <c r="K1868" s="65">
        <f t="shared" si="594"/>
        <v>175.81</v>
      </c>
      <c r="N1868" s="59" t="s">
        <v>41</v>
      </c>
      <c r="O1868" s="68" t="e">
        <f t="shared" si="592"/>
        <v>#VALUE!</v>
      </c>
      <c r="P1868" s="68" t="e">
        <f t="shared" si="573"/>
        <v>#VALUE!</v>
      </c>
      <c r="Q1868" s="69" t="e">
        <f t="shared" si="593"/>
        <v>#VALUE!</v>
      </c>
    </row>
    <row r="1869" spans="1:17" ht="26.1" customHeight="1" x14ac:dyDescent="0.2">
      <c r="A1869" s="6" t="s">
        <v>42</v>
      </c>
      <c r="B1869" s="8">
        <v>103670</v>
      </c>
      <c r="C1869" s="6" t="s">
        <v>44</v>
      </c>
      <c r="D1869" s="6" t="s">
        <v>360</v>
      </c>
      <c r="E1869" s="138" t="s">
        <v>103</v>
      </c>
      <c r="F1869" s="138"/>
      <c r="G1869" s="7" t="s">
        <v>104</v>
      </c>
      <c r="H1869" s="10">
        <v>1</v>
      </c>
      <c r="I1869" s="9">
        <f>SUM(J1870:J1874)</f>
        <v>175.81</v>
      </c>
      <c r="J1869" s="9">
        <f>H1869*I1869</f>
        <v>175.81</v>
      </c>
      <c r="K1869" s="65"/>
      <c r="N1869" s="59">
        <v>234.41000000000003</v>
      </c>
      <c r="O1869" s="68">
        <f t="shared" si="592"/>
        <v>58.602500000000006</v>
      </c>
      <c r="P1869" s="68">
        <f t="shared" si="573"/>
        <v>175.8075</v>
      </c>
      <c r="Q1869" s="69">
        <f t="shared" si="593"/>
        <v>0.25000000000000011</v>
      </c>
    </row>
    <row r="1870" spans="1:17" ht="24" customHeight="1" x14ac:dyDescent="0.2">
      <c r="A1870" s="12" t="s">
        <v>48</v>
      </c>
      <c r="B1870" s="14">
        <v>88262</v>
      </c>
      <c r="C1870" s="12" t="s">
        <v>44</v>
      </c>
      <c r="D1870" s="12" t="s">
        <v>105</v>
      </c>
      <c r="E1870" s="137" t="s">
        <v>46</v>
      </c>
      <c r="F1870" s="137"/>
      <c r="G1870" s="13" t="s">
        <v>73</v>
      </c>
      <c r="H1870" s="16">
        <v>2.4510000000000001</v>
      </c>
      <c r="I1870" s="15">
        <f t="shared" ref="I1870:I1874" si="595">P1870</f>
        <v>16.049999999999997</v>
      </c>
      <c r="J1870" s="15">
        <f>ROUND(H1870*I1870,2)</f>
        <v>39.340000000000003</v>
      </c>
      <c r="K1870" s="65"/>
      <c r="N1870" s="59">
        <v>21.4</v>
      </c>
      <c r="O1870" s="68">
        <f t="shared" si="592"/>
        <v>5.35</v>
      </c>
      <c r="P1870" s="68">
        <f t="shared" ref="P1870:P1933" si="596">N1870-O1870</f>
        <v>16.049999999999997</v>
      </c>
      <c r="Q1870" s="69">
        <f t="shared" si="593"/>
        <v>0.25000000000000011</v>
      </c>
    </row>
    <row r="1871" spans="1:17" ht="24" customHeight="1" x14ac:dyDescent="0.2">
      <c r="A1871" s="12" t="s">
        <v>48</v>
      </c>
      <c r="B1871" s="14">
        <v>88309</v>
      </c>
      <c r="C1871" s="12" t="s">
        <v>44</v>
      </c>
      <c r="D1871" s="12" t="s">
        <v>273</v>
      </c>
      <c r="E1871" s="137" t="s">
        <v>46</v>
      </c>
      <c r="F1871" s="137"/>
      <c r="G1871" s="13" t="s">
        <v>73</v>
      </c>
      <c r="H1871" s="16">
        <v>2.6179999999999999</v>
      </c>
      <c r="I1871" s="15">
        <f t="shared" si="595"/>
        <v>16.297499999999999</v>
      </c>
      <c r="J1871" s="15">
        <f>ROUND(H1871*I1871,2)</f>
        <v>42.67</v>
      </c>
      <c r="K1871" s="65"/>
      <c r="N1871" s="59">
        <v>21.73</v>
      </c>
      <c r="O1871" s="68">
        <f t="shared" si="592"/>
        <v>5.4325000000000001</v>
      </c>
      <c r="P1871" s="68">
        <f t="shared" si="596"/>
        <v>16.297499999999999</v>
      </c>
      <c r="Q1871" s="69">
        <f t="shared" si="593"/>
        <v>0.25</v>
      </c>
    </row>
    <row r="1872" spans="1:17" ht="24" customHeight="1" x14ac:dyDescent="0.2">
      <c r="A1872" s="12" t="s">
        <v>48</v>
      </c>
      <c r="B1872" s="14">
        <v>88316</v>
      </c>
      <c r="C1872" s="12" t="s">
        <v>44</v>
      </c>
      <c r="D1872" s="12" t="s">
        <v>106</v>
      </c>
      <c r="E1872" s="137" t="s">
        <v>46</v>
      </c>
      <c r="F1872" s="137"/>
      <c r="G1872" s="13" t="s">
        <v>73</v>
      </c>
      <c r="H1872" s="16">
        <v>7.2</v>
      </c>
      <c r="I1872" s="15">
        <f t="shared" si="595"/>
        <v>12.84</v>
      </c>
      <c r="J1872" s="15">
        <f t="shared" ref="J1872:J1874" si="597">ROUNDDOWN(H1872*I1872,2)</f>
        <v>92.44</v>
      </c>
      <c r="K1872" s="65"/>
      <c r="N1872" s="59">
        <v>17.12</v>
      </c>
      <c r="O1872" s="68">
        <f t="shared" si="592"/>
        <v>4.28</v>
      </c>
      <c r="P1872" s="68">
        <f t="shared" si="596"/>
        <v>12.84</v>
      </c>
      <c r="Q1872" s="69">
        <f t="shared" si="593"/>
        <v>0.25</v>
      </c>
    </row>
    <row r="1873" spans="1:17" ht="39" customHeight="1" x14ac:dyDescent="0.2">
      <c r="A1873" s="12" t="s">
        <v>48</v>
      </c>
      <c r="B1873" s="14">
        <v>90586</v>
      </c>
      <c r="C1873" s="12" t="s">
        <v>44</v>
      </c>
      <c r="D1873" s="12" t="s">
        <v>361</v>
      </c>
      <c r="E1873" s="137" t="s">
        <v>118</v>
      </c>
      <c r="F1873" s="137"/>
      <c r="G1873" s="13" t="s">
        <v>119</v>
      </c>
      <c r="H1873" s="16">
        <v>1</v>
      </c>
      <c r="I1873" s="15">
        <f t="shared" si="595"/>
        <v>0.99</v>
      </c>
      <c r="J1873" s="15">
        <f t="shared" si="597"/>
        <v>0.99</v>
      </c>
      <c r="K1873" s="65"/>
      <c r="N1873" s="59">
        <v>1.32</v>
      </c>
      <c r="O1873" s="68">
        <f t="shared" si="592"/>
        <v>0.33</v>
      </c>
      <c r="P1873" s="68">
        <f t="shared" si="596"/>
        <v>0.99</v>
      </c>
      <c r="Q1873" s="69">
        <f t="shared" si="593"/>
        <v>0.25</v>
      </c>
    </row>
    <row r="1874" spans="1:17" ht="39" customHeight="1" thickBot="1" x14ac:dyDescent="0.25">
      <c r="A1874" s="12" t="s">
        <v>48</v>
      </c>
      <c r="B1874" s="14">
        <v>90587</v>
      </c>
      <c r="C1874" s="12" t="s">
        <v>44</v>
      </c>
      <c r="D1874" s="12" t="s">
        <v>362</v>
      </c>
      <c r="E1874" s="137" t="s">
        <v>118</v>
      </c>
      <c r="F1874" s="137"/>
      <c r="G1874" s="13" t="s">
        <v>121</v>
      </c>
      <c r="H1874" s="16">
        <v>1</v>
      </c>
      <c r="I1874" s="15">
        <f t="shared" si="595"/>
        <v>0.375</v>
      </c>
      <c r="J1874" s="15">
        <f t="shared" si="597"/>
        <v>0.37</v>
      </c>
      <c r="K1874" s="65"/>
      <c r="N1874" s="59">
        <v>0.5</v>
      </c>
      <c r="O1874" s="68">
        <f t="shared" si="592"/>
        <v>0.125</v>
      </c>
      <c r="P1874" s="68">
        <f t="shared" si="596"/>
        <v>0.375</v>
      </c>
      <c r="Q1874" s="69">
        <f t="shared" si="593"/>
        <v>0.25</v>
      </c>
    </row>
    <row r="1875" spans="1:17" ht="0.95" customHeight="1" thickTop="1" x14ac:dyDescent="0.2">
      <c r="A1875" s="11"/>
      <c r="B1875" s="11"/>
      <c r="C1875" s="11"/>
      <c r="D1875" s="11"/>
      <c r="E1875" s="11"/>
      <c r="F1875" s="11"/>
      <c r="G1875" s="11"/>
      <c r="H1875" s="11"/>
      <c r="I1875" s="11"/>
      <c r="J1875" s="11"/>
      <c r="K1875" s="65" t="b">
        <f t="shared" si="594"/>
        <v>0</v>
      </c>
      <c r="N1875" s="59"/>
      <c r="O1875" s="68">
        <f t="shared" si="592"/>
        <v>0</v>
      </c>
      <c r="P1875" s="68">
        <f t="shared" si="596"/>
        <v>0</v>
      </c>
      <c r="Q1875" s="69" t="e">
        <f t="shared" si="593"/>
        <v>#DIV/0!</v>
      </c>
    </row>
    <row r="1876" spans="1:17" ht="18" customHeight="1" x14ac:dyDescent="0.2">
      <c r="A1876" s="2" t="s">
        <v>988</v>
      </c>
      <c r="B1876" s="4" t="s">
        <v>36</v>
      </c>
      <c r="C1876" s="2" t="s">
        <v>37</v>
      </c>
      <c r="D1876" s="2" t="s">
        <v>9</v>
      </c>
      <c r="E1876" s="129" t="s">
        <v>38</v>
      </c>
      <c r="F1876" s="129"/>
      <c r="G1876" s="3" t="s">
        <v>39</v>
      </c>
      <c r="H1876" s="4" t="s">
        <v>40</v>
      </c>
      <c r="I1876" s="4" t="s">
        <v>41</v>
      </c>
      <c r="J1876" s="4" t="s">
        <v>10</v>
      </c>
      <c r="K1876" s="65">
        <f t="shared" si="594"/>
        <v>34.4</v>
      </c>
      <c r="N1876" s="59" t="s">
        <v>41</v>
      </c>
      <c r="O1876" s="68" t="e">
        <f t="shared" si="592"/>
        <v>#VALUE!</v>
      </c>
      <c r="P1876" s="68" t="e">
        <f t="shared" si="596"/>
        <v>#VALUE!</v>
      </c>
      <c r="Q1876" s="69" t="e">
        <f t="shared" si="593"/>
        <v>#VALUE!</v>
      </c>
    </row>
    <row r="1877" spans="1:17" ht="26.1" customHeight="1" x14ac:dyDescent="0.2">
      <c r="A1877" s="6" t="s">
        <v>42</v>
      </c>
      <c r="B1877" s="8">
        <v>98557</v>
      </c>
      <c r="C1877" s="6" t="s">
        <v>44</v>
      </c>
      <c r="D1877" s="6" t="s">
        <v>354</v>
      </c>
      <c r="E1877" s="138" t="s">
        <v>355</v>
      </c>
      <c r="F1877" s="138"/>
      <c r="G1877" s="7" t="s">
        <v>101</v>
      </c>
      <c r="H1877" s="10">
        <v>1</v>
      </c>
      <c r="I1877" s="9">
        <f>SUM(J1878:J1880)</f>
        <v>34.4</v>
      </c>
      <c r="J1877" s="9">
        <f>H1877*I1877</f>
        <v>34.4</v>
      </c>
      <c r="K1877" s="65"/>
      <c r="N1877" s="59">
        <v>45.86</v>
      </c>
      <c r="O1877" s="68">
        <f t="shared" si="592"/>
        <v>11.465</v>
      </c>
      <c r="P1877" s="68">
        <f t="shared" si="596"/>
        <v>34.394999999999996</v>
      </c>
      <c r="Q1877" s="69">
        <f t="shared" si="593"/>
        <v>0.25000000000000011</v>
      </c>
    </row>
    <row r="1878" spans="1:17" ht="26.1" customHeight="1" x14ac:dyDescent="0.2">
      <c r="A1878" s="12" t="s">
        <v>48</v>
      </c>
      <c r="B1878" s="14">
        <v>88243</v>
      </c>
      <c r="C1878" s="12" t="s">
        <v>44</v>
      </c>
      <c r="D1878" s="12" t="s">
        <v>356</v>
      </c>
      <c r="E1878" s="137" t="s">
        <v>46</v>
      </c>
      <c r="F1878" s="137"/>
      <c r="G1878" s="13" t="s">
        <v>73</v>
      </c>
      <c r="H1878" s="16">
        <v>8.5000000000000006E-2</v>
      </c>
      <c r="I1878" s="15">
        <f t="shared" ref="I1878:I1880" si="598">P1878</f>
        <v>13.3125</v>
      </c>
      <c r="J1878" s="15">
        <f>ROUND(H1878*I1878,2)</f>
        <v>1.1299999999999999</v>
      </c>
      <c r="K1878" s="65"/>
      <c r="N1878" s="59">
        <v>17.75</v>
      </c>
      <c r="O1878" s="68">
        <f t="shared" si="592"/>
        <v>4.4375</v>
      </c>
      <c r="P1878" s="68">
        <f t="shared" si="596"/>
        <v>13.3125</v>
      </c>
      <c r="Q1878" s="69">
        <f t="shared" si="593"/>
        <v>0.25</v>
      </c>
    </row>
    <row r="1879" spans="1:17" ht="24" customHeight="1" x14ac:dyDescent="0.2">
      <c r="A1879" s="12" t="s">
        <v>48</v>
      </c>
      <c r="B1879" s="14">
        <v>88270</v>
      </c>
      <c r="C1879" s="12" t="s">
        <v>44</v>
      </c>
      <c r="D1879" s="12" t="s">
        <v>357</v>
      </c>
      <c r="E1879" s="137" t="s">
        <v>46</v>
      </c>
      <c r="F1879" s="137"/>
      <c r="G1879" s="13" t="s">
        <v>73</v>
      </c>
      <c r="H1879" s="16">
        <v>0.42199999999999999</v>
      </c>
      <c r="I1879" s="15">
        <f t="shared" si="598"/>
        <v>16.297499999999999</v>
      </c>
      <c r="J1879" s="15">
        <f>ROUND(H1879*I1879,2)</f>
        <v>6.88</v>
      </c>
      <c r="K1879" s="65"/>
      <c r="N1879" s="59">
        <v>21.73</v>
      </c>
      <c r="O1879" s="68">
        <f t="shared" si="592"/>
        <v>5.4325000000000001</v>
      </c>
      <c r="P1879" s="68">
        <f t="shared" si="596"/>
        <v>16.297499999999999</v>
      </c>
      <c r="Q1879" s="69">
        <f t="shared" si="593"/>
        <v>0.25</v>
      </c>
    </row>
    <row r="1880" spans="1:17" ht="51.95" customHeight="1" thickBot="1" x14ac:dyDescent="0.25">
      <c r="A1880" s="17" t="s">
        <v>50</v>
      </c>
      <c r="B1880" s="19">
        <v>626</v>
      </c>
      <c r="C1880" s="17" t="s">
        <v>44</v>
      </c>
      <c r="D1880" s="17" t="s">
        <v>358</v>
      </c>
      <c r="E1880" s="139" t="s">
        <v>54</v>
      </c>
      <c r="F1880" s="139"/>
      <c r="G1880" s="18" t="s">
        <v>112</v>
      </c>
      <c r="H1880" s="21">
        <v>1.5</v>
      </c>
      <c r="I1880" s="20">
        <f t="shared" si="598"/>
        <v>17.594999999999999</v>
      </c>
      <c r="J1880" s="20">
        <f t="shared" ref="J1880" si="599">ROUNDDOWN(H1880*I1880,2)</f>
        <v>26.39</v>
      </c>
      <c r="K1880" s="65"/>
      <c r="N1880" s="59">
        <v>23.46</v>
      </c>
      <c r="O1880" s="68">
        <f t="shared" si="592"/>
        <v>5.8650000000000002</v>
      </c>
      <c r="P1880" s="68">
        <f t="shared" si="596"/>
        <v>17.594999999999999</v>
      </c>
      <c r="Q1880" s="69">
        <f t="shared" si="593"/>
        <v>0.25000000000000011</v>
      </c>
    </row>
    <row r="1881" spans="1:17" ht="0.95" customHeight="1" thickTop="1" x14ac:dyDescent="0.2">
      <c r="A1881" s="11"/>
      <c r="B1881" s="11"/>
      <c r="C1881" s="11"/>
      <c r="D1881" s="11"/>
      <c r="E1881" s="11"/>
      <c r="F1881" s="11"/>
      <c r="G1881" s="11"/>
      <c r="H1881" s="11"/>
      <c r="I1881" s="11"/>
      <c r="J1881" s="11"/>
      <c r="K1881" s="65" t="b">
        <f t="shared" si="594"/>
        <v>0</v>
      </c>
      <c r="N1881" s="59"/>
      <c r="O1881" s="68">
        <f t="shared" si="592"/>
        <v>0</v>
      </c>
      <c r="P1881" s="68">
        <f t="shared" si="596"/>
        <v>0</v>
      </c>
      <c r="Q1881" s="69" t="e">
        <f t="shared" si="593"/>
        <v>#DIV/0!</v>
      </c>
    </row>
    <row r="1882" spans="1:17" ht="18" customHeight="1" x14ac:dyDescent="0.2">
      <c r="A1882" s="2" t="s">
        <v>989</v>
      </c>
      <c r="B1882" s="4" t="s">
        <v>36</v>
      </c>
      <c r="C1882" s="2" t="s">
        <v>37</v>
      </c>
      <c r="D1882" s="2" t="s">
        <v>9</v>
      </c>
      <c r="E1882" s="129" t="s">
        <v>38</v>
      </c>
      <c r="F1882" s="129"/>
      <c r="G1882" s="3" t="s">
        <v>39</v>
      </c>
      <c r="H1882" s="4" t="s">
        <v>40</v>
      </c>
      <c r="I1882" s="4" t="s">
        <v>41</v>
      </c>
      <c r="J1882" s="4" t="s">
        <v>10</v>
      </c>
      <c r="K1882" s="65">
        <f t="shared" si="594"/>
        <v>29.364999999999998</v>
      </c>
      <c r="N1882" s="59" t="s">
        <v>41</v>
      </c>
      <c r="O1882" s="68" t="e">
        <f t="shared" si="592"/>
        <v>#VALUE!</v>
      </c>
      <c r="P1882" s="68" t="e">
        <f t="shared" si="596"/>
        <v>#VALUE!</v>
      </c>
      <c r="Q1882" s="69" t="e">
        <f t="shared" si="593"/>
        <v>#VALUE!</v>
      </c>
    </row>
    <row r="1883" spans="1:17" ht="24" customHeight="1" x14ac:dyDescent="0.2">
      <c r="A1883" s="6" t="s">
        <v>42</v>
      </c>
      <c r="B1883" s="8" t="s">
        <v>990</v>
      </c>
      <c r="C1883" s="6" t="s">
        <v>87</v>
      </c>
      <c r="D1883" s="6" t="s">
        <v>991</v>
      </c>
      <c r="E1883" s="138" t="s">
        <v>46</v>
      </c>
      <c r="F1883" s="138"/>
      <c r="G1883" s="7" t="s">
        <v>101</v>
      </c>
      <c r="H1883" s="10">
        <v>1</v>
      </c>
      <c r="I1883" s="9">
        <f>SUM(J1884:J1894)</f>
        <v>29.364999999999998</v>
      </c>
      <c r="J1883" s="9">
        <f>H1883*I1883</f>
        <v>29.364999999999998</v>
      </c>
      <c r="K1883" s="65"/>
      <c r="N1883" s="59">
        <v>39.15</v>
      </c>
      <c r="O1883" s="68">
        <f t="shared" si="592"/>
        <v>9.7874999999999996</v>
      </c>
      <c r="P1883" s="68">
        <f t="shared" si="596"/>
        <v>29.362499999999997</v>
      </c>
      <c r="Q1883" s="69">
        <f t="shared" si="593"/>
        <v>0.25</v>
      </c>
    </row>
    <row r="1884" spans="1:17" ht="51.95" customHeight="1" x14ac:dyDescent="0.2">
      <c r="A1884" s="12" t="s">
        <v>48</v>
      </c>
      <c r="B1884" s="14">
        <v>88830</v>
      </c>
      <c r="C1884" s="12" t="s">
        <v>44</v>
      </c>
      <c r="D1884" s="12" t="s">
        <v>313</v>
      </c>
      <c r="E1884" s="137" t="s">
        <v>118</v>
      </c>
      <c r="F1884" s="137"/>
      <c r="G1884" s="13" t="s">
        <v>119</v>
      </c>
      <c r="H1884" s="16">
        <v>1.4E-2</v>
      </c>
      <c r="I1884" s="15">
        <f t="shared" ref="I1884:I1894" si="600">P1884</f>
        <v>1.4924999999999999</v>
      </c>
      <c r="J1884" s="15">
        <f>ROUND(H1884*I1884,2)</f>
        <v>0.02</v>
      </c>
      <c r="K1884" s="65"/>
      <c r="N1884" s="59">
        <v>1.99</v>
      </c>
      <c r="O1884" s="68">
        <f t="shared" si="592"/>
        <v>0.4975</v>
      </c>
      <c r="P1884" s="68">
        <f t="shared" si="596"/>
        <v>1.4924999999999999</v>
      </c>
      <c r="Q1884" s="69">
        <f t="shared" si="593"/>
        <v>0.25</v>
      </c>
    </row>
    <row r="1885" spans="1:17" ht="24" customHeight="1" x14ac:dyDescent="0.2">
      <c r="A1885" s="12" t="s">
        <v>48</v>
      </c>
      <c r="B1885" s="14">
        <v>88245</v>
      </c>
      <c r="C1885" s="12" t="s">
        <v>44</v>
      </c>
      <c r="D1885" s="12" t="s">
        <v>321</v>
      </c>
      <c r="E1885" s="137" t="s">
        <v>46</v>
      </c>
      <c r="F1885" s="137"/>
      <c r="G1885" s="13" t="s">
        <v>73</v>
      </c>
      <c r="H1885" s="16">
        <v>0.1</v>
      </c>
      <c r="I1885" s="15">
        <f t="shared" si="600"/>
        <v>16.184999999999999</v>
      </c>
      <c r="J1885" s="15">
        <f t="shared" ref="J1885:J1894" si="601">ROUND(H1885*I1885,2)</f>
        <v>1.62</v>
      </c>
      <c r="K1885" s="65"/>
      <c r="N1885" s="59">
        <v>21.58</v>
      </c>
      <c r="O1885" s="68">
        <f t="shared" si="592"/>
        <v>5.3949999999999996</v>
      </c>
      <c r="P1885" s="68">
        <f t="shared" si="596"/>
        <v>16.184999999999999</v>
      </c>
      <c r="Q1885" s="69">
        <f t="shared" si="593"/>
        <v>0.25</v>
      </c>
    </row>
    <row r="1886" spans="1:17" ht="24" customHeight="1" x14ac:dyDescent="0.2">
      <c r="A1886" s="12" t="s">
        <v>48</v>
      </c>
      <c r="B1886" s="14">
        <v>88262</v>
      </c>
      <c r="C1886" s="12" t="s">
        <v>44</v>
      </c>
      <c r="D1886" s="12" t="s">
        <v>105</v>
      </c>
      <c r="E1886" s="137" t="s">
        <v>46</v>
      </c>
      <c r="F1886" s="137"/>
      <c r="G1886" s="13" t="s">
        <v>73</v>
      </c>
      <c r="H1886" s="16">
        <v>0.1</v>
      </c>
      <c r="I1886" s="15">
        <f t="shared" si="600"/>
        <v>16.049999999999997</v>
      </c>
      <c r="J1886" s="15">
        <f t="shared" si="601"/>
        <v>1.61</v>
      </c>
      <c r="K1886" s="65"/>
      <c r="N1886" s="59">
        <v>21.4</v>
      </c>
      <c r="O1886" s="68">
        <f t="shared" si="592"/>
        <v>5.35</v>
      </c>
      <c r="P1886" s="68">
        <f t="shared" si="596"/>
        <v>16.049999999999997</v>
      </c>
      <c r="Q1886" s="69">
        <f t="shared" si="593"/>
        <v>0.25000000000000011</v>
      </c>
    </row>
    <row r="1887" spans="1:17" ht="24" customHeight="1" x14ac:dyDescent="0.2">
      <c r="A1887" s="12" t="s">
        <v>48</v>
      </c>
      <c r="B1887" s="14">
        <v>88316</v>
      </c>
      <c r="C1887" s="12" t="s">
        <v>44</v>
      </c>
      <c r="D1887" s="12" t="s">
        <v>106</v>
      </c>
      <c r="E1887" s="137" t="s">
        <v>46</v>
      </c>
      <c r="F1887" s="137"/>
      <c r="G1887" s="13" t="s">
        <v>73</v>
      </c>
      <c r="H1887" s="16">
        <v>0.2</v>
      </c>
      <c r="I1887" s="15">
        <f t="shared" si="600"/>
        <v>12.84</v>
      </c>
      <c r="J1887" s="15">
        <f t="shared" si="601"/>
        <v>2.57</v>
      </c>
      <c r="K1887" s="65"/>
      <c r="N1887" s="59">
        <v>17.12</v>
      </c>
      <c r="O1887" s="68">
        <f t="shared" si="592"/>
        <v>4.28</v>
      </c>
      <c r="P1887" s="68">
        <f t="shared" si="596"/>
        <v>12.84</v>
      </c>
      <c r="Q1887" s="69">
        <f t="shared" si="593"/>
        <v>0.25</v>
      </c>
    </row>
    <row r="1888" spans="1:17" ht="26.1" customHeight="1" x14ac:dyDescent="0.2">
      <c r="A1888" s="17" t="s">
        <v>50</v>
      </c>
      <c r="B1888" s="19">
        <v>43059</v>
      </c>
      <c r="C1888" s="17" t="s">
        <v>44</v>
      </c>
      <c r="D1888" s="17" t="s">
        <v>992</v>
      </c>
      <c r="E1888" s="139" t="s">
        <v>54</v>
      </c>
      <c r="F1888" s="139"/>
      <c r="G1888" s="18" t="s">
        <v>112</v>
      </c>
      <c r="H1888" s="21">
        <v>1.44</v>
      </c>
      <c r="I1888" s="20">
        <f t="shared" si="600"/>
        <v>6.57</v>
      </c>
      <c r="J1888" s="20">
        <f t="shared" si="601"/>
        <v>9.4600000000000009</v>
      </c>
      <c r="K1888" s="65"/>
      <c r="N1888" s="59">
        <v>8.76</v>
      </c>
      <c r="O1888" s="68">
        <f t="shared" si="592"/>
        <v>2.19</v>
      </c>
      <c r="P1888" s="68">
        <f t="shared" si="596"/>
        <v>6.57</v>
      </c>
      <c r="Q1888" s="69">
        <f t="shared" si="593"/>
        <v>0.25</v>
      </c>
    </row>
    <row r="1889" spans="1:17" ht="24" customHeight="1" x14ac:dyDescent="0.2">
      <c r="A1889" s="17" t="s">
        <v>50</v>
      </c>
      <c r="B1889" s="19">
        <v>345</v>
      </c>
      <c r="C1889" s="17" t="s">
        <v>44</v>
      </c>
      <c r="D1889" s="17" t="s">
        <v>383</v>
      </c>
      <c r="E1889" s="139" t="s">
        <v>54</v>
      </c>
      <c r="F1889" s="139"/>
      <c r="G1889" s="18" t="s">
        <v>112</v>
      </c>
      <c r="H1889" s="21">
        <v>2.9000000000000001E-2</v>
      </c>
      <c r="I1889" s="20">
        <f t="shared" si="600"/>
        <v>22.815000000000001</v>
      </c>
      <c r="J1889" s="20">
        <f t="shared" si="601"/>
        <v>0.66</v>
      </c>
      <c r="K1889" s="65"/>
      <c r="N1889" s="59">
        <v>30.42</v>
      </c>
      <c r="O1889" s="68">
        <f t="shared" si="592"/>
        <v>7.6050000000000004</v>
      </c>
      <c r="P1889" s="68">
        <f t="shared" si="596"/>
        <v>22.815000000000001</v>
      </c>
      <c r="Q1889" s="69">
        <f t="shared" si="593"/>
        <v>0.25</v>
      </c>
    </row>
    <row r="1890" spans="1:17" ht="26.1" customHeight="1" x14ac:dyDescent="0.2">
      <c r="A1890" s="17" t="s">
        <v>50</v>
      </c>
      <c r="B1890" s="19">
        <v>367</v>
      </c>
      <c r="C1890" s="17" t="s">
        <v>44</v>
      </c>
      <c r="D1890" s="17" t="s">
        <v>428</v>
      </c>
      <c r="E1890" s="139" t="s">
        <v>54</v>
      </c>
      <c r="F1890" s="139"/>
      <c r="G1890" s="18" t="s">
        <v>104</v>
      </c>
      <c r="H1890" s="21">
        <v>1.6E-2</v>
      </c>
      <c r="I1890" s="20">
        <f t="shared" si="600"/>
        <v>68.377499999999998</v>
      </c>
      <c r="J1890" s="20">
        <f t="shared" si="601"/>
        <v>1.0900000000000001</v>
      </c>
      <c r="K1890" s="65"/>
      <c r="N1890" s="59">
        <v>91.17</v>
      </c>
      <c r="O1890" s="68">
        <f t="shared" si="592"/>
        <v>22.7925</v>
      </c>
      <c r="P1890" s="68">
        <f t="shared" si="596"/>
        <v>68.377499999999998</v>
      </c>
      <c r="Q1890" s="69">
        <f t="shared" si="593"/>
        <v>0.25</v>
      </c>
    </row>
    <row r="1891" spans="1:17" ht="24" customHeight="1" x14ac:dyDescent="0.2">
      <c r="A1891" s="17" t="s">
        <v>50</v>
      </c>
      <c r="B1891" s="19">
        <v>1379</v>
      </c>
      <c r="C1891" s="17" t="s">
        <v>44</v>
      </c>
      <c r="D1891" s="17" t="s">
        <v>316</v>
      </c>
      <c r="E1891" s="139" t="s">
        <v>54</v>
      </c>
      <c r="F1891" s="139"/>
      <c r="G1891" s="18" t="s">
        <v>112</v>
      </c>
      <c r="H1891" s="21">
        <v>5.54</v>
      </c>
      <c r="I1891" s="20">
        <f t="shared" si="600"/>
        <v>0.73499999999999999</v>
      </c>
      <c r="J1891" s="20">
        <f>ROUND(H1891*I1891,2)+0.005</f>
        <v>4.0750000000000002</v>
      </c>
      <c r="K1891" s="65"/>
      <c r="N1891" s="59">
        <v>0.98</v>
      </c>
      <c r="O1891" s="68">
        <f t="shared" si="592"/>
        <v>0.245</v>
      </c>
      <c r="P1891" s="68">
        <f t="shared" si="596"/>
        <v>0.73499999999999999</v>
      </c>
      <c r="Q1891" s="69">
        <f t="shared" si="593"/>
        <v>0.25</v>
      </c>
    </row>
    <row r="1892" spans="1:17" ht="26.1" customHeight="1" x14ac:dyDescent="0.2">
      <c r="A1892" s="17" t="s">
        <v>50</v>
      </c>
      <c r="B1892" s="19">
        <v>4718</v>
      </c>
      <c r="C1892" s="17" t="s">
        <v>44</v>
      </c>
      <c r="D1892" s="17" t="s">
        <v>429</v>
      </c>
      <c r="E1892" s="139" t="s">
        <v>54</v>
      </c>
      <c r="F1892" s="139"/>
      <c r="G1892" s="18" t="s">
        <v>104</v>
      </c>
      <c r="H1892" s="21">
        <v>1.4999999999999999E-2</v>
      </c>
      <c r="I1892" s="20">
        <f t="shared" si="600"/>
        <v>168</v>
      </c>
      <c r="J1892" s="20">
        <f t="shared" si="601"/>
        <v>2.52</v>
      </c>
      <c r="K1892" s="65"/>
      <c r="N1892" s="59">
        <v>224</v>
      </c>
      <c r="O1892" s="68">
        <f t="shared" si="592"/>
        <v>56</v>
      </c>
      <c r="P1892" s="68">
        <f t="shared" si="596"/>
        <v>168</v>
      </c>
      <c r="Q1892" s="69">
        <f t="shared" si="593"/>
        <v>0.25</v>
      </c>
    </row>
    <row r="1893" spans="1:17" ht="24" customHeight="1" x14ac:dyDescent="0.2">
      <c r="A1893" s="17" t="s">
        <v>50</v>
      </c>
      <c r="B1893" s="19">
        <v>5068</v>
      </c>
      <c r="C1893" s="17" t="s">
        <v>44</v>
      </c>
      <c r="D1893" s="17" t="s">
        <v>131</v>
      </c>
      <c r="E1893" s="139" t="s">
        <v>54</v>
      </c>
      <c r="F1893" s="139"/>
      <c r="G1893" s="18" t="s">
        <v>112</v>
      </c>
      <c r="H1893" s="21">
        <v>0.08</v>
      </c>
      <c r="I1893" s="20">
        <f t="shared" si="600"/>
        <v>15.254999999999999</v>
      </c>
      <c r="J1893" s="20">
        <f t="shared" si="601"/>
        <v>1.22</v>
      </c>
      <c r="K1893" s="65"/>
      <c r="N1893" s="59">
        <v>20.34</v>
      </c>
      <c r="O1893" s="68">
        <f t="shared" si="592"/>
        <v>5.085</v>
      </c>
      <c r="P1893" s="68">
        <f t="shared" si="596"/>
        <v>15.254999999999999</v>
      </c>
      <c r="Q1893" s="69">
        <f t="shared" si="593"/>
        <v>0.25</v>
      </c>
    </row>
    <row r="1894" spans="1:17" ht="26.1" customHeight="1" thickBot="1" x14ac:dyDescent="0.25">
      <c r="A1894" s="17" t="s">
        <v>50</v>
      </c>
      <c r="B1894" s="19">
        <v>4512</v>
      </c>
      <c r="C1894" s="17" t="s">
        <v>44</v>
      </c>
      <c r="D1894" s="17" t="s">
        <v>993</v>
      </c>
      <c r="E1894" s="139" t="s">
        <v>54</v>
      </c>
      <c r="F1894" s="139"/>
      <c r="G1894" s="18" t="s">
        <v>108</v>
      </c>
      <c r="H1894" s="21">
        <v>2.5</v>
      </c>
      <c r="I1894" s="20">
        <f t="shared" si="600"/>
        <v>1.8075000000000001</v>
      </c>
      <c r="J1894" s="20">
        <f t="shared" si="601"/>
        <v>4.5199999999999996</v>
      </c>
      <c r="K1894" s="65"/>
      <c r="N1894" s="59">
        <v>2.41</v>
      </c>
      <c r="O1894" s="68">
        <f t="shared" si="592"/>
        <v>0.60250000000000004</v>
      </c>
      <c r="P1894" s="68">
        <f t="shared" si="596"/>
        <v>1.8075000000000001</v>
      </c>
      <c r="Q1894" s="69">
        <f t="shared" si="593"/>
        <v>0.25</v>
      </c>
    </row>
    <row r="1895" spans="1:17" ht="0.95" customHeight="1" thickTop="1" x14ac:dyDescent="0.2">
      <c r="A1895" s="11"/>
      <c r="B1895" s="11"/>
      <c r="C1895" s="11"/>
      <c r="D1895" s="11"/>
      <c r="E1895" s="11"/>
      <c r="F1895" s="11"/>
      <c r="G1895" s="11"/>
      <c r="H1895" s="11"/>
      <c r="I1895" s="11"/>
      <c r="J1895" s="11"/>
      <c r="K1895" s="65" t="b">
        <f t="shared" si="594"/>
        <v>0</v>
      </c>
      <c r="N1895" s="59"/>
      <c r="O1895" s="68">
        <f t="shared" si="592"/>
        <v>0</v>
      </c>
      <c r="P1895" s="68">
        <f t="shared" si="596"/>
        <v>0</v>
      </c>
      <c r="Q1895" s="69" t="e">
        <f t="shared" si="593"/>
        <v>#DIV/0!</v>
      </c>
    </row>
    <row r="1896" spans="1:17" ht="18" customHeight="1" x14ac:dyDescent="0.2">
      <c r="A1896" s="2" t="s">
        <v>994</v>
      </c>
      <c r="B1896" s="4" t="s">
        <v>36</v>
      </c>
      <c r="C1896" s="2" t="s">
        <v>37</v>
      </c>
      <c r="D1896" s="2" t="s">
        <v>9</v>
      </c>
      <c r="E1896" s="129" t="s">
        <v>38</v>
      </c>
      <c r="F1896" s="129"/>
      <c r="G1896" s="3" t="s">
        <v>39</v>
      </c>
      <c r="H1896" s="4" t="s">
        <v>40</v>
      </c>
      <c r="I1896" s="4" t="s">
        <v>41</v>
      </c>
      <c r="J1896" s="4" t="s">
        <v>10</v>
      </c>
      <c r="K1896" s="65">
        <f t="shared" si="594"/>
        <v>71.47999999999999</v>
      </c>
      <c r="N1896" s="59" t="s">
        <v>41</v>
      </c>
      <c r="O1896" s="68" t="e">
        <f t="shared" si="592"/>
        <v>#VALUE!</v>
      </c>
      <c r="P1896" s="68" t="e">
        <f t="shared" si="596"/>
        <v>#VALUE!</v>
      </c>
      <c r="Q1896" s="69" t="e">
        <f t="shared" si="593"/>
        <v>#VALUE!</v>
      </c>
    </row>
    <row r="1897" spans="1:17" ht="39" customHeight="1" x14ac:dyDescent="0.2">
      <c r="A1897" s="6" t="s">
        <v>42</v>
      </c>
      <c r="B1897" s="8">
        <v>96531</v>
      </c>
      <c r="C1897" s="6" t="s">
        <v>44</v>
      </c>
      <c r="D1897" s="6" t="s">
        <v>995</v>
      </c>
      <c r="E1897" s="138" t="s">
        <v>103</v>
      </c>
      <c r="F1897" s="138"/>
      <c r="G1897" s="7" t="s">
        <v>101</v>
      </c>
      <c r="H1897" s="10">
        <v>1</v>
      </c>
      <c r="I1897" s="9">
        <f>SUM(J1898:J1907)</f>
        <v>71.47999999999999</v>
      </c>
      <c r="J1897" s="9">
        <f>H1897*I1897</f>
        <v>71.47999999999999</v>
      </c>
      <c r="K1897" s="65"/>
      <c r="N1897" s="59">
        <v>95.3</v>
      </c>
      <c r="O1897" s="68">
        <f t="shared" si="592"/>
        <v>23.824999999999999</v>
      </c>
      <c r="P1897" s="68">
        <f t="shared" si="596"/>
        <v>71.474999999999994</v>
      </c>
      <c r="Q1897" s="69">
        <f t="shared" si="593"/>
        <v>0.25</v>
      </c>
    </row>
    <row r="1898" spans="1:17" ht="26.1" customHeight="1" x14ac:dyDescent="0.2">
      <c r="A1898" s="12" t="s">
        <v>48</v>
      </c>
      <c r="B1898" s="14">
        <v>88239</v>
      </c>
      <c r="C1898" s="12" t="s">
        <v>44</v>
      </c>
      <c r="D1898" s="12" t="s">
        <v>116</v>
      </c>
      <c r="E1898" s="137" t="s">
        <v>46</v>
      </c>
      <c r="F1898" s="137"/>
      <c r="G1898" s="13" t="s">
        <v>73</v>
      </c>
      <c r="H1898" s="16">
        <v>0.61899999999999999</v>
      </c>
      <c r="I1898" s="15">
        <f t="shared" ref="I1898:I1907" si="602">P1898</f>
        <v>13.26</v>
      </c>
      <c r="J1898" s="15">
        <f>ROUND(H1898*I1898,2)</f>
        <v>8.2100000000000009</v>
      </c>
      <c r="K1898" s="65"/>
      <c r="N1898" s="59">
        <v>17.68</v>
      </c>
      <c r="O1898" s="68">
        <f t="shared" si="592"/>
        <v>4.42</v>
      </c>
      <c r="P1898" s="68">
        <f t="shared" si="596"/>
        <v>13.26</v>
      </c>
      <c r="Q1898" s="69">
        <f t="shared" si="593"/>
        <v>0.25</v>
      </c>
    </row>
    <row r="1899" spans="1:17" ht="24" customHeight="1" x14ac:dyDescent="0.2">
      <c r="A1899" s="12" t="s">
        <v>48</v>
      </c>
      <c r="B1899" s="14">
        <v>88262</v>
      </c>
      <c r="C1899" s="12" t="s">
        <v>44</v>
      </c>
      <c r="D1899" s="12" t="s">
        <v>105</v>
      </c>
      <c r="E1899" s="137" t="s">
        <v>46</v>
      </c>
      <c r="F1899" s="137"/>
      <c r="G1899" s="13" t="s">
        <v>73</v>
      </c>
      <c r="H1899" s="16">
        <v>1.5629999999999999</v>
      </c>
      <c r="I1899" s="15">
        <f t="shared" si="602"/>
        <v>16.049999999999997</v>
      </c>
      <c r="J1899" s="15">
        <f t="shared" ref="J1899:J1901" si="603">ROUND(H1899*I1899,2)</f>
        <v>25.09</v>
      </c>
      <c r="K1899" s="65"/>
      <c r="N1899" s="59">
        <v>21.4</v>
      </c>
      <c r="O1899" s="68">
        <f t="shared" si="592"/>
        <v>5.35</v>
      </c>
      <c r="P1899" s="68">
        <f t="shared" si="596"/>
        <v>16.049999999999997</v>
      </c>
      <c r="Q1899" s="69">
        <f t="shared" si="593"/>
        <v>0.25000000000000011</v>
      </c>
    </row>
    <row r="1900" spans="1:17" ht="39" customHeight="1" x14ac:dyDescent="0.2">
      <c r="A1900" s="12" t="s">
        <v>48</v>
      </c>
      <c r="B1900" s="14">
        <v>91692</v>
      </c>
      <c r="C1900" s="12" t="s">
        <v>44</v>
      </c>
      <c r="D1900" s="12" t="s">
        <v>117</v>
      </c>
      <c r="E1900" s="137" t="s">
        <v>118</v>
      </c>
      <c r="F1900" s="137"/>
      <c r="G1900" s="13" t="s">
        <v>119</v>
      </c>
      <c r="H1900" s="16">
        <v>3.5000000000000003E-2</v>
      </c>
      <c r="I1900" s="15">
        <f t="shared" si="602"/>
        <v>18.5625</v>
      </c>
      <c r="J1900" s="15">
        <f t="shared" si="603"/>
        <v>0.65</v>
      </c>
      <c r="K1900" s="65"/>
      <c r="N1900" s="59">
        <v>24.75</v>
      </c>
      <c r="O1900" s="68">
        <f t="shared" si="592"/>
        <v>6.1875</v>
      </c>
      <c r="P1900" s="68">
        <f t="shared" si="596"/>
        <v>18.5625</v>
      </c>
      <c r="Q1900" s="69">
        <f t="shared" si="593"/>
        <v>0.25</v>
      </c>
    </row>
    <row r="1901" spans="1:17" ht="39" customHeight="1" x14ac:dyDescent="0.2">
      <c r="A1901" s="12" t="s">
        <v>48</v>
      </c>
      <c r="B1901" s="14">
        <v>91693</v>
      </c>
      <c r="C1901" s="12" t="s">
        <v>44</v>
      </c>
      <c r="D1901" s="12" t="s">
        <v>120</v>
      </c>
      <c r="E1901" s="137" t="s">
        <v>118</v>
      </c>
      <c r="F1901" s="137"/>
      <c r="G1901" s="13" t="s">
        <v>121</v>
      </c>
      <c r="H1901" s="16">
        <v>2.8000000000000001E-2</v>
      </c>
      <c r="I1901" s="15">
        <f t="shared" si="602"/>
        <v>17.580000000000002</v>
      </c>
      <c r="J1901" s="15">
        <f t="shared" si="603"/>
        <v>0.49</v>
      </c>
      <c r="K1901" s="65"/>
      <c r="N1901" s="59">
        <v>23.44</v>
      </c>
      <c r="O1901" s="68">
        <f t="shared" si="592"/>
        <v>5.86</v>
      </c>
      <c r="P1901" s="68">
        <f t="shared" si="596"/>
        <v>17.580000000000002</v>
      </c>
      <c r="Q1901" s="69">
        <f t="shared" si="593"/>
        <v>0.25</v>
      </c>
    </row>
    <row r="1902" spans="1:17" ht="26.1" customHeight="1" x14ac:dyDescent="0.2">
      <c r="A1902" s="17" t="s">
        <v>50</v>
      </c>
      <c r="B1902" s="19">
        <v>2692</v>
      </c>
      <c r="C1902" s="17" t="s">
        <v>44</v>
      </c>
      <c r="D1902" s="17" t="s">
        <v>345</v>
      </c>
      <c r="E1902" s="139" t="s">
        <v>54</v>
      </c>
      <c r="F1902" s="139"/>
      <c r="G1902" s="18" t="s">
        <v>133</v>
      </c>
      <c r="H1902" s="21">
        <v>1.7000000000000001E-2</v>
      </c>
      <c r="I1902" s="20">
        <f t="shared" si="602"/>
        <v>7.6050000000000004</v>
      </c>
      <c r="J1902" s="20">
        <f>ROUND(H1902*I1902,2)</f>
        <v>0.13</v>
      </c>
      <c r="K1902" s="65"/>
      <c r="N1902" s="59">
        <v>10.14</v>
      </c>
      <c r="O1902" s="68">
        <f t="shared" si="592"/>
        <v>2.5350000000000001</v>
      </c>
      <c r="P1902" s="68">
        <f t="shared" si="596"/>
        <v>7.6050000000000004</v>
      </c>
      <c r="Q1902" s="69">
        <f t="shared" si="593"/>
        <v>0.25</v>
      </c>
    </row>
    <row r="1903" spans="1:17" ht="26.1" customHeight="1" x14ac:dyDescent="0.2">
      <c r="A1903" s="17" t="s">
        <v>50</v>
      </c>
      <c r="B1903" s="19">
        <v>4491</v>
      </c>
      <c r="C1903" s="17" t="s">
        <v>44</v>
      </c>
      <c r="D1903" s="17" t="s">
        <v>109</v>
      </c>
      <c r="E1903" s="139" t="s">
        <v>54</v>
      </c>
      <c r="F1903" s="139"/>
      <c r="G1903" s="18" t="s">
        <v>108</v>
      </c>
      <c r="H1903" s="21">
        <v>1.2050000000000001</v>
      </c>
      <c r="I1903" s="20">
        <f t="shared" si="602"/>
        <v>7.4700000000000006</v>
      </c>
      <c r="J1903" s="20">
        <f t="shared" ref="J1903:J1907" si="604">ROUNDDOWN(H1903*I1903,2)</f>
        <v>9</v>
      </c>
      <c r="K1903" s="65"/>
      <c r="N1903" s="59">
        <v>9.9600000000000009</v>
      </c>
      <c r="O1903" s="68">
        <f t="shared" si="592"/>
        <v>2.4900000000000002</v>
      </c>
      <c r="P1903" s="68">
        <f t="shared" si="596"/>
        <v>7.4700000000000006</v>
      </c>
      <c r="Q1903" s="69">
        <f t="shared" si="593"/>
        <v>0.25</v>
      </c>
    </row>
    <row r="1904" spans="1:17" ht="26.1" customHeight="1" x14ac:dyDescent="0.2">
      <c r="A1904" s="17" t="s">
        <v>50</v>
      </c>
      <c r="B1904" s="19">
        <v>4517</v>
      </c>
      <c r="C1904" s="17" t="s">
        <v>44</v>
      </c>
      <c r="D1904" s="17" t="s">
        <v>346</v>
      </c>
      <c r="E1904" s="139" t="s">
        <v>54</v>
      </c>
      <c r="F1904" s="139"/>
      <c r="G1904" s="18" t="s">
        <v>108</v>
      </c>
      <c r="H1904" s="21">
        <v>1.78</v>
      </c>
      <c r="I1904" s="20">
        <f t="shared" si="602"/>
        <v>2.61</v>
      </c>
      <c r="J1904" s="20">
        <f t="shared" si="604"/>
        <v>4.6399999999999997</v>
      </c>
      <c r="K1904" s="65"/>
      <c r="N1904" s="59">
        <v>3.48</v>
      </c>
      <c r="O1904" s="68">
        <f t="shared" si="592"/>
        <v>0.87</v>
      </c>
      <c r="P1904" s="68">
        <f t="shared" si="596"/>
        <v>2.61</v>
      </c>
      <c r="Q1904" s="69">
        <f t="shared" si="593"/>
        <v>0.25</v>
      </c>
    </row>
    <row r="1905" spans="1:17" ht="26.1" customHeight="1" x14ac:dyDescent="0.2">
      <c r="A1905" s="17" t="s">
        <v>50</v>
      </c>
      <c r="B1905" s="19">
        <v>5074</v>
      </c>
      <c r="C1905" s="17" t="s">
        <v>44</v>
      </c>
      <c r="D1905" s="17" t="s">
        <v>348</v>
      </c>
      <c r="E1905" s="139" t="s">
        <v>54</v>
      </c>
      <c r="F1905" s="139"/>
      <c r="G1905" s="18" t="s">
        <v>112</v>
      </c>
      <c r="H1905" s="21">
        <v>2.1999999999999999E-2</v>
      </c>
      <c r="I1905" s="20">
        <f t="shared" si="602"/>
        <v>17.092500000000001</v>
      </c>
      <c r="J1905" s="20">
        <f t="shared" si="604"/>
        <v>0.37</v>
      </c>
      <c r="K1905" s="65"/>
      <c r="N1905" s="59">
        <v>22.79</v>
      </c>
      <c r="O1905" s="68">
        <f t="shared" si="592"/>
        <v>5.6974999999999998</v>
      </c>
      <c r="P1905" s="68">
        <f t="shared" si="596"/>
        <v>17.092500000000001</v>
      </c>
      <c r="Q1905" s="69">
        <f t="shared" si="593"/>
        <v>0.24999999999999989</v>
      </c>
    </row>
    <row r="1906" spans="1:17" ht="26.1" customHeight="1" x14ac:dyDescent="0.2">
      <c r="A1906" s="17" t="s">
        <v>50</v>
      </c>
      <c r="B1906" s="19">
        <v>6189</v>
      </c>
      <c r="C1906" s="17" t="s">
        <v>44</v>
      </c>
      <c r="D1906" s="17" t="s">
        <v>349</v>
      </c>
      <c r="E1906" s="139" t="s">
        <v>54</v>
      </c>
      <c r="F1906" s="139"/>
      <c r="G1906" s="18" t="s">
        <v>108</v>
      </c>
      <c r="H1906" s="21">
        <v>2.0409999999999999</v>
      </c>
      <c r="I1906" s="20">
        <f t="shared" si="602"/>
        <v>10.8225</v>
      </c>
      <c r="J1906" s="20">
        <f t="shared" si="604"/>
        <v>22.08</v>
      </c>
      <c r="K1906" s="65"/>
      <c r="N1906" s="59">
        <v>14.43</v>
      </c>
      <c r="O1906" s="68">
        <f t="shared" si="592"/>
        <v>3.6074999999999999</v>
      </c>
      <c r="P1906" s="68">
        <f t="shared" si="596"/>
        <v>10.8225</v>
      </c>
      <c r="Q1906" s="69">
        <f t="shared" si="593"/>
        <v>0.25</v>
      </c>
    </row>
    <row r="1907" spans="1:17" ht="26.1" customHeight="1" thickBot="1" x14ac:dyDescent="0.25">
      <c r="A1907" s="17" t="s">
        <v>50</v>
      </c>
      <c r="B1907" s="19">
        <v>40304</v>
      </c>
      <c r="C1907" s="17" t="s">
        <v>44</v>
      </c>
      <c r="D1907" s="17" t="s">
        <v>350</v>
      </c>
      <c r="E1907" s="139" t="s">
        <v>54</v>
      </c>
      <c r="F1907" s="139"/>
      <c r="G1907" s="18" t="s">
        <v>112</v>
      </c>
      <c r="H1907" s="21">
        <v>4.3999999999999997E-2</v>
      </c>
      <c r="I1907" s="20">
        <f t="shared" si="602"/>
        <v>18.8325</v>
      </c>
      <c r="J1907" s="20">
        <f t="shared" si="604"/>
        <v>0.82</v>
      </c>
      <c r="K1907" s="65"/>
      <c r="N1907" s="59">
        <v>25.11</v>
      </c>
      <c r="O1907" s="68">
        <f t="shared" si="592"/>
        <v>6.2774999999999999</v>
      </c>
      <c r="P1907" s="68">
        <f t="shared" si="596"/>
        <v>18.8325</v>
      </c>
      <c r="Q1907" s="69">
        <f t="shared" si="593"/>
        <v>0.25</v>
      </c>
    </row>
    <row r="1908" spans="1:17" ht="0.95" customHeight="1" thickTop="1" x14ac:dyDescent="0.2">
      <c r="A1908" s="11"/>
      <c r="B1908" s="11"/>
      <c r="C1908" s="11"/>
      <c r="D1908" s="11"/>
      <c r="E1908" s="11"/>
      <c r="F1908" s="11"/>
      <c r="G1908" s="11"/>
      <c r="H1908" s="11"/>
      <c r="I1908" s="11"/>
      <c r="J1908" s="11"/>
      <c r="K1908" s="65" t="b">
        <f t="shared" si="594"/>
        <v>0</v>
      </c>
      <c r="N1908" s="59"/>
      <c r="O1908" s="68">
        <f t="shared" si="592"/>
        <v>0</v>
      </c>
      <c r="P1908" s="68">
        <f t="shared" si="596"/>
        <v>0</v>
      </c>
      <c r="Q1908" s="69" t="e">
        <f t="shared" si="593"/>
        <v>#DIV/0!</v>
      </c>
    </row>
    <row r="1909" spans="1:17" ht="18" customHeight="1" x14ac:dyDescent="0.2">
      <c r="A1909" s="2" t="s">
        <v>996</v>
      </c>
      <c r="B1909" s="4" t="s">
        <v>36</v>
      </c>
      <c r="C1909" s="2" t="s">
        <v>37</v>
      </c>
      <c r="D1909" s="2" t="s">
        <v>9</v>
      </c>
      <c r="E1909" s="129" t="s">
        <v>38</v>
      </c>
      <c r="F1909" s="129"/>
      <c r="G1909" s="3" t="s">
        <v>39</v>
      </c>
      <c r="H1909" s="4" t="s">
        <v>40</v>
      </c>
      <c r="I1909" s="4" t="s">
        <v>41</v>
      </c>
      <c r="J1909" s="4" t="s">
        <v>10</v>
      </c>
      <c r="K1909" s="65">
        <f t="shared" si="594"/>
        <v>12.05</v>
      </c>
      <c r="N1909" s="59" t="s">
        <v>41</v>
      </c>
      <c r="O1909" s="68" t="e">
        <f t="shared" si="592"/>
        <v>#VALUE!</v>
      </c>
      <c r="P1909" s="68" t="e">
        <f t="shared" si="596"/>
        <v>#VALUE!</v>
      </c>
      <c r="Q1909" s="69" t="e">
        <f t="shared" si="593"/>
        <v>#VALUE!</v>
      </c>
    </row>
    <row r="1910" spans="1:17" ht="26.1" customHeight="1" x14ac:dyDescent="0.2">
      <c r="A1910" s="6" t="s">
        <v>42</v>
      </c>
      <c r="B1910" s="8">
        <v>96544</v>
      </c>
      <c r="C1910" s="6" t="s">
        <v>44</v>
      </c>
      <c r="D1910" s="6" t="s">
        <v>319</v>
      </c>
      <c r="E1910" s="138" t="s">
        <v>103</v>
      </c>
      <c r="F1910" s="138"/>
      <c r="G1910" s="7" t="s">
        <v>112</v>
      </c>
      <c r="H1910" s="10">
        <v>1</v>
      </c>
      <c r="I1910" s="9">
        <f>SUM(J1911:J1915)</f>
        <v>12.05</v>
      </c>
      <c r="J1910" s="9">
        <f>H1910*I1910</f>
        <v>12.05</v>
      </c>
      <c r="K1910" s="65"/>
      <c r="N1910" s="59">
        <v>16.059999999999999</v>
      </c>
      <c r="O1910" s="68">
        <f t="shared" si="592"/>
        <v>4.0149999999999997</v>
      </c>
      <c r="P1910" s="68">
        <f t="shared" si="596"/>
        <v>12.044999999999998</v>
      </c>
      <c r="Q1910" s="69">
        <f t="shared" si="593"/>
        <v>0.25</v>
      </c>
    </row>
    <row r="1911" spans="1:17" ht="24" customHeight="1" x14ac:dyDescent="0.2">
      <c r="A1911" s="12" t="s">
        <v>48</v>
      </c>
      <c r="B1911" s="14">
        <v>88238</v>
      </c>
      <c r="C1911" s="12" t="s">
        <v>44</v>
      </c>
      <c r="D1911" s="12" t="s">
        <v>320</v>
      </c>
      <c r="E1911" s="137" t="s">
        <v>46</v>
      </c>
      <c r="F1911" s="137"/>
      <c r="G1911" s="13" t="s">
        <v>73</v>
      </c>
      <c r="H1911" s="16">
        <v>4.9000000000000002E-2</v>
      </c>
      <c r="I1911" s="15">
        <f t="shared" ref="I1911:I1915" si="605">P1911</f>
        <v>12.817499999999999</v>
      </c>
      <c r="J1911" s="15">
        <f>ROUND(H1911*I1911,2)</f>
        <v>0.63</v>
      </c>
      <c r="K1911" s="65"/>
      <c r="N1911" s="59">
        <v>17.09</v>
      </c>
      <c r="O1911" s="68">
        <f t="shared" si="592"/>
        <v>4.2725</v>
      </c>
      <c r="P1911" s="68">
        <f t="shared" si="596"/>
        <v>12.817499999999999</v>
      </c>
      <c r="Q1911" s="69">
        <f t="shared" si="593"/>
        <v>0.25</v>
      </c>
    </row>
    <row r="1912" spans="1:17" ht="24" customHeight="1" x14ac:dyDescent="0.2">
      <c r="A1912" s="12" t="s">
        <v>48</v>
      </c>
      <c r="B1912" s="14">
        <v>88245</v>
      </c>
      <c r="C1912" s="12" t="s">
        <v>44</v>
      </c>
      <c r="D1912" s="12" t="s">
        <v>321</v>
      </c>
      <c r="E1912" s="137" t="s">
        <v>46</v>
      </c>
      <c r="F1912" s="137"/>
      <c r="G1912" s="13" t="s">
        <v>73</v>
      </c>
      <c r="H1912" s="16">
        <v>0.151</v>
      </c>
      <c r="I1912" s="15">
        <f t="shared" si="605"/>
        <v>16.184999999999999</v>
      </c>
      <c r="J1912" s="15">
        <f>ROUND(H1912*I1912,2)</f>
        <v>2.44</v>
      </c>
      <c r="K1912" s="65"/>
      <c r="N1912" s="59">
        <v>21.58</v>
      </c>
      <c r="O1912" s="68">
        <f t="shared" si="592"/>
        <v>5.3949999999999996</v>
      </c>
      <c r="P1912" s="68">
        <f t="shared" si="596"/>
        <v>16.184999999999999</v>
      </c>
      <c r="Q1912" s="69">
        <f t="shared" si="593"/>
        <v>0.25</v>
      </c>
    </row>
    <row r="1913" spans="1:17" ht="26.1" customHeight="1" x14ac:dyDescent="0.2">
      <c r="A1913" s="12" t="s">
        <v>48</v>
      </c>
      <c r="B1913" s="14">
        <v>92801</v>
      </c>
      <c r="C1913" s="12" t="s">
        <v>44</v>
      </c>
      <c r="D1913" s="12" t="s">
        <v>322</v>
      </c>
      <c r="E1913" s="137" t="s">
        <v>103</v>
      </c>
      <c r="F1913" s="137"/>
      <c r="G1913" s="13" t="s">
        <v>112</v>
      </c>
      <c r="H1913" s="16">
        <v>1</v>
      </c>
      <c r="I1913" s="15">
        <f t="shared" si="605"/>
        <v>8.3925000000000001</v>
      </c>
      <c r="J1913" s="15">
        <f>ROUND(H1913*I1913,2)</f>
        <v>8.39</v>
      </c>
      <c r="K1913" s="65"/>
      <c r="N1913" s="59">
        <v>11.19</v>
      </c>
      <c r="O1913" s="68">
        <f t="shared" si="592"/>
        <v>2.7974999999999999</v>
      </c>
      <c r="P1913" s="68">
        <f t="shared" si="596"/>
        <v>8.3925000000000001</v>
      </c>
      <c r="Q1913" s="69">
        <f t="shared" si="593"/>
        <v>0.25</v>
      </c>
    </row>
    <row r="1914" spans="1:17" ht="39" customHeight="1" x14ac:dyDescent="0.2">
      <c r="A1914" s="17" t="s">
        <v>50</v>
      </c>
      <c r="B1914" s="19">
        <v>39017</v>
      </c>
      <c r="C1914" s="17" t="s">
        <v>44</v>
      </c>
      <c r="D1914" s="17" t="s">
        <v>323</v>
      </c>
      <c r="E1914" s="139" t="s">
        <v>54</v>
      </c>
      <c r="F1914" s="139"/>
      <c r="G1914" s="18" t="s">
        <v>130</v>
      </c>
      <c r="H1914" s="21">
        <v>1.19</v>
      </c>
      <c r="I1914" s="20">
        <f t="shared" si="605"/>
        <v>0.16500000000000001</v>
      </c>
      <c r="J1914" s="20">
        <f>ROUND(H1914*I1914,2)</f>
        <v>0.2</v>
      </c>
      <c r="K1914" s="65"/>
      <c r="N1914" s="59">
        <v>0.22</v>
      </c>
      <c r="O1914" s="68">
        <f t="shared" si="592"/>
        <v>5.5E-2</v>
      </c>
      <c r="P1914" s="68">
        <f t="shared" si="596"/>
        <v>0.16500000000000001</v>
      </c>
      <c r="Q1914" s="69">
        <f t="shared" si="593"/>
        <v>0.25</v>
      </c>
    </row>
    <row r="1915" spans="1:17" ht="26.1" customHeight="1" thickBot="1" x14ac:dyDescent="0.25">
      <c r="A1915" s="17" t="s">
        <v>50</v>
      </c>
      <c r="B1915" s="19">
        <v>43132</v>
      </c>
      <c r="C1915" s="17" t="s">
        <v>44</v>
      </c>
      <c r="D1915" s="17" t="s">
        <v>324</v>
      </c>
      <c r="E1915" s="139" t="s">
        <v>54</v>
      </c>
      <c r="F1915" s="139"/>
      <c r="G1915" s="18" t="s">
        <v>112</v>
      </c>
      <c r="H1915" s="21">
        <v>2.5000000000000001E-2</v>
      </c>
      <c r="I1915" s="20">
        <f t="shared" si="605"/>
        <v>15.997499999999999</v>
      </c>
      <c r="J1915" s="20">
        <f t="shared" ref="J1915" si="606">ROUNDDOWN(H1915*I1915,2)</f>
        <v>0.39</v>
      </c>
      <c r="K1915" s="65"/>
      <c r="N1915" s="59">
        <v>21.33</v>
      </c>
      <c r="O1915" s="68">
        <f t="shared" si="592"/>
        <v>5.3324999999999996</v>
      </c>
      <c r="P1915" s="68">
        <f t="shared" si="596"/>
        <v>15.997499999999999</v>
      </c>
      <c r="Q1915" s="69">
        <f t="shared" si="593"/>
        <v>0.25</v>
      </c>
    </row>
    <row r="1916" spans="1:17" ht="0.95" customHeight="1" thickTop="1" x14ac:dyDescent="0.2">
      <c r="A1916" s="11"/>
      <c r="B1916" s="11"/>
      <c r="C1916" s="11"/>
      <c r="D1916" s="11"/>
      <c r="E1916" s="11"/>
      <c r="F1916" s="11"/>
      <c r="G1916" s="11"/>
      <c r="H1916" s="11"/>
      <c r="I1916" s="11"/>
      <c r="J1916" s="11"/>
      <c r="K1916" s="65" t="b">
        <f t="shared" si="594"/>
        <v>0</v>
      </c>
      <c r="N1916" s="59"/>
      <c r="O1916" s="68">
        <f t="shared" si="592"/>
        <v>0</v>
      </c>
      <c r="P1916" s="68">
        <f t="shared" si="596"/>
        <v>0</v>
      </c>
      <c r="Q1916" s="69" t="e">
        <f t="shared" si="593"/>
        <v>#DIV/0!</v>
      </c>
    </row>
    <row r="1917" spans="1:17" ht="18" customHeight="1" x14ac:dyDescent="0.2">
      <c r="A1917" s="2" t="s">
        <v>997</v>
      </c>
      <c r="B1917" s="4" t="s">
        <v>36</v>
      </c>
      <c r="C1917" s="2" t="s">
        <v>37</v>
      </c>
      <c r="D1917" s="2" t="s">
        <v>9</v>
      </c>
      <c r="E1917" s="129" t="s">
        <v>38</v>
      </c>
      <c r="F1917" s="129"/>
      <c r="G1917" s="3" t="s">
        <v>39</v>
      </c>
      <c r="H1917" s="4" t="s">
        <v>40</v>
      </c>
      <c r="I1917" s="4" t="s">
        <v>41</v>
      </c>
      <c r="J1917" s="4" t="s">
        <v>10</v>
      </c>
      <c r="K1917" s="65">
        <f t="shared" si="594"/>
        <v>12.760000000000002</v>
      </c>
      <c r="N1917" s="59" t="s">
        <v>41</v>
      </c>
      <c r="O1917" s="68" t="e">
        <f t="shared" si="592"/>
        <v>#VALUE!</v>
      </c>
      <c r="P1917" s="68" t="e">
        <f t="shared" si="596"/>
        <v>#VALUE!</v>
      </c>
      <c r="Q1917" s="69" t="e">
        <f t="shared" si="593"/>
        <v>#VALUE!</v>
      </c>
    </row>
    <row r="1918" spans="1:17" ht="26.1" customHeight="1" x14ac:dyDescent="0.2">
      <c r="A1918" s="6" t="s">
        <v>42</v>
      </c>
      <c r="B1918" s="8">
        <v>96543</v>
      </c>
      <c r="C1918" s="6" t="s">
        <v>44</v>
      </c>
      <c r="D1918" s="6" t="s">
        <v>341</v>
      </c>
      <c r="E1918" s="138" t="s">
        <v>103</v>
      </c>
      <c r="F1918" s="138"/>
      <c r="G1918" s="7" t="s">
        <v>112</v>
      </c>
      <c r="H1918" s="10">
        <v>1</v>
      </c>
      <c r="I1918" s="9">
        <f>SUM(J1919:J1923)</f>
        <v>12.760000000000002</v>
      </c>
      <c r="J1918" s="9">
        <f>H1918*I1918</f>
        <v>12.760000000000002</v>
      </c>
      <c r="K1918" s="65"/>
      <c r="N1918" s="59">
        <v>17.010000000000002</v>
      </c>
      <c r="O1918" s="68">
        <f t="shared" si="592"/>
        <v>4.2525000000000004</v>
      </c>
      <c r="P1918" s="68">
        <f t="shared" si="596"/>
        <v>12.7575</v>
      </c>
      <c r="Q1918" s="69">
        <f t="shared" si="593"/>
        <v>0.25</v>
      </c>
    </row>
    <row r="1919" spans="1:17" ht="24" customHeight="1" x14ac:dyDescent="0.2">
      <c r="A1919" s="12" t="s">
        <v>48</v>
      </c>
      <c r="B1919" s="14">
        <v>88238</v>
      </c>
      <c r="C1919" s="12" t="s">
        <v>44</v>
      </c>
      <c r="D1919" s="12" t="s">
        <v>320</v>
      </c>
      <c r="E1919" s="137" t="s">
        <v>46</v>
      </c>
      <c r="F1919" s="137"/>
      <c r="G1919" s="13" t="s">
        <v>73</v>
      </c>
      <c r="H1919" s="16">
        <v>6.6000000000000003E-2</v>
      </c>
      <c r="I1919" s="15">
        <f t="shared" ref="I1919:I1923" si="607">P1919</f>
        <v>12.817499999999999</v>
      </c>
      <c r="J1919" s="15">
        <f>ROUND(H1919*I1919,2)</f>
        <v>0.85</v>
      </c>
      <c r="K1919" s="65"/>
      <c r="N1919" s="59">
        <v>17.09</v>
      </c>
      <c r="O1919" s="68">
        <f t="shared" si="592"/>
        <v>4.2725</v>
      </c>
      <c r="P1919" s="68">
        <f t="shared" si="596"/>
        <v>12.817499999999999</v>
      </c>
      <c r="Q1919" s="69">
        <f t="shared" si="593"/>
        <v>0.25</v>
      </c>
    </row>
    <row r="1920" spans="1:17" ht="24" customHeight="1" x14ac:dyDescent="0.2">
      <c r="A1920" s="12" t="s">
        <v>48</v>
      </c>
      <c r="B1920" s="14">
        <v>88245</v>
      </c>
      <c r="C1920" s="12" t="s">
        <v>44</v>
      </c>
      <c r="D1920" s="12" t="s">
        <v>321</v>
      </c>
      <c r="E1920" s="137" t="s">
        <v>46</v>
      </c>
      <c r="F1920" s="137"/>
      <c r="G1920" s="13" t="s">
        <v>73</v>
      </c>
      <c r="H1920" s="16">
        <v>0.1925</v>
      </c>
      <c r="I1920" s="15">
        <f t="shared" si="607"/>
        <v>16.184999999999999</v>
      </c>
      <c r="J1920" s="15">
        <f>ROUND(H1920*I1920,2)</f>
        <v>3.12</v>
      </c>
      <c r="K1920" s="65"/>
      <c r="N1920" s="59">
        <v>21.58</v>
      </c>
      <c r="O1920" s="68">
        <f t="shared" si="592"/>
        <v>5.3949999999999996</v>
      </c>
      <c r="P1920" s="68">
        <f t="shared" si="596"/>
        <v>16.184999999999999</v>
      </c>
      <c r="Q1920" s="69">
        <f t="shared" si="593"/>
        <v>0.25</v>
      </c>
    </row>
    <row r="1921" spans="1:17" ht="26.1" customHeight="1" x14ac:dyDescent="0.2">
      <c r="A1921" s="12" t="s">
        <v>48</v>
      </c>
      <c r="B1921" s="14">
        <v>92800</v>
      </c>
      <c r="C1921" s="12" t="s">
        <v>44</v>
      </c>
      <c r="D1921" s="12" t="s">
        <v>342</v>
      </c>
      <c r="E1921" s="137" t="s">
        <v>103</v>
      </c>
      <c r="F1921" s="137"/>
      <c r="G1921" s="13" t="s">
        <v>112</v>
      </c>
      <c r="H1921" s="16">
        <v>1</v>
      </c>
      <c r="I1921" s="15">
        <f t="shared" si="607"/>
        <v>8.0849999999999991</v>
      </c>
      <c r="J1921" s="15">
        <f t="shared" ref="J1921:J1923" si="608">ROUNDDOWN(H1921*I1921,2)</f>
        <v>8.08</v>
      </c>
      <c r="K1921" s="65"/>
      <c r="N1921" s="59">
        <v>10.78</v>
      </c>
      <c r="O1921" s="68">
        <f t="shared" si="592"/>
        <v>2.6949999999999998</v>
      </c>
      <c r="P1921" s="68">
        <f t="shared" si="596"/>
        <v>8.0849999999999991</v>
      </c>
      <c r="Q1921" s="69">
        <f t="shared" si="593"/>
        <v>0.25</v>
      </c>
    </row>
    <row r="1922" spans="1:17" ht="39" customHeight="1" x14ac:dyDescent="0.2">
      <c r="A1922" s="17" t="s">
        <v>50</v>
      </c>
      <c r="B1922" s="19">
        <v>39017</v>
      </c>
      <c r="C1922" s="17" t="s">
        <v>44</v>
      </c>
      <c r="D1922" s="17" t="s">
        <v>323</v>
      </c>
      <c r="E1922" s="139" t="s">
        <v>54</v>
      </c>
      <c r="F1922" s="139"/>
      <c r="G1922" s="18" t="s">
        <v>130</v>
      </c>
      <c r="H1922" s="21">
        <v>1.9664999999999999</v>
      </c>
      <c r="I1922" s="20">
        <f t="shared" si="607"/>
        <v>0.16500000000000001</v>
      </c>
      <c r="J1922" s="20">
        <f t="shared" si="608"/>
        <v>0.32</v>
      </c>
      <c r="K1922" s="65"/>
      <c r="N1922" s="59">
        <v>0.22</v>
      </c>
      <c r="O1922" s="68">
        <f t="shared" si="592"/>
        <v>5.5E-2</v>
      </c>
      <c r="P1922" s="68">
        <f t="shared" si="596"/>
        <v>0.16500000000000001</v>
      </c>
      <c r="Q1922" s="69">
        <f t="shared" si="593"/>
        <v>0.25</v>
      </c>
    </row>
    <row r="1923" spans="1:17" ht="26.1" customHeight="1" thickBot="1" x14ac:dyDescent="0.25">
      <c r="A1923" s="17" t="s">
        <v>50</v>
      </c>
      <c r="B1923" s="19">
        <v>43132</v>
      </c>
      <c r="C1923" s="17" t="s">
        <v>44</v>
      </c>
      <c r="D1923" s="17" t="s">
        <v>324</v>
      </c>
      <c r="E1923" s="139" t="s">
        <v>54</v>
      </c>
      <c r="F1923" s="139"/>
      <c r="G1923" s="18" t="s">
        <v>112</v>
      </c>
      <c r="H1923" s="21">
        <v>2.5000000000000001E-2</v>
      </c>
      <c r="I1923" s="20">
        <f t="shared" si="607"/>
        <v>15.997499999999999</v>
      </c>
      <c r="J1923" s="20">
        <f t="shared" si="608"/>
        <v>0.39</v>
      </c>
      <c r="K1923" s="65"/>
      <c r="N1923" s="59">
        <v>21.33</v>
      </c>
      <c r="O1923" s="68">
        <f t="shared" si="592"/>
        <v>5.3324999999999996</v>
      </c>
      <c r="P1923" s="68">
        <f t="shared" si="596"/>
        <v>15.997499999999999</v>
      </c>
      <c r="Q1923" s="69">
        <f t="shared" si="593"/>
        <v>0.25</v>
      </c>
    </row>
    <row r="1924" spans="1:17" ht="0.95" customHeight="1" thickTop="1" x14ac:dyDescent="0.2">
      <c r="A1924" s="11"/>
      <c r="B1924" s="11"/>
      <c r="C1924" s="11"/>
      <c r="D1924" s="11"/>
      <c r="E1924" s="11"/>
      <c r="F1924" s="11"/>
      <c r="G1924" s="11"/>
      <c r="H1924" s="11"/>
      <c r="I1924" s="11"/>
      <c r="J1924" s="11"/>
      <c r="K1924" s="65" t="b">
        <f t="shared" si="594"/>
        <v>0</v>
      </c>
      <c r="N1924" s="59"/>
      <c r="O1924" s="68">
        <f t="shared" si="592"/>
        <v>0</v>
      </c>
      <c r="P1924" s="68">
        <f t="shared" si="596"/>
        <v>0</v>
      </c>
      <c r="Q1924" s="69" t="e">
        <f t="shared" si="593"/>
        <v>#DIV/0!</v>
      </c>
    </row>
    <row r="1925" spans="1:17" ht="18" customHeight="1" x14ac:dyDescent="0.2">
      <c r="A1925" s="2" t="s">
        <v>998</v>
      </c>
      <c r="B1925" s="4" t="s">
        <v>36</v>
      </c>
      <c r="C1925" s="2" t="s">
        <v>37</v>
      </c>
      <c r="D1925" s="2" t="s">
        <v>9</v>
      </c>
      <c r="E1925" s="129" t="s">
        <v>38</v>
      </c>
      <c r="F1925" s="129"/>
      <c r="G1925" s="3" t="s">
        <v>39</v>
      </c>
      <c r="H1925" s="4" t="s">
        <v>40</v>
      </c>
      <c r="I1925" s="4" t="s">
        <v>41</v>
      </c>
      <c r="J1925" s="4" t="s">
        <v>10</v>
      </c>
      <c r="K1925" s="65">
        <f t="shared" si="594"/>
        <v>58.569999999999993</v>
      </c>
      <c r="N1925" s="59" t="s">
        <v>41</v>
      </c>
      <c r="O1925" s="68" t="e">
        <f t="shared" si="592"/>
        <v>#VALUE!</v>
      </c>
      <c r="P1925" s="68" t="e">
        <f t="shared" si="596"/>
        <v>#VALUE!</v>
      </c>
      <c r="Q1925" s="69" t="e">
        <f t="shared" si="593"/>
        <v>#VALUE!</v>
      </c>
    </row>
    <row r="1926" spans="1:17" ht="39" customHeight="1" x14ac:dyDescent="0.2">
      <c r="A1926" s="6" t="s">
        <v>42</v>
      </c>
      <c r="B1926" s="8">
        <v>96523</v>
      </c>
      <c r="C1926" s="6" t="s">
        <v>44</v>
      </c>
      <c r="D1926" s="6" t="s">
        <v>272</v>
      </c>
      <c r="E1926" s="138" t="s">
        <v>209</v>
      </c>
      <c r="F1926" s="138"/>
      <c r="G1926" s="7" t="s">
        <v>104</v>
      </c>
      <c r="H1926" s="10">
        <v>1</v>
      </c>
      <c r="I1926" s="9">
        <f>SUM(J1927:J1928)</f>
        <v>58.569999999999993</v>
      </c>
      <c r="J1926" s="9">
        <f>H1926*I1926</f>
        <v>58.569999999999993</v>
      </c>
      <c r="K1926" s="65"/>
      <c r="N1926" s="59">
        <v>78.09</v>
      </c>
      <c r="O1926" s="68">
        <f t="shared" si="592"/>
        <v>19.522500000000001</v>
      </c>
      <c r="P1926" s="68">
        <f t="shared" si="596"/>
        <v>58.567500000000003</v>
      </c>
      <c r="Q1926" s="69">
        <f t="shared" si="593"/>
        <v>0.25</v>
      </c>
    </row>
    <row r="1927" spans="1:17" ht="24" customHeight="1" x14ac:dyDescent="0.2">
      <c r="A1927" s="12" t="s">
        <v>48</v>
      </c>
      <c r="B1927" s="14">
        <v>88309</v>
      </c>
      <c r="C1927" s="12" t="s">
        <v>44</v>
      </c>
      <c r="D1927" s="12" t="s">
        <v>273</v>
      </c>
      <c r="E1927" s="137" t="s">
        <v>46</v>
      </c>
      <c r="F1927" s="137"/>
      <c r="G1927" s="13" t="s">
        <v>73</v>
      </c>
      <c r="H1927" s="16">
        <v>1.1904999999999999</v>
      </c>
      <c r="I1927" s="15">
        <f t="shared" ref="I1927:I1928" si="609">P1927</f>
        <v>16.297499999999999</v>
      </c>
      <c r="J1927" s="15">
        <f>ROUNDUP(H1927*I1927,2)</f>
        <v>19.41</v>
      </c>
      <c r="K1927" s="65"/>
      <c r="N1927" s="59">
        <v>21.73</v>
      </c>
      <c r="O1927" s="68">
        <f t="shared" si="592"/>
        <v>5.4325000000000001</v>
      </c>
      <c r="P1927" s="68">
        <f t="shared" si="596"/>
        <v>16.297499999999999</v>
      </c>
      <c r="Q1927" s="69">
        <f t="shared" si="593"/>
        <v>0.25</v>
      </c>
    </row>
    <row r="1928" spans="1:17" ht="24" customHeight="1" thickBot="1" x14ac:dyDescent="0.25">
      <c r="A1928" s="12" t="s">
        <v>48</v>
      </c>
      <c r="B1928" s="14">
        <v>88316</v>
      </c>
      <c r="C1928" s="12" t="s">
        <v>44</v>
      </c>
      <c r="D1928" s="12" t="s">
        <v>106</v>
      </c>
      <c r="E1928" s="137" t="s">
        <v>46</v>
      </c>
      <c r="F1928" s="137"/>
      <c r="G1928" s="13" t="s">
        <v>73</v>
      </c>
      <c r="H1928" s="16">
        <v>3.05</v>
      </c>
      <c r="I1928" s="15">
        <f t="shared" si="609"/>
        <v>12.84</v>
      </c>
      <c r="J1928" s="15">
        <f>ROUND(H1928*I1928,2)</f>
        <v>39.159999999999997</v>
      </c>
      <c r="K1928" s="65"/>
      <c r="N1928" s="59">
        <v>17.12</v>
      </c>
      <c r="O1928" s="68">
        <f t="shared" ref="O1928:O1991" si="610">N1928*$O$4</f>
        <v>4.28</v>
      </c>
      <c r="P1928" s="68">
        <f t="shared" si="596"/>
        <v>12.84</v>
      </c>
      <c r="Q1928" s="69">
        <f t="shared" ref="Q1928:Q1991" si="611">1-(P1928/N1928)</f>
        <v>0.25</v>
      </c>
    </row>
    <row r="1929" spans="1:17" ht="0.95" customHeight="1" thickTop="1" x14ac:dyDescent="0.2">
      <c r="A1929" s="11"/>
      <c r="B1929" s="11"/>
      <c r="C1929" s="11"/>
      <c r="D1929" s="11"/>
      <c r="E1929" s="11"/>
      <c r="F1929" s="11"/>
      <c r="G1929" s="11"/>
      <c r="H1929" s="11"/>
      <c r="I1929" s="11"/>
      <c r="J1929" s="11"/>
      <c r="K1929" s="65" t="b">
        <f t="shared" ref="K1929:K1986" si="612">IF(J1929="Total",J1930)</f>
        <v>0</v>
      </c>
      <c r="N1929" s="59"/>
      <c r="O1929" s="68">
        <f t="shared" si="610"/>
        <v>0</v>
      </c>
      <c r="P1929" s="68">
        <f t="shared" si="596"/>
        <v>0</v>
      </c>
      <c r="Q1929" s="69" t="e">
        <f t="shared" si="611"/>
        <v>#DIV/0!</v>
      </c>
    </row>
    <row r="1930" spans="1:17" ht="18" customHeight="1" x14ac:dyDescent="0.2">
      <c r="A1930" s="2" t="s">
        <v>999</v>
      </c>
      <c r="B1930" s="4" t="s">
        <v>36</v>
      </c>
      <c r="C1930" s="2" t="s">
        <v>37</v>
      </c>
      <c r="D1930" s="2" t="s">
        <v>9</v>
      </c>
      <c r="E1930" s="129" t="s">
        <v>38</v>
      </c>
      <c r="F1930" s="129"/>
      <c r="G1930" s="3" t="s">
        <v>39</v>
      </c>
      <c r="H1930" s="4" t="s">
        <v>40</v>
      </c>
      <c r="I1930" s="4" t="s">
        <v>41</v>
      </c>
      <c r="J1930" s="4" t="s">
        <v>10</v>
      </c>
      <c r="K1930" s="65">
        <f t="shared" si="612"/>
        <v>21.83</v>
      </c>
      <c r="N1930" s="59" t="s">
        <v>41</v>
      </c>
      <c r="O1930" s="68" t="e">
        <f t="shared" si="610"/>
        <v>#VALUE!</v>
      </c>
      <c r="P1930" s="68" t="e">
        <f t="shared" si="596"/>
        <v>#VALUE!</v>
      </c>
      <c r="Q1930" s="69" t="e">
        <f t="shared" si="611"/>
        <v>#VALUE!</v>
      </c>
    </row>
    <row r="1931" spans="1:17" ht="26.1" customHeight="1" x14ac:dyDescent="0.2">
      <c r="A1931" s="6" t="s">
        <v>42</v>
      </c>
      <c r="B1931" s="8" t="s">
        <v>277</v>
      </c>
      <c r="C1931" s="6" t="s">
        <v>278</v>
      </c>
      <c r="D1931" s="6" t="s">
        <v>279</v>
      </c>
      <c r="E1931" s="138" t="s">
        <v>280</v>
      </c>
      <c r="F1931" s="138"/>
      <c r="G1931" s="7" t="s">
        <v>101</v>
      </c>
      <c r="H1931" s="10">
        <v>1</v>
      </c>
      <c r="I1931" s="9">
        <f>SUM(J1932)</f>
        <v>21.83</v>
      </c>
      <c r="J1931" s="9">
        <f>H1931*I1931</f>
        <v>21.83</v>
      </c>
      <c r="K1931" s="65"/>
      <c r="N1931" s="59">
        <v>29.1</v>
      </c>
      <c r="O1931" s="68">
        <f t="shared" si="610"/>
        <v>7.2750000000000004</v>
      </c>
      <c r="P1931" s="68">
        <f t="shared" si="596"/>
        <v>21.825000000000003</v>
      </c>
      <c r="Q1931" s="69">
        <f t="shared" si="611"/>
        <v>0.24999999999999989</v>
      </c>
    </row>
    <row r="1932" spans="1:17" ht="24" customHeight="1" thickBot="1" x14ac:dyDescent="0.25">
      <c r="A1932" s="12" t="s">
        <v>48</v>
      </c>
      <c r="B1932" s="14">
        <v>88316</v>
      </c>
      <c r="C1932" s="12" t="s">
        <v>44</v>
      </c>
      <c r="D1932" s="12" t="s">
        <v>106</v>
      </c>
      <c r="E1932" s="137" t="s">
        <v>46</v>
      </c>
      <c r="F1932" s="137"/>
      <c r="G1932" s="13" t="s">
        <v>73</v>
      </c>
      <c r="H1932" s="16">
        <v>1.7</v>
      </c>
      <c r="I1932" s="15">
        <f t="shared" ref="I1932" si="613">P1932</f>
        <v>12.84</v>
      </c>
      <c r="J1932" s="15">
        <f>ROUND(H1932*I1932,2)</f>
        <v>21.83</v>
      </c>
      <c r="K1932" s="65"/>
      <c r="N1932" s="59">
        <v>17.12</v>
      </c>
      <c r="O1932" s="68">
        <f t="shared" si="610"/>
        <v>4.28</v>
      </c>
      <c r="P1932" s="68">
        <f t="shared" si="596"/>
        <v>12.84</v>
      </c>
      <c r="Q1932" s="69">
        <f t="shared" si="611"/>
        <v>0.25</v>
      </c>
    </row>
    <row r="1933" spans="1:17" ht="0.95" customHeight="1" thickTop="1" x14ac:dyDescent="0.2">
      <c r="A1933" s="11"/>
      <c r="B1933" s="11"/>
      <c r="C1933" s="11"/>
      <c r="D1933" s="11"/>
      <c r="E1933" s="11"/>
      <c r="F1933" s="11"/>
      <c r="G1933" s="11"/>
      <c r="H1933" s="11"/>
      <c r="I1933" s="11"/>
      <c r="J1933" s="11"/>
      <c r="K1933" s="65" t="b">
        <f t="shared" si="612"/>
        <v>0</v>
      </c>
      <c r="N1933" s="59"/>
      <c r="O1933" s="68">
        <f t="shared" si="610"/>
        <v>0</v>
      </c>
      <c r="P1933" s="68">
        <f t="shared" si="596"/>
        <v>0</v>
      </c>
      <c r="Q1933" s="69" t="e">
        <f t="shared" si="611"/>
        <v>#DIV/0!</v>
      </c>
    </row>
    <row r="1934" spans="1:17" ht="18" customHeight="1" x14ac:dyDescent="0.2">
      <c r="A1934" s="2" t="s">
        <v>1000</v>
      </c>
      <c r="B1934" s="4" t="s">
        <v>36</v>
      </c>
      <c r="C1934" s="2" t="s">
        <v>37</v>
      </c>
      <c r="D1934" s="2" t="s">
        <v>9</v>
      </c>
      <c r="E1934" s="129" t="s">
        <v>38</v>
      </c>
      <c r="F1934" s="129"/>
      <c r="G1934" s="3" t="s">
        <v>39</v>
      </c>
      <c r="H1934" s="4" t="s">
        <v>40</v>
      </c>
      <c r="I1934" s="4" t="s">
        <v>41</v>
      </c>
      <c r="J1934" s="4" t="s">
        <v>10</v>
      </c>
      <c r="K1934" s="65">
        <f t="shared" si="612"/>
        <v>26.479999999999997</v>
      </c>
      <c r="N1934" s="59" t="s">
        <v>41</v>
      </c>
      <c r="O1934" s="68" t="e">
        <f t="shared" si="610"/>
        <v>#VALUE!</v>
      </c>
      <c r="P1934" s="68" t="e">
        <f t="shared" ref="P1934:P1997" si="614">N1934-O1934</f>
        <v>#VALUE!</v>
      </c>
      <c r="Q1934" s="69" t="e">
        <f t="shared" si="611"/>
        <v>#VALUE!</v>
      </c>
    </row>
    <row r="1935" spans="1:17" ht="39" customHeight="1" x14ac:dyDescent="0.2">
      <c r="A1935" s="6" t="s">
        <v>42</v>
      </c>
      <c r="B1935" s="8">
        <v>96619</v>
      </c>
      <c r="C1935" s="6" t="s">
        <v>44</v>
      </c>
      <c r="D1935" s="6" t="s">
        <v>301</v>
      </c>
      <c r="E1935" s="138" t="s">
        <v>103</v>
      </c>
      <c r="F1935" s="138"/>
      <c r="G1935" s="7" t="s">
        <v>101</v>
      </c>
      <c r="H1935" s="10">
        <v>1</v>
      </c>
      <c r="I1935" s="9">
        <f>SUM(J1936:J1938)</f>
        <v>26.479999999999997</v>
      </c>
      <c r="J1935" s="9">
        <f>H1935*I1935</f>
        <v>26.479999999999997</v>
      </c>
      <c r="K1935" s="65"/>
      <c r="N1935" s="59">
        <v>35.299999999999997</v>
      </c>
      <c r="O1935" s="68">
        <f t="shared" si="610"/>
        <v>8.8249999999999993</v>
      </c>
      <c r="P1935" s="68">
        <f t="shared" si="614"/>
        <v>26.474999999999998</v>
      </c>
      <c r="Q1935" s="69">
        <f t="shared" si="611"/>
        <v>0.25</v>
      </c>
    </row>
    <row r="1936" spans="1:17" ht="24" customHeight="1" x14ac:dyDescent="0.2">
      <c r="A1936" s="12" t="s">
        <v>48</v>
      </c>
      <c r="B1936" s="14">
        <v>88309</v>
      </c>
      <c r="C1936" s="12" t="s">
        <v>44</v>
      </c>
      <c r="D1936" s="12" t="s">
        <v>273</v>
      </c>
      <c r="E1936" s="137" t="s">
        <v>46</v>
      </c>
      <c r="F1936" s="137"/>
      <c r="G1936" s="13" t="s">
        <v>73</v>
      </c>
      <c r="H1936" s="16">
        <v>0.31059999999999999</v>
      </c>
      <c r="I1936" s="15">
        <f t="shared" ref="I1936:I1938" si="615">P1936</f>
        <v>16.297499999999999</v>
      </c>
      <c r="J1936" s="15">
        <f>ROUND(H1936*I1936,2)</f>
        <v>5.0599999999999996</v>
      </c>
      <c r="K1936" s="65"/>
      <c r="N1936" s="59">
        <v>21.73</v>
      </c>
      <c r="O1936" s="68">
        <f t="shared" si="610"/>
        <v>5.4325000000000001</v>
      </c>
      <c r="P1936" s="68">
        <f t="shared" si="614"/>
        <v>16.297499999999999</v>
      </c>
      <c r="Q1936" s="69">
        <f t="shared" si="611"/>
        <v>0.25</v>
      </c>
    </row>
    <row r="1937" spans="1:17" ht="24" customHeight="1" x14ac:dyDescent="0.2">
      <c r="A1937" s="12" t="s">
        <v>48</v>
      </c>
      <c r="B1937" s="14">
        <v>88316</v>
      </c>
      <c r="C1937" s="12" t="s">
        <v>44</v>
      </c>
      <c r="D1937" s="12" t="s">
        <v>106</v>
      </c>
      <c r="E1937" s="137" t="s">
        <v>46</v>
      </c>
      <c r="F1937" s="137"/>
      <c r="G1937" s="13" t="s">
        <v>73</v>
      </c>
      <c r="H1937" s="16">
        <v>8.4699999999999998E-2</v>
      </c>
      <c r="I1937" s="15">
        <f t="shared" si="615"/>
        <v>12.84</v>
      </c>
      <c r="J1937" s="15">
        <f>ROUND(H1937*I1937,2)</f>
        <v>1.0900000000000001</v>
      </c>
      <c r="K1937" s="65"/>
      <c r="N1937" s="59">
        <v>17.12</v>
      </c>
      <c r="O1937" s="68">
        <f t="shared" si="610"/>
        <v>4.28</v>
      </c>
      <c r="P1937" s="68">
        <f t="shared" si="614"/>
        <v>12.84</v>
      </c>
      <c r="Q1937" s="69">
        <f t="shared" si="611"/>
        <v>0.25</v>
      </c>
    </row>
    <row r="1938" spans="1:17" ht="39" customHeight="1" thickBot="1" x14ac:dyDescent="0.25">
      <c r="A1938" s="12" t="s">
        <v>48</v>
      </c>
      <c r="B1938" s="14">
        <v>94968</v>
      </c>
      <c r="C1938" s="12" t="s">
        <v>44</v>
      </c>
      <c r="D1938" s="12" t="s">
        <v>302</v>
      </c>
      <c r="E1938" s="137" t="s">
        <v>103</v>
      </c>
      <c r="F1938" s="137"/>
      <c r="G1938" s="13" t="s">
        <v>104</v>
      </c>
      <c r="H1938" s="16">
        <v>5.6500000000000002E-2</v>
      </c>
      <c r="I1938" s="15">
        <f t="shared" si="615"/>
        <v>359.92499999999995</v>
      </c>
      <c r="J1938" s="15">
        <f t="shared" ref="J1938" si="616">ROUNDDOWN(H1938*I1938,2)</f>
        <v>20.329999999999998</v>
      </c>
      <c r="K1938" s="65"/>
      <c r="N1938" s="59">
        <v>479.9</v>
      </c>
      <c r="O1938" s="68">
        <f t="shared" si="610"/>
        <v>119.97499999999999</v>
      </c>
      <c r="P1938" s="68">
        <f t="shared" si="614"/>
        <v>359.92499999999995</v>
      </c>
      <c r="Q1938" s="69">
        <f t="shared" si="611"/>
        <v>0.25000000000000011</v>
      </c>
    </row>
    <row r="1939" spans="1:17" ht="0.95" customHeight="1" thickTop="1" x14ac:dyDescent="0.2">
      <c r="A1939" s="11"/>
      <c r="B1939" s="11"/>
      <c r="C1939" s="11"/>
      <c r="D1939" s="11"/>
      <c r="E1939" s="11"/>
      <c r="F1939" s="11"/>
      <c r="G1939" s="11"/>
      <c r="H1939" s="11"/>
      <c r="I1939" s="11"/>
      <c r="J1939" s="11"/>
      <c r="K1939" s="65" t="b">
        <f t="shared" si="612"/>
        <v>0</v>
      </c>
      <c r="N1939" s="59"/>
      <c r="O1939" s="68">
        <f t="shared" si="610"/>
        <v>0</v>
      </c>
      <c r="P1939" s="68">
        <f t="shared" si="614"/>
        <v>0</v>
      </c>
      <c r="Q1939" s="69" t="e">
        <f t="shared" si="611"/>
        <v>#DIV/0!</v>
      </c>
    </row>
    <row r="1940" spans="1:17" ht="18" customHeight="1" x14ac:dyDescent="0.2">
      <c r="A1940" s="2" t="s">
        <v>1001</v>
      </c>
      <c r="B1940" s="4" t="s">
        <v>36</v>
      </c>
      <c r="C1940" s="2" t="s">
        <v>37</v>
      </c>
      <c r="D1940" s="2" t="s">
        <v>9</v>
      </c>
      <c r="E1940" s="129" t="s">
        <v>38</v>
      </c>
      <c r="F1940" s="129"/>
      <c r="G1940" s="3" t="s">
        <v>39</v>
      </c>
      <c r="H1940" s="4" t="s">
        <v>40</v>
      </c>
      <c r="I1940" s="4" t="s">
        <v>41</v>
      </c>
      <c r="J1940" s="4" t="s">
        <v>10</v>
      </c>
      <c r="K1940" s="65">
        <f t="shared" si="612"/>
        <v>34.4</v>
      </c>
      <c r="N1940" s="59" t="s">
        <v>41</v>
      </c>
      <c r="O1940" s="68" t="e">
        <f t="shared" si="610"/>
        <v>#VALUE!</v>
      </c>
      <c r="P1940" s="68" t="e">
        <f t="shared" si="614"/>
        <v>#VALUE!</v>
      </c>
      <c r="Q1940" s="69" t="e">
        <f t="shared" si="611"/>
        <v>#VALUE!</v>
      </c>
    </row>
    <row r="1941" spans="1:17" ht="26.1" customHeight="1" x14ac:dyDescent="0.2">
      <c r="A1941" s="6" t="s">
        <v>42</v>
      </c>
      <c r="B1941" s="8">
        <v>98557</v>
      </c>
      <c r="C1941" s="6" t="s">
        <v>44</v>
      </c>
      <c r="D1941" s="6" t="s">
        <v>354</v>
      </c>
      <c r="E1941" s="138" t="s">
        <v>355</v>
      </c>
      <c r="F1941" s="138"/>
      <c r="G1941" s="7" t="s">
        <v>101</v>
      </c>
      <c r="H1941" s="10">
        <v>1</v>
      </c>
      <c r="I1941" s="9">
        <f>SUM(J1942:J1944)</f>
        <v>34.4</v>
      </c>
      <c r="J1941" s="9">
        <f>H1941*I1941</f>
        <v>34.4</v>
      </c>
      <c r="K1941" s="65"/>
      <c r="N1941" s="59">
        <v>45.86</v>
      </c>
      <c r="O1941" s="68">
        <f t="shared" si="610"/>
        <v>11.465</v>
      </c>
      <c r="P1941" s="68">
        <f t="shared" si="614"/>
        <v>34.394999999999996</v>
      </c>
      <c r="Q1941" s="69">
        <f t="shared" si="611"/>
        <v>0.25000000000000011</v>
      </c>
    </row>
    <row r="1942" spans="1:17" ht="26.1" customHeight="1" x14ac:dyDescent="0.2">
      <c r="A1942" s="12" t="s">
        <v>48</v>
      </c>
      <c r="B1942" s="14">
        <v>88243</v>
      </c>
      <c r="C1942" s="12" t="s">
        <v>44</v>
      </c>
      <c r="D1942" s="12" t="s">
        <v>356</v>
      </c>
      <c r="E1942" s="137" t="s">
        <v>46</v>
      </c>
      <c r="F1942" s="137"/>
      <c r="G1942" s="13" t="s">
        <v>73</v>
      </c>
      <c r="H1942" s="16">
        <v>8.5000000000000006E-2</v>
      </c>
      <c r="I1942" s="15">
        <f t="shared" ref="I1942:I1944" si="617">P1942</f>
        <v>13.3125</v>
      </c>
      <c r="J1942" s="15">
        <f>ROUND(H1942*I1942,2)</f>
        <v>1.1299999999999999</v>
      </c>
      <c r="K1942" s="65"/>
      <c r="N1942" s="59">
        <v>17.75</v>
      </c>
      <c r="O1942" s="68">
        <f t="shared" si="610"/>
        <v>4.4375</v>
      </c>
      <c r="P1942" s="68">
        <f t="shared" si="614"/>
        <v>13.3125</v>
      </c>
      <c r="Q1942" s="69">
        <f t="shared" si="611"/>
        <v>0.25</v>
      </c>
    </row>
    <row r="1943" spans="1:17" ht="24" customHeight="1" x14ac:dyDescent="0.2">
      <c r="A1943" s="12" t="s">
        <v>48</v>
      </c>
      <c r="B1943" s="14">
        <v>88270</v>
      </c>
      <c r="C1943" s="12" t="s">
        <v>44</v>
      </c>
      <c r="D1943" s="12" t="s">
        <v>357</v>
      </c>
      <c r="E1943" s="137" t="s">
        <v>46</v>
      </c>
      <c r="F1943" s="137"/>
      <c r="G1943" s="13" t="s">
        <v>73</v>
      </c>
      <c r="H1943" s="16">
        <v>0.42199999999999999</v>
      </c>
      <c r="I1943" s="15">
        <f t="shared" si="617"/>
        <v>16.297499999999999</v>
      </c>
      <c r="J1943" s="15">
        <f>ROUND(H1943*I1943,2)</f>
        <v>6.88</v>
      </c>
      <c r="K1943" s="65"/>
      <c r="N1943" s="59">
        <v>21.73</v>
      </c>
      <c r="O1943" s="68">
        <f t="shared" si="610"/>
        <v>5.4325000000000001</v>
      </c>
      <c r="P1943" s="68">
        <f t="shared" si="614"/>
        <v>16.297499999999999</v>
      </c>
      <c r="Q1943" s="69">
        <f t="shared" si="611"/>
        <v>0.25</v>
      </c>
    </row>
    <row r="1944" spans="1:17" ht="51.95" customHeight="1" thickBot="1" x14ac:dyDescent="0.25">
      <c r="A1944" s="17" t="s">
        <v>50</v>
      </c>
      <c r="B1944" s="19">
        <v>626</v>
      </c>
      <c r="C1944" s="17" t="s">
        <v>44</v>
      </c>
      <c r="D1944" s="17" t="s">
        <v>358</v>
      </c>
      <c r="E1944" s="139" t="s">
        <v>54</v>
      </c>
      <c r="F1944" s="139"/>
      <c r="G1944" s="18" t="s">
        <v>112</v>
      </c>
      <c r="H1944" s="21">
        <v>1.5</v>
      </c>
      <c r="I1944" s="20">
        <f t="shared" si="617"/>
        <v>17.594999999999999</v>
      </c>
      <c r="J1944" s="20">
        <f t="shared" ref="J1944" si="618">ROUNDDOWN(H1944*I1944,2)</f>
        <v>26.39</v>
      </c>
      <c r="K1944" s="65"/>
      <c r="N1944" s="59">
        <v>23.46</v>
      </c>
      <c r="O1944" s="68">
        <f t="shared" si="610"/>
        <v>5.8650000000000002</v>
      </c>
      <c r="P1944" s="68">
        <f t="shared" si="614"/>
        <v>17.594999999999999</v>
      </c>
      <c r="Q1944" s="69">
        <f t="shared" si="611"/>
        <v>0.25000000000000011</v>
      </c>
    </row>
    <row r="1945" spans="1:17" ht="0.95" customHeight="1" thickTop="1" x14ac:dyDescent="0.2">
      <c r="A1945" s="11"/>
      <c r="B1945" s="11"/>
      <c r="C1945" s="11"/>
      <c r="D1945" s="11"/>
      <c r="E1945" s="11"/>
      <c r="F1945" s="11"/>
      <c r="G1945" s="11"/>
      <c r="H1945" s="11"/>
      <c r="I1945" s="11"/>
      <c r="J1945" s="11"/>
      <c r="K1945" s="65" t="b">
        <f t="shared" si="612"/>
        <v>0</v>
      </c>
      <c r="N1945" s="59"/>
      <c r="O1945" s="68">
        <f t="shared" si="610"/>
        <v>0</v>
      </c>
      <c r="P1945" s="68">
        <f t="shared" si="614"/>
        <v>0</v>
      </c>
      <c r="Q1945" s="69" t="e">
        <f t="shared" si="611"/>
        <v>#DIV/0!</v>
      </c>
    </row>
    <row r="1946" spans="1:17" ht="18" customHeight="1" x14ac:dyDescent="0.2">
      <c r="A1946" s="2" t="s">
        <v>1002</v>
      </c>
      <c r="B1946" s="4" t="s">
        <v>36</v>
      </c>
      <c r="C1946" s="2" t="s">
        <v>37</v>
      </c>
      <c r="D1946" s="2" t="s">
        <v>9</v>
      </c>
      <c r="E1946" s="129" t="s">
        <v>38</v>
      </c>
      <c r="F1946" s="129"/>
      <c r="G1946" s="3" t="s">
        <v>39</v>
      </c>
      <c r="H1946" s="4" t="s">
        <v>40</v>
      </c>
      <c r="I1946" s="4" t="s">
        <v>41</v>
      </c>
      <c r="J1946" s="4" t="s">
        <v>10</v>
      </c>
      <c r="K1946" s="65">
        <f t="shared" si="612"/>
        <v>466.13000000000005</v>
      </c>
      <c r="N1946" s="59" t="s">
        <v>41</v>
      </c>
      <c r="O1946" s="68" t="e">
        <f t="shared" si="610"/>
        <v>#VALUE!</v>
      </c>
      <c r="P1946" s="68" t="e">
        <f t="shared" si="614"/>
        <v>#VALUE!</v>
      </c>
      <c r="Q1946" s="69" t="e">
        <f t="shared" si="611"/>
        <v>#VALUE!</v>
      </c>
    </row>
    <row r="1947" spans="1:17" ht="39" customHeight="1" x14ac:dyDescent="0.2">
      <c r="A1947" s="6" t="s">
        <v>42</v>
      </c>
      <c r="B1947" s="8">
        <v>94965</v>
      </c>
      <c r="C1947" s="6" t="s">
        <v>44</v>
      </c>
      <c r="D1947" s="6" t="s">
        <v>311</v>
      </c>
      <c r="E1947" s="138" t="s">
        <v>103</v>
      </c>
      <c r="F1947" s="138"/>
      <c r="G1947" s="7" t="s">
        <v>104</v>
      </c>
      <c r="H1947" s="10">
        <v>1</v>
      </c>
      <c r="I1947" s="9">
        <f>SUM(J1948:J1954)</f>
        <v>466.13000000000005</v>
      </c>
      <c r="J1947" s="9">
        <f>H1947*I1947</f>
        <v>466.13000000000005</v>
      </c>
      <c r="K1947" s="65"/>
      <c r="N1947" s="59">
        <v>621.5</v>
      </c>
      <c r="O1947" s="68">
        <f t="shared" si="610"/>
        <v>155.375</v>
      </c>
      <c r="P1947" s="68">
        <f t="shared" si="614"/>
        <v>466.125</v>
      </c>
      <c r="Q1947" s="69">
        <f t="shared" si="611"/>
        <v>0.25</v>
      </c>
    </row>
    <row r="1948" spans="1:17" ht="24" customHeight="1" x14ac:dyDescent="0.2">
      <c r="A1948" s="12" t="s">
        <v>48</v>
      </c>
      <c r="B1948" s="14">
        <v>88316</v>
      </c>
      <c r="C1948" s="12" t="s">
        <v>44</v>
      </c>
      <c r="D1948" s="12" t="s">
        <v>106</v>
      </c>
      <c r="E1948" s="137" t="s">
        <v>46</v>
      </c>
      <c r="F1948" s="137"/>
      <c r="G1948" s="13" t="s">
        <v>73</v>
      </c>
      <c r="H1948" s="16">
        <v>2.3117000000000001</v>
      </c>
      <c r="I1948" s="15">
        <f t="shared" ref="I1948:I1954" si="619">P1948</f>
        <v>12.84</v>
      </c>
      <c r="J1948" s="15">
        <f t="shared" ref="J1948:J1954" si="620">ROUNDDOWN(H1948*I1948,2)</f>
        <v>29.68</v>
      </c>
      <c r="K1948" s="65"/>
      <c r="N1948" s="59">
        <v>17.12</v>
      </c>
      <c r="O1948" s="68">
        <f t="shared" si="610"/>
        <v>4.28</v>
      </c>
      <c r="P1948" s="68">
        <f t="shared" si="614"/>
        <v>12.84</v>
      </c>
      <c r="Q1948" s="69">
        <f t="shared" si="611"/>
        <v>0.25</v>
      </c>
    </row>
    <row r="1949" spans="1:17" ht="26.1" customHeight="1" x14ac:dyDescent="0.2">
      <c r="A1949" s="12" t="s">
        <v>48</v>
      </c>
      <c r="B1949" s="14">
        <v>88377</v>
      </c>
      <c r="C1949" s="12" t="s">
        <v>44</v>
      </c>
      <c r="D1949" s="12" t="s">
        <v>312</v>
      </c>
      <c r="E1949" s="137" t="s">
        <v>46</v>
      </c>
      <c r="F1949" s="137"/>
      <c r="G1949" s="13" t="s">
        <v>73</v>
      </c>
      <c r="H1949" s="16">
        <v>1.4637</v>
      </c>
      <c r="I1949" s="15">
        <f t="shared" si="619"/>
        <v>14.077500000000001</v>
      </c>
      <c r="J1949" s="15">
        <f t="shared" si="620"/>
        <v>20.6</v>
      </c>
      <c r="K1949" s="65"/>
      <c r="N1949" s="59">
        <v>18.77</v>
      </c>
      <c r="O1949" s="68">
        <f t="shared" si="610"/>
        <v>4.6924999999999999</v>
      </c>
      <c r="P1949" s="68">
        <f t="shared" si="614"/>
        <v>14.077500000000001</v>
      </c>
      <c r="Q1949" s="69">
        <f t="shared" si="611"/>
        <v>0.25</v>
      </c>
    </row>
    <row r="1950" spans="1:17" ht="51.95" customHeight="1" x14ac:dyDescent="0.2">
      <c r="A1950" s="12" t="s">
        <v>48</v>
      </c>
      <c r="B1950" s="14">
        <v>88830</v>
      </c>
      <c r="C1950" s="12" t="s">
        <v>44</v>
      </c>
      <c r="D1950" s="12" t="s">
        <v>313</v>
      </c>
      <c r="E1950" s="137" t="s">
        <v>118</v>
      </c>
      <c r="F1950" s="137"/>
      <c r="G1950" s="13" t="s">
        <v>119</v>
      </c>
      <c r="H1950" s="16">
        <v>0.75339999999999996</v>
      </c>
      <c r="I1950" s="15">
        <f t="shared" si="619"/>
        <v>1.4924999999999999</v>
      </c>
      <c r="J1950" s="15">
        <f t="shared" si="620"/>
        <v>1.1200000000000001</v>
      </c>
      <c r="K1950" s="65"/>
      <c r="N1950" s="59">
        <v>1.99</v>
      </c>
      <c r="O1950" s="68">
        <f t="shared" si="610"/>
        <v>0.4975</v>
      </c>
      <c r="P1950" s="68">
        <f t="shared" si="614"/>
        <v>1.4924999999999999</v>
      </c>
      <c r="Q1950" s="69">
        <f t="shared" si="611"/>
        <v>0.25</v>
      </c>
    </row>
    <row r="1951" spans="1:17" ht="51.95" customHeight="1" x14ac:dyDescent="0.2">
      <c r="A1951" s="12" t="s">
        <v>48</v>
      </c>
      <c r="B1951" s="14">
        <v>88831</v>
      </c>
      <c r="C1951" s="12" t="s">
        <v>44</v>
      </c>
      <c r="D1951" s="12" t="s">
        <v>314</v>
      </c>
      <c r="E1951" s="137" t="s">
        <v>118</v>
      </c>
      <c r="F1951" s="137"/>
      <c r="G1951" s="13" t="s">
        <v>121</v>
      </c>
      <c r="H1951" s="16">
        <v>0.71030000000000004</v>
      </c>
      <c r="I1951" s="15">
        <f t="shared" si="619"/>
        <v>0.315</v>
      </c>
      <c r="J1951" s="15">
        <f t="shared" si="620"/>
        <v>0.22</v>
      </c>
      <c r="K1951" s="65"/>
      <c r="N1951" s="59">
        <v>0.42</v>
      </c>
      <c r="O1951" s="68">
        <f t="shared" si="610"/>
        <v>0.105</v>
      </c>
      <c r="P1951" s="68">
        <f t="shared" si="614"/>
        <v>0.315</v>
      </c>
      <c r="Q1951" s="69">
        <f t="shared" si="611"/>
        <v>0.25</v>
      </c>
    </row>
    <row r="1952" spans="1:17" ht="26.1" customHeight="1" x14ac:dyDescent="0.2">
      <c r="A1952" s="17" t="s">
        <v>50</v>
      </c>
      <c r="B1952" s="19">
        <v>370</v>
      </c>
      <c r="C1952" s="17" t="s">
        <v>44</v>
      </c>
      <c r="D1952" s="17" t="s">
        <v>315</v>
      </c>
      <c r="E1952" s="139" t="s">
        <v>54</v>
      </c>
      <c r="F1952" s="139"/>
      <c r="G1952" s="18" t="s">
        <v>104</v>
      </c>
      <c r="H1952" s="21">
        <v>0.72289999999999999</v>
      </c>
      <c r="I1952" s="20">
        <f t="shared" si="619"/>
        <v>67.5</v>
      </c>
      <c r="J1952" s="20">
        <f t="shared" si="620"/>
        <v>48.79</v>
      </c>
      <c r="K1952" s="65"/>
      <c r="N1952" s="59">
        <v>90</v>
      </c>
      <c r="O1952" s="68">
        <f t="shared" si="610"/>
        <v>22.5</v>
      </c>
      <c r="P1952" s="68">
        <f t="shared" si="614"/>
        <v>67.5</v>
      </c>
      <c r="Q1952" s="69">
        <f t="shared" si="611"/>
        <v>0.25</v>
      </c>
    </row>
    <row r="1953" spans="1:17" ht="24" customHeight="1" x14ac:dyDescent="0.2">
      <c r="A1953" s="17" t="s">
        <v>50</v>
      </c>
      <c r="B1953" s="19">
        <v>1379</v>
      </c>
      <c r="C1953" s="17" t="s">
        <v>44</v>
      </c>
      <c r="D1953" s="17" t="s">
        <v>316</v>
      </c>
      <c r="E1953" s="139" t="s">
        <v>54</v>
      </c>
      <c r="F1953" s="139"/>
      <c r="G1953" s="18" t="s">
        <v>112</v>
      </c>
      <c r="H1953" s="21">
        <v>362.65789999999998</v>
      </c>
      <c r="I1953" s="20">
        <f t="shared" si="619"/>
        <v>0.73499999999999999</v>
      </c>
      <c r="J1953" s="20">
        <f t="shared" si="620"/>
        <v>266.55</v>
      </c>
      <c r="K1953" s="65"/>
      <c r="N1953" s="59">
        <v>0.98</v>
      </c>
      <c r="O1953" s="68">
        <f t="shared" si="610"/>
        <v>0.245</v>
      </c>
      <c r="P1953" s="68">
        <f t="shared" si="614"/>
        <v>0.73499999999999999</v>
      </c>
      <c r="Q1953" s="69">
        <f t="shared" si="611"/>
        <v>0.25</v>
      </c>
    </row>
    <row r="1954" spans="1:17" ht="26.1" customHeight="1" thickBot="1" x14ac:dyDescent="0.25">
      <c r="A1954" s="17" t="s">
        <v>50</v>
      </c>
      <c r="B1954" s="19">
        <v>4721</v>
      </c>
      <c r="C1954" s="17" t="s">
        <v>44</v>
      </c>
      <c r="D1954" s="17" t="s">
        <v>317</v>
      </c>
      <c r="E1954" s="139" t="s">
        <v>54</v>
      </c>
      <c r="F1954" s="139"/>
      <c r="G1954" s="18" t="s">
        <v>104</v>
      </c>
      <c r="H1954" s="21">
        <v>0.59340000000000004</v>
      </c>
      <c r="I1954" s="20">
        <f t="shared" si="619"/>
        <v>167.1225</v>
      </c>
      <c r="J1954" s="20">
        <f t="shared" si="620"/>
        <v>99.17</v>
      </c>
      <c r="K1954" s="65"/>
      <c r="N1954" s="59">
        <v>222.83</v>
      </c>
      <c r="O1954" s="68">
        <f t="shared" si="610"/>
        <v>55.707500000000003</v>
      </c>
      <c r="P1954" s="68">
        <f t="shared" si="614"/>
        <v>167.1225</v>
      </c>
      <c r="Q1954" s="69">
        <f t="shared" si="611"/>
        <v>0.25</v>
      </c>
    </row>
    <row r="1955" spans="1:17" ht="0.95" customHeight="1" thickTop="1" x14ac:dyDescent="0.2">
      <c r="A1955" s="11"/>
      <c r="B1955" s="11"/>
      <c r="C1955" s="11"/>
      <c r="D1955" s="11"/>
      <c r="E1955" s="11"/>
      <c r="F1955" s="11"/>
      <c r="G1955" s="11"/>
      <c r="H1955" s="11"/>
      <c r="I1955" s="11"/>
      <c r="J1955" s="11"/>
      <c r="K1955" s="65" t="b">
        <f t="shared" si="612"/>
        <v>0</v>
      </c>
      <c r="N1955" s="59"/>
      <c r="O1955" s="68">
        <f t="shared" si="610"/>
        <v>0</v>
      </c>
      <c r="P1955" s="68">
        <f t="shared" si="614"/>
        <v>0</v>
      </c>
      <c r="Q1955" s="69" t="e">
        <f t="shared" si="611"/>
        <v>#DIV/0!</v>
      </c>
    </row>
    <row r="1956" spans="1:17" ht="18" customHeight="1" x14ac:dyDescent="0.2">
      <c r="A1956" s="2" t="s">
        <v>1003</v>
      </c>
      <c r="B1956" s="4" t="s">
        <v>36</v>
      </c>
      <c r="C1956" s="2" t="s">
        <v>37</v>
      </c>
      <c r="D1956" s="2" t="s">
        <v>9</v>
      </c>
      <c r="E1956" s="129" t="s">
        <v>38</v>
      </c>
      <c r="F1956" s="129"/>
      <c r="G1956" s="3" t="s">
        <v>39</v>
      </c>
      <c r="H1956" s="4" t="s">
        <v>40</v>
      </c>
      <c r="I1956" s="4" t="s">
        <v>41</v>
      </c>
      <c r="J1956" s="4" t="s">
        <v>10</v>
      </c>
      <c r="K1956" s="65">
        <f t="shared" si="612"/>
        <v>175.81</v>
      </c>
      <c r="N1956" s="59" t="s">
        <v>41</v>
      </c>
      <c r="O1956" s="68" t="e">
        <f t="shared" si="610"/>
        <v>#VALUE!</v>
      </c>
      <c r="P1956" s="68" t="e">
        <f t="shared" si="614"/>
        <v>#VALUE!</v>
      </c>
      <c r="Q1956" s="69" t="e">
        <f t="shared" si="611"/>
        <v>#VALUE!</v>
      </c>
    </row>
    <row r="1957" spans="1:17" ht="26.1" customHeight="1" x14ac:dyDescent="0.2">
      <c r="A1957" s="6" t="s">
        <v>42</v>
      </c>
      <c r="B1957" s="8">
        <v>103670</v>
      </c>
      <c r="C1957" s="6" t="s">
        <v>44</v>
      </c>
      <c r="D1957" s="6" t="s">
        <v>360</v>
      </c>
      <c r="E1957" s="138" t="s">
        <v>103</v>
      </c>
      <c r="F1957" s="138"/>
      <c r="G1957" s="7" t="s">
        <v>104</v>
      </c>
      <c r="H1957" s="10">
        <v>1</v>
      </c>
      <c r="I1957" s="9">
        <f>SUM(J1958:J1962)</f>
        <v>175.81</v>
      </c>
      <c r="J1957" s="9">
        <f>H1957*I1957</f>
        <v>175.81</v>
      </c>
      <c r="K1957" s="65"/>
      <c r="N1957" s="59">
        <v>234.41000000000003</v>
      </c>
      <c r="O1957" s="68">
        <f t="shared" si="610"/>
        <v>58.602500000000006</v>
      </c>
      <c r="P1957" s="68">
        <f t="shared" si="614"/>
        <v>175.8075</v>
      </c>
      <c r="Q1957" s="69">
        <f t="shared" si="611"/>
        <v>0.25000000000000011</v>
      </c>
    </row>
    <row r="1958" spans="1:17" ht="24" customHeight="1" x14ac:dyDescent="0.2">
      <c r="A1958" s="12" t="s">
        <v>48</v>
      </c>
      <c r="B1958" s="14">
        <v>88262</v>
      </c>
      <c r="C1958" s="12" t="s">
        <v>44</v>
      </c>
      <c r="D1958" s="12" t="s">
        <v>105</v>
      </c>
      <c r="E1958" s="137" t="s">
        <v>46</v>
      </c>
      <c r="F1958" s="137"/>
      <c r="G1958" s="13" t="s">
        <v>73</v>
      </c>
      <c r="H1958" s="16">
        <v>2.4510000000000001</v>
      </c>
      <c r="I1958" s="15">
        <f t="shared" ref="I1958:I1962" si="621">P1958</f>
        <v>16.049999999999997</v>
      </c>
      <c r="J1958" s="15">
        <f>ROUND(H1958*I1958,2)</f>
        <v>39.340000000000003</v>
      </c>
      <c r="K1958" s="65"/>
      <c r="N1958" s="59">
        <v>21.4</v>
      </c>
      <c r="O1958" s="68">
        <f t="shared" si="610"/>
        <v>5.35</v>
      </c>
      <c r="P1958" s="68">
        <f t="shared" si="614"/>
        <v>16.049999999999997</v>
      </c>
      <c r="Q1958" s="69">
        <f t="shared" si="611"/>
        <v>0.25000000000000011</v>
      </c>
    </row>
    <row r="1959" spans="1:17" ht="24" customHeight="1" x14ac:dyDescent="0.2">
      <c r="A1959" s="12" t="s">
        <v>48</v>
      </c>
      <c r="B1959" s="14">
        <v>88309</v>
      </c>
      <c r="C1959" s="12" t="s">
        <v>44</v>
      </c>
      <c r="D1959" s="12" t="s">
        <v>273</v>
      </c>
      <c r="E1959" s="137" t="s">
        <v>46</v>
      </c>
      <c r="F1959" s="137"/>
      <c r="G1959" s="13" t="s">
        <v>73</v>
      </c>
      <c r="H1959" s="16">
        <v>2.6179999999999999</v>
      </c>
      <c r="I1959" s="15">
        <f t="shared" si="621"/>
        <v>16.297499999999999</v>
      </c>
      <c r="J1959" s="15">
        <f>ROUND(H1959*I1959,2)</f>
        <v>42.67</v>
      </c>
      <c r="K1959" s="65"/>
      <c r="N1959" s="59">
        <v>21.73</v>
      </c>
      <c r="O1959" s="68">
        <f t="shared" si="610"/>
        <v>5.4325000000000001</v>
      </c>
      <c r="P1959" s="68">
        <f t="shared" si="614"/>
        <v>16.297499999999999</v>
      </c>
      <c r="Q1959" s="69">
        <f t="shared" si="611"/>
        <v>0.25</v>
      </c>
    </row>
    <row r="1960" spans="1:17" ht="24" customHeight="1" x14ac:dyDescent="0.2">
      <c r="A1960" s="12" t="s">
        <v>48</v>
      </c>
      <c r="B1960" s="14">
        <v>88316</v>
      </c>
      <c r="C1960" s="12" t="s">
        <v>44</v>
      </c>
      <c r="D1960" s="12" t="s">
        <v>106</v>
      </c>
      <c r="E1960" s="137" t="s">
        <v>46</v>
      </c>
      <c r="F1960" s="137"/>
      <c r="G1960" s="13" t="s">
        <v>73</v>
      </c>
      <c r="H1960" s="16">
        <v>7.2</v>
      </c>
      <c r="I1960" s="15">
        <f t="shared" si="621"/>
        <v>12.84</v>
      </c>
      <c r="J1960" s="15">
        <f t="shared" ref="J1960:J1962" si="622">ROUNDDOWN(H1960*I1960,2)</f>
        <v>92.44</v>
      </c>
      <c r="K1960" s="65"/>
      <c r="N1960" s="59">
        <v>17.12</v>
      </c>
      <c r="O1960" s="68">
        <f t="shared" si="610"/>
        <v>4.28</v>
      </c>
      <c r="P1960" s="68">
        <f t="shared" si="614"/>
        <v>12.84</v>
      </c>
      <c r="Q1960" s="69">
        <f t="shared" si="611"/>
        <v>0.25</v>
      </c>
    </row>
    <row r="1961" spans="1:17" ht="39" customHeight="1" x14ac:dyDescent="0.2">
      <c r="A1961" s="12" t="s">
        <v>48</v>
      </c>
      <c r="B1961" s="14">
        <v>90586</v>
      </c>
      <c r="C1961" s="12" t="s">
        <v>44</v>
      </c>
      <c r="D1961" s="12" t="s">
        <v>361</v>
      </c>
      <c r="E1961" s="137" t="s">
        <v>118</v>
      </c>
      <c r="F1961" s="137"/>
      <c r="G1961" s="13" t="s">
        <v>119</v>
      </c>
      <c r="H1961" s="16">
        <v>1</v>
      </c>
      <c r="I1961" s="15">
        <f t="shared" si="621"/>
        <v>0.99</v>
      </c>
      <c r="J1961" s="15">
        <f t="shared" si="622"/>
        <v>0.99</v>
      </c>
      <c r="K1961" s="65"/>
      <c r="N1961" s="59">
        <v>1.32</v>
      </c>
      <c r="O1961" s="68">
        <f t="shared" si="610"/>
        <v>0.33</v>
      </c>
      <c r="P1961" s="68">
        <f t="shared" si="614"/>
        <v>0.99</v>
      </c>
      <c r="Q1961" s="69">
        <f t="shared" si="611"/>
        <v>0.25</v>
      </c>
    </row>
    <row r="1962" spans="1:17" ht="39" customHeight="1" thickBot="1" x14ac:dyDescent="0.25">
      <c r="A1962" s="12" t="s">
        <v>48</v>
      </c>
      <c r="B1962" s="14">
        <v>90587</v>
      </c>
      <c r="C1962" s="12" t="s">
        <v>44</v>
      </c>
      <c r="D1962" s="12" t="s">
        <v>362</v>
      </c>
      <c r="E1962" s="137" t="s">
        <v>118</v>
      </c>
      <c r="F1962" s="137"/>
      <c r="G1962" s="13" t="s">
        <v>121</v>
      </c>
      <c r="H1962" s="16">
        <v>1</v>
      </c>
      <c r="I1962" s="15">
        <f t="shared" si="621"/>
        <v>0.375</v>
      </c>
      <c r="J1962" s="15">
        <f t="shared" si="622"/>
        <v>0.37</v>
      </c>
      <c r="K1962" s="65"/>
      <c r="N1962" s="59">
        <v>0.5</v>
      </c>
      <c r="O1962" s="68">
        <f t="shared" si="610"/>
        <v>0.125</v>
      </c>
      <c r="P1962" s="68">
        <f t="shared" si="614"/>
        <v>0.375</v>
      </c>
      <c r="Q1962" s="69">
        <f t="shared" si="611"/>
        <v>0.25</v>
      </c>
    </row>
    <row r="1963" spans="1:17" ht="0.95" customHeight="1" thickTop="1" x14ac:dyDescent="0.2">
      <c r="A1963" s="11"/>
      <c r="B1963" s="11"/>
      <c r="C1963" s="11"/>
      <c r="D1963" s="11"/>
      <c r="E1963" s="11"/>
      <c r="F1963" s="11"/>
      <c r="G1963" s="11"/>
      <c r="H1963" s="11"/>
      <c r="I1963" s="11"/>
      <c r="J1963" s="11"/>
      <c r="K1963" s="65" t="b">
        <f t="shared" si="612"/>
        <v>0</v>
      </c>
      <c r="N1963" s="59"/>
      <c r="O1963" s="68">
        <f t="shared" si="610"/>
        <v>0</v>
      </c>
      <c r="P1963" s="68">
        <f t="shared" si="614"/>
        <v>0</v>
      </c>
      <c r="Q1963" s="69" t="e">
        <f t="shared" si="611"/>
        <v>#DIV/0!</v>
      </c>
    </row>
    <row r="1964" spans="1:17" ht="18" customHeight="1" x14ac:dyDescent="0.2">
      <c r="A1964" s="2" t="s">
        <v>1004</v>
      </c>
      <c r="B1964" s="4" t="s">
        <v>36</v>
      </c>
      <c r="C1964" s="2" t="s">
        <v>37</v>
      </c>
      <c r="D1964" s="2" t="s">
        <v>9</v>
      </c>
      <c r="E1964" s="129" t="s">
        <v>38</v>
      </c>
      <c r="F1964" s="129"/>
      <c r="G1964" s="3" t="s">
        <v>39</v>
      </c>
      <c r="H1964" s="4" t="s">
        <v>40</v>
      </c>
      <c r="I1964" s="4" t="s">
        <v>41</v>
      </c>
      <c r="J1964" s="4" t="s">
        <v>10</v>
      </c>
      <c r="K1964" s="65">
        <f t="shared" si="612"/>
        <v>29.364999999999998</v>
      </c>
      <c r="N1964" s="59" t="s">
        <v>41</v>
      </c>
      <c r="O1964" s="68" t="e">
        <f t="shared" si="610"/>
        <v>#VALUE!</v>
      </c>
      <c r="P1964" s="68" t="e">
        <f t="shared" si="614"/>
        <v>#VALUE!</v>
      </c>
      <c r="Q1964" s="69" t="e">
        <f t="shared" si="611"/>
        <v>#VALUE!</v>
      </c>
    </row>
    <row r="1965" spans="1:17" ht="24" customHeight="1" x14ac:dyDescent="0.2">
      <c r="A1965" s="6" t="s">
        <v>42</v>
      </c>
      <c r="B1965" s="8">
        <v>6171</v>
      </c>
      <c r="C1965" s="6" t="s">
        <v>44</v>
      </c>
      <c r="D1965" s="6" t="s">
        <v>991</v>
      </c>
      <c r="E1965" s="138" t="s">
        <v>154</v>
      </c>
      <c r="F1965" s="138"/>
      <c r="G1965" s="7" t="s">
        <v>130</v>
      </c>
      <c r="H1965" s="10">
        <v>1</v>
      </c>
      <c r="I1965" s="9">
        <f>SUM(J1966:J1976)</f>
        <v>29.364999999999998</v>
      </c>
      <c r="J1965" s="9">
        <f>H1965*I1965</f>
        <v>29.364999999999998</v>
      </c>
      <c r="K1965" s="65"/>
      <c r="N1965" s="59">
        <v>39.15</v>
      </c>
      <c r="O1965" s="68">
        <f t="shared" si="610"/>
        <v>9.7874999999999996</v>
      </c>
      <c r="P1965" s="68">
        <f t="shared" si="614"/>
        <v>29.362499999999997</v>
      </c>
      <c r="Q1965" s="69">
        <f t="shared" si="611"/>
        <v>0.25</v>
      </c>
    </row>
    <row r="1966" spans="1:17" ht="24" customHeight="1" x14ac:dyDescent="0.2">
      <c r="A1966" s="12" t="s">
        <v>48</v>
      </c>
      <c r="B1966" s="14">
        <v>88245</v>
      </c>
      <c r="C1966" s="12" t="s">
        <v>44</v>
      </c>
      <c r="D1966" s="12" t="s">
        <v>321</v>
      </c>
      <c r="E1966" s="137" t="s">
        <v>46</v>
      </c>
      <c r="F1966" s="137"/>
      <c r="G1966" s="13" t="s">
        <v>73</v>
      </c>
      <c r="H1966" s="16">
        <v>0.1</v>
      </c>
      <c r="I1966" s="15">
        <f t="shared" ref="I1966:I1976" si="623">P1966</f>
        <v>16.184999999999999</v>
      </c>
      <c r="J1966" s="15">
        <f>ROUND(H1966*I1966,2)</f>
        <v>1.62</v>
      </c>
      <c r="K1966" s="65"/>
      <c r="N1966" s="59">
        <v>21.58</v>
      </c>
      <c r="O1966" s="68">
        <f t="shared" si="610"/>
        <v>5.3949999999999996</v>
      </c>
      <c r="P1966" s="68">
        <f t="shared" si="614"/>
        <v>16.184999999999999</v>
      </c>
      <c r="Q1966" s="69">
        <f t="shared" si="611"/>
        <v>0.25</v>
      </c>
    </row>
    <row r="1967" spans="1:17" ht="24" customHeight="1" x14ac:dyDescent="0.2">
      <c r="A1967" s="12" t="s">
        <v>48</v>
      </c>
      <c r="B1967" s="14">
        <v>88262</v>
      </c>
      <c r="C1967" s="12" t="s">
        <v>44</v>
      </c>
      <c r="D1967" s="12" t="s">
        <v>105</v>
      </c>
      <c r="E1967" s="137" t="s">
        <v>46</v>
      </c>
      <c r="F1967" s="137"/>
      <c r="G1967" s="13" t="s">
        <v>73</v>
      </c>
      <c r="H1967" s="16">
        <v>0.1</v>
      </c>
      <c r="I1967" s="15">
        <f t="shared" si="623"/>
        <v>16.049999999999997</v>
      </c>
      <c r="J1967" s="15">
        <f t="shared" ref="J1967:J1976" si="624">ROUND(H1967*I1967,2)</f>
        <v>1.61</v>
      </c>
      <c r="K1967" s="65"/>
      <c r="N1967" s="59">
        <v>21.4</v>
      </c>
      <c r="O1967" s="68">
        <f t="shared" si="610"/>
        <v>5.35</v>
      </c>
      <c r="P1967" s="68">
        <f t="shared" si="614"/>
        <v>16.049999999999997</v>
      </c>
      <c r="Q1967" s="69">
        <f t="shared" si="611"/>
        <v>0.25000000000000011</v>
      </c>
    </row>
    <row r="1968" spans="1:17" ht="24" customHeight="1" x14ac:dyDescent="0.2">
      <c r="A1968" s="12" t="s">
        <v>48</v>
      </c>
      <c r="B1968" s="14">
        <v>88316</v>
      </c>
      <c r="C1968" s="12" t="s">
        <v>44</v>
      </c>
      <c r="D1968" s="12" t="s">
        <v>106</v>
      </c>
      <c r="E1968" s="137" t="s">
        <v>46</v>
      </c>
      <c r="F1968" s="137"/>
      <c r="G1968" s="13" t="s">
        <v>73</v>
      </c>
      <c r="H1968" s="16">
        <v>0.2</v>
      </c>
      <c r="I1968" s="15">
        <f t="shared" si="623"/>
        <v>12.84</v>
      </c>
      <c r="J1968" s="15">
        <f t="shared" si="624"/>
        <v>2.57</v>
      </c>
      <c r="K1968" s="65"/>
      <c r="N1968" s="59">
        <v>17.12</v>
      </c>
      <c r="O1968" s="68">
        <f t="shared" si="610"/>
        <v>4.28</v>
      </c>
      <c r="P1968" s="68">
        <f t="shared" si="614"/>
        <v>12.84</v>
      </c>
      <c r="Q1968" s="69">
        <f t="shared" si="611"/>
        <v>0.25</v>
      </c>
    </row>
    <row r="1969" spans="1:17" ht="51.95" customHeight="1" x14ac:dyDescent="0.2">
      <c r="A1969" s="12" t="s">
        <v>48</v>
      </c>
      <c r="B1969" s="14">
        <v>88830</v>
      </c>
      <c r="C1969" s="12" t="s">
        <v>44</v>
      </c>
      <c r="D1969" s="12" t="s">
        <v>313</v>
      </c>
      <c r="E1969" s="137" t="s">
        <v>118</v>
      </c>
      <c r="F1969" s="137"/>
      <c r="G1969" s="13" t="s">
        <v>119</v>
      </c>
      <c r="H1969" s="16">
        <v>1.4E-2</v>
      </c>
      <c r="I1969" s="15">
        <f t="shared" si="623"/>
        <v>1.4924999999999999</v>
      </c>
      <c r="J1969" s="15">
        <f t="shared" si="624"/>
        <v>0.02</v>
      </c>
      <c r="K1969" s="65"/>
      <c r="N1969" s="59">
        <v>1.99</v>
      </c>
      <c r="O1969" s="68">
        <f t="shared" si="610"/>
        <v>0.4975</v>
      </c>
      <c r="P1969" s="68">
        <f t="shared" si="614"/>
        <v>1.4924999999999999</v>
      </c>
      <c r="Q1969" s="69">
        <f t="shared" si="611"/>
        <v>0.25</v>
      </c>
    </row>
    <row r="1970" spans="1:17" ht="24" customHeight="1" x14ac:dyDescent="0.2">
      <c r="A1970" s="17" t="s">
        <v>50</v>
      </c>
      <c r="B1970" s="19">
        <v>345</v>
      </c>
      <c r="C1970" s="17" t="s">
        <v>44</v>
      </c>
      <c r="D1970" s="17" t="s">
        <v>383</v>
      </c>
      <c r="E1970" s="139" t="s">
        <v>54</v>
      </c>
      <c r="F1970" s="139"/>
      <c r="G1970" s="18" t="s">
        <v>112</v>
      </c>
      <c r="H1970" s="21">
        <v>2.9000000000000001E-2</v>
      </c>
      <c r="I1970" s="20">
        <f t="shared" si="623"/>
        <v>22.815000000000001</v>
      </c>
      <c r="J1970" s="20">
        <f t="shared" si="624"/>
        <v>0.66</v>
      </c>
      <c r="K1970" s="65"/>
      <c r="N1970" s="59">
        <v>30.42</v>
      </c>
      <c r="O1970" s="68">
        <f t="shared" si="610"/>
        <v>7.6050000000000004</v>
      </c>
      <c r="P1970" s="68">
        <f t="shared" si="614"/>
        <v>22.815000000000001</v>
      </c>
      <c r="Q1970" s="69">
        <f t="shared" si="611"/>
        <v>0.25</v>
      </c>
    </row>
    <row r="1971" spans="1:17" ht="26.1" customHeight="1" x14ac:dyDescent="0.2">
      <c r="A1971" s="17" t="s">
        <v>50</v>
      </c>
      <c r="B1971" s="19">
        <v>367</v>
      </c>
      <c r="C1971" s="17" t="s">
        <v>44</v>
      </c>
      <c r="D1971" s="17" t="s">
        <v>428</v>
      </c>
      <c r="E1971" s="139" t="s">
        <v>54</v>
      </c>
      <c r="F1971" s="139"/>
      <c r="G1971" s="18" t="s">
        <v>104</v>
      </c>
      <c r="H1971" s="21">
        <v>1.6E-2</v>
      </c>
      <c r="I1971" s="20">
        <f t="shared" si="623"/>
        <v>68.377499999999998</v>
      </c>
      <c r="J1971" s="20">
        <f t="shared" si="624"/>
        <v>1.0900000000000001</v>
      </c>
      <c r="K1971" s="65"/>
      <c r="N1971" s="59">
        <v>91.17</v>
      </c>
      <c r="O1971" s="68">
        <f t="shared" si="610"/>
        <v>22.7925</v>
      </c>
      <c r="P1971" s="68">
        <f t="shared" si="614"/>
        <v>68.377499999999998</v>
      </c>
      <c r="Q1971" s="69">
        <f t="shared" si="611"/>
        <v>0.25</v>
      </c>
    </row>
    <row r="1972" spans="1:17" ht="24" customHeight="1" x14ac:dyDescent="0.2">
      <c r="A1972" s="17" t="s">
        <v>50</v>
      </c>
      <c r="B1972" s="19">
        <v>1379</v>
      </c>
      <c r="C1972" s="17" t="s">
        <v>44</v>
      </c>
      <c r="D1972" s="17" t="s">
        <v>316</v>
      </c>
      <c r="E1972" s="139" t="s">
        <v>54</v>
      </c>
      <c r="F1972" s="139"/>
      <c r="G1972" s="18" t="s">
        <v>112</v>
      </c>
      <c r="H1972" s="21">
        <v>5.54</v>
      </c>
      <c r="I1972" s="20">
        <f t="shared" si="623"/>
        <v>0.73499999999999999</v>
      </c>
      <c r="J1972" s="20">
        <f>ROUND(H1972*I1972,2)+0.005</f>
        <v>4.0750000000000002</v>
      </c>
      <c r="K1972" s="65"/>
      <c r="N1972" s="59">
        <v>0.98</v>
      </c>
      <c r="O1972" s="68">
        <f t="shared" si="610"/>
        <v>0.245</v>
      </c>
      <c r="P1972" s="68">
        <f t="shared" si="614"/>
        <v>0.73499999999999999</v>
      </c>
      <c r="Q1972" s="69">
        <f t="shared" si="611"/>
        <v>0.25</v>
      </c>
    </row>
    <row r="1973" spans="1:17" ht="26.1" customHeight="1" x14ac:dyDescent="0.2">
      <c r="A1973" s="17" t="s">
        <v>50</v>
      </c>
      <c r="B1973" s="19">
        <v>4512</v>
      </c>
      <c r="C1973" s="17" t="s">
        <v>44</v>
      </c>
      <c r="D1973" s="17" t="s">
        <v>993</v>
      </c>
      <c r="E1973" s="139" t="s">
        <v>54</v>
      </c>
      <c r="F1973" s="139"/>
      <c r="G1973" s="18" t="s">
        <v>108</v>
      </c>
      <c r="H1973" s="21">
        <v>2.5</v>
      </c>
      <c r="I1973" s="20">
        <f t="shared" si="623"/>
        <v>1.8075000000000001</v>
      </c>
      <c r="J1973" s="20">
        <f t="shared" si="624"/>
        <v>4.5199999999999996</v>
      </c>
      <c r="K1973" s="65"/>
      <c r="N1973" s="59">
        <v>2.41</v>
      </c>
      <c r="O1973" s="68">
        <f t="shared" si="610"/>
        <v>0.60250000000000004</v>
      </c>
      <c r="P1973" s="68">
        <f t="shared" si="614"/>
        <v>1.8075000000000001</v>
      </c>
      <c r="Q1973" s="69">
        <f t="shared" si="611"/>
        <v>0.25</v>
      </c>
    </row>
    <row r="1974" spans="1:17" ht="26.1" customHeight="1" x14ac:dyDescent="0.2">
      <c r="A1974" s="17" t="s">
        <v>50</v>
      </c>
      <c r="B1974" s="19">
        <v>4718</v>
      </c>
      <c r="C1974" s="17" t="s">
        <v>44</v>
      </c>
      <c r="D1974" s="17" t="s">
        <v>429</v>
      </c>
      <c r="E1974" s="139" t="s">
        <v>54</v>
      </c>
      <c r="F1974" s="139"/>
      <c r="G1974" s="18" t="s">
        <v>104</v>
      </c>
      <c r="H1974" s="21">
        <v>1.4999999999999999E-2</v>
      </c>
      <c r="I1974" s="20">
        <f t="shared" si="623"/>
        <v>168</v>
      </c>
      <c r="J1974" s="20">
        <f t="shared" si="624"/>
        <v>2.52</v>
      </c>
      <c r="K1974" s="65"/>
      <c r="N1974" s="59">
        <v>224</v>
      </c>
      <c r="O1974" s="68">
        <f t="shared" si="610"/>
        <v>56</v>
      </c>
      <c r="P1974" s="68">
        <f t="shared" si="614"/>
        <v>168</v>
      </c>
      <c r="Q1974" s="69">
        <f t="shared" si="611"/>
        <v>0.25</v>
      </c>
    </row>
    <row r="1975" spans="1:17" ht="24" customHeight="1" x14ac:dyDescent="0.2">
      <c r="A1975" s="17" t="s">
        <v>50</v>
      </c>
      <c r="B1975" s="19">
        <v>5068</v>
      </c>
      <c r="C1975" s="17" t="s">
        <v>44</v>
      </c>
      <c r="D1975" s="17" t="s">
        <v>131</v>
      </c>
      <c r="E1975" s="139" t="s">
        <v>54</v>
      </c>
      <c r="F1975" s="139"/>
      <c r="G1975" s="18" t="s">
        <v>112</v>
      </c>
      <c r="H1975" s="21">
        <v>0.08</v>
      </c>
      <c r="I1975" s="20">
        <f t="shared" si="623"/>
        <v>15.254999999999999</v>
      </c>
      <c r="J1975" s="20">
        <f t="shared" si="624"/>
        <v>1.22</v>
      </c>
      <c r="K1975" s="65"/>
      <c r="N1975" s="59">
        <v>20.34</v>
      </c>
      <c r="O1975" s="68">
        <f t="shared" si="610"/>
        <v>5.085</v>
      </c>
      <c r="P1975" s="68">
        <f t="shared" si="614"/>
        <v>15.254999999999999</v>
      </c>
      <c r="Q1975" s="69">
        <f t="shared" si="611"/>
        <v>0.25</v>
      </c>
    </row>
    <row r="1976" spans="1:17" ht="26.1" customHeight="1" thickBot="1" x14ac:dyDescent="0.25">
      <c r="A1976" s="17" t="s">
        <v>50</v>
      </c>
      <c r="B1976" s="19">
        <v>43059</v>
      </c>
      <c r="C1976" s="17" t="s">
        <v>44</v>
      </c>
      <c r="D1976" s="17" t="s">
        <v>992</v>
      </c>
      <c r="E1976" s="139" t="s">
        <v>54</v>
      </c>
      <c r="F1976" s="139"/>
      <c r="G1976" s="18" t="s">
        <v>112</v>
      </c>
      <c r="H1976" s="21">
        <v>1.44</v>
      </c>
      <c r="I1976" s="20">
        <f t="shared" si="623"/>
        <v>6.57</v>
      </c>
      <c r="J1976" s="20">
        <f t="shared" si="624"/>
        <v>9.4600000000000009</v>
      </c>
      <c r="K1976" s="65"/>
      <c r="N1976" s="59">
        <v>8.76</v>
      </c>
      <c r="O1976" s="68">
        <f t="shared" si="610"/>
        <v>2.19</v>
      </c>
      <c r="P1976" s="68">
        <f t="shared" si="614"/>
        <v>6.57</v>
      </c>
      <c r="Q1976" s="69">
        <f t="shared" si="611"/>
        <v>0.25</v>
      </c>
    </row>
    <row r="1977" spans="1:17" ht="0.95" customHeight="1" thickTop="1" x14ac:dyDescent="0.2">
      <c r="A1977" s="11"/>
      <c r="B1977" s="11"/>
      <c r="C1977" s="11"/>
      <c r="D1977" s="11"/>
      <c r="E1977" s="11"/>
      <c r="F1977" s="11"/>
      <c r="G1977" s="11"/>
      <c r="H1977" s="11"/>
      <c r="I1977" s="11"/>
      <c r="J1977" s="11"/>
      <c r="K1977" s="65" t="b">
        <f t="shared" si="612"/>
        <v>0</v>
      </c>
      <c r="N1977" s="59"/>
      <c r="O1977" s="68">
        <f t="shared" si="610"/>
        <v>0</v>
      </c>
      <c r="P1977" s="68">
        <f t="shared" si="614"/>
        <v>0</v>
      </c>
      <c r="Q1977" s="69" t="e">
        <f t="shared" si="611"/>
        <v>#DIV/0!</v>
      </c>
    </row>
    <row r="1978" spans="1:17" ht="18" customHeight="1" x14ac:dyDescent="0.2">
      <c r="A1978" s="2" t="s">
        <v>1005</v>
      </c>
      <c r="B1978" s="4" t="s">
        <v>36</v>
      </c>
      <c r="C1978" s="2" t="s">
        <v>37</v>
      </c>
      <c r="D1978" s="2" t="s">
        <v>9</v>
      </c>
      <c r="E1978" s="129" t="s">
        <v>38</v>
      </c>
      <c r="F1978" s="129"/>
      <c r="G1978" s="3" t="s">
        <v>39</v>
      </c>
      <c r="H1978" s="4" t="s">
        <v>40</v>
      </c>
      <c r="I1978" s="4" t="s">
        <v>41</v>
      </c>
      <c r="J1978" s="4" t="s">
        <v>10</v>
      </c>
      <c r="K1978" s="65">
        <f t="shared" si="612"/>
        <v>12.05</v>
      </c>
      <c r="N1978" s="59" t="s">
        <v>41</v>
      </c>
      <c r="O1978" s="68" t="e">
        <f t="shared" si="610"/>
        <v>#VALUE!</v>
      </c>
      <c r="P1978" s="68" t="e">
        <f t="shared" si="614"/>
        <v>#VALUE!</v>
      </c>
      <c r="Q1978" s="69" t="e">
        <f t="shared" si="611"/>
        <v>#VALUE!</v>
      </c>
    </row>
    <row r="1979" spans="1:17" ht="26.1" customHeight="1" x14ac:dyDescent="0.2">
      <c r="A1979" s="6" t="s">
        <v>42</v>
      </c>
      <c r="B1979" s="8">
        <v>96544</v>
      </c>
      <c r="C1979" s="6" t="s">
        <v>44</v>
      </c>
      <c r="D1979" s="6" t="s">
        <v>319</v>
      </c>
      <c r="E1979" s="138" t="s">
        <v>103</v>
      </c>
      <c r="F1979" s="138"/>
      <c r="G1979" s="7" t="s">
        <v>112</v>
      </c>
      <c r="H1979" s="10">
        <v>1</v>
      </c>
      <c r="I1979" s="9">
        <f>SUM(J1980:J1984)</f>
        <v>12.05</v>
      </c>
      <c r="J1979" s="9">
        <f>H1979*I1979</f>
        <v>12.05</v>
      </c>
      <c r="K1979" s="65"/>
      <c r="N1979" s="59">
        <v>16.059999999999999</v>
      </c>
      <c r="O1979" s="68">
        <f t="shared" si="610"/>
        <v>4.0149999999999997</v>
      </c>
      <c r="P1979" s="68">
        <f t="shared" si="614"/>
        <v>12.044999999999998</v>
      </c>
      <c r="Q1979" s="69">
        <f t="shared" si="611"/>
        <v>0.25</v>
      </c>
    </row>
    <row r="1980" spans="1:17" ht="24" customHeight="1" x14ac:dyDescent="0.2">
      <c r="A1980" s="12" t="s">
        <v>48</v>
      </c>
      <c r="B1980" s="14">
        <v>88238</v>
      </c>
      <c r="C1980" s="12" t="s">
        <v>44</v>
      </c>
      <c r="D1980" s="12" t="s">
        <v>320</v>
      </c>
      <c r="E1980" s="137" t="s">
        <v>46</v>
      </c>
      <c r="F1980" s="137"/>
      <c r="G1980" s="13" t="s">
        <v>73</v>
      </c>
      <c r="H1980" s="16">
        <v>4.9000000000000002E-2</v>
      </c>
      <c r="I1980" s="15">
        <f t="shared" ref="I1980:I1984" si="625">P1980</f>
        <v>12.817499999999999</v>
      </c>
      <c r="J1980" s="15">
        <f>ROUND(H1980*I1980,2)</f>
        <v>0.63</v>
      </c>
      <c r="K1980" s="65"/>
      <c r="N1980" s="59">
        <v>17.09</v>
      </c>
      <c r="O1980" s="68">
        <f t="shared" si="610"/>
        <v>4.2725</v>
      </c>
      <c r="P1980" s="68">
        <f t="shared" si="614"/>
        <v>12.817499999999999</v>
      </c>
      <c r="Q1980" s="69">
        <f t="shared" si="611"/>
        <v>0.25</v>
      </c>
    </row>
    <row r="1981" spans="1:17" ht="24" customHeight="1" x14ac:dyDescent="0.2">
      <c r="A1981" s="12" t="s">
        <v>48</v>
      </c>
      <c r="B1981" s="14">
        <v>88245</v>
      </c>
      <c r="C1981" s="12" t="s">
        <v>44</v>
      </c>
      <c r="D1981" s="12" t="s">
        <v>321</v>
      </c>
      <c r="E1981" s="137" t="s">
        <v>46</v>
      </c>
      <c r="F1981" s="137"/>
      <c r="G1981" s="13" t="s">
        <v>73</v>
      </c>
      <c r="H1981" s="16">
        <v>0.151</v>
      </c>
      <c r="I1981" s="15">
        <f t="shared" si="625"/>
        <v>16.184999999999999</v>
      </c>
      <c r="J1981" s="15">
        <f>ROUND(H1981*I1981,2)</f>
        <v>2.44</v>
      </c>
      <c r="K1981" s="65"/>
      <c r="N1981" s="59">
        <v>21.58</v>
      </c>
      <c r="O1981" s="68">
        <f t="shared" si="610"/>
        <v>5.3949999999999996</v>
      </c>
      <c r="P1981" s="68">
        <f t="shared" si="614"/>
        <v>16.184999999999999</v>
      </c>
      <c r="Q1981" s="69">
        <f t="shared" si="611"/>
        <v>0.25</v>
      </c>
    </row>
    <row r="1982" spans="1:17" ht="26.1" customHeight="1" x14ac:dyDescent="0.2">
      <c r="A1982" s="12" t="s">
        <v>48</v>
      </c>
      <c r="B1982" s="14">
        <v>92801</v>
      </c>
      <c r="C1982" s="12" t="s">
        <v>44</v>
      </c>
      <c r="D1982" s="12" t="s">
        <v>322</v>
      </c>
      <c r="E1982" s="137" t="s">
        <v>103</v>
      </c>
      <c r="F1982" s="137"/>
      <c r="G1982" s="13" t="s">
        <v>112</v>
      </c>
      <c r="H1982" s="16">
        <v>1</v>
      </c>
      <c r="I1982" s="15">
        <f t="shared" si="625"/>
        <v>8.3925000000000001</v>
      </c>
      <c r="J1982" s="15">
        <f>ROUND(H1982*I1982,2)</f>
        <v>8.39</v>
      </c>
      <c r="K1982" s="65"/>
      <c r="N1982" s="59">
        <v>11.19</v>
      </c>
      <c r="O1982" s="68">
        <f t="shared" si="610"/>
        <v>2.7974999999999999</v>
      </c>
      <c r="P1982" s="68">
        <f t="shared" si="614"/>
        <v>8.3925000000000001</v>
      </c>
      <c r="Q1982" s="69">
        <f t="shared" si="611"/>
        <v>0.25</v>
      </c>
    </row>
    <row r="1983" spans="1:17" ht="39" customHeight="1" x14ac:dyDescent="0.2">
      <c r="A1983" s="17" t="s">
        <v>50</v>
      </c>
      <c r="B1983" s="19">
        <v>39017</v>
      </c>
      <c r="C1983" s="17" t="s">
        <v>44</v>
      </c>
      <c r="D1983" s="17" t="s">
        <v>323</v>
      </c>
      <c r="E1983" s="139" t="s">
        <v>54</v>
      </c>
      <c r="F1983" s="139"/>
      <c r="G1983" s="18" t="s">
        <v>130</v>
      </c>
      <c r="H1983" s="21">
        <v>1.19</v>
      </c>
      <c r="I1983" s="20">
        <f t="shared" si="625"/>
        <v>0.16500000000000001</v>
      </c>
      <c r="J1983" s="20">
        <f>ROUND(H1983*I1983,2)</f>
        <v>0.2</v>
      </c>
      <c r="K1983" s="65"/>
      <c r="N1983" s="59">
        <v>0.22</v>
      </c>
      <c r="O1983" s="68">
        <f t="shared" si="610"/>
        <v>5.5E-2</v>
      </c>
      <c r="P1983" s="68">
        <f t="shared" si="614"/>
        <v>0.16500000000000001</v>
      </c>
      <c r="Q1983" s="69">
        <f t="shared" si="611"/>
        <v>0.25</v>
      </c>
    </row>
    <row r="1984" spans="1:17" ht="26.1" customHeight="1" thickBot="1" x14ac:dyDescent="0.25">
      <c r="A1984" s="17" t="s">
        <v>50</v>
      </c>
      <c r="B1984" s="19">
        <v>43132</v>
      </c>
      <c r="C1984" s="17" t="s">
        <v>44</v>
      </c>
      <c r="D1984" s="17" t="s">
        <v>324</v>
      </c>
      <c r="E1984" s="139" t="s">
        <v>54</v>
      </c>
      <c r="F1984" s="139"/>
      <c r="G1984" s="18" t="s">
        <v>112</v>
      </c>
      <c r="H1984" s="21">
        <v>2.5000000000000001E-2</v>
      </c>
      <c r="I1984" s="20">
        <f t="shared" si="625"/>
        <v>15.997499999999999</v>
      </c>
      <c r="J1984" s="20">
        <f t="shared" ref="J1984:J1985" si="626">ROUNDDOWN(H1984*I1984,2)</f>
        <v>0.39</v>
      </c>
      <c r="K1984" s="65"/>
      <c r="N1984" s="59">
        <v>21.33</v>
      </c>
      <c r="O1984" s="68">
        <f t="shared" si="610"/>
        <v>5.3324999999999996</v>
      </c>
      <c r="P1984" s="68">
        <f t="shared" si="614"/>
        <v>15.997499999999999</v>
      </c>
      <c r="Q1984" s="69">
        <f t="shared" si="611"/>
        <v>0.25</v>
      </c>
    </row>
    <row r="1985" spans="1:17" ht="0.95" customHeight="1" thickTop="1" x14ac:dyDescent="0.2">
      <c r="A1985" s="11"/>
      <c r="B1985" s="11"/>
      <c r="C1985" s="11"/>
      <c r="D1985" s="11"/>
      <c r="E1985" s="11"/>
      <c r="F1985" s="11"/>
      <c r="G1985" s="11"/>
      <c r="H1985" s="11"/>
      <c r="I1985" s="11"/>
      <c r="J1985" s="11">
        <f t="shared" si="626"/>
        <v>0</v>
      </c>
      <c r="K1985" s="65" t="b">
        <f t="shared" si="612"/>
        <v>0</v>
      </c>
      <c r="N1985" s="59"/>
      <c r="O1985" s="68">
        <f t="shared" si="610"/>
        <v>0</v>
      </c>
      <c r="P1985" s="68">
        <f t="shared" si="614"/>
        <v>0</v>
      </c>
      <c r="Q1985" s="69" t="e">
        <f t="shared" si="611"/>
        <v>#DIV/0!</v>
      </c>
    </row>
    <row r="1986" spans="1:17" ht="18" customHeight="1" x14ac:dyDescent="0.2">
      <c r="A1986" s="2" t="s">
        <v>1006</v>
      </c>
      <c r="B1986" s="4" t="s">
        <v>36</v>
      </c>
      <c r="C1986" s="2" t="s">
        <v>37</v>
      </c>
      <c r="D1986" s="2" t="s">
        <v>9</v>
      </c>
      <c r="E1986" s="129" t="s">
        <v>38</v>
      </c>
      <c r="F1986" s="129"/>
      <c r="G1986" s="3" t="s">
        <v>39</v>
      </c>
      <c r="H1986" s="4" t="s">
        <v>40</v>
      </c>
      <c r="I1986" s="4" t="s">
        <v>41</v>
      </c>
      <c r="J1986" s="4" t="s">
        <v>10</v>
      </c>
      <c r="K1986" s="65">
        <f t="shared" si="612"/>
        <v>12.760000000000002</v>
      </c>
      <c r="N1986" s="59" t="s">
        <v>41</v>
      </c>
      <c r="O1986" s="68" t="e">
        <f t="shared" si="610"/>
        <v>#VALUE!</v>
      </c>
      <c r="P1986" s="68" t="e">
        <f t="shared" si="614"/>
        <v>#VALUE!</v>
      </c>
      <c r="Q1986" s="69" t="e">
        <f t="shared" si="611"/>
        <v>#VALUE!</v>
      </c>
    </row>
    <row r="1987" spans="1:17" ht="26.1" customHeight="1" x14ac:dyDescent="0.2">
      <c r="A1987" s="6" t="s">
        <v>42</v>
      </c>
      <c r="B1987" s="8">
        <v>96543</v>
      </c>
      <c r="C1987" s="6" t="s">
        <v>44</v>
      </c>
      <c r="D1987" s="6" t="s">
        <v>341</v>
      </c>
      <c r="E1987" s="138" t="s">
        <v>103</v>
      </c>
      <c r="F1987" s="138"/>
      <c r="G1987" s="7" t="s">
        <v>112</v>
      </c>
      <c r="H1987" s="10">
        <v>1</v>
      </c>
      <c r="I1987" s="9">
        <f>SUM(J1988:J1992)</f>
        <v>12.760000000000002</v>
      </c>
      <c r="J1987" s="9">
        <f>H1987*I1987</f>
        <v>12.760000000000002</v>
      </c>
      <c r="K1987" s="65"/>
      <c r="N1987" s="59">
        <v>17.010000000000002</v>
      </c>
      <c r="O1987" s="68">
        <f t="shared" si="610"/>
        <v>4.2525000000000004</v>
      </c>
      <c r="P1987" s="68">
        <f t="shared" si="614"/>
        <v>12.7575</v>
      </c>
      <c r="Q1987" s="69">
        <f t="shared" si="611"/>
        <v>0.25</v>
      </c>
    </row>
    <row r="1988" spans="1:17" ht="24" customHeight="1" x14ac:dyDescent="0.2">
      <c r="A1988" s="12" t="s">
        <v>48</v>
      </c>
      <c r="B1988" s="14">
        <v>88238</v>
      </c>
      <c r="C1988" s="12" t="s">
        <v>44</v>
      </c>
      <c r="D1988" s="12" t="s">
        <v>320</v>
      </c>
      <c r="E1988" s="137" t="s">
        <v>46</v>
      </c>
      <c r="F1988" s="137"/>
      <c r="G1988" s="13" t="s">
        <v>73</v>
      </c>
      <c r="H1988" s="16">
        <v>6.6000000000000003E-2</v>
      </c>
      <c r="I1988" s="15">
        <f t="shared" ref="I1988:I1992" si="627">P1988</f>
        <v>12.817499999999999</v>
      </c>
      <c r="J1988" s="15">
        <f>ROUND(H1988*I1988,2)</f>
        <v>0.85</v>
      </c>
      <c r="K1988" s="65"/>
      <c r="N1988" s="59">
        <v>17.09</v>
      </c>
      <c r="O1988" s="68">
        <f t="shared" si="610"/>
        <v>4.2725</v>
      </c>
      <c r="P1988" s="68">
        <f t="shared" si="614"/>
        <v>12.817499999999999</v>
      </c>
      <c r="Q1988" s="69">
        <f t="shared" si="611"/>
        <v>0.25</v>
      </c>
    </row>
    <row r="1989" spans="1:17" ht="24" customHeight="1" x14ac:dyDescent="0.2">
      <c r="A1989" s="12" t="s">
        <v>48</v>
      </c>
      <c r="B1989" s="14">
        <v>88245</v>
      </c>
      <c r="C1989" s="12" t="s">
        <v>44</v>
      </c>
      <c r="D1989" s="12" t="s">
        <v>321</v>
      </c>
      <c r="E1989" s="137" t="s">
        <v>46</v>
      </c>
      <c r="F1989" s="137"/>
      <c r="G1989" s="13" t="s">
        <v>73</v>
      </c>
      <c r="H1989" s="16">
        <v>0.1925</v>
      </c>
      <c r="I1989" s="15">
        <f t="shared" si="627"/>
        <v>16.184999999999999</v>
      </c>
      <c r="J1989" s="15">
        <f>ROUND(H1989*I1989,2)</f>
        <v>3.12</v>
      </c>
      <c r="K1989" s="65"/>
      <c r="N1989" s="59">
        <v>21.58</v>
      </c>
      <c r="O1989" s="68">
        <f t="shared" si="610"/>
        <v>5.3949999999999996</v>
      </c>
      <c r="P1989" s="68">
        <f t="shared" si="614"/>
        <v>16.184999999999999</v>
      </c>
      <c r="Q1989" s="69">
        <f t="shared" si="611"/>
        <v>0.25</v>
      </c>
    </row>
    <row r="1990" spans="1:17" ht="26.1" customHeight="1" x14ac:dyDescent="0.2">
      <c r="A1990" s="12" t="s">
        <v>48</v>
      </c>
      <c r="B1990" s="14">
        <v>92800</v>
      </c>
      <c r="C1990" s="12" t="s">
        <v>44</v>
      </c>
      <c r="D1990" s="12" t="s">
        <v>342</v>
      </c>
      <c r="E1990" s="137" t="s">
        <v>103</v>
      </c>
      <c r="F1990" s="137"/>
      <c r="G1990" s="13" t="s">
        <v>112</v>
      </c>
      <c r="H1990" s="16">
        <v>1</v>
      </c>
      <c r="I1990" s="15">
        <f t="shared" si="627"/>
        <v>8.0849999999999991</v>
      </c>
      <c r="J1990" s="15">
        <f>ROUNDDOWN(H1990*I1990,2)</f>
        <v>8.08</v>
      </c>
      <c r="K1990" s="65"/>
      <c r="N1990" s="59">
        <v>10.78</v>
      </c>
      <c r="O1990" s="68">
        <f t="shared" si="610"/>
        <v>2.6949999999999998</v>
      </c>
      <c r="P1990" s="68">
        <f t="shared" si="614"/>
        <v>8.0849999999999991</v>
      </c>
      <c r="Q1990" s="69">
        <f t="shared" si="611"/>
        <v>0.25</v>
      </c>
    </row>
    <row r="1991" spans="1:17" ht="39" customHeight="1" x14ac:dyDescent="0.2">
      <c r="A1991" s="17" t="s">
        <v>50</v>
      </c>
      <c r="B1991" s="19">
        <v>39017</v>
      </c>
      <c r="C1991" s="17" t="s">
        <v>44</v>
      </c>
      <c r="D1991" s="17" t="s">
        <v>323</v>
      </c>
      <c r="E1991" s="139" t="s">
        <v>54</v>
      </c>
      <c r="F1991" s="139"/>
      <c r="G1991" s="18" t="s">
        <v>130</v>
      </c>
      <c r="H1991" s="21">
        <v>1.9664999999999999</v>
      </c>
      <c r="I1991" s="20">
        <f t="shared" si="627"/>
        <v>0.16500000000000001</v>
      </c>
      <c r="J1991" s="20">
        <f t="shared" ref="J1991:J1992" si="628">ROUNDDOWN(H1991*I1991,2)</f>
        <v>0.32</v>
      </c>
      <c r="K1991" s="65"/>
      <c r="N1991" s="59">
        <v>0.22</v>
      </c>
      <c r="O1991" s="68">
        <f t="shared" si="610"/>
        <v>5.5E-2</v>
      </c>
      <c r="P1991" s="68">
        <f t="shared" si="614"/>
        <v>0.16500000000000001</v>
      </c>
      <c r="Q1991" s="69">
        <f t="shared" si="611"/>
        <v>0.25</v>
      </c>
    </row>
    <row r="1992" spans="1:17" ht="26.1" customHeight="1" thickBot="1" x14ac:dyDescent="0.25">
      <c r="A1992" s="17" t="s">
        <v>50</v>
      </c>
      <c r="B1992" s="19">
        <v>43132</v>
      </c>
      <c r="C1992" s="17" t="s">
        <v>44</v>
      </c>
      <c r="D1992" s="17" t="s">
        <v>324</v>
      </c>
      <c r="E1992" s="139" t="s">
        <v>54</v>
      </c>
      <c r="F1992" s="139"/>
      <c r="G1992" s="18" t="s">
        <v>112</v>
      </c>
      <c r="H1992" s="21">
        <v>2.5000000000000001E-2</v>
      </c>
      <c r="I1992" s="20">
        <f t="shared" si="627"/>
        <v>15.997499999999999</v>
      </c>
      <c r="J1992" s="20">
        <f t="shared" si="628"/>
        <v>0.39</v>
      </c>
      <c r="K1992" s="65"/>
      <c r="N1992" s="59">
        <v>21.33</v>
      </c>
      <c r="O1992" s="68">
        <f t="shared" ref="O1992:O2055" si="629">N1992*$O$4</f>
        <v>5.3324999999999996</v>
      </c>
      <c r="P1992" s="68">
        <f t="shared" si="614"/>
        <v>15.997499999999999</v>
      </c>
      <c r="Q1992" s="69">
        <f t="shared" ref="Q1992:Q2055" si="630">1-(P1992/N1992)</f>
        <v>0.25</v>
      </c>
    </row>
    <row r="1993" spans="1:17" ht="0.95" customHeight="1" thickTop="1" x14ac:dyDescent="0.2">
      <c r="A1993" s="11"/>
      <c r="B1993" s="11"/>
      <c r="C1993" s="11"/>
      <c r="D1993" s="11"/>
      <c r="E1993" s="11"/>
      <c r="F1993" s="11"/>
      <c r="G1993" s="11"/>
      <c r="H1993" s="11"/>
      <c r="I1993" s="11"/>
      <c r="J1993" s="11"/>
      <c r="K1993" s="65" t="b">
        <f t="shared" ref="K1993:K2035" si="631">IF(J1993="Total",J1994)</f>
        <v>0</v>
      </c>
      <c r="N1993" s="59"/>
      <c r="O1993" s="68">
        <f t="shared" si="629"/>
        <v>0</v>
      </c>
      <c r="P1993" s="68">
        <f t="shared" si="614"/>
        <v>0</v>
      </c>
      <c r="Q1993" s="69" t="e">
        <f t="shared" si="630"/>
        <v>#DIV/0!</v>
      </c>
    </row>
    <row r="1994" spans="1:17" ht="18" customHeight="1" x14ac:dyDescent="0.2">
      <c r="A1994" s="2" t="s">
        <v>1007</v>
      </c>
      <c r="B1994" s="4" t="s">
        <v>36</v>
      </c>
      <c r="C1994" s="2" t="s">
        <v>37</v>
      </c>
      <c r="D1994" s="2" t="s">
        <v>9</v>
      </c>
      <c r="E1994" s="129" t="s">
        <v>38</v>
      </c>
      <c r="F1994" s="129"/>
      <c r="G1994" s="3" t="s">
        <v>39</v>
      </c>
      <c r="H1994" s="4" t="s">
        <v>40</v>
      </c>
      <c r="I1994" s="4" t="s">
        <v>41</v>
      </c>
      <c r="J1994" s="4" t="s">
        <v>10</v>
      </c>
      <c r="K1994" s="65">
        <f t="shared" si="631"/>
        <v>71.47999999999999</v>
      </c>
      <c r="N1994" s="59" t="s">
        <v>41</v>
      </c>
      <c r="O1994" s="68" t="e">
        <f t="shared" si="629"/>
        <v>#VALUE!</v>
      </c>
      <c r="P1994" s="68" t="e">
        <f t="shared" si="614"/>
        <v>#VALUE!</v>
      </c>
      <c r="Q1994" s="69" t="e">
        <f t="shared" si="630"/>
        <v>#VALUE!</v>
      </c>
    </row>
    <row r="1995" spans="1:17" ht="39" customHeight="1" x14ac:dyDescent="0.2">
      <c r="A1995" s="6" t="s">
        <v>42</v>
      </c>
      <c r="B1995" s="8">
        <v>96531</v>
      </c>
      <c r="C1995" s="6" t="s">
        <v>44</v>
      </c>
      <c r="D1995" s="6" t="s">
        <v>995</v>
      </c>
      <c r="E1995" s="138" t="s">
        <v>103</v>
      </c>
      <c r="F1995" s="138"/>
      <c r="G1995" s="7" t="s">
        <v>101</v>
      </c>
      <c r="H1995" s="10">
        <v>1</v>
      </c>
      <c r="I1995" s="9">
        <f>SUM(J1996:J2005)</f>
        <v>71.47999999999999</v>
      </c>
      <c r="J1995" s="9">
        <f>H1995*I1995</f>
        <v>71.47999999999999</v>
      </c>
      <c r="K1995" s="65"/>
      <c r="N1995" s="59">
        <v>95.3</v>
      </c>
      <c r="O1995" s="68">
        <f t="shared" si="629"/>
        <v>23.824999999999999</v>
      </c>
      <c r="P1995" s="68">
        <f t="shared" si="614"/>
        <v>71.474999999999994</v>
      </c>
      <c r="Q1995" s="69">
        <f t="shared" si="630"/>
        <v>0.25</v>
      </c>
    </row>
    <row r="1996" spans="1:17" ht="26.1" customHeight="1" x14ac:dyDescent="0.2">
      <c r="A1996" s="12" t="s">
        <v>48</v>
      </c>
      <c r="B1996" s="14">
        <v>88239</v>
      </c>
      <c r="C1996" s="12" t="s">
        <v>44</v>
      </c>
      <c r="D1996" s="12" t="s">
        <v>116</v>
      </c>
      <c r="E1996" s="137" t="s">
        <v>46</v>
      </c>
      <c r="F1996" s="137"/>
      <c r="G1996" s="13" t="s">
        <v>73</v>
      </c>
      <c r="H1996" s="16">
        <v>0.61899999999999999</v>
      </c>
      <c r="I1996" s="15">
        <f t="shared" ref="I1996:I2005" si="632">P1996</f>
        <v>13.26</v>
      </c>
      <c r="J1996" s="15">
        <f>ROUND(H1996*I1996,2)</f>
        <v>8.2100000000000009</v>
      </c>
      <c r="K1996" s="65"/>
      <c r="N1996" s="59">
        <v>17.68</v>
      </c>
      <c r="O1996" s="68">
        <f t="shared" si="629"/>
        <v>4.42</v>
      </c>
      <c r="P1996" s="68">
        <f t="shared" si="614"/>
        <v>13.26</v>
      </c>
      <c r="Q1996" s="69">
        <f t="shared" si="630"/>
        <v>0.25</v>
      </c>
    </row>
    <row r="1997" spans="1:17" ht="24" customHeight="1" x14ac:dyDescent="0.2">
      <c r="A1997" s="12" t="s">
        <v>48</v>
      </c>
      <c r="B1997" s="14">
        <v>88262</v>
      </c>
      <c r="C1997" s="12" t="s">
        <v>44</v>
      </c>
      <c r="D1997" s="12" t="s">
        <v>105</v>
      </c>
      <c r="E1997" s="137" t="s">
        <v>46</v>
      </c>
      <c r="F1997" s="137"/>
      <c r="G1997" s="13" t="s">
        <v>73</v>
      </c>
      <c r="H1997" s="16">
        <v>1.5629999999999999</v>
      </c>
      <c r="I1997" s="15">
        <f t="shared" si="632"/>
        <v>16.049999999999997</v>
      </c>
      <c r="J1997" s="15">
        <f>ROUND(H1997*I1997,2)</f>
        <v>25.09</v>
      </c>
      <c r="K1997" s="65"/>
      <c r="N1997" s="59">
        <v>21.4</v>
      </c>
      <c r="O1997" s="68">
        <f t="shared" si="629"/>
        <v>5.35</v>
      </c>
      <c r="P1997" s="68">
        <f t="shared" si="614"/>
        <v>16.049999999999997</v>
      </c>
      <c r="Q1997" s="69">
        <f t="shared" si="630"/>
        <v>0.25000000000000011</v>
      </c>
    </row>
    <row r="1998" spans="1:17" ht="39" customHeight="1" x14ac:dyDescent="0.2">
      <c r="A1998" s="12" t="s">
        <v>48</v>
      </c>
      <c r="B1998" s="14">
        <v>91692</v>
      </c>
      <c r="C1998" s="12" t="s">
        <v>44</v>
      </c>
      <c r="D1998" s="12" t="s">
        <v>117</v>
      </c>
      <c r="E1998" s="137" t="s">
        <v>118</v>
      </c>
      <c r="F1998" s="137"/>
      <c r="G1998" s="13" t="s">
        <v>119</v>
      </c>
      <c r="H1998" s="16">
        <v>3.5000000000000003E-2</v>
      </c>
      <c r="I1998" s="15">
        <f t="shared" si="632"/>
        <v>18.5625</v>
      </c>
      <c r="J1998" s="15">
        <f>ROUND(H1998*I1998,2)</f>
        <v>0.65</v>
      </c>
      <c r="K1998" s="65"/>
      <c r="N1998" s="59">
        <v>24.75</v>
      </c>
      <c r="O1998" s="68">
        <f t="shared" si="629"/>
        <v>6.1875</v>
      </c>
      <c r="P1998" s="68">
        <f t="shared" ref="P1998:P2061" si="633">N1998-O1998</f>
        <v>18.5625</v>
      </c>
      <c r="Q1998" s="69">
        <f t="shared" si="630"/>
        <v>0.25</v>
      </c>
    </row>
    <row r="1999" spans="1:17" ht="39" customHeight="1" x14ac:dyDescent="0.2">
      <c r="A1999" s="12" t="s">
        <v>48</v>
      </c>
      <c r="B1999" s="14">
        <v>91693</v>
      </c>
      <c r="C1999" s="12" t="s">
        <v>44</v>
      </c>
      <c r="D1999" s="12" t="s">
        <v>120</v>
      </c>
      <c r="E1999" s="137" t="s">
        <v>118</v>
      </c>
      <c r="F1999" s="137"/>
      <c r="G1999" s="13" t="s">
        <v>121</v>
      </c>
      <c r="H1999" s="16">
        <v>2.8000000000000001E-2</v>
      </c>
      <c r="I1999" s="15">
        <f t="shared" si="632"/>
        <v>17.580000000000002</v>
      </c>
      <c r="J1999" s="15">
        <f>ROUND(H1999*I1999,2)</f>
        <v>0.49</v>
      </c>
      <c r="K1999" s="65"/>
      <c r="N1999" s="59">
        <v>23.44</v>
      </c>
      <c r="O1999" s="68">
        <f t="shared" si="629"/>
        <v>5.86</v>
      </c>
      <c r="P1999" s="68">
        <f t="shared" si="633"/>
        <v>17.580000000000002</v>
      </c>
      <c r="Q1999" s="69">
        <f t="shared" si="630"/>
        <v>0.25</v>
      </c>
    </row>
    <row r="2000" spans="1:17" ht="26.1" customHeight="1" x14ac:dyDescent="0.2">
      <c r="A2000" s="17" t="s">
        <v>50</v>
      </c>
      <c r="B2000" s="19">
        <v>2692</v>
      </c>
      <c r="C2000" s="17" t="s">
        <v>44</v>
      </c>
      <c r="D2000" s="17" t="s">
        <v>345</v>
      </c>
      <c r="E2000" s="139" t="s">
        <v>54</v>
      </c>
      <c r="F2000" s="139"/>
      <c r="G2000" s="18" t="s">
        <v>133</v>
      </c>
      <c r="H2000" s="21">
        <v>1.7000000000000001E-2</v>
      </c>
      <c r="I2000" s="20">
        <f t="shared" si="632"/>
        <v>7.6050000000000004</v>
      </c>
      <c r="J2000" s="20">
        <f>ROUND(H2000*I2000,2)</f>
        <v>0.13</v>
      </c>
      <c r="K2000" s="65"/>
      <c r="N2000" s="59">
        <v>10.14</v>
      </c>
      <c r="O2000" s="68">
        <f t="shared" si="629"/>
        <v>2.5350000000000001</v>
      </c>
      <c r="P2000" s="68">
        <f t="shared" si="633"/>
        <v>7.6050000000000004</v>
      </c>
      <c r="Q2000" s="69">
        <f t="shared" si="630"/>
        <v>0.25</v>
      </c>
    </row>
    <row r="2001" spans="1:17" ht="26.1" customHeight="1" x14ac:dyDescent="0.2">
      <c r="A2001" s="17" t="s">
        <v>50</v>
      </c>
      <c r="B2001" s="19">
        <v>4491</v>
      </c>
      <c r="C2001" s="17" t="s">
        <v>44</v>
      </c>
      <c r="D2001" s="17" t="s">
        <v>109</v>
      </c>
      <c r="E2001" s="139" t="s">
        <v>54</v>
      </c>
      <c r="F2001" s="139"/>
      <c r="G2001" s="18" t="s">
        <v>108</v>
      </c>
      <c r="H2001" s="21">
        <v>1.2050000000000001</v>
      </c>
      <c r="I2001" s="20">
        <f t="shared" si="632"/>
        <v>7.4700000000000006</v>
      </c>
      <c r="J2001" s="20">
        <f t="shared" ref="J2001:J2005" si="634">ROUNDDOWN(H2001*I2001,2)</f>
        <v>9</v>
      </c>
      <c r="K2001" s="65"/>
      <c r="N2001" s="59">
        <v>9.9600000000000009</v>
      </c>
      <c r="O2001" s="68">
        <f t="shared" si="629"/>
        <v>2.4900000000000002</v>
      </c>
      <c r="P2001" s="68">
        <f t="shared" si="633"/>
        <v>7.4700000000000006</v>
      </c>
      <c r="Q2001" s="69">
        <f t="shared" si="630"/>
        <v>0.25</v>
      </c>
    </row>
    <row r="2002" spans="1:17" ht="26.1" customHeight="1" x14ac:dyDescent="0.2">
      <c r="A2002" s="17" t="s">
        <v>50</v>
      </c>
      <c r="B2002" s="19">
        <v>4517</v>
      </c>
      <c r="C2002" s="17" t="s">
        <v>44</v>
      </c>
      <c r="D2002" s="17" t="s">
        <v>346</v>
      </c>
      <c r="E2002" s="139" t="s">
        <v>54</v>
      </c>
      <c r="F2002" s="139"/>
      <c r="G2002" s="18" t="s">
        <v>108</v>
      </c>
      <c r="H2002" s="21">
        <v>1.78</v>
      </c>
      <c r="I2002" s="20">
        <f t="shared" si="632"/>
        <v>2.61</v>
      </c>
      <c r="J2002" s="20">
        <f t="shared" si="634"/>
        <v>4.6399999999999997</v>
      </c>
      <c r="K2002" s="65"/>
      <c r="N2002" s="59">
        <v>3.48</v>
      </c>
      <c r="O2002" s="68">
        <f t="shared" si="629"/>
        <v>0.87</v>
      </c>
      <c r="P2002" s="68">
        <f t="shared" si="633"/>
        <v>2.61</v>
      </c>
      <c r="Q2002" s="69">
        <f t="shared" si="630"/>
        <v>0.25</v>
      </c>
    </row>
    <row r="2003" spans="1:17" ht="26.1" customHeight="1" x14ac:dyDescent="0.2">
      <c r="A2003" s="17" t="s">
        <v>50</v>
      </c>
      <c r="B2003" s="19">
        <v>5074</v>
      </c>
      <c r="C2003" s="17" t="s">
        <v>44</v>
      </c>
      <c r="D2003" s="17" t="s">
        <v>348</v>
      </c>
      <c r="E2003" s="139" t="s">
        <v>54</v>
      </c>
      <c r="F2003" s="139"/>
      <c r="G2003" s="18" t="s">
        <v>112</v>
      </c>
      <c r="H2003" s="21">
        <v>2.1999999999999999E-2</v>
      </c>
      <c r="I2003" s="20">
        <f t="shared" si="632"/>
        <v>17.092500000000001</v>
      </c>
      <c r="J2003" s="20">
        <f t="shared" si="634"/>
        <v>0.37</v>
      </c>
      <c r="K2003" s="65"/>
      <c r="N2003" s="59">
        <v>22.79</v>
      </c>
      <c r="O2003" s="68">
        <f t="shared" si="629"/>
        <v>5.6974999999999998</v>
      </c>
      <c r="P2003" s="68">
        <f t="shared" si="633"/>
        <v>17.092500000000001</v>
      </c>
      <c r="Q2003" s="69">
        <f t="shared" si="630"/>
        <v>0.24999999999999989</v>
      </c>
    </row>
    <row r="2004" spans="1:17" ht="26.1" customHeight="1" x14ac:dyDescent="0.2">
      <c r="A2004" s="17" t="s">
        <v>50</v>
      </c>
      <c r="B2004" s="19">
        <v>6189</v>
      </c>
      <c r="C2004" s="17" t="s">
        <v>44</v>
      </c>
      <c r="D2004" s="17" t="s">
        <v>349</v>
      </c>
      <c r="E2004" s="139" t="s">
        <v>54</v>
      </c>
      <c r="F2004" s="139"/>
      <c r="G2004" s="18" t="s">
        <v>108</v>
      </c>
      <c r="H2004" s="21">
        <v>2.0409999999999999</v>
      </c>
      <c r="I2004" s="20">
        <f t="shared" si="632"/>
        <v>10.8225</v>
      </c>
      <c r="J2004" s="20">
        <f t="shared" si="634"/>
        <v>22.08</v>
      </c>
      <c r="K2004" s="65"/>
      <c r="N2004" s="59">
        <v>14.43</v>
      </c>
      <c r="O2004" s="68">
        <f t="shared" si="629"/>
        <v>3.6074999999999999</v>
      </c>
      <c r="P2004" s="68">
        <f t="shared" si="633"/>
        <v>10.8225</v>
      </c>
      <c r="Q2004" s="69">
        <f t="shared" si="630"/>
        <v>0.25</v>
      </c>
    </row>
    <row r="2005" spans="1:17" ht="26.1" customHeight="1" thickBot="1" x14ac:dyDescent="0.25">
      <c r="A2005" s="17" t="s">
        <v>50</v>
      </c>
      <c r="B2005" s="19">
        <v>40304</v>
      </c>
      <c r="C2005" s="17" t="s">
        <v>44</v>
      </c>
      <c r="D2005" s="17" t="s">
        <v>350</v>
      </c>
      <c r="E2005" s="139" t="s">
        <v>54</v>
      </c>
      <c r="F2005" s="139"/>
      <c r="G2005" s="18" t="s">
        <v>112</v>
      </c>
      <c r="H2005" s="21">
        <v>4.3999999999999997E-2</v>
      </c>
      <c r="I2005" s="20">
        <f t="shared" si="632"/>
        <v>18.8325</v>
      </c>
      <c r="J2005" s="20">
        <f t="shared" si="634"/>
        <v>0.82</v>
      </c>
      <c r="K2005" s="65"/>
      <c r="N2005" s="59">
        <v>25.11</v>
      </c>
      <c r="O2005" s="68">
        <f t="shared" si="629"/>
        <v>6.2774999999999999</v>
      </c>
      <c r="P2005" s="68">
        <f t="shared" si="633"/>
        <v>18.8325</v>
      </c>
      <c r="Q2005" s="69">
        <f t="shared" si="630"/>
        <v>0.25</v>
      </c>
    </row>
    <row r="2006" spans="1:17" ht="0.95" customHeight="1" thickTop="1" x14ac:dyDescent="0.2">
      <c r="A2006" s="11"/>
      <c r="B2006" s="11"/>
      <c r="C2006" s="11"/>
      <c r="D2006" s="11"/>
      <c r="E2006" s="11"/>
      <c r="F2006" s="11"/>
      <c r="G2006" s="11"/>
      <c r="H2006" s="11"/>
      <c r="I2006" s="11"/>
      <c r="J2006" s="11"/>
      <c r="K2006" s="65" t="b">
        <f t="shared" si="631"/>
        <v>0</v>
      </c>
      <c r="N2006" s="59"/>
      <c r="O2006" s="68">
        <f t="shared" si="629"/>
        <v>0</v>
      </c>
      <c r="P2006" s="68">
        <f t="shared" si="633"/>
        <v>0</v>
      </c>
      <c r="Q2006" s="69" t="e">
        <f t="shared" si="630"/>
        <v>#DIV/0!</v>
      </c>
    </row>
    <row r="2007" spans="1:17" ht="18" customHeight="1" x14ac:dyDescent="0.2">
      <c r="A2007" s="2" t="s">
        <v>1008</v>
      </c>
      <c r="B2007" s="4" t="s">
        <v>36</v>
      </c>
      <c r="C2007" s="2" t="s">
        <v>37</v>
      </c>
      <c r="D2007" s="2" t="s">
        <v>9</v>
      </c>
      <c r="E2007" s="129" t="s">
        <v>38</v>
      </c>
      <c r="F2007" s="129"/>
      <c r="G2007" s="3" t="s">
        <v>39</v>
      </c>
      <c r="H2007" s="4" t="s">
        <v>40</v>
      </c>
      <c r="I2007" s="4" t="s">
        <v>41</v>
      </c>
      <c r="J2007" s="4" t="s">
        <v>10</v>
      </c>
      <c r="K2007" s="65">
        <f t="shared" si="631"/>
        <v>33.669999999999995</v>
      </c>
      <c r="N2007" s="59" t="s">
        <v>41</v>
      </c>
      <c r="O2007" s="68" t="e">
        <f t="shared" si="629"/>
        <v>#VALUE!</v>
      </c>
      <c r="P2007" s="68" t="e">
        <f t="shared" si="633"/>
        <v>#VALUE!</v>
      </c>
      <c r="Q2007" s="69" t="e">
        <f t="shared" si="630"/>
        <v>#VALUE!</v>
      </c>
    </row>
    <row r="2008" spans="1:17" ht="39" customHeight="1" x14ac:dyDescent="0.2">
      <c r="A2008" s="6" t="s">
        <v>42</v>
      </c>
      <c r="B2008" s="8">
        <v>99059</v>
      </c>
      <c r="C2008" s="6" t="s">
        <v>44</v>
      </c>
      <c r="D2008" s="6" t="s">
        <v>128</v>
      </c>
      <c r="E2008" s="138" t="s">
        <v>96</v>
      </c>
      <c r="F2008" s="138"/>
      <c r="G2008" s="7" t="s">
        <v>108</v>
      </c>
      <c r="H2008" s="10">
        <v>1</v>
      </c>
      <c r="I2008" s="9">
        <f>SUM(J2009:J2019)</f>
        <v>33.669999999999995</v>
      </c>
      <c r="J2008" s="9">
        <f>H2008*I2008</f>
        <v>33.669999999999995</v>
      </c>
      <c r="K2008" s="65"/>
      <c r="N2008" s="59">
        <v>44.889999999999993</v>
      </c>
      <c r="O2008" s="68">
        <f t="shared" si="629"/>
        <v>11.222499999999998</v>
      </c>
      <c r="P2008" s="68">
        <f t="shared" si="633"/>
        <v>33.667499999999997</v>
      </c>
      <c r="Q2008" s="69">
        <f t="shared" si="630"/>
        <v>0.25</v>
      </c>
    </row>
    <row r="2009" spans="1:17" ht="26.1" customHeight="1" x14ac:dyDescent="0.2">
      <c r="A2009" s="12" t="s">
        <v>48</v>
      </c>
      <c r="B2009" s="14">
        <v>88239</v>
      </c>
      <c r="C2009" s="12" t="s">
        <v>44</v>
      </c>
      <c r="D2009" s="12" t="s">
        <v>116</v>
      </c>
      <c r="E2009" s="137" t="s">
        <v>46</v>
      </c>
      <c r="F2009" s="137"/>
      <c r="G2009" s="13" t="s">
        <v>73</v>
      </c>
      <c r="H2009" s="16">
        <v>0.4</v>
      </c>
      <c r="I2009" s="15">
        <f t="shared" ref="I2009:I2019" si="635">P2009</f>
        <v>13.26</v>
      </c>
      <c r="J2009" s="15">
        <f>ROUNDUP(H2009*I2009,2)</f>
        <v>5.31</v>
      </c>
      <c r="K2009" s="65"/>
      <c r="N2009" s="59">
        <v>17.68</v>
      </c>
      <c r="O2009" s="68">
        <f t="shared" si="629"/>
        <v>4.42</v>
      </c>
      <c r="P2009" s="68">
        <f t="shared" si="633"/>
        <v>13.26</v>
      </c>
      <c r="Q2009" s="69">
        <f t="shared" si="630"/>
        <v>0.25</v>
      </c>
    </row>
    <row r="2010" spans="1:17" ht="24" customHeight="1" x14ac:dyDescent="0.2">
      <c r="A2010" s="12" t="s">
        <v>48</v>
      </c>
      <c r="B2010" s="14">
        <v>88262</v>
      </c>
      <c r="C2010" s="12" t="s">
        <v>44</v>
      </c>
      <c r="D2010" s="12" t="s">
        <v>105</v>
      </c>
      <c r="E2010" s="137" t="s">
        <v>46</v>
      </c>
      <c r="F2010" s="137"/>
      <c r="G2010" s="13" t="s">
        <v>73</v>
      </c>
      <c r="H2010" s="16">
        <v>0.67300000000000004</v>
      </c>
      <c r="I2010" s="15">
        <f t="shared" si="635"/>
        <v>16.049999999999997</v>
      </c>
      <c r="J2010" s="15">
        <f t="shared" ref="J2010:J2019" si="636">ROUND(H2010*I2010,2)</f>
        <v>10.8</v>
      </c>
      <c r="K2010" s="65"/>
      <c r="N2010" s="59">
        <v>21.4</v>
      </c>
      <c r="O2010" s="68">
        <f t="shared" si="629"/>
        <v>5.35</v>
      </c>
      <c r="P2010" s="68">
        <f t="shared" si="633"/>
        <v>16.049999999999997</v>
      </c>
      <c r="Q2010" s="69">
        <f t="shared" si="630"/>
        <v>0.25000000000000011</v>
      </c>
    </row>
    <row r="2011" spans="1:17" ht="39" customHeight="1" x14ac:dyDescent="0.2">
      <c r="A2011" s="12" t="s">
        <v>48</v>
      </c>
      <c r="B2011" s="14">
        <v>91692</v>
      </c>
      <c r="C2011" s="12" t="s">
        <v>44</v>
      </c>
      <c r="D2011" s="12" t="s">
        <v>117</v>
      </c>
      <c r="E2011" s="137" t="s">
        <v>118</v>
      </c>
      <c r="F2011" s="137"/>
      <c r="G2011" s="13" t="s">
        <v>119</v>
      </c>
      <c r="H2011" s="16">
        <v>3.8999999999999998E-3</v>
      </c>
      <c r="I2011" s="15">
        <f t="shared" si="635"/>
        <v>18.5625</v>
      </c>
      <c r="J2011" s="15">
        <f t="shared" si="636"/>
        <v>7.0000000000000007E-2</v>
      </c>
      <c r="K2011" s="65"/>
      <c r="N2011" s="59">
        <v>24.75</v>
      </c>
      <c r="O2011" s="68">
        <f t="shared" si="629"/>
        <v>6.1875</v>
      </c>
      <c r="P2011" s="68">
        <f t="shared" si="633"/>
        <v>18.5625</v>
      </c>
      <c r="Q2011" s="69">
        <f t="shared" si="630"/>
        <v>0.25</v>
      </c>
    </row>
    <row r="2012" spans="1:17" ht="39" customHeight="1" x14ac:dyDescent="0.2">
      <c r="A2012" s="12" t="s">
        <v>48</v>
      </c>
      <c r="B2012" s="14">
        <v>91693</v>
      </c>
      <c r="C2012" s="12" t="s">
        <v>44</v>
      </c>
      <c r="D2012" s="12" t="s">
        <v>120</v>
      </c>
      <c r="E2012" s="137" t="s">
        <v>118</v>
      </c>
      <c r="F2012" s="137"/>
      <c r="G2012" s="13" t="s">
        <v>121</v>
      </c>
      <c r="H2012" s="16">
        <v>1.6799999999999999E-2</v>
      </c>
      <c r="I2012" s="15">
        <f t="shared" si="635"/>
        <v>17.580000000000002</v>
      </c>
      <c r="J2012" s="15">
        <f t="shared" si="636"/>
        <v>0.3</v>
      </c>
      <c r="K2012" s="65"/>
      <c r="N2012" s="59">
        <v>23.44</v>
      </c>
      <c r="O2012" s="68">
        <f t="shared" si="629"/>
        <v>5.86</v>
      </c>
      <c r="P2012" s="68">
        <f t="shared" si="633"/>
        <v>17.580000000000002</v>
      </c>
      <c r="Q2012" s="69">
        <f t="shared" si="630"/>
        <v>0.25</v>
      </c>
    </row>
    <row r="2013" spans="1:17" ht="39" customHeight="1" x14ac:dyDescent="0.2">
      <c r="A2013" s="12" t="s">
        <v>48</v>
      </c>
      <c r="B2013" s="14">
        <v>94974</v>
      </c>
      <c r="C2013" s="12" t="s">
        <v>44</v>
      </c>
      <c r="D2013" s="12" t="s">
        <v>122</v>
      </c>
      <c r="E2013" s="137" t="s">
        <v>103</v>
      </c>
      <c r="F2013" s="137"/>
      <c r="G2013" s="13" t="s">
        <v>104</v>
      </c>
      <c r="H2013" s="16">
        <v>4.5999999999999999E-3</v>
      </c>
      <c r="I2013" s="15">
        <f t="shared" si="635"/>
        <v>399.03749999999997</v>
      </c>
      <c r="J2013" s="15">
        <f t="shared" si="636"/>
        <v>1.84</v>
      </c>
      <c r="K2013" s="65"/>
      <c r="N2013" s="59">
        <v>532.04999999999995</v>
      </c>
      <c r="O2013" s="68">
        <f t="shared" si="629"/>
        <v>133.01249999999999</v>
      </c>
      <c r="P2013" s="68">
        <f t="shared" si="633"/>
        <v>399.03749999999997</v>
      </c>
      <c r="Q2013" s="69">
        <f t="shared" si="630"/>
        <v>0.25</v>
      </c>
    </row>
    <row r="2014" spans="1:17" ht="26.1" customHeight="1" x14ac:dyDescent="0.2">
      <c r="A2014" s="12" t="s">
        <v>48</v>
      </c>
      <c r="B2014" s="14">
        <v>99062</v>
      </c>
      <c r="C2014" s="12" t="s">
        <v>44</v>
      </c>
      <c r="D2014" s="12" t="s">
        <v>129</v>
      </c>
      <c r="E2014" s="137" t="s">
        <v>96</v>
      </c>
      <c r="F2014" s="137"/>
      <c r="G2014" s="13" t="s">
        <v>130</v>
      </c>
      <c r="H2014" s="16">
        <v>1.5</v>
      </c>
      <c r="I2014" s="15">
        <f t="shared" si="635"/>
        <v>1.5074999999999998</v>
      </c>
      <c r="J2014" s="15">
        <f t="shared" si="636"/>
        <v>2.2599999999999998</v>
      </c>
      <c r="K2014" s="65"/>
      <c r="N2014" s="59">
        <v>2.0099999999999998</v>
      </c>
      <c r="O2014" s="68">
        <f t="shared" si="629"/>
        <v>0.50249999999999995</v>
      </c>
      <c r="P2014" s="68">
        <f t="shared" si="633"/>
        <v>1.5074999999999998</v>
      </c>
      <c r="Q2014" s="69">
        <f t="shared" si="630"/>
        <v>0.25</v>
      </c>
    </row>
    <row r="2015" spans="1:17" ht="26.1" customHeight="1" x14ac:dyDescent="0.2">
      <c r="A2015" s="17" t="s">
        <v>50</v>
      </c>
      <c r="B2015" s="19">
        <v>4417</v>
      </c>
      <c r="C2015" s="17" t="s">
        <v>44</v>
      </c>
      <c r="D2015" s="17" t="s">
        <v>107</v>
      </c>
      <c r="E2015" s="139" t="s">
        <v>54</v>
      </c>
      <c r="F2015" s="139"/>
      <c r="G2015" s="18" t="s">
        <v>108</v>
      </c>
      <c r="H2015" s="21">
        <v>0.74450000000000005</v>
      </c>
      <c r="I2015" s="20">
        <f t="shared" si="635"/>
        <v>2.8574999999999999</v>
      </c>
      <c r="J2015" s="20">
        <f t="shared" si="636"/>
        <v>2.13</v>
      </c>
      <c r="K2015" s="65"/>
      <c r="N2015" s="59">
        <v>3.81</v>
      </c>
      <c r="O2015" s="68">
        <f t="shared" si="629"/>
        <v>0.95250000000000001</v>
      </c>
      <c r="P2015" s="68">
        <f t="shared" si="633"/>
        <v>2.8574999999999999</v>
      </c>
      <c r="Q2015" s="69">
        <f t="shared" si="630"/>
        <v>0.25</v>
      </c>
    </row>
    <row r="2016" spans="1:17" ht="26.1" customHeight="1" x14ac:dyDescent="0.2">
      <c r="A2016" s="17" t="s">
        <v>50</v>
      </c>
      <c r="B2016" s="19">
        <v>4433</v>
      </c>
      <c r="C2016" s="17" t="s">
        <v>44</v>
      </c>
      <c r="D2016" s="17" t="s">
        <v>124</v>
      </c>
      <c r="E2016" s="139" t="s">
        <v>54</v>
      </c>
      <c r="F2016" s="139"/>
      <c r="G2016" s="18" t="s">
        <v>108</v>
      </c>
      <c r="H2016" s="21">
        <v>0.41249999999999998</v>
      </c>
      <c r="I2016" s="20">
        <f t="shared" si="635"/>
        <v>10.26</v>
      </c>
      <c r="J2016" s="20">
        <f t="shared" si="636"/>
        <v>4.2300000000000004</v>
      </c>
      <c r="K2016" s="65"/>
      <c r="N2016" s="59">
        <v>13.68</v>
      </c>
      <c r="O2016" s="68">
        <f t="shared" si="629"/>
        <v>3.42</v>
      </c>
      <c r="P2016" s="68">
        <f t="shared" si="633"/>
        <v>10.26</v>
      </c>
      <c r="Q2016" s="69">
        <f t="shared" si="630"/>
        <v>0.25</v>
      </c>
    </row>
    <row r="2017" spans="1:17" ht="24" customHeight="1" x14ac:dyDescent="0.2">
      <c r="A2017" s="17" t="s">
        <v>50</v>
      </c>
      <c r="B2017" s="19">
        <v>5068</v>
      </c>
      <c r="C2017" s="17" t="s">
        <v>44</v>
      </c>
      <c r="D2017" s="17" t="s">
        <v>131</v>
      </c>
      <c r="E2017" s="139" t="s">
        <v>54</v>
      </c>
      <c r="F2017" s="139"/>
      <c r="G2017" s="18" t="s">
        <v>112</v>
      </c>
      <c r="H2017" s="21">
        <v>0.111</v>
      </c>
      <c r="I2017" s="20">
        <f t="shared" si="635"/>
        <v>15.254999999999999</v>
      </c>
      <c r="J2017" s="20">
        <f t="shared" si="636"/>
        <v>1.69</v>
      </c>
      <c r="K2017" s="65"/>
      <c r="N2017" s="59">
        <v>20.34</v>
      </c>
      <c r="O2017" s="68">
        <f t="shared" si="629"/>
        <v>5.085</v>
      </c>
      <c r="P2017" s="68">
        <f t="shared" si="633"/>
        <v>15.254999999999999</v>
      </c>
      <c r="Q2017" s="69">
        <f t="shared" si="630"/>
        <v>0.25</v>
      </c>
    </row>
    <row r="2018" spans="1:17" ht="24" customHeight="1" x14ac:dyDescent="0.2">
      <c r="A2018" s="17" t="s">
        <v>50</v>
      </c>
      <c r="B2018" s="19">
        <v>7356</v>
      </c>
      <c r="C2018" s="17" t="s">
        <v>44</v>
      </c>
      <c r="D2018" s="17" t="s">
        <v>132</v>
      </c>
      <c r="E2018" s="139" t="s">
        <v>54</v>
      </c>
      <c r="F2018" s="139"/>
      <c r="G2018" s="18" t="s">
        <v>133</v>
      </c>
      <c r="H2018" s="21">
        <v>2.5600000000000001E-2</v>
      </c>
      <c r="I2018" s="20">
        <f t="shared" si="635"/>
        <v>15.51</v>
      </c>
      <c r="J2018" s="20">
        <f t="shared" si="636"/>
        <v>0.4</v>
      </c>
      <c r="K2018" s="65"/>
      <c r="N2018" s="59">
        <v>20.68</v>
      </c>
      <c r="O2018" s="68">
        <f t="shared" si="629"/>
        <v>5.17</v>
      </c>
      <c r="P2018" s="68">
        <f t="shared" si="633"/>
        <v>15.51</v>
      </c>
      <c r="Q2018" s="69">
        <f t="shared" si="630"/>
        <v>0.25</v>
      </c>
    </row>
    <row r="2019" spans="1:17" ht="26.1" customHeight="1" thickBot="1" x14ac:dyDescent="0.25">
      <c r="A2019" s="17" t="s">
        <v>50</v>
      </c>
      <c r="B2019" s="19">
        <v>10567</v>
      </c>
      <c r="C2019" s="17" t="s">
        <v>44</v>
      </c>
      <c r="D2019" s="17" t="s">
        <v>134</v>
      </c>
      <c r="E2019" s="139" t="s">
        <v>54</v>
      </c>
      <c r="F2019" s="139"/>
      <c r="G2019" s="18" t="s">
        <v>108</v>
      </c>
      <c r="H2019" s="21">
        <v>0.55000000000000004</v>
      </c>
      <c r="I2019" s="20">
        <f t="shared" si="635"/>
        <v>8.4450000000000003</v>
      </c>
      <c r="J2019" s="20">
        <f t="shared" si="636"/>
        <v>4.6399999999999997</v>
      </c>
      <c r="K2019" s="65"/>
      <c r="N2019" s="59">
        <v>11.26</v>
      </c>
      <c r="O2019" s="68">
        <f t="shared" si="629"/>
        <v>2.8149999999999999</v>
      </c>
      <c r="P2019" s="68">
        <f t="shared" si="633"/>
        <v>8.4450000000000003</v>
      </c>
      <c r="Q2019" s="69">
        <f t="shared" si="630"/>
        <v>0.25</v>
      </c>
    </row>
    <row r="2020" spans="1:17" ht="0.95" customHeight="1" thickTop="1" x14ac:dyDescent="0.2">
      <c r="A2020" s="11"/>
      <c r="B2020" s="11"/>
      <c r="C2020" s="11"/>
      <c r="D2020" s="11"/>
      <c r="E2020" s="11"/>
      <c r="F2020" s="11"/>
      <c r="G2020" s="11"/>
      <c r="H2020" s="11"/>
      <c r="I2020" s="11"/>
      <c r="J2020" s="11"/>
      <c r="K2020" s="65" t="b">
        <f t="shared" si="631"/>
        <v>0</v>
      </c>
      <c r="N2020" s="59"/>
      <c r="O2020" s="68">
        <f t="shared" si="629"/>
        <v>0</v>
      </c>
      <c r="P2020" s="68">
        <f t="shared" si="633"/>
        <v>0</v>
      </c>
      <c r="Q2020" s="69" t="e">
        <f t="shared" si="630"/>
        <v>#DIV/0!</v>
      </c>
    </row>
    <row r="2021" spans="1:17" ht="18" customHeight="1" x14ac:dyDescent="0.2">
      <c r="A2021" s="2" t="s">
        <v>1009</v>
      </c>
      <c r="B2021" s="4" t="s">
        <v>36</v>
      </c>
      <c r="C2021" s="2" t="s">
        <v>37</v>
      </c>
      <c r="D2021" s="2" t="s">
        <v>9</v>
      </c>
      <c r="E2021" s="129" t="s">
        <v>38</v>
      </c>
      <c r="F2021" s="129"/>
      <c r="G2021" s="3" t="s">
        <v>39</v>
      </c>
      <c r="H2021" s="4" t="s">
        <v>40</v>
      </c>
      <c r="I2021" s="4" t="s">
        <v>41</v>
      </c>
      <c r="J2021" s="4" t="s">
        <v>10</v>
      </c>
      <c r="K2021" s="65">
        <f t="shared" si="631"/>
        <v>185.17000000000002</v>
      </c>
      <c r="N2021" s="59" t="s">
        <v>41</v>
      </c>
      <c r="O2021" s="68" t="e">
        <f t="shared" si="629"/>
        <v>#VALUE!</v>
      </c>
      <c r="P2021" s="68" t="e">
        <f t="shared" si="633"/>
        <v>#VALUE!</v>
      </c>
      <c r="Q2021" s="69" t="e">
        <f t="shared" si="630"/>
        <v>#VALUE!</v>
      </c>
    </row>
    <row r="2022" spans="1:17" ht="26.1" customHeight="1" x14ac:dyDescent="0.2">
      <c r="A2022" s="6" t="s">
        <v>42</v>
      </c>
      <c r="B2022" s="8">
        <v>96526</v>
      </c>
      <c r="C2022" s="6" t="s">
        <v>44</v>
      </c>
      <c r="D2022" s="6" t="s">
        <v>1010</v>
      </c>
      <c r="E2022" s="138" t="s">
        <v>209</v>
      </c>
      <c r="F2022" s="138"/>
      <c r="G2022" s="7" t="s">
        <v>104</v>
      </c>
      <c r="H2022" s="10">
        <v>1</v>
      </c>
      <c r="I2022" s="9">
        <f>SUM(J2023:J2024)</f>
        <v>185.17000000000002</v>
      </c>
      <c r="J2022" s="9">
        <f>H2022*I2022</f>
        <v>185.17000000000002</v>
      </c>
      <c r="K2022" s="65"/>
      <c r="N2022" s="59">
        <v>246.89</v>
      </c>
      <c r="O2022" s="68">
        <f t="shared" si="629"/>
        <v>61.722499999999997</v>
      </c>
      <c r="P2022" s="68">
        <f t="shared" si="633"/>
        <v>185.16749999999999</v>
      </c>
      <c r="Q2022" s="69">
        <f t="shared" si="630"/>
        <v>0.25</v>
      </c>
    </row>
    <row r="2023" spans="1:17" ht="24" customHeight="1" x14ac:dyDescent="0.2">
      <c r="A2023" s="12" t="s">
        <v>48</v>
      </c>
      <c r="B2023" s="14">
        <v>88309</v>
      </c>
      <c r="C2023" s="12" t="s">
        <v>44</v>
      </c>
      <c r="D2023" s="12" t="s">
        <v>273</v>
      </c>
      <c r="E2023" s="137" t="s">
        <v>46</v>
      </c>
      <c r="F2023" s="137"/>
      <c r="G2023" s="13" t="s">
        <v>73</v>
      </c>
      <c r="H2023" s="16">
        <v>5.8470000000000004</v>
      </c>
      <c r="I2023" s="15">
        <f t="shared" ref="I2023:I2024" si="637">P2023</f>
        <v>16.297499999999999</v>
      </c>
      <c r="J2023" s="15">
        <f t="shared" ref="J2023:J2024" si="638">ROUNDDOWN(H2023*I2023,2)</f>
        <v>95.29</v>
      </c>
      <c r="K2023" s="65"/>
      <c r="N2023" s="59">
        <v>21.73</v>
      </c>
      <c r="O2023" s="68">
        <f t="shared" si="629"/>
        <v>5.4325000000000001</v>
      </c>
      <c r="P2023" s="68">
        <f t="shared" si="633"/>
        <v>16.297499999999999</v>
      </c>
      <c r="Q2023" s="69">
        <f t="shared" si="630"/>
        <v>0.25</v>
      </c>
    </row>
    <row r="2024" spans="1:17" ht="24" customHeight="1" thickBot="1" x14ac:dyDescent="0.25">
      <c r="A2024" s="12" t="s">
        <v>48</v>
      </c>
      <c r="B2024" s="14">
        <v>88316</v>
      </c>
      <c r="C2024" s="12" t="s">
        <v>44</v>
      </c>
      <c r="D2024" s="12" t="s">
        <v>106</v>
      </c>
      <c r="E2024" s="137" t="s">
        <v>46</v>
      </c>
      <c r="F2024" s="137"/>
      <c r="G2024" s="13" t="s">
        <v>73</v>
      </c>
      <c r="H2024" s="16">
        <v>7</v>
      </c>
      <c r="I2024" s="15">
        <f t="shared" si="637"/>
        <v>12.84</v>
      </c>
      <c r="J2024" s="15">
        <f t="shared" si="638"/>
        <v>89.88</v>
      </c>
      <c r="K2024" s="65"/>
      <c r="N2024" s="59">
        <v>17.12</v>
      </c>
      <c r="O2024" s="68">
        <f t="shared" si="629"/>
        <v>4.28</v>
      </c>
      <c r="P2024" s="68">
        <f t="shared" si="633"/>
        <v>12.84</v>
      </c>
      <c r="Q2024" s="69">
        <f t="shared" si="630"/>
        <v>0.25</v>
      </c>
    </row>
    <row r="2025" spans="1:17" ht="0.95" customHeight="1" thickTop="1" x14ac:dyDescent="0.2">
      <c r="A2025" s="11"/>
      <c r="B2025" s="11"/>
      <c r="C2025" s="11"/>
      <c r="D2025" s="11"/>
      <c r="E2025" s="11"/>
      <c r="F2025" s="11"/>
      <c r="G2025" s="11"/>
      <c r="H2025" s="11"/>
      <c r="I2025" s="11"/>
      <c r="J2025" s="11"/>
      <c r="K2025" s="65" t="b">
        <f t="shared" si="631"/>
        <v>0</v>
      </c>
      <c r="N2025" s="59"/>
      <c r="O2025" s="68">
        <f t="shared" si="629"/>
        <v>0</v>
      </c>
      <c r="P2025" s="68">
        <f t="shared" si="633"/>
        <v>0</v>
      </c>
      <c r="Q2025" s="69" t="e">
        <f t="shared" si="630"/>
        <v>#DIV/0!</v>
      </c>
    </row>
    <row r="2026" spans="1:17" ht="18" customHeight="1" x14ac:dyDescent="0.2">
      <c r="A2026" s="2" t="s">
        <v>1011</v>
      </c>
      <c r="B2026" s="4" t="s">
        <v>36</v>
      </c>
      <c r="C2026" s="2" t="s">
        <v>37</v>
      </c>
      <c r="D2026" s="2" t="s">
        <v>9</v>
      </c>
      <c r="E2026" s="129" t="s">
        <v>38</v>
      </c>
      <c r="F2026" s="129"/>
      <c r="G2026" s="3" t="s">
        <v>39</v>
      </c>
      <c r="H2026" s="4" t="s">
        <v>40</v>
      </c>
      <c r="I2026" s="4" t="s">
        <v>41</v>
      </c>
      <c r="J2026" s="4" t="s">
        <v>10</v>
      </c>
      <c r="K2026" s="65">
        <f t="shared" si="631"/>
        <v>507.05</v>
      </c>
      <c r="N2026" s="59" t="s">
        <v>41</v>
      </c>
      <c r="O2026" s="68" t="e">
        <f t="shared" si="629"/>
        <v>#VALUE!</v>
      </c>
      <c r="P2026" s="68" t="e">
        <f t="shared" si="633"/>
        <v>#VALUE!</v>
      </c>
      <c r="Q2026" s="69" t="e">
        <f t="shared" si="630"/>
        <v>#VALUE!</v>
      </c>
    </row>
    <row r="2027" spans="1:17" ht="26.1" customHeight="1" x14ac:dyDescent="0.2">
      <c r="A2027" s="6" t="s">
        <v>42</v>
      </c>
      <c r="B2027" s="8">
        <v>102487</v>
      </c>
      <c r="C2027" s="6" t="s">
        <v>44</v>
      </c>
      <c r="D2027" s="6" t="s">
        <v>1012</v>
      </c>
      <c r="E2027" s="138" t="s">
        <v>103</v>
      </c>
      <c r="F2027" s="138"/>
      <c r="G2027" s="7" t="s">
        <v>104</v>
      </c>
      <c r="H2027" s="10">
        <v>1</v>
      </c>
      <c r="I2027" s="9">
        <f>SUM(J2028:J2033)</f>
        <v>507.05</v>
      </c>
      <c r="J2027" s="9">
        <f>H2027*I2027</f>
        <v>507.05</v>
      </c>
      <c r="K2027" s="65"/>
      <c r="N2027" s="59">
        <v>676.07</v>
      </c>
      <c r="O2027" s="68">
        <f t="shared" si="629"/>
        <v>169.01750000000001</v>
      </c>
      <c r="P2027" s="68">
        <f t="shared" si="633"/>
        <v>507.05250000000001</v>
      </c>
      <c r="Q2027" s="69">
        <f t="shared" si="630"/>
        <v>0.25</v>
      </c>
    </row>
    <row r="2028" spans="1:17" ht="24" customHeight="1" x14ac:dyDescent="0.2">
      <c r="A2028" s="12" t="s">
        <v>48</v>
      </c>
      <c r="B2028" s="14">
        <v>88309</v>
      </c>
      <c r="C2028" s="12" t="s">
        <v>44</v>
      </c>
      <c r="D2028" s="12" t="s">
        <v>273</v>
      </c>
      <c r="E2028" s="137" t="s">
        <v>46</v>
      </c>
      <c r="F2028" s="137"/>
      <c r="G2028" s="13" t="s">
        <v>73</v>
      </c>
      <c r="H2028" s="16">
        <v>1.6701999999999999</v>
      </c>
      <c r="I2028" s="15">
        <f t="shared" ref="I2028:I2033" si="639">P2028</f>
        <v>16.297499999999999</v>
      </c>
      <c r="J2028" s="15">
        <f t="shared" ref="J2028:J2033" si="640">ROUNDDOWN(H2028*I2028,2)</f>
        <v>27.22</v>
      </c>
      <c r="K2028" s="65"/>
      <c r="N2028" s="59">
        <v>21.73</v>
      </c>
      <c r="O2028" s="68">
        <f t="shared" si="629"/>
        <v>5.4325000000000001</v>
      </c>
      <c r="P2028" s="68">
        <f t="shared" si="633"/>
        <v>16.297499999999999</v>
      </c>
      <c r="Q2028" s="69">
        <f t="shared" si="630"/>
        <v>0.25</v>
      </c>
    </row>
    <row r="2029" spans="1:17" ht="24" customHeight="1" x14ac:dyDescent="0.2">
      <c r="A2029" s="12" t="s">
        <v>48</v>
      </c>
      <c r="B2029" s="14">
        <v>88316</v>
      </c>
      <c r="C2029" s="12" t="s">
        <v>44</v>
      </c>
      <c r="D2029" s="12" t="s">
        <v>106</v>
      </c>
      <c r="E2029" s="137" t="s">
        <v>46</v>
      </c>
      <c r="F2029" s="137"/>
      <c r="G2029" s="13" t="s">
        <v>73</v>
      </c>
      <c r="H2029" s="16">
        <v>6.4683999999999999</v>
      </c>
      <c r="I2029" s="15">
        <f t="shared" si="639"/>
        <v>12.84</v>
      </c>
      <c r="J2029" s="15">
        <f t="shared" si="640"/>
        <v>83.05</v>
      </c>
      <c r="K2029" s="65"/>
      <c r="N2029" s="59">
        <v>17.12</v>
      </c>
      <c r="O2029" s="68">
        <f t="shared" si="629"/>
        <v>4.28</v>
      </c>
      <c r="P2029" s="68">
        <f t="shared" si="633"/>
        <v>12.84</v>
      </c>
      <c r="Q2029" s="69">
        <f t="shared" si="630"/>
        <v>0.25</v>
      </c>
    </row>
    <row r="2030" spans="1:17" ht="39" customHeight="1" x14ac:dyDescent="0.2">
      <c r="A2030" s="12" t="s">
        <v>48</v>
      </c>
      <c r="B2030" s="14">
        <v>90586</v>
      </c>
      <c r="C2030" s="12" t="s">
        <v>44</v>
      </c>
      <c r="D2030" s="12" t="s">
        <v>361</v>
      </c>
      <c r="E2030" s="137" t="s">
        <v>118</v>
      </c>
      <c r="F2030" s="137"/>
      <c r="G2030" s="13" t="s">
        <v>119</v>
      </c>
      <c r="H2030" s="16">
        <v>0.2198</v>
      </c>
      <c r="I2030" s="15">
        <f t="shared" si="639"/>
        <v>0.99</v>
      </c>
      <c r="J2030" s="15">
        <f t="shared" si="640"/>
        <v>0.21</v>
      </c>
      <c r="K2030" s="65"/>
      <c r="N2030" s="59">
        <v>1.32</v>
      </c>
      <c r="O2030" s="68">
        <f t="shared" si="629"/>
        <v>0.33</v>
      </c>
      <c r="P2030" s="68">
        <f t="shared" si="633"/>
        <v>0.99</v>
      </c>
      <c r="Q2030" s="69">
        <f t="shared" si="630"/>
        <v>0.25</v>
      </c>
    </row>
    <row r="2031" spans="1:17" ht="39" customHeight="1" x14ac:dyDescent="0.2">
      <c r="A2031" s="12" t="s">
        <v>48</v>
      </c>
      <c r="B2031" s="14">
        <v>90587</v>
      </c>
      <c r="C2031" s="12" t="s">
        <v>44</v>
      </c>
      <c r="D2031" s="12" t="s">
        <v>362</v>
      </c>
      <c r="E2031" s="137" t="s">
        <v>118</v>
      </c>
      <c r="F2031" s="137"/>
      <c r="G2031" s="13" t="s">
        <v>121</v>
      </c>
      <c r="H2031" s="16">
        <v>0.63770000000000004</v>
      </c>
      <c r="I2031" s="15">
        <f t="shared" si="639"/>
        <v>0.375</v>
      </c>
      <c r="J2031" s="15">
        <f t="shared" si="640"/>
        <v>0.23</v>
      </c>
      <c r="K2031" s="65"/>
      <c r="N2031" s="59">
        <v>0.5</v>
      </c>
      <c r="O2031" s="68">
        <f t="shared" si="629"/>
        <v>0.125</v>
      </c>
      <c r="P2031" s="68">
        <f t="shared" si="633"/>
        <v>0.375</v>
      </c>
      <c r="Q2031" s="69">
        <f t="shared" si="630"/>
        <v>0.25</v>
      </c>
    </row>
    <row r="2032" spans="1:17" ht="39" customHeight="1" x14ac:dyDescent="0.2">
      <c r="A2032" s="12" t="s">
        <v>48</v>
      </c>
      <c r="B2032" s="14">
        <v>94963</v>
      </c>
      <c r="C2032" s="12" t="s">
        <v>44</v>
      </c>
      <c r="D2032" s="12" t="s">
        <v>1013</v>
      </c>
      <c r="E2032" s="137" t="s">
        <v>103</v>
      </c>
      <c r="F2032" s="137"/>
      <c r="G2032" s="13" t="s">
        <v>104</v>
      </c>
      <c r="H2032" s="16">
        <v>0.80500000000000005</v>
      </c>
      <c r="I2032" s="15">
        <f t="shared" si="639"/>
        <v>403.71</v>
      </c>
      <c r="J2032" s="15">
        <f t="shared" si="640"/>
        <v>324.98</v>
      </c>
      <c r="K2032" s="65"/>
      <c r="N2032" s="59">
        <v>538.28</v>
      </c>
      <c r="O2032" s="68">
        <f t="shared" si="629"/>
        <v>134.57</v>
      </c>
      <c r="P2032" s="68">
        <f t="shared" si="633"/>
        <v>403.71</v>
      </c>
      <c r="Q2032" s="69">
        <f t="shared" si="630"/>
        <v>0.25</v>
      </c>
    </row>
    <row r="2033" spans="1:17" ht="26.1" customHeight="1" thickBot="1" x14ac:dyDescent="0.25">
      <c r="A2033" s="17" t="s">
        <v>50</v>
      </c>
      <c r="B2033" s="19">
        <v>4730</v>
      </c>
      <c r="C2033" s="17" t="s">
        <v>44</v>
      </c>
      <c r="D2033" s="17" t="s">
        <v>1014</v>
      </c>
      <c r="E2033" s="139" t="s">
        <v>54</v>
      </c>
      <c r="F2033" s="139"/>
      <c r="G2033" s="18" t="s">
        <v>104</v>
      </c>
      <c r="H2033" s="21">
        <v>0.45429999999999998</v>
      </c>
      <c r="I2033" s="20">
        <f t="shared" si="639"/>
        <v>157.07999999999998</v>
      </c>
      <c r="J2033" s="20">
        <f t="shared" si="640"/>
        <v>71.36</v>
      </c>
      <c r="K2033" s="65"/>
      <c r="N2033" s="59">
        <v>209.44</v>
      </c>
      <c r="O2033" s="68">
        <f t="shared" si="629"/>
        <v>52.36</v>
      </c>
      <c r="P2033" s="68">
        <f t="shared" si="633"/>
        <v>157.07999999999998</v>
      </c>
      <c r="Q2033" s="69">
        <f t="shared" si="630"/>
        <v>0.25000000000000011</v>
      </c>
    </row>
    <row r="2034" spans="1:17" ht="0.95" customHeight="1" thickTop="1" x14ac:dyDescent="0.2">
      <c r="A2034" s="11"/>
      <c r="B2034" s="11"/>
      <c r="C2034" s="11"/>
      <c r="D2034" s="11"/>
      <c r="E2034" s="11"/>
      <c r="F2034" s="11"/>
      <c r="G2034" s="11"/>
      <c r="H2034" s="11"/>
      <c r="I2034" s="11"/>
      <c r="J2034" s="11"/>
      <c r="K2034" s="65" t="b">
        <f t="shared" si="631"/>
        <v>0</v>
      </c>
      <c r="N2034" s="59"/>
      <c r="O2034" s="68">
        <f t="shared" si="629"/>
        <v>0</v>
      </c>
      <c r="P2034" s="68">
        <f t="shared" si="633"/>
        <v>0</v>
      </c>
      <c r="Q2034" s="69" t="e">
        <f t="shared" si="630"/>
        <v>#DIV/0!</v>
      </c>
    </row>
    <row r="2035" spans="1:17" ht="18" customHeight="1" x14ac:dyDescent="0.2">
      <c r="A2035" s="2" t="s">
        <v>1015</v>
      </c>
      <c r="B2035" s="4" t="s">
        <v>36</v>
      </c>
      <c r="C2035" s="2" t="s">
        <v>37</v>
      </c>
      <c r="D2035" s="2" t="s">
        <v>9</v>
      </c>
      <c r="E2035" s="129" t="s">
        <v>38</v>
      </c>
      <c r="F2035" s="129"/>
      <c r="G2035" s="3" t="s">
        <v>39</v>
      </c>
      <c r="H2035" s="4" t="s">
        <v>40</v>
      </c>
      <c r="I2035" s="4" t="s">
        <v>41</v>
      </c>
      <c r="J2035" s="4" t="s">
        <v>10</v>
      </c>
      <c r="K2035" s="65">
        <f t="shared" si="631"/>
        <v>2380.6800000000003</v>
      </c>
      <c r="N2035" s="59" t="s">
        <v>41</v>
      </c>
      <c r="O2035" s="68" t="e">
        <f t="shared" si="629"/>
        <v>#VALUE!</v>
      </c>
      <c r="P2035" s="68" t="e">
        <f t="shared" si="633"/>
        <v>#VALUE!</v>
      </c>
      <c r="Q2035" s="69" t="e">
        <f t="shared" si="630"/>
        <v>#VALUE!</v>
      </c>
    </row>
    <row r="2036" spans="1:17" ht="51.95" customHeight="1" x14ac:dyDescent="0.2">
      <c r="A2036" s="6" t="s">
        <v>42</v>
      </c>
      <c r="B2036" s="8">
        <v>104486</v>
      </c>
      <c r="C2036" s="6" t="s">
        <v>44</v>
      </c>
      <c r="D2036" s="6" t="s">
        <v>1016</v>
      </c>
      <c r="E2036" s="138" t="s">
        <v>103</v>
      </c>
      <c r="F2036" s="138"/>
      <c r="G2036" s="7" t="s">
        <v>104</v>
      </c>
      <c r="H2036" s="10">
        <v>1</v>
      </c>
      <c r="I2036" s="9">
        <f>SUM(J2037:J2056)</f>
        <v>2380.6800000000003</v>
      </c>
      <c r="J2036" s="9">
        <f>H2036*I2036</f>
        <v>2380.6800000000003</v>
      </c>
      <c r="K2036" s="65"/>
      <c r="N2036" s="59">
        <v>3174.2400000000002</v>
      </c>
      <c r="O2036" s="68">
        <f t="shared" si="629"/>
        <v>793.56000000000006</v>
      </c>
      <c r="P2036" s="68">
        <f t="shared" si="633"/>
        <v>2380.6800000000003</v>
      </c>
      <c r="Q2036" s="69">
        <f t="shared" si="630"/>
        <v>0.25</v>
      </c>
    </row>
    <row r="2037" spans="1:17" ht="39" customHeight="1" x14ac:dyDescent="0.2">
      <c r="A2037" s="12" t="s">
        <v>48</v>
      </c>
      <c r="B2037" s="14">
        <v>103669</v>
      </c>
      <c r="C2037" s="12" t="s">
        <v>44</v>
      </c>
      <c r="D2037" s="12" t="s">
        <v>1017</v>
      </c>
      <c r="E2037" s="137" t="s">
        <v>103</v>
      </c>
      <c r="F2037" s="137"/>
      <c r="G2037" s="13" t="s">
        <v>104</v>
      </c>
      <c r="H2037" s="16">
        <v>0.14449999999999999</v>
      </c>
      <c r="I2037" s="15">
        <f t="shared" ref="I2037:I2056" si="641">P2037</f>
        <v>630.4425</v>
      </c>
      <c r="J2037" s="15">
        <f t="shared" ref="J2037:J2042" si="642">ROUND(H2037*I2037,2)</f>
        <v>91.1</v>
      </c>
      <c r="K2037" s="65"/>
      <c r="N2037" s="59">
        <v>840.59</v>
      </c>
      <c r="O2037" s="68">
        <f t="shared" si="629"/>
        <v>210.14750000000001</v>
      </c>
      <c r="P2037" s="68">
        <f t="shared" si="633"/>
        <v>630.4425</v>
      </c>
      <c r="Q2037" s="69">
        <f t="shared" si="630"/>
        <v>0.25</v>
      </c>
    </row>
    <row r="2038" spans="1:17" ht="51.95" customHeight="1" x14ac:dyDescent="0.2">
      <c r="A2038" s="12" t="s">
        <v>48</v>
      </c>
      <c r="B2038" s="14">
        <v>103682</v>
      </c>
      <c r="C2038" s="12" t="s">
        <v>44</v>
      </c>
      <c r="D2038" s="12" t="s">
        <v>1018</v>
      </c>
      <c r="E2038" s="137" t="s">
        <v>103</v>
      </c>
      <c r="F2038" s="137"/>
      <c r="G2038" s="13" t="s">
        <v>104</v>
      </c>
      <c r="H2038" s="16">
        <v>0.76229999999999998</v>
      </c>
      <c r="I2038" s="15">
        <f t="shared" si="641"/>
        <v>640.88249999999994</v>
      </c>
      <c r="J2038" s="15">
        <f t="shared" si="642"/>
        <v>488.54</v>
      </c>
      <c r="K2038" s="65"/>
      <c r="N2038" s="59">
        <v>854.51</v>
      </c>
      <c r="O2038" s="68">
        <f t="shared" si="629"/>
        <v>213.6275</v>
      </c>
      <c r="P2038" s="68">
        <f t="shared" si="633"/>
        <v>640.88249999999994</v>
      </c>
      <c r="Q2038" s="69">
        <f t="shared" si="630"/>
        <v>0.25000000000000011</v>
      </c>
    </row>
    <row r="2039" spans="1:17" ht="51.95" customHeight="1" x14ac:dyDescent="0.2">
      <c r="A2039" s="12" t="s">
        <v>48</v>
      </c>
      <c r="B2039" s="14">
        <v>92415</v>
      </c>
      <c r="C2039" s="12" t="s">
        <v>44</v>
      </c>
      <c r="D2039" s="12" t="s">
        <v>1019</v>
      </c>
      <c r="E2039" s="137" t="s">
        <v>103</v>
      </c>
      <c r="F2039" s="137"/>
      <c r="G2039" s="13" t="s">
        <v>101</v>
      </c>
      <c r="H2039" s="16">
        <v>1.5026999999999999</v>
      </c>
      <c r="I2039" s="15">
        <f t="shared" si="641"/>
        <v>100.94999999999999</v>
      </c>
      <c r="J2039" s="15">
        <f t="shared" si="642"/>
        <v>151.69999999999999</v>
      </c>
      <c r="K2039" s="65"/>
      <c r="N2039" s="59">
        <v>134.6</v>
      </c>
      <c r="O2039" s="68">
        <f t="shared" si="629"/>
        <v>33.65</v>
      </c>
      <c r="P2039" s="68">
        <f t="shared" si="633"/>
        <v>100.94999999999999</v>
      </c>
      <c r="Q2039" s="69">
        <f t="shared" si="630"/>
        <v>0.25</v>
      </c>
    </row>
    <row r="2040" spans="1:17" ht="51.95" customHeight="1" x14ac:dyDescent="0.2">
      <c r="A2040" s="12" t="s">
        <v>48</v>
      </c>
      <c r="B2040" s="14">
        <v>92451</v>
      </c>
      <c r="C2040" s="12" t="s">
        <v>44</v>
      </c>
      <c r="D2040" s="12" t="s">
        <v>1020</v>
      </c>
      <c r="E2040" s="137" t="s">
        <v>103</v>
      </c>
      <c r="F2040" s="137"/>
      <c r="G2040" s="13" t="s">
        <v>101</v>
      </c>
      <c r="H2040" s="16">
        <v>2.0916000000000001</v>
      </c>
      <c r="I2040" s="15">
        <f t="shared" si="641"/>
        <v>146.99250000000001</v>
      </c>
      <c r="J2040" s="15">
        <f t="shared" si="642"/>
        <v>307.45</v>
      </c>
      <c r="K2040" s="65"/>
      <c r="N2040" s="59">
        <v>195.99</v>
      </c>
      <c r="O2040" s="68">
        <f t="shared" si="629"/>
        <v>48.997500000000002</v>
      </c>
      <c r="P2040" s="68">
        <f t="shared" si="633"/>
        <v>146.99250000000001</v>
      </c>
      <c r="Q2040" s="69">
        <f t="shared" si="630"/>
        <v>0.25</v>
      </c>
    </row>
    <row r="2041" spans="1:17" ht="39" customHeight="1" x14ac:dyDescent="0.2">
      <c r="A2041" s="12" t="s">
        <v>48</v>
      </c>
      <c r="B2041" s="14">
        <v>92510</v>
      </c>
      <c r="C2041" s="12" t="s">
        <v>44</v>
      </c>
      <c r="D2041" s="12" t="s">
        <v>1021</v>
      </c>
      <c r="E2041" s="137" t="s">
        <v>103</v>
      </c>
      <c r="F2041" s="137"/>
      <c r="G2041" s="13" t="s">
        <v>101</v>
      </c>
      <c r="H2041" s="16">
        <v>5.0823</v>
      </c>
      <c r="I2041" s="15">
        <f t="shared" si="641"/>
        <v>53.685000000000002</v>
      </c>
      <c r="J2041" s="15">
        <f t="shared" si="642"/>
        <v>272.83999999999997</v>
      </c>
      <c r="K2041" s="65"/>
      <c r="N2041" s="59">
        <v>71.58</v>
      </c>
      <c r="O2041" s="68">
        <f t="shared" si="629"/>
        <v>17.895</v>
      </c>
      <c r="P2041" s="68">
        <f t="shared" si="633"/>
        <v>53.685000000000002</v>
      </c>
      <c r="Q2041" s="69">
        <f t="shared" si="630"/>
        <v>0.25</v>
      </c>
    </row>
    <row r="2042" spans="1:17" ht="39" customHeight="1" x14ac:dyDescent="0.2">
      <c r="A2042" s="12" t="s">
        <v>48</v>
      </c>
      <c r="B2042" s="14">
        <v>92759</v>
      </c>
      <c r="C2042" s="12" t="s">
        <v>44</v>
      </c>
      <c r="D2042" s="12" t="s">
        <v>411</v>
      </c>
      <c r="E2042" s="137" t="s">
        <v>103</v>
      </c>
      <c r="F2042" s="137"/>
      <c r="G2042" s="13" t="s">
        <v>112</v>
      </c>
      <c r="H2042" s="16">
        <v>2.6966999999999999</v>
      </c>
      <c r="I2042" s="15">
        <f t="shared" si="641"/>
        <v>10.620000000000001</v>
      </c>
      <c r="J2042" s="15">
        <f t="shared" si="642"/>
        <v>28.64</v>
      </c>
      <c r="K2042" s="65"/>
      <c r="N2042" s="59">
        <v>14.16</v>
      </c>
      <c r="O2042" s="68">
        <f t="shared" si="629"/>
        <v>3.54</v>
      </c>
      <c r="P2042" s="68">
        <f t="shared" si="633"/>
        <v>10.620000000000001</v>
      </c>
      <c r="Q2042" s="69">
        <f t="shared" si="630"/>
        <v>0.24999999999999989</v>
      </c>
    </row>
    <row r="2043" spans="1:17" ht="39" customHeight="1" x14ac:dyDescent="0.2">
      <c r="A2043" s="12" t="s">
        <v>48</v>
      </c>
      <c r="B2043" s="14">
        <v>92760</v>
      </c>
      <c r="C2043" s="12" t="s">
        <v>44</v>
      </c>
      <c r="D2043" s="12" t="s">
        <v>399</v>
      </c>
      <c r="E2043" s="137" t="s">
        <v>103</v>
      </c>
      <c r="F2043" s="137"/>
      <c r="G2043" s="13" t="s">
        <v>112</v>
      </c>
      <c r="H2043" s="16">
        <v>1.0504</v>
      </c>
      <c r="I2043" s="15">
        <f t="shared" si="641"/>
        <v>10.387499999999999</v>
      </c>
      <c r="J2043" s="15">
        <f t="shared" ref="J2043:J2056" si="643">ROUNDDOWN(H2043*I2043,2)</f>
        <v>10.91</v>
      </c>
      <c r="K2043" s="65"/>
      <c r="N2043" s="59">
        <v>13.85</v>
      </c>
      <c r="O2043" s="68">
        <f t="shared" si="629"/>
        <v>3.4624999999999999</v>
      </c>
      <c r="P2043" s="68">
        <f t="shared" si="633"/>
        <v>10.387499999999999</v>
      </c>
      <c r="Q2043" s="69">
        <f t="shared" si="630"/>
        <v>0.25</v>
      </c>
    </row>
    <row r="2044" spans="1:17" ht="39" customHeight="1" x14ac:dyDescent="0.2">
      <c r="A2044" s="12" t="s">
        <v>48</v>
      </c>
      <c r="B2044" s="14">
        <v>92761</v>
      </c>
      <c r="C2044" s="12" t="s">
        <v>44</v>
      </c>
      <c r="D2044" s="12" t="s">
        <v>401</v>
      </c>
      <c r="E2044" s="137" t="s">
        <v>103</v>
      </c>
      <c r="F2044" s="137"/>
      <c r="G2044" s="13" t="s">
        <v>112</v>
      </c>
      <c r="H2044" s="16">
        <v>0.55400000000000005</v>
      </c>
      <c r="I2044" s="15">
        <f t="shared" si="641"/>
        <v>9.9975000000000005</v>
      </c>
      <c r="J2044" s="15">
        <f t="shared" si="643"/>
        <v>5.53</v>
      </c>
      <c r="K2044" s="65"/>
      <c r="N2044" s="59">
        <v>13.33</v>
      </c>
      <c r="O2044" s="68">
        <f t="shared" si="629"/>
        <v>3.3325</v>
      </c>
      <c r="P2044" s="68">
        <f t="shared" si="633"/>
        <v>9.9975000000000005</v>
      </c>
      <c r="Q2044" s="69">
        <f t="shared" si="630"/>
        <v>0.25</v>
      </c>
    </row>
    <row r="2045" spans="1:17" ht="39" customHeight="1" x14ac:dyDescent="0.2">
      <c r="A2045" s="12" t="s">
        <v>48</v>
      </c>
      <c r="B2045" s="14">
        <v>92762</v>
      </c>
      <c r="C2045" s="12" t="s">
        <v>44</v>
      </c>
      <c r="D2045" s="12" t="s">
        <v>403</v>
      </c>
      <c r="E2045" s="137" t="s">
        <v>103</v>
      </c>
      <c r="F2045" s="137"/>
      <c r="G2045" s="13" t="s">
        <v>112</v>
      </c>
      <c r="H2045" s="16">
        <v>19.815200000000001</v>
      </c>
      <c r="I2045" s="15">
        <f t="shared" si="641"/>
        <v>9.0375000000000014</v>
      </c>
      <c r="J2045" s="15">
        <f t="shared" si="643"/>
        <v>179.07</v>
      </c>
      <c r="K2045" s="65"/>
      <c r="N2045" s="59">
        <v>12.05</v>
      </c>
      <c r="O2045" s="68">
        <f t="shared" si="629"/>
        <v>3.0125000000000002</v>
      </c>
      <c r="P2045" s="68">
        <f t="shared" si="633"/>
        <v>9.0375000000000014</v>
      </c>
      <c r="Q2045" s="69">
        <f t="shared" si="630"/>
        <v>0.24999999999999989</v>
      </c>
    </row>
    <row r="2046" spans="1:17" ht="39" customHeight="1" x14ac:dyDescent="0.2">
      <c r="A2046" s="12" t="s">
        <v>48</v>
      </c>
      <c r="B2046" s="14">
        <v>92763</v>
      </c>
      <c r="C2046" s="12" t="s">
        <v>44</v>
      </c>
      <c r="D2046" s="12" t="s">
        <v>405</v>
      </c>
      <c r="E2046" s="137" t="s">
        <v>103</v>
      </c>
      <c r="F2046" s="137"/>
      <c r="G2046" s="13" t="s">
        <v>112</v>
      </c>
      <c r="H2046" s="16">
        <v>4.6157000000000004</v>
      </c>
      <c r="I2046" s="15">
        <f t="shared" si="641"/>
        <v>7.68</v>
      </c>
      <c r="J2046" s="15">
        <f t="shared" si="643"/>
        <v>35.44</v>
      </c>
      <c r="K2046" s="65"/>
      <c r="N2046" s="59">
        <v>10.24</v>
      </c>
      <c r="O2046" s="68">
        <f t="shared" si="629"/>
        <v>2.56</v>
      </c>
      <c r="P2046" s="68">
        <f t="shared" si="633"/>
        <v>7.68</v>
      </c>
      <c r="Q2046" s="69">
        <f t="shared" si="630"/>
        <v>0.25</v>
      </c>
    </row>
    <row r="2047" spans="1:17" ht="39" customHeight="1" x14ac:dyDescent="0.2">
      <c r="A2047" s="12" t="s">
        <v>48</v>
      </c>
      <c r="B2047" s="14">
        <v>92768</v>
      </c>
      <c r="C2047" s="12" t="s">
        <v>44</v>
      </c>
      <c r="D2047" s="12" t="s">
        <v>1022</v>
      </c>
      <c r="E2047" s="137" t="s">
        <v>103</v>
      </c>
      <c r="F2047" s="137"/>
      <c r="G2047" s="13" t="s">
        <v>112</v>
      </c>
      <c r="H2047" s="16">
        <v>8.0101999999999993</v>
      </c>
      <c r="I2047" s="15">
        <f t="shared" si="641"/>
        <v>10.350000000000001</v>
      </c>
      <c r="J2047" s="15">
        <f t="shared" si="643"/>
        <v>82.9</v>
      </c>
      <c r="K2047" s="65"/>
      <c r="N2047" s="59">
        <v>13.8</v>
      </c>
      <c r="O2047" s="68">
        <f t="shared" si="629"/>
        <v>3.45</v>
      </c>
      <c r="P2047" s="68">
        <f t="shared" si="633"/>
        <v>10.350000000000001</v>
      </c>
      <c r="Q2047" s="69">
        <f t="shared" si="630"/>
        <v>0.24999999999999989</v>
      </c>
    </row>
    <row r="2048" spans="1:17" ht="39" customHeight="1" x14ac:dyDescent="0.2">
      <c r="A2048" s="12" t="s">
        <v>48</v>
      </c>
      <c r="B2048" s="14">
        <v>92769</v>
      </c>
      <c r="C2048" s="12" t="s">
        <v>44</v>
      </c>
      <c r="D2048" s="12" t="s">
        <v>1023</v>
      </c>
      <c r="E2048" s="137" t="s">
        <v>103</v>
      </c>
      <c r="F2048" s="137"/>
      <c r="G2048" s="13" t="s">
        <v>112</v>
      </c>
      <c r="H2048" s="16">
        <v>13.8202</v>
      </c>
      <c r="I2048" s="15">
        <f t="shared" si="641"/>
        <v>10.087499999999999</v>
      </c>
      <c r="J2048" s="15">
        <f t="shared" si="643"/>
        <v>139.41</v>
      </c>
      <c r="K2048" s="65"/>
      <c r="N2048" s="59">
        <v>13.45</v>
      </c>
      <c r="O2048" s="68">
        <f t="shared" si="629"/>
        <v>3.3624999999999998</v>
      </c>
      <c r="P2048" s="68">
        <f t="shared" si="633"/>
        <v>10.087499999999999</v>
      </c>
      <c r="Q2048" s="69">
        <f t="shared" si="630"/>
        <v>0.25000000000000011</v>
      </c>
    </row>
    <row r="2049" spans="1:17" ht="39" customHeight="1" x14ac:dyDescent="0.2">
      <c r="A2049" s="12" t="s">
        <v>48</v>
      </c>
      <c r="B2049" s="14">
        <v>92770</v>
      </c>
      <c r="C2049" s="12" t="s">
        <v>44</v>
      </c>
      <c r="D2049" s="12" t="s">
        <v>1024</v>
      </c>
      <c r="E2049" s="137" t="s">
        <v>103</v>
      </c>
      <c r="F2049" s="137"/>
      <c r="G2049" s="13" t="s">
        <v>112</v>
      </c>
      <c r="H2049" s="16">
        <v>8.5686</v>
      </c>
      <c r="I2049" s="15">
        <f t="shared" si="641"/>
        <v>9.7050000000000001</v>
      </c>
      <c r="J2049" s="15">
        <f t="shared" si="643"/>
        <v>83.15</v>
      </c>
      <c r="K2049" s="65"/>
      <c r="N2049" s="59">
        <v>12.94</v>
      </c>
      <c r="O2049" s="68">
        <f t="shared" si="629"/>
        <v>3.2349999999999999</v>
      </c>
      <c r="P2049" s="68">
        <f t="shared" si="633"/>
        <v>9.7050000000000001</v>
      </c>
      <c r="Q2049" s="69">
        <f t="shared" si="630"/>
        <v>0.25</v>
      </c>
    </row>
    <row r="2050" spans="1:17" ht="39" customHeight="1" x14ac:dyDescent="0.2">
      <c r="A2050" s="12" t="s">
        <v>48</v>
      </c>
      <c r="B2050" s="14">
        <v>96539</v>
      </c>
      <c r="C2050" s="12" t="s">
        <v>44</v>
      </c>
      <c r="D2050" s="12" t="s">
        <v>1025</v>
      </c>
      <c r="E2050" s="137" t="s">
        <v>103</v>
      </c>
      <c r="F2050" s="137"/>
      <c r="G2050" s="13" t="s">
        <v>101</v>
      </c>
      <c r="H2050" s="16">
        <v>3.5855999999999999</v>
      </c>
      <c r="I2050" s="15">
        <f t="shared" si="641"/>
        <v>93.397500000000008</v>
      </c>
      <c r="J2050" s="15">
        <f t="shared" si="643"/>
        <v>334.88</v>
      </c>
      <c r="K2050" s="65"/>
      <c r="N2050" s="59">
        <v>124.53</v>
      </c>
      <c r="O2050" s="68">
        <f t="shared" si="629"/>
        <v>31.1325</v>
      </c>
      <c r="P2050" s="68">
        <f t="shared" si="633"/>
        <v>93.397500000000008</v>
      </c>
      <c r="Q2050" s="69">
        <f t="shared" si="630"/>
        <v>0.24999999999999989</v>
      </c>
    </row>
    <row r="2051" spans="1:17" ht="26.1" customHeight="1" x14ac:dyDescent="0.2">
      <c r="A2051" s="12" t="s">
        <v>48</v>
      </c>
      <c r="B2051" s="14">
        <v>96543</v>
      </c>
      <c r="C2051" s="12" t="s">
        <v>44</v>
      </c>
      <c r="D2051" s="12" t="s">
        <v>341</v>
      </c>
      <c r="E2051" s="137" t="s">
        <v>103</v>
      </c>
      <c r="F2051" s="137"/>
      <c r="G2051" s="13" t="s">
        <v>112</v>
      </c>
      <c r="H2051" s="16">
        <v>0.4461</v>
      </c>
      <c r="I2051" s="15">
        <f t="shared" si="641"/>
        <v>12.7575</v>
      </c>
      <c r="J2051" s="15">
        <f t="shared" si="643"/>
        <v>5.69</v>
      </c>
      <c r="K2051" s="65"/>
      <c r="N2051" s="59">
        <v>17.010000000000002</v>
      </c>
      <c r="O2051" s="68">
        <f t="shared" si="629"/>
        <v>4.2525000000000004</v>
      </c>
      <c r="P2051" s="68">
        <f t="shared" si="633"/>
        <v>12.7575</v>
      </c>
      <c r="Q2051" s="69">
        <f t="shared" si="630"/>
        <v>0.25</v>
      </c>
    </row>
    <row r="2052" spans="1:17" ht="26.1" customHeight="1" x14ac:dyDescent="0.2">
      <c r="A2052" s="12" t="s">
        <v>48</v>
      </c>
      <c r="B2052" s="14">
        <v>96544</v>
      </c>
      <c r="C2052" s="12" t="s">
        <v>44</v>
      </c>
      <c r="D2052" s="12" t="s">
        <v>319</v>
      </c>
      <c r="E2052" s="137" t="s">
        <v>103</v>
      </c>
      <c r="F2052" s="137"/>
      <c r="G2052" s="13" t="s">
        <v>112</v>
      </c>
      <c r="H2052" s="16">
        <v>0.76970000000000005</v>
      </c>
      <c r="I2052" s="15">
        <f t="shared" si="641"/>
        <v>12.044999999999998</v>
      </c>
      <c r="J2052" s="15">
        <f t="shared" si="643"/>
        <v>9.27</v>
      </c>
      <c r="K2052" s="65"/>
      <c r="N2052" s="59">
        <v>16.059999999999999</v>
      </c>
      <c r="O2052" s="68">
        <f t="shared" si="629"/>
        <v>4.0149999999999997</v>
      </c>
      <c r="P2052" s="68">
        <f t="shared" si="633"/>
        <v>12.044999999999998</v>
      </c>
      <c r="Q2052" s="69">
        <f t="shared" si="630"/>
        <v>0.25</v>
      </c>
    </row>
    <row r="2053" spans="1:17" ht="26.1" customHeight="1" x14ac:dyDescent="0.2">
      <c r="A2053" s="12" t="s">
        <v>48</v>
      </c>
      <c r="B2053" s="14">
        <v>96545</v>
      </c>
      <c r="C2053" s="12" t="s">
        <v>44</v>
      </c>
      <c r="D2053" s="12" t="s">
        <v>326</v>
      </c>
      <c r="E2053" s="137" t="s">
        <v>103</v>
      </c>
      <c r="F2053" s="137"/>
      <c r="G2053" s="13" t="s">
        <v>112</v>
      </c>
      <c r="H2053" s="16">
        <v>0.40600000000000003</v>
      </c>
      <c r="I2053" s="15">
        <f t="shared" si="641"/>
        <v>11.317499999999999</v>
      </c>
      <c r="J2053" s="15">
        <f t="shared" si="643"/>
        <v>4.59</v>
      </c>
      <c r="K2053" s="65"/>
      <c r="N2053" s="59">
        <v>15.09</v>
      </c>
      <c r="O2053" s="68">
        <f t="shared" si="629"/>
        <v>3.7725</v>
      </c>
      <c r="P2053" s="68">
        <f t="shared" si="633"/>
        <v>11.317499999999999</v>
      </c>
      <c r="Q2053" s="69">
        <f t="shared" si="630"/>
        <v>0.25000000000000011</v>
      </c>
    </row>
    <row r="2054" spans="1:17" ht="26.1" customHeight="1" x14ac:dyDescent="0.2">
      <c r="A2054" s="12" t="s">
        <v>48</v>
      </c>
      <c r="B2054" s="14">
        <v>96546</v>
      </c>
      <c r="C2054" s="12" t="s">
        <v>44</v>
      </c>
      <c r="D2054" s="12" t="s">
        <v>329</v>
      </c>
      <c r="E2054" s="137" t="s">
        <v>103</v>
      </c>
      <c r="F2054" s="137"/>
      <c r="G2054" s="13" t="s">
        <v>112</v>
      </c>
      <c r="H2054" s="16">
        <v>6.1683000000000003</v>
      </c>
      <c r="I2054" s="15">
        <f t="shared" si="641"/>
        <v>10.1325</v>
      </c>
      <c r="J2054" s="15">
        <f t="shared" si="643"/>
        <v>62.5</v>
      </c>
      <c r="K2054" s="65"/>
      <c r="N2054" s="59">
        <v>13.51</v>
      </c>
      <c r="O2054" s="68">
        <f t="shared" si="629"/>
        <v>3.3774999999999999</v>
      </c>
      <c r="P2054" s="68">
        <f t="shared" si="633"/>
        <v>10.1325</v>
      </c>
      <c r="Q2054" s="69">
        <f t="shared" si="630"/>
        <v>0.25</v>
      </c>
    </row>
    <row r="2055" spans="1:17" ht="26.1" customHeight="1" x14ac:dyDescent="0.2">
      <c r="A2055" s="12" t="s">
        <v>48</v>
      </c>
      <c r="B2055" s="14">
        <v>96547</v>
      </c>
      <c r="C2055" s="12" t="s">
        <v>44</v>
      </c>
      <c r="D2055" s="12" t="s">
        <v>332</v>
      </c>
      <c r="E2055" s="137" t="s">
        <v>103</v>
      </c>
      <c r="F2055" s="137"/>
      <c r="G2055" s="13" t="s">
        <v>112</v>
      </c>
      <c r="H2055" s="16">
        <v>3.3822000000000001</v>
      </c>
      <c r="I2055" s="15">
        <f t="shared" si="641"/>
        <v>8.5724999999999998</v>
      </c>
      <c r="J2055" s="15">
        <f t="shared" si="643"/>
        <v>28.99</v>
      </c>
      <c r="K2055" s="65"/>
      <c r="N2055" s="59">
        <v>11.43</v>
      </c>
      <c r="O2055" s="68">
        <f t="shared" si="629"/>
        <v>2.8574999999999999</v>
      </c>
      <c r="P2055" s="68">
        <f t="shared" si="633"/>
        <v>8.5724999999999998</v>
      </c>
      <c r="Q2055" s="69">
        <f t="shared" si="630"/>
        <v>0.25</v>
      </c>
    </row>
    <row r="2056" spans="1:17" ht="39" customHeight="1" thickBot="1" x14ac:dyDescent="0.25">
      <c r="A2056" s="12" t="s">
        <v>48</v>
      </c>
      <c r="B2056" s="14">
        <v>96555</v>
      </c>
      <c r="C2056" s="12" t="s">
        <v>44</v>
      </c>
      <c r="D2056" s="12" t="s">
        <v>1026</v>
      </c>
      <c r="E2056" s="137" t="s">
        <v>103</v>
      </c>
      <c r="F2056" s="137"/>
      <c r="G2056" s="13" t="s">
        <v>104</v>
      </c>
      <c r="H2056" s="16">
        <v>9.3100000000000002E-2</v>
      </c>
      <c r="I2056" s="15">
        <f t="shared" si="641"/>
        <v>623.88750000000005</v>
      </c>
      <c r="J2056" s="15">
        <f t="shared" si="643"/>
        <v>58.08</v>
      </c>
      <c r="K2056" s="65"/>
      <c r="N2056" s="59">
        <v>831.85</v>
      </c>
      <c r="O2056" s="68">
        <f t="shared" ref="O2056:O2119" si="644">N2056*$O$4</f>
        <v>207.96250000000001</v>
      </c>
      <c r="P2056" s="68">
        <f t="shared" si="633"/>
        <v>623.88750000000005</v>
      </c>
      <c r="Q2056" s="69">
        <f t="shared" ref="Q2056:Q2119" si="645">1-(P2056/N2056)</f>
        <v>0.25</v>
      </c>
    </row>
    <row r="2057" spans="1:17" ht="0.95" customHeight="1" thickTop="1" x14ac:dyDescent="0.2">
      <c r="A2057" s="11"/>
      <c r="B2057" s="11"/>
      <c r="C2057" s="11"/>
      <c r="D2057" s="11"/>
      <c r="E2057" s="11"/>
      <c r="F2057" s="11"/>
      <c r="G2057" s="11"/>
      <c r="H2057" s="11"/>
      <c r="I2057" s="11"/>
      <c r="J2057" s="11"/>
      <c r="K2057" s="65" t="b">
        <f t="shared" ref="K2057:K2117" si="646">IF(J2057="Total",J2058)</f>
        <v>0</v>
      </c>
      <c r="N2057" s="59"/>
      <c r="O2057" s="68">
        <f t="shared" si="644"/>
        <v>0</v>
      </c>
      <c r="P2057" s="68">
        <f t="shared" si="633"/>
        <v>0</v>
      </c>
      <c r="Q2057" s="69" t="e">
        <f t="shared" si="645"/>
        <v>#DIV/0!</v>
      </c>
    </row>
    <row r="2058" spans="1:17" ht="18" customHeight="1" x14ac:dyDescent="0.2">
      <c r="A2058" s="2" t="s">
        <v>1027</v>
      </c>
      <c r="B2058" s="4" t="s">
        <v>36</v>
      </c>
      <c r="C2058" s="2" t="s">
        <v>37</v>
      </c>
      <c r="D2058" s="2" t="s">
        <v>9</v>
      </c>
      <c r="E2058" s="129" t="s">
        <v>38</v>
      </c>
      <c r="F2058" s="129"/>
      <c r="G2058" s="3" t="s">
        <v>39</v>
      </c>
      <c r="H2058" s="4" t="s">
        <v>40</v>
      </c>
      <c r="I2058" s="4" t="s">
        <v>41</v>
      </c>
      <c r="J2058" s="4" t="s">
        <v>10</v>
      </c>
      <c r="K2058" s="65">
        <f t="shared" si="646"/>
        <v>25.709999999999997</v>
      </c>
      <c r="N2058" s="59" t="s">
        <v>41</v>
      </c>
      <c r="O2058" s="68" t="e">
        <f t="shared" si="644"/>
        <v>#VALUE!</v>
      </c>
      <c r="P2058" s="68" t="e">
        <f t="shared" si="633"/>
        <v>#VALUE!</v>
      </c>
      <c r="Q2058" s="69" t="e">
        <f t="shared" si="645"/>
        <v>#VALUE!</v>
      </c>
    </row>
    <row r="2059" spans="1:17" ht="39" customHeight="1" x14ac:dyDescent="0.2">
      <c r="A2059" s="6" t="s">
        <v>42</v>
      </c>
      <c r="B2059" s="8">
        <v>95241</v>
      </c>
      <c r="C2059" s="6" t="s">
        <v>44</v>
      </c>
      <c r="D2059" s="6" t="s">
        <v>213</v>
      </c>
      <c r="E2059" s="138" t="s">
        <v>103</v>
      </c>
      <c r="F2059" s="138"/>
      <c r="G2059" s="7" t="s">
        <v>101</v>
      </c>
      <c r="H2059" s="10">
        <v>1</v>
      </c>
      <c r="I2059" s="9">
        <f>SUM(J2060:J2062)</f>
        <v>25.709999999999997</v>
      </c>
      <c r="J2059" s="9">
        <f>H2059*I2059</f>
        <v>25.709999999999997</v>
      </c>
      <c r="K2059" s="65"/>
      <c r="N2059" s="59">
        <v>34.269999999999996</v>
      </c>
      <c r="O2059" s="68">
        <f t="shared" si="644"/>
        <v>8.567499999999999</v>
      </c>
      <c r="P2059" s="68">
        <f t="shared" si="633"/>
        <v>25.702499999999997</v>
      </c>
      <c r="Q2059" s="69">
        <f t="shared" si="645"/>
        <v>0.25</v>
      </c>
    </row>
    <row r="2060" spans="1:17" ht="24" customHeight="1" x14ac:dyDescent="0.2">
      <c r="A2060" s="12" t="s">
        <v>48</v>
      </c>
      <c r="B2060" s="14">
        <v>88309</v>
      </c>
      <c r="C2060" s="12" t="s">
        <v>44</v>
      </c>
      <c r="D2060" s="12" t="s">
        <v>273</v>
      </c>
      <c r="E2060" s="137" t="s">
        <v>46</v>
      </c>
      <c r="F2060" s="137"/>
      <c r="G2060" s="13" t="s">
        <v>73</v>
      </c>
      <c r="H2060" s="16">
        <v>0.27179999999999999</v>
      </c>
      <c r="I2060" s="15">
        <f t="shared" ref="I2060:I2062" si="647">P2060</f>
        <v>16.297499999999999</v>
      </c>
      <c r="J2060" s="15">
        <f>ROUND(H2060*I2060,2)</f>
        <v>4.43</v>
      </c>
      <c r="K2060" s="65"/>
      <c r="N2060" s="59">
        <v>21.73</v>
      </c>
      <c r="O2060" s="68">
        <f t="shared" si="644"/>
        <v>5.4325000000000001</v>
      </c>
      <c r="P2060" s="68">
        <f t="shared" si="633"/>
        <v>16.297499999999999</v>
      </c>
      <c r="Q2060" s="69">
        <f t="shared" si="645"/>
        <v>0.25</v>
      </c>
    </row>
    <row r="2061" spans="1:17" ht="24" customHeight="1" x14ac:dyDescent="0.2">
      <c r="A2061" s="12" t="s">
        <v>48</v>
      </c>
      <c r="B2061" s="14">
        <v>88316</v>
      </c>
      <c r="C2061" s="12" t="s">
        <v>44</v>
      </c>
      <c r="D2061" s="12" t="s">
        <v>106</v>
      </c>
      <c r="E2061" s="137" t="s">
        <v>46</v>
      </c>
      <c r="F2061" s="137"/>
      <c r="G2061" s="13" t="s">
        <v>73</v>
      </c>
      <c r="H2061" s="16">
        <v>7.4099999999999999E-2</v>
      </c>
      <c r="I2061" s="15">
        <f t="shared" si="647"/>
        <v>12.84</v>
      </c>
      <c r="J2061" s="15">
        <f t="shared" ref="J2061:J2062" si="648">ROUNDDOWN(H2061*I2061,2)</f>
        <v>0.95</v>
      </c>
      <c r="K2061" s="65"/>
      <c r="N2061" s="59">
        <v>17.12</v>
      </c>
      <c r="O2061" s="68">
        <f t="shared" si="644"/>
        <v>4.28</v>
      </c>
      <c r="P2061" s="68">
        <f t="shared" si="633"/>
        <v>12.84</v>
      </c>
      <c r="Q2061" s="69">
        <f t="shared" si="645"/>
        <v>0.25</v>
      </c>
    </row>
    <row r="2062" spans="1:17" ht="39" customHeight="1" thickBot="1" x14ac:dyDescent="0.25">
      <c r="A2062" s="12" t="s">
        <v>48</v>
      </c>
      <c r="B2062" s="14">
        <v>94968</v>
      </c>
      <c r="C2062" s="12" t="s">
        <v>44</v>
      </c>
      <c r="D2062" s="12" t="s">
        <v>302</v>
      </c>
      <c r="E2062" s="137" t="s">
        <v>103</v>
      </c>
      <c r="F2062" s="137"/>
      <c r="G2062" s="13" t="s">
        <v>104</v>
      </c>
      <c r="H2062" s="16">
        <v>5.6500000000000002E-2</v>
      </c>
      <c r="I2062" s="15">
        <f t="shared" si="647"/>
        <v>359.92499999999995</v>
      </c>
      <c r="J2062" s="15">
        <f t="shared" si="648"/>
        <v>20.329999999999998</v>
      </c>
      <c r="K2062" s="65"/>
      <c r="N2062" s="59">
        <v>479.9</v>
      </c>
      <c r="O2062" s="68">
        <f t="shared" si="644"/>
        <v>119.97499999999999</v>
      </c>
      <c r="P2062" s="68">
        <f t="shared" ref="P2062:P2125" si="649">N2062-O2062</f>
        <v>359.92499999999995</v>
      </c>
      <c r="Q2062" s="69">
        <f t="shared" si="645"/>
        <v>0.25000000000000011</v>
      </c>
    </row>
    <row r="2063" spans="1:17" ht="0.95" customHeight="1" thickTop="1" x14ac:dyDescent="0.2">
      <c r="A2063" s="11"/>
      <c r="B2063" s="11"/>
      <c r="C2063" s="11"/>
      <c r="D2063" s="11"/>
      <c r="E2063" s="11"/>
      <c r="F2063" s="11"/>
      <c r="G2063" s="11"/>
      <c r="H2063" s="11"/>
      <c r="I2063" s="11"/>
      <c r="J2063" s="11"/>
      <c r="K2063" s="65" t="b">
        <f t="shared" si="646"/>
        <v>0</v>
      </c>
      <c r="N2063" s="59"/>
      <c r="O2063" s="68">
        <f t="shared" si="644"/>
        <v>0</v>
      </c>
      <c r="P2063" s="68">
        <f t="shared" si="649"/>
        <v>0</v>
      </c>
      <c r="Q2063" s="69" t="e">
        <f t="shared" si="645"/>
        <v>#DIV/0!</v>
      </c>
    </row>
    <row r="2064" spans="1:17" ht="18" customHeight="1" x14ac:dyDescent="0.2">
      <c r="A2064" s="2" t="s">
        <v>1028</v>
      </c>
      <c r="B2064" s="4" t="s">
        <v>36</v>
      </c>
      <c r="C2064" s="2" t="s">
        <v>37</v>
      </c>
      <c r="D2064" s="2" t="s">
        <v>9</v>
      </c>
      <c r="E2064" s="129" t="s">
        <v>38</v>
      </c>
      <c r="F2064" s="129"/>
      <c r="G2064" s="3" t="s">
        <v>39</v>
      </c>
      <c r="H2064" s="4" t="s">
        <v>40</v>
      </c>
      <c r="I2064" s="4" t="s">
        <v>41</v>
      </c>
      <c r="J2064" s="4" t="s">
        <v>10</v>
      </c>
      <c r="K2064" s="65">
        <f t="shared" si="646"/>
        <v>23.75</v>
      </c>
      <c r="N2064" s="59" t="s">
        <v>41</v>
      </c>
      <c r="O2064" s="68" t="e">
        <f t="shared" si="644"/>
        <v>#VALUE!</v>
      </c>
      <c r="P2064" s="68" t="e">
        <f t="shared" si="649"/>
        <v>#VALUE!</v>
      </c>
      <c r="Q2064" s="69" t="e">
        <f t="shared" si="645"/>
        <v>#VALUE!</v>
      </c>
    </row>
    <row r="2065" spans="1:17" ht="51.95" customHeight="1" x14ac:dyDescent="0.2">
      <c r="A2065" s="6" t="s">
        <v>42</v>
      </c>
      <c r="B2065" s="8">
        <v>87620</v>
      </c>
      <c r="C2065" s="6" t="s">
        <v>44</v>
      </c>
      <c r="D2065" s="6" t="s">
        <v>1029</v>
      </c>
      <c r="E2065" s="138" t="s">
        <v>171</v>
      </c>
      <c r="F2065" s="138"/>
      <c r="G2065" s="7" t="s">
        <v>101</v>
      </c>
      <c r="H2065" s="10">
        <v>1</v>
      </c>
      <c r="I2065" s="9">
        <f>SUM(J2066:J2070)</f>
        <v>23.75</v>
      </c>
      <c r="J2065" s="9">
        <f>H2065*I2065</f>
        <v>23.75</v>
      </c>
      <c r="K2065" s="65"/>
      <c r="N2065" s="59">
        <v>31.659999999999997</v>
      </c>
      <c r="O2065" s="68">
        <f t="shared" si="644"/>
        <v>7.9149999999999991</v>
      </c>
      <c r="P2065" s="68">
        <f t="shared" si="649"/>
        <v>23.744999999999997</v>
      </c>
      <c r="Q2065" s="69">
        <f t="shared" si="645"/>
        <v>0.25</v>
      </c>
    </row>
    <row r="2066" spans="1:17" ht="39" customHeight="1" x14ac:dyDescent="0.2">
      <c r="A2066" s="12" t="s">
        <v>48</v>
      </c>
      <c r="B2066" s="14">
        <v>87301</v>
      </c>
      <c r="C2066" s="12" t="s">
        <v>44</v>
      </c>
      <c r="D2066" s="12" t="s">
        <v>670</v>
      </c>
      <c r="E2066" s="137" t="s">
        <v>46</v>
      </c>
      <c r="F2066" s="137"/>
      <c r="G2066" s="13" t="s">
        <v>104</v>
      </c>
      <c r="H2066" s="16">
        <v>3.1E-2</v>
      </c>
      <c r="I2066" s="15">
        <f t="shared" ref="I2066:I2070" si="650">P2066</f>
        <v>500.90999999999997</v>
      </c>
      <c r="J2066" s="15">
        <f>ROUND(H2066*I2066,2)</f>
        <v>15.53</v>
      </c>
      <c r="K2066" s="65"/>
      <c r="N2066" s="59">
        <v>667.88</v>
      </c>
      <c r="O2066" s="68">
        <f t="shared" si="644"/>
        <v>166.97</v>
      </c>
      <c r="P2066" s="68">
        <f t="shared" si="649"/>
        <v>500.90999999999997</v>
      </c>
      <c r="Q2066" s="69">
        <f t="shared" si="645"/>
        <v>0.25</v>
      </c>
    </row>
    <row r="2067" spans="1:17" ht="24" customHeight="1" x14ac:dyDescent="0.2">
      <c r="A2067" s="12" t="s">
        <v>48</v>
      </c>
      <c r="B2067" s="14">
        <v>88309</v>
      </c>
      <c r="C2067" s="12" t="s">
        <v>44</v>
      </c>
      <c r="D2067" s="12" t="s">
        <v>273</v>
      </c>
      <c r="E2067" s="137" t="s">
        <v>46</v>
      </c>
      <c r="F2067" s="137"/>
      <c r="G2067" s="13" t="s">
        <v>73</v>
      </c>
      <c r="H2067" s="16">
        <v>0.214</v>
      </c>
      <c r="I2067" s="15">
        <f t="shared" si="650"/>
        <v>16.297499999999999</v>
      </c>
      <c r="J2067" s="15">
        <f>ROUND(H2067*I2067,2)</f>
        <v>3.49</v>
      </c>
      <c r="K2067" s="65"/>
      <c r="N2067" s="59">
        <v>21.73</v>
      </c>
      <c r="O2067" s="68">
        <f t="shared" si="644"/>
        <v>5.4325000000000001</v>
      </c>
      <c r="P2067" s="68">
        <f t="shared" si="649"/>
        <v>16.297499999999999</v>
      </c>
      <c r="Q2067" s="69">
        <f t="shared" si="645"/>
        <v>0.25</v>
      </c>
    </row>
    <row r="2068" spans="1:17" ht="24" customHeight="1" x14ac:dyDescent="0.2">
      <c r="A2068" s="12" t="s">
        <v>48</v>
      </c>
      <c r="B2068" s="14">
        <v>88316</v>
      </c>
      <c r="C2068" s="12" t="s">
        <v>44</v>
      </c>
      <c r="D2068" s="12" t="s">
        <v>106</v>
      </c>
      <c r="E2068" s="137" t="s">
        <v>46</v>
      </c>
      <c r="F2068" s="137"/>
      <c r="G2068" s="13" t="s">
        <v>73</v>
      </c>
      <c r="H2068" s="16">
        <v>0.107</v>
      </c>
      <c r="I2068" s="15">
        <f t="shared" si="650"/>
        <v>12.84</v>
      </c>
      <c r="J2068" s="15">
        <f>ROUND(H2068*I2068,2)</f>
        <v>1.37</v>
      </c>
      <c r="K2068" s="65"/>
      <c r="N2068" s="59">
        <v>17.12</v>
      </c>
      <c r="O2068" s="68">
        <f t="shared" si="644"/>
        <v>4.28</v>
      </c>
      <c r="P2068" s="68">
        <f t="shared" si="649"/>
        <v>12.84</v>
      </c>
      <c r="Q2068" s="69">
        <f t="shared" si="645"/>
        <v>0.25</v>
      </c>
    </row>
    <row r="2069" spans="1:17" ht="24" customHeight="1" x14ac:dyDescent="0.2">
      <c r="A2069" s="17" t="s">
        <v>50</v>
      </c>
      <c r="B2069" s="19">
        <v>1379</v>
      </c>
      <c r="C2069" s="17" t="s">
        <v>44</v>
      </c>
      <c r="D2069" s="17" t="s">
        <v>316</v>
      </c>
      <c r="E2069" s="139" t="s">
        <v>54</v>
      </c>
      <c r="F2069" s="139"/>
      <c r="G2069" s="18" t="s">
        <v>112</v>
      </c>
      <c r="H2069" s="21">
        <v>0.5</v>
      </c>
      <c r="I2069" s="20">
        <f t="shared" si="650"/>
        <v>0.73499999999999999</v>
      </c>
      <c r="J2069" s="20">
        <f>ROUND(H2069*I2069,2)</f>
        <v>0.37</v>
      </c>
      <c r="K2069" s="65"/>
      <c r="N2069" s="59">
        <v>0.98</v>
      </c>
      <c r="O2069" s="68">
        <f t="shared" si="644"/>
        <v>0.245</v>
      </c>
      <c r="P2069" s="68">
        <f t="shared" si="649"/>
        <v>0.73499999999999999</v>
      </c>
      <c r="Q2069" s="69">
        <f t="shared" si="645"/>
        <v>0.25</v>
      </c>
    </row>
    <row r="2070" spans="1:17" ht="26.1" customHeight="1" thickBot="1" x14ac:dyDescent="0.25">
      <c r="A2070" s="17" t="s">
        <v>50</v>
      </c>
      <c r="B2070" s="19">
        <v>7334</v>
      </c>
      <c r="C2070" s="17" t="s">
        <v>44</v>
      </c>
      <c r="D2070" s="17" t="s">
        <v>671</v>
      </c>
      <c r="E2070" s="139" t="s">
        <v>54</v>
      </c>
      <c r="F2070" s="139"/>
      <c r="G2070" s="18" t="s">
        <v>133</v>
      </c>
      <c r="H2070" s="21">
        <v>0.21</v>
      </c>
      <c r="I2070" s="20">
        <f t="shared" si="650"/>
        <v>14.25</v>
      </c>
      <c r="J2070" s="20">
        <f t="shared" ref="J2070" si="651">ROUNDDOWN(H2070*I2070,2)</f>
        <v>2.99</v>
      </c>
      <c r="K2070" s="65"/>
      <c r="N2070" s="59">
        <v>19</v>
      </c>
      <c r="O2070" s="68">
        <f t="shared" si="644"/>
        <v>4.75</v>
      </c>
      <c r="P2070" s="68">
        <f t="shared" si="649"/>
        <v>14.25</v>
      </c>
      <c r="Q2070" s="69">
        <f t="shared" si="645"/>
        <v>0.25</v>
      </c>
    </row>
    <row r="2071" spans="1:17" ht="0.95" customHeight="1" thickTop="1" x14ac:dyDescent="0.2">
      <c r="A2071" s="11"/>
      <c r="B2071" s="11"/>
      <c r="C2071" s="11"/>
      <c r="D2071" s="11"/>
      <c r="E2071" s="11"/>
      <c r="F2071" s="11"/>
      <c r="G2071" s="11"/>
      <c r="H2071" s="11"/>
      <c r="I2071" s="11"/>
      <c r="J2071" s="11"/>
      <c r="K2071" s="65" t="b">
        <f t="shared" si="646"/>
        <v>0</v>
      </c>
      <c r="N2071" s="59"/>
      <c r="O2071" s="68">
        <f t="shared" si="644"/>
        <v>0</v>
      </c>
      <c r="P2071" s="68">
        <f t="shared" si="649"/>
        <v>0</v>
      </c>
      <c r="Q2071" s="69" t="e">
        <f t="shared" si="645"/>
        <v>#DIV/0!</v>
      </c>
    </row>
    <row r="2072" spans="1:17" ht="18" customHeight="1" x14ac:dyDescent="0.2">
      <c r="A2072" s="2" t="s">
        <v>1030</v>
      </c>
      <c r="B2072" s="4" t="s">
        <v>36</v>
      </c>
      <c r="C2072" s="2" t="s">
        <v>37</v>
      </c>
      <c r="D2072" s="2" t="s">
        <v>9</v>
      </c>
      <c r="E2072" s="129" t="s">
        <v>38</v>
      </c>
      <c r="F2072" s="129"/>
      <c r="G2072" s="3" t="s">
        <v>39</v>
      </c>
      <c r="H2072" s="4" t="s">
        <v>40</v>
      </c>
      <c r="I2072" s="4" t="s">
        <v>41</v>
      </c>
      <c r="J2072" s="4" t="s">
        <v>10</v>
      </c>
      <c r="K2072" s="65">
        <f t="shared" si="646"/>
        <v>75.419999999999987</v>
      </c>
      <c r="N2072" s="59" t="s">
        <v>41</v>
      </c>
      <c r="O2072" s="68" t="e">
        <f t="shared" si="644"/>
        <v>#VALUE!</v>
      </c>
      <c r="P2072" s="68" t="e">
        <f t="shared" si="649"/>
        <v>#VALUE!</v>
      </c>
      <c r="Q2072" s="69" t="e">
        <f t="shared" si="645"/>
        <v>#VALUE!</v>
      </c>
    </row>
    <row r="2073" spans="1:17" ht="51.95" customHeight="1" x14ac:dyDescent="0.2">
      <c r="A2073" s="6" t="s">
        <v>42</v>
      </c>
      <c r="B2073" s="8">
        <v>103332</v>
      </c>
      <c r="C2073" s="6" t="s">
        <v>44</v>
      </c>
      <c r="D2073" s="6" t="s">
        <v>453</v>
      </c>
      <c r="E2073" s="138" t="s">
        <v>160</v>
      </c>
      <c r="F2073" s="138"/>
      <c r="G2073" s="7" t="s">
        <v>101</v>
      </c>
      <c r="H2073" s="10">
        <v>1</v>
      </c>
      <c r="I2073" s="9">
        <f>SUM(J2074:J2079)</f>
        <v>75.419999999999987</v>
      </c>
      <c r="J2073" s="9">
        <f>H2073*I2073</f>
        <v>75.419999999999987</v>
      </c>
      <c r="K2073" s="65"/>
      <c r="N2073" s="59">
        <v>100.55999999999999</v>
      </c>
      <c r="O2073" s="68">
        <f t="shared" si="644"/>
        <v>25.139999999999997</v>
      </c>
      <c r="P2073" s="68">
        <f t="shared" si="649"/>
        <v>75.419999999999987</v>
      </c>
      <c r="Q2073" s="69">
        <f t="shared" si="645"/>
        <v>0.25</v>
      </c>
    </row>
    <row r="2074" spans="1:17" ht="51.95" customHeight="1" x14ac:dyDescent="0.2">
      <c r="A2074" s="12" t="s">
        <v>48</v>
      </c>
      <c r="B2074" s="14">
        <v>87292</v>
      </c>
      <c r="C2074" s="12" t="s">
        <v>44</v>
      </c>
      <c r="D2074" s="12" t="s">
        <v>305</v>
      </c>
      <c r="E2074" s="137" t="s">
        <v>46</v>
      </c>
      <c r="F2074" s="137"/>
      <c r="G2074" s="13" t="s">
        <v>104</v>
      </c>
      <c r="H2074" s="16">
        <v>1.0500000000000001E-2</v>
      </c>
      <c r="I2074" s="15">
        <f t="shared" ref="I2074:I2079" si="652">P2074</f>
        <v>422.73</v>
      </c>
      <c r="J2074" s="15">
        <f>ROUND(H2074*I2074,2)</f>
        <v>4.4400000000000004</v>
      </c>
      <c r="K2074" s="65"/>
      <c r="N2074" s="59">
        <v>563.64</v>
      </c>
      <c r="O2074" s="68">
        <f t="shared" si="644"/>
        <v>140.91</v>
      </c>
      <c r="P2074" s="68">
        <f t="shared" si="649"/>
        <v>422.73</v>
      </c>
      <c r="Q2074" s="69">
        <f t="shared" si="645"/>
        <v>0.25</v>
      </c>
    </row>
    <row r="2075" spans="1:17" ht="24" customHeight="1" x14ac:dyDescent="0.2">
      <c r="A2075" s="12" t="s">
        <v>48</v>
      </c>
      <c r="B2075" s="14">
        <v>88309</v>
      </c>
      <c r="C2075" s="12" t="s">
        <v>44</v>
      </c>
      <c r="D2075" s="12" t="s">
        <v>273</v>
      </c>
      <c r="E2075" s="137" t="s">
        <v>46</v>
      </c>
      <c r="F2075" s="137"/>
      <c r="G2075" s="13" t="s">
        <v>73</v>
      </c>
      <c r="H2075" s="16">
        <v>2.2000000000000002</v>
      </c>
      <c r="I2075" s="15">
        <f t="shared" si="652"/>
        <v>16.297499999999999</v>
      </c>
      <c r="J2075" s="15">
        <f t="shared" ref="J2075:J2079" si="653">ROUNDDOWN(H2075*I2075,2)</f>
        <v>35.85</v>
      </c>
      <c r="K2075" s="65"/>
      <c r="N2075" s="59">
        <v>21.73</v>
      </c>
      <c r="O2075" s="68">
        <f t="shared" si="644"/>
        <v>5.4325000000000001</v>
      </c>
      <c r="P2075" s="68">
        <f t="shared" si="649"/>
        <v>16.297499999999999</v>
      </c>
      <c r="Q2075" s="69">
        <f t="shared" si="645"/>
        <v>0.25</v>
      </c>
    </row>
    <row r="2076" spans="1:17" ht="24" customHeight="1" x14ac:dyDescent="0.2">
      <c r="A2076" s="12" t="s">
        <v>48</v>
      </c>
      <c r="B2076" s="14">
        <v>88316</v>
      </c>
      <c r="C2076" s="12" t="s">
        <v>44</v>
      </c>
      <c r="D2076" s="12" t="s">
        <v>106</v>
      </c>
      <c r="E2076" s="137" t="s">
        <v>46</v>
      </c>
      <c r="F2076" s="137"/>
      <c r="G2076" s="13" t="s">
        <v>73</v>
      </c>
      <c r="H2076" s="16">
        <v>1.1000000000000001</v>
      </c>
      <c r="I2076" s="15">
        <f t="shared" si="652"/>
        <v>12.84</v>
      </c>
      <c r="J2076" s="15">
        <f t="shared" si="653"/>
        <v>14.12</v>
      </c>
      <c r="K2076" s="65"/>
      <c r="N2076" s="59">
        <v>17.12</v>
      </c>
      <c r="O2076" s="68">
        <f t="shared" si="644"/>
        <v>4.28</v>
      </c>
      <c r="P2076" s="68">
        <f t="shared" si="649"/>
        <v>12.84</v>
      </c>
      <c r="Q2076" s="69">
        <f t="shared" si="645"/>
        <v>0.25</v>
      </c>
    </row>
    <row r="2077" spans="1:17" ht="39" customHeight="1" x14ac:dyDescent="0.2">
      <c r="A2077" s="17" t="s">
        <v>50</v>
      </c>
      <c r="B2077" s="19">
        <v>7267</v>
      </c>
      <c r="C2077" s="17" t="s">
        <v>44</v>
      </c>
      <c r="D2077" s="17" t="s">
        <v>306</v>
      </c>
      <c r="E2077" s="139" t="s">
        <v>54</v>
      </c>
      <c r="F2077" s="139"/>
      <c r="G2077" s="18" t="s">
        <v>130</v>
      </c>
      <c r="H2077" s="21">
        <v>37.74</v>
      </c>
      <c r="I2077" s="20">
        <f t="shared" si="652"/>
        <v>0.51</v>
      </c>
      <c r="J2077" s="20">
        <f t="shared" si="653"/>
        <v>19.239999999999998</v>
      </c>
      <c r="K2077" s="65"/>
      <c r="N2077" s="59">
        <v>0.68</v>
      </c>
      <c r="O2077" s="68">
        <f t="shared" si="644"/>
        <v>0.17</v>
      </c>
      <c r="P2077" s="68">
        <f t="shared" si="649"/>
        <v>0.51</v>
      </c>
      <c r="Q2077" s="69">
        <f t="shared" si="645"/>
        <v>0.25</v>
      </c>
    </row>
    <row r="2078" spans="1:17" ht="39" customHeight="1" x14ac:dyDescent="0.2">
      <c r="A2078" s="17" t="s">
        <v>50</v>
      </c>
      <c r="B2078" s="19">
        <v>34557</v>
      </c>
      <c r="C2078" s="17" t="s">
        <v>44</v>
      </c>
      <c r="D2078" s="17" t="s">
        <v>454</v>
      </c>
      <c r="E2078" s="139" t="s">
        <v>54</v>
      </c>
      <c r="F2078" s="139"/>
      <c r="G2078" s="18" t="s">
        <v>108</v>
      </c>
      <c r="H2078" s="21">
        <v>0.57999999999999996</v>
      </c>
      <c r="I2078" s="20">
        <f t="shared" si="652"/>
        <v>2.7075</v>
      </c>
      <c r="J2078" s="20">
        <f t="shared" si="653"/>
        <v>1.57</v>
      </c>
      <c r="K2078" s="65"/>
      <c r="N2078" s="59">
        <v>3.61</v>
      </c>
      <c r="O2078" s="68">
        <f t="shared" si="644"/>
        <v>0.90249999999999997</v>
      </c>
      <c r="P2078" s="68">
        <f t="shared" si="649"/>
        <v>2.7075</v>
      </c>
      <c r="Q2078" s="69">
        <f t="shared" si="645"/>
        <v>0.25</v>
      </c>
    </row>
    <row r="2079" spans="1:17" ht="24" customHeight="1" thickBot="1" x14ac:dyDescent="0.25">
      <c r="A2079" s="17" t="s">
        <v>50</v>
      </c>
      <c r="B2079" s="19">
        <v>37395</v>
      </c>
      <c r="C2079" s="17" t="s">
        <v>44</v>
      </c>
      <c r="D2079" s="17" t="s">
        <v>308</v>
      </c>
      <c r="E2079" s="139" t="s">
        <v>54</v>
      </c>
      <c r="F2079" s="139"/>
      <c r="G2079" s="18" t="s">
        <v>309</v>
      </c>
      <c r="H2079" s="21">
        <v>6.8999999999999999E-3</v>
      </c>
      <c r="I2079" s="20">
        <f t="shared" si="652"/>
        <v>30.247499999999999</v>
      </c>
      <c r="J2079" s="20">
        <f t="shared" si="653"/>
        <v>0.2</v>
      </c>
      <c r="K2079" s="65"/>
      <c r="N2079" s="59">
        <v>40.33</v>
      </c>
      <c r="O2079" s="68">
        <f t="shared" si="644"/>
        <v>10.0825</v>
      </c>
      <c r="P2079" s="68">
        <f t="shared" si="649"/>
        <v>30.247499999999999</v>
      </c>
      <c r="Q2079" s="69">
        <f t="shared" si="645"/>
        <v>0.25</v>
      </c>
    </row>
    <row r="2080" spans="1:17" ht="0.95" customHeight="1" thickTop="1" x14ac:dyDescent="0.2">
      <c r="A2080" s="11"/>
      <c r="B2080" s="11"/>
      <c r="C2080" s="11"/>
      <c r="D2080" s="11"/>
      <c r="E2080" s="11"/>
      <c r="F2080" s="11"/>
      <c r="G2080" s="11"/>
      <c r="H2080" s="11"/>
      <c r="I2080" s="11"/>
      <c r="J2080" s="11"/>
      <c r="K2080" s="65" t="b">
        <f t="shared" si="646"/>
        <v>0</v>
      </c>
      <c r="N2080" s="59"/>
      <c r="O2080" s="68">
        <f t="shared" si="644"/>
        <v>0</v>
      </c>
      <c r="P2080" s="68">
        <f t="shared" si="649"/>
        <v>0</v>
      </c>
      <c r="Q2080" s="69" t="e">
        <f t="shared" si="645"/>
        <v>#DIV/0!</v>
      </c>
    </row>
    <row r="2081" spans="1:17" ht="18" customHeight="1" x14ac:dyDescent="0.2">
      <c r="A2081" s="2" t="s">
        <v>1031</v>
      </c>
      <c r="B2081" s="4" t="s">
        <v>36</v>
      </c>
      <c r="C2081" s="2" t="s">
        <v>37</v>
      </c>
      <c r="D2081" s="2" t="s">
        <v>9</v>
      </c>
      <c r="E2081" s="129" t="s">
        <v>38</v>
      </c>
      <c r="F2081" s="129"/>
      <c r="G2081" s="3" t="s">
        <v>39</v>
      </c>
      <c r="H2081" s="4" t="s">
        <v>40</v>
      </c>
      <c r="I2081" s="4" t="s">
        <v>41</v>
      </c>
      <c r="J2081" s="4" t="s">
        <v>10</v>
      </c>
      <c r="K2081" s="65">
        <f t="shared" si="646"/>
        <v>3.06</v>
      </c>
      <c r="N2081" s="59" t="s">
        <v>41</v>
      </c>
      <c r="O2081" s="68" t="e">
        <f t="shared" si="644"/>
        <v>#VALUE!</v>
      </c>
      <c r="P2081" s="68" t="e">
        <f t="shared" si="649"/>
        <v>#VALUE!</v>
      </c>
      <c r="Q2081" s="69" t="e">
        <f t="shared" si="645"/>
        <v>#VALUE!</v>
      </c>
    </row>
    <row r="2082" spans="1:17" ht="51.95" customHeight="1" x14ac:dyDescent="0.2">
      <c r="A2082" s="6" t="s">
        <v>42</v>
      </c>
      <c r="B2082" s="8">
        <v>87879</v>
      </c>
      <c r="C2082" s="6" t="s">
        <v>44</v>
      </c>
      <c r="D2082" s="6" t="s">
        <v>635</v>
      </c>
      <c r="E2082" s="138" t="s">
        <v>164</v>
      </c>
      <c r="F2082" s="138"/>
      <c r="G2082" s="7" t="s">
        <v>101</v>
      </c>
      <c r="H2082" s="10">
        <v>1</v>
      </c>
      <c r="I2082" s="9">
        <f>SUM(J2083:J2085)</f>
        <v>3.06</v>
      </c>
      <c r="J2082" s="9">
        <f>H2082*I2082</f>
        <v>3.06</v>
      </c>
      <c r="K2082" s="65"/>
      <c r="N2082" s="59">
        <v>4.0699999999999994</v>
      </c>
      <c r="O2082" s="68">
        <f t="shared" si="644"/>
        <v>1.0174999999999998</v>
      </c>
      <c r="P2082" s="68">
        <f t="shared" si="649"/>
        <v>3.0524999999999993</v>
      </c>
      <c r="Q2082" s="69">
        <f t="shared" si="645"/>
        <v>0.25</v>
      </c>
    </row>
    <row r="2083" spans="1:17" ht="39" customHeight="1" x14ac:dyDescent="0.2">
      <c r="A2083" s="12" t="s">
        <v>48</v>
      </c>
      <c r="B2083" s="14">
        <v>87313</v>
      </c>
      <c r="C2083" s="12" t="s">
        <v>44</v>
      </c>
      <c r="D2083" s="12" t="s">
        <v>636</v>
      </c>
      <c r="E2083" s="137" t="s">
        <v>46</v>
      </c>
      <c r="F2083" s="137"/>
      <c r="G2083" s="13" t="s">
        <v>104</v>
      </c>
      <c r="H2083" s="16">
        <v>3.98E-3</v>
      </c>
      <c r="I2083" s="15">
        <f t="shared" ref="I2083:I2085" si="654">P2083</f>
        <v>441.78</v>
      </c>
      <c r="J2083" s="15">
        <f>ROUND(H2083*I2083,2)</f>
        <v>1.76</v>
      </c>
      <c r="K2083" s="65"/>
      <c r="N2083" s="59">
        <v>589.04</v>
      </c>
      <c r="O2083" s="68">
        <f t="shared" si="644"/>
        <v>147.26</v>
      </c>
      <c r="P2083" s="68">
        <f t="shared" si="649"/>
        <v>441.78</v>
      </c>
      <c r="Q2083" s="69">
        <f t="shared" si="645"/>
        <v>0.25</v>
      </c>
    </row>
    <row r="2084" spans="1:17" ht="24" customHeight="1" x14ac:dyDescent="0.2">
      <c r="A2084" s="12" t="s">
        <v>48</v>
      </c>
      <c r="B2084" s="14">
        <v>88309</v>
      </c>
      <c r="C2084" s="12" t="s">
        <v>44</v>
      </c>
      <c r="D2084" s="12" t="s">
        <v>273</v>
      </c>
      <c r="E2084" s="137" t="s">
        <v>46</v>
      </c>
      <c r="F2084" s="137"/>
      <c r="G2084" s="13" t="s">
        <v>73</v>
      </c>
      <c r="H2084" s="16">
        <v>0.06</v>
      </c>
      <c r="I2084" s="15">
        <f t="shared" si="654"/>
        <v>16.297499999999999</v>
      </c>
      <c r="J2084" s="15">
        <f>ROUND(H2084*I2084,2)</f>
        <v>0.98</v>
      </c>
      <c r="K2084" s="65"/>
      <c r="N2084" s="59">
        <v>21.73</v>
      </c>
      <c r="O2084" s="68">
        <f t="shared" si="644"/>
        <v>5.4325000000000001</v>
      </c>
      <c r="P2084" s="68">
        <f t="shared" si="649"/>
        <v>16.297499999999999</v>
      </c>
      <c r="Q2084" s="69">
        <f t="shared" si="645"/>
        <v>0.25</v>
      </c>
    </row>
    <row r="2085" spans="1:17" ht="24" customHeight="1" thickBot="1" x14ac:dyDescent="0.25">
      <c r="A2085" s="12" t="s">
        <v>48</v>
      </c>
      <c r="B2085" s="14">
        <v>88316</v>
      </c>
      <c r="C2085" s="12" t="s">
        <v>44</v>
      </c>
      <c r="D2085" s="12" t="s">
        <v>106</v>
      </c>
      <c r="E2085" s="137" t="s">
        <v>46</v>
      </c>
      <c r="F2085" s="137"/>
      <c r="G2085" s="13" t="s">
        <v>73</v>
      </c>
      <c r="H2085" s="16">
        <v>2.5499999999999998E-2</v>
      </c>
      <c r="I2085" s="15">
        <f t="shared" si="654"/>
        <v>12.84</v>
      </c>
      <c r="J2085" s="15">
        <f t="shared" ref="J2085" si="655">ROUNDDOWN(H2085*I2085,2)</f>
        <v>0.32</v>
      </c>
      <c r="K2085" s="65"/>
      <c r="N2085" s="59">
        <v>17.12</v>
      </c>
      <c r="O2085" s="68">
        <f t="shared" si="644"/>
        <v>4.28</v>
      </c>
      <c r="P2085" s="68">
        <f t="shared" si="649"/>
        <v>12.84</v>
      </c>
      <c r="Q2085" s="69">
        <f t="shared" si="645"/>
        <v>0.25</v>
      </c>
    </row>
    <row r="2086" spans="1:17" ht="0.95" customHeight="1" thickTop="1" x14ac:dyDescent="0.2">
      <c r="A2086" s="11"/>
      <c r="B2086" s="11"/>
      <c r="C2086" s="11"/>
      <c r="D2086" s="11"/>
      <c r="E2086" s="11"/>
      <c r="F2086" s="11"/>
      <c r="G2086" s="11"/>
      <c r="H2086" s="11"/>
      <c r="I2086" s="11"/>
      <c r="J2086" s="11"/>
      <c r="K2086" s="65" t="b">
        <f t="shared" si="646"/>
        <v>0</v>
      </c>
      <c r="N2086" s="59"/>
      <c r="O2086" s="68">
        <f t="shared" si="644"/>
        <v>0</v>
      </c>
      <c r="P2086" s="68">
        <f t="shared" si="649"/>
        <v>0</v>
      </c>
      <c r="Q2086" s="69" t="e">
        <f t="shared" si="645"/>
        <v>#DIV/0!</v>
      </c>
    </row>
    <row r="2087" spans="1:17" ht="18" customHeight="1" x14ac:dyDescent="0.2">
      <c r="A2087" s="2" t="s">
        <v>1032</v>
      </c>
      <c r="B2087" s="4" t="s">
        <v>36</v>
      </c>
      <c r="C2087" s="2" t="s">
        <v>37</v>
      </c>
      <c r="D2087" s="2" t="s">
        <v>9</v>
      </c>
      <c r="E2087" s="129" t="s">
        <v>38</v>
      </c>
      <c r="F2087" s="129"/>
      <c r="G2087" s="3" t="s">
        <v>39</v>
      </c>
      <c r="H2087" s="4" t="s">
        <v>40</v>
      </c>
      <c r="I2087" s="4" t="s">
        <v>41</v>
      </c>
      <c r="J2087" s="4" t="s">
        <v>10</v>
      </c>
      <c r="K2087" s="65">
        <f t="shared" si="646"/>
        <v>25.74</v>
      </c>
      <c r="N2087" s="59" t="s">
        <v>41</v>
      </c>
      <c r="O2087" s="68" t="e">
        <f t="shared" si="644"/>
        <v>#VALUE!</v>
      </c>
      <c r="P2087" s="68" t="e">
        <f t="shared" si="649"/>
        <v>#VALUE!</v>
      </c>
      <c r="Q2087" s="69" t="e">
        <f t="shared" si="645"/>
        <v>#VALUE!</v>
      </c>
    </row>
    <row r="2088" spans="1:17" ht="65.099999999999994" customHeight="1" x14ac:dyDescent="0.2">
      <c r="A2088" s="6" t="s">
        <v>42</v>
      </c>
      <c r="B2088" s="8">
        <v>87529</v>
      </c>
      <c r="C2088" s="6" t="s">
        <v>44</v>
      </c>
      <c r="D2088" s="6" t="s">
        <v>640</v>
      </c>
      <c r="E2088" s="138" t="s">
        <v>164</v>
      </c>
      <c r="F2088" s="138"/>
      <c r="G2088" s="7" t="s">
        <v>101</v>
      </c>
      <c r="H2088" s="10">
        <v>1</v>
      </c>
      <c r="I2088" s="9">
        <f>SUM(J2089:J2091)</f>
        <v>25.74</v>
      </c>
      <c r="J2088" s="9">
        <f>H2088*I2088</f>
        <v>25.74</v>
      </c>
      <c r="K2088" s="65"/>
      <c r="N2088" s="59">
        <v>34.32</v>
      </c>
      <c r="O2088" s="68">
        <f t="shared" si="644"/>
        <v>8.58</v>
      </c>
      <c r="P2088" s="68">
        <f t="shared" si="649"/>
        <v>25.740000000000002</v>
      </c>
      <c r="Q2088" s="69">
        <f t="shared" si="645"/>
        <v>0.25</v>
      </c>
    </row>
    <row r="2089" spans="1:17" ht="51.95" customHeight="1" x14ac:dyDescent="0.2">
      <c r="A2089" s="12" t="s">
        <v>48</v>
      </c>
      <c r="B2089" s="14">
        <v>87292</v>
      </c>
      <c r="C2089" s="12" t="s">
        <v>44</v>
      </c>
      <c r="D2089" s="12" t="s">
        <v>305</v>
      </c>
      <c r="E2089" s="137" t="s">
        <v>46</v>
      </c>
      <c r="F2089" s="137"/>
      <c r="G2089" s="13" t="s">
        <v>104</v>
      </c>
      <c r="H2089" s="16">
        <v>3.8719999999999997E-2</v>
      </c>
      <c r="I2089" s="15">
        <f t="shared" ref="I2089:I2091" si="656">P2089</f>
        <v>422.73</v>
      </c>
      <c r="J2089" s="15">
        <f t="shared" ref="J2089:J2091" si="657">ROUNDDOWN(H2089*I2089,2)</f>
        <v>16.36</v>
      </c>
      <c r="K2089" s="65"/>
      <c r="N2089" s="59">
        <v>563.64</v>
      </c>
      <c r="O2089" s="68">
        <f t="shared" si="644"/>
        <v>140.91</v>
      </c>
      <c r="P2089" s="68">
        <f t="shared" si="649"/>
        <v>422.73</v>
      </c>
      <c r="Q2089" s="69">
        <f t="shared" si="645"/>
        <v>0.25</v>
      </c>
    </row>
    <row r="2090" spans="1:17" ht="24" customHeight="1" x14ac:dyDescent="0.2">
      <c r="A2090" s="12" t="s">
        <v>48</v>
      </c>
      <c r="B2090" s="14">
        <v>88309</v>
      </c>
      <c r="C2090" s="12" t="s">
        <v>44</v>
      </c>
      <c r="D2090" s="12" t="s">
        <v>273</v>
      </c>
      <c r="E2090" s="137" t="s">
        <v>46</v>
      </c>
      <c r="F2090" s="137"/>
      <c r="G2090" s="13" t="s">
        <v>73</v>
      </c>
      <c r="H2090" s="16">
        <v>0.45</v>
      </c>
      <c r="I2090" s="15">
        <f t="shared" si="656"/>
        <v>16.297499999999999</v>
      </c>
      <c r="J2090" s="15">
        <f t="shared" si="657"/>
        <v>7.33</v>
      </c>
      <c r="K2090" s="65"/>
      <c r="N2090" s="59">
        <v>21.73</v>
      </c>
      <c r="O2090" s="68">
        <f t="shared" si="644"/>
        <v>5.4325000000000001</v>
      </c>
      <c r="P2090" s="68">
        <f t="shared" si="649"/>
        <v>16.297499999999999</v>
      </c>
      <c r="Q2090" s="69">
        <f t="shared" si="645"/>
        <v>0.25</v>
      </c>
    </row>
    <row r="2091" spans="1:17" ht="24" customHeight="1" thickBot="1" x14ac:dyDescent="0.25">
      <c r="A2091" s="12" t="s">
        <v>48</v>
      </c>
      <c r="B2091" s="14">
        <v>88316</v>
      </c>
      <c r="C2091" s="12" t="s">
        <v>44</v>
      </c>
      <c r="D2091" s="12" t="s">
        <v>106</v>
      </c>
      <c r="E2091" s="137" t="s">
        <v>46</v>
      </c>
      <c r="F2091" s="137"/>
      <c r="G2091" s="13" t="s">
        <v>73</v>
      </c>
      <c r="H2091" s="16">
        <v>0.16</v>
      </c>
      <c r="I2091" s="15">
        <f t="shared" si="656"/>
        <v>12.84</v>
      </c>
      <c r="J2091" s="15">
        <f t="shared" si="657"/>
        <v>2.0499999999999998</v>
      </c>
      <c r="K2091" s="65"/>
      <c r="N2091" s="59">
        <v>17.12</v>
      </c>
      <c r="O2091" s="68">
        <f t="shared" si="644"/>
        <v>4.28</v>
      </c>
      <c r="P2091" s="68">
        <f t="shared" si="649"/>
        <v>12.84</v>
      </c>
      <c r="Q2091" s="69">
        <f t="shared" si="645"/>
        <v>0.25</v>
      </c>
    </row>
    <row r="2092" spans="1:17" ht="0.95" customHeight="1" thickTop="1" x14ac:dyDescent="0.2">
      <c r="A2092" s="11"/>
      <c r="B2092" s="11"/>
      <c r="C2092" s="11"/>
      <c r="D2092" s="11"/>
      <c r="E2092" s="11"/>
      <c r="F2092" s="11"/>
      <c r="G2092" s="11"/>
      <c r="H2092" s="11"/>
      <c r="I2092" s="11"/>
      <c r="J2092" s="11"/>
      <c r="K2092" s="65" t="b">
        <f t="shared" si="646"/>
        <v>0</v>
      </c>
      <c r="N2092" s="59"/>
      <c r="O2092" s="68">
        <f t="shared" si="644"/>
        <v>0</v>
      </c>
      <c r="P2092" s="68">
        <f t="shared" si="649"/>
        <v>0</v>
      </c>
      <c r="Q2092" s="69" t="e">
        <f t="shared" si="645"/>
        <v>#DIV/0!</v>
      </c>
    </row>
    <row r="2093" spans="1:17" ht="18" customHeight="1" x14ac:dyDescent="0.2">
      <c r="A2093" s="2" t="s">
        <v>1033</v>
      </c>
      <c r="B2093" s="4" t="s">
        <v>36</v>
      </c>
      <c r="C2093" s="2" t="s">
        <v>37</v>
      </c>
      <c r="D2093" s="2" t="s">
        <v>9</v>
      </c>
      <c r="E2093" s="129" t="s">
        <v>38</v>
      </c>
      <c r="F2093" s="129"/>
      <c r="G2093" s="3" t="s">
        <v>39</v>
      </c>
      <c r="H2093" s="4" t="s">
        <v>40</v>
      </c>
      <c r="I2093" s="4" t="s">
        <v>41</v>
      </c>
      <c r="J2093" s="4" t="s">
        <v>10</v>
      </c>
      <c r="K2093" s="65">
        <f t="shared" si="646"/>
        <v>1.7200000000000002</v>
      </c>
      <c r="N2093" s="59" t="s">
        <v>41</v>
      </c>
      <c r="O2093" s="68" t="e">
        <f t="shared" si="644"/>
        <v>#VALUE!</v>
      </c>
      <c r="P2093" s="68" t="e">
        <f t="shared" si="649"/>
        <v>#VALUE!</v>
      </c>
      <c r="Q2093" s="69" t="e">
        <f t="shared" si="645"/>
        <v>#VALUE!</v>
      </c>
    </row>
    <row r="2094" spans="1:17" ht="26.1" customHeight="1" x14ac:dyDescent="0.2">
      <c r="A2094" s="6" t="s">
        <v>42</v>
      </c>
      <c r="B2094" s="8">
        <v>88485</v>
      </c>
      <c r="C2094" s="6" t="s">
        <v>44</v>
      </c>
      <c r="D2094" s="6" t="s">
        <v>726</v>
      </c>
      <c r="E2094" s="138" t="s">
        <v>169</v>
      </c>
      <c r="F2094" s="138"/>
      <c r="G2094" s="7" t="s">
        <v>101</v>
      </c>
      <c r="H2094" s="10">
        <v>1</v>
      </c>
      <c r="I2094" s="9">
        <f>SUM(J2095:J2097)</f>
        <v>1.7200000000000002</v>
      </c>
      <c r="J2094" s="9">
        <f>H2094*I2094</f>
        <v>1.7200000000000002</v>
      </c>
      <c r="K2094" s="65"/>
      <c r="N2094" s="59">
        <v>2.29</v>
      </c>
      <c r="O2094" s="68">
        <f t="shared" si="644"/>
        <v>0.57250000000000001</v>
      </c>
      <c r="P2094" s="68">
        <f t="shared" si="649"/>
        <v>1.7175</v>
      </c>
      <c r="Q2094" s="69">
        <f t="shared" si="645"/>
        <v>0.25</v>
      </c>
    </row>
    <row r="2095" spans="1:17" ht="24" customHeight="1" x14ac:dyDescent="0.2">
      <c r="A2095" s="12" t="s">
        <v>48</v>
      </c>
      <c r="B2095" s="14">
        <v>88310</v>
      </c>
      <c r="C2095" s="12" t="s">
        <v>44</v>
      </c>
      <c r="D2095" s="12" t="s">
        <v>727</v>
      </c>
      <c r="E2095" s="137" t="s">
        <v>46</v>
      </c>
      <c r="F2095" s="137"/>
      <c r="G2095" s="13" t="s">
        <v>73</v>
      </c>
      <c r="H2095" s="16">
        <v>3.9E-2</v>
      </c>
      <c r="I2095" s="15">
        <f t="shared" ref="I2095:I2097" si="658">P2095</f>
        <v>17.234999999999999</v>
      </c>
      <c r="J2095" s="15">
        <f t="shared" ref="J2095:J2097" si="659">ROUNDDOWN(H2095*I2095,2)</f>
        <v>0.67</v>
      </c>
      <c r="K2095" s="65"/>
      <c r="N2095" s="59">
        <v>22.98</v>
      </c>
      <c r="O2095" s="68">
        <f t="shared" si="644"/>
        <v>5.7450000000000001</v>
      </c>
      <c r="P2095" s="68">
        <f t="shared" si="649"/>
        <v>17.234999999999999</v>
      </c>
      <c r="Q2095" s="69">
        <f t="shared" si="645"/>
        <v>0.25</v>
      </c>
    </row>
    <row r="2096" spans="1:17" ht="24" customHeight="1" x14ac:dyDescent="0.2">
      <c r="A2096" s="12" t="s">
        <v>48</v>
      </c>
      <c r="B2096" s="14">
        <v>88316</v>
      </c>
      <c r="C2096" s="12" t="s">
        <v>44</v>
      </c>
      <c r="D2096" s="12" t="s">
        <v>106</v>
      </c>
      <c r="E2096" s="137" t="s">
        <v>46</v>
      </c>
      <c r="F2096" s="137"/>
      <c r="G2096" s="13" t="s">
        <v>73</v>
      </c>
      <c r="H2096" s="16">
        <v>1.4E-2</v>
      </c>
      <c r="I2096" s="15">
        <f t="shared" si="658"/>
        <v>12.84</v>
      </c>
      <c r="J2096" s="15">
        <f t="shared" si="659"/>
        <v>0.17</v>
      </c>
      <c r="K2096" s="65"/>
      <c r="N2096" s="59">
        <v>17.12</v>
      </c>
      <c r="O2096" s="68">
        <f t="shared" si="644"/>
        <v>4.28</v>
      </c>
      <c r="P2096" s="68">
        <f t="shared" si="649"/>
        <v>12.84</v>
      </c>
      <c r="Q2096" s="69">
        <f t="shared" si="645"/>
        <v>0.25</v>
      </c>
    </row>
    <row r="2097" spans="1:17" ht="24" customHeight="1" thickBot="1" x14ac:dyDescent="0.25">
      <c r="A2097" s="17" t="s">
        <v>50</v>
      </c>
      <c r="B2097" s="19">
        <v>6085</v>
      </c>
      <c r="C2097" s="17" t="s">
        <v>44</v>
      </c>
      <c r="D2097" s="17" t="s">
        <v>728</v>
      </c>
      <c r="E2097" s="139" t="s">
        <v>54</v>
      </c>
      <c r="F2097" s="139"/>
      <c r="G2097" s="18" t="s">
        <v>133</v>
      </c>
      <c r="H2097" s="21">
        <v>0.16</v>
      </c>
      <c r="I2097" s="20">
        <f t="shared" si="658"/>
        <v>5.5049999999999999</v>
      </c>
      <c r="J2097" s="20">
        <f t="shared" si="659"/>
        <v>0.88</v>
      </c>
      <c r="K2097" s="65"/>
      <c r="N2097" s="59">
        <v>7.34</v>
      </c>
      <c r="O2097" s="68">
        <f t="shared" si="644"/>
        <v>1.835</v>
      </c>
      <c r="P2097" s="68">
        <f t="shared" si="649"/>
        <v>5.5049999999999999</v>
      </c>
      <c r="Q2097" s="69">
        <f t="shared" si="645"/>
        <v>0.25</v>
      </c>
    </row>
    <row r="2098" spans="1:17" ht="0.95" customHeight="1" thickTop="1" x14ac:dyDescent="0.2">
      <c r="A2098" s="11"/>
      <c r="B2098" s="11"/>
      <c r="C2098" s="11"/>
      <c r="D2098" s="11"/>
      <c r="E2098" s="11"/>
      <c r="F2098" s="11"/>
      <c r="G2098" s="11"/>
      <c r="H2098" s="11"/>
      <c r="I2098" s="11"/>
      <c r="J2098" s="11"/>
      <c r="K2098" s="65" t="b">
        <f t="shared" si="646"/>
        <v>0</v>
      </c>
      <c r="N2098" s="59"/>
      <c r="O2098" s="68">
        <f t="shared" si="644"/>
        <v>0</v>
      </c>
      <c r="P2098" s="68">
        <f t="shared" si="649"/>
        <v>0</v>
      </c>
      <c r="Q2098" s="69" t="e">
        <f t="shared" si="645"/>
        <v>#DIV/0!</v>
      </c>
    </row>
    <row r="2099" spans="1:17" ht="18" customHeight="1" x14ac:dyDescent="0.2">
      <c r="A2099" s="2" t="s">
        <v>1034</v>
      </c>
      <c r="B2099" s="4" t="s">
        <v>36</v>
      </c>
      <c r="C2099" s="2" t="s">
        <v>37</v>
      </c>
      <c r="D2099" s="2" t="s">
        <v>9</v>
      </c>
      <c r="E2099" s="129" t="s">
        <v>38</v>
      </c>
      <c r="F2099" s="129"/>
      <c r="G2099" s="3" t="s">
        <v>39</v>
      </c>
      <c r="H2099" s="4" t="s">
        <v>40</v>
      </c>
      <c r="I2099" s="4" t="s">
        <v>41</v>
      </c>
      <c r="J2099" s="4" t="s">
        <v>10</v>
      </c>
      <c r="K2099" s="65">
        <f t="shared" si="646"/>
        <v>10.25</v>
      </c>
      <c r="N2099" s="59" t="s">
        <v>41</v>
      </c>
      <c r="O2099" s="68" t="e">
        <f t="shared" si="644"/>
        <v>#VALUE!</v>
      </c>
      <c r="P2099" s="68" t="e">
        <f t="shared" si="649"/>
        <v>#VALUE!</v>
      </c>
      <c r="Q2099" s="69" t="e">
        <f t="shared" si="645"/>
        <v>#VALUE!</v>
      </c>
    </row>
    <row r="2100" spans="1:17" ht="39" customHeight="1" x14ac:dyDescent="0.2">
      <c r="A2100" s="6" t="s">
        <v>42</v>
      </c>
      <c r="B2100" s="8">
        <v>88416</v>
      </c>
      <c r="C2100" s="6" t="s">
        <v>44</v>
      </c>
      <c r="D2100" s="6" t="s">
        <v>744</v>
      </c>
      <c r="E2100" s="138" t="s">
        <v>169</v>
      </c>
      <c r="F2100" s="138"/>
      <c r="G2100" s="7" t="s">
        <v>101</v>
      </c>
      <c r="H2100" s="10">
        <v>1</v>
      </c>
      <c r="I2100" s="9">
        <f>SUM(J2101:J2103)</f>
        <v>10.25</v>
      </c>
      <c r="J2100" s="9">
        <f>H2100*I2100</f>
        <v>10.25</v>
      </c>
      <c r="K2100" s="65"/>
      <c r="N2100" s="59">
        <v>13.66</v>
      </c>
      <c r="O2100" s="68">
        <f t="shared" si="644"/>
        <v>3.415</v>
      </c>
      <c r="P2100" s="68">
        <f t="shared" si="649"/>
        <v>10.245000000000001</v>
      </c>
      <c r="Q2100" s="69">
        <f t="shared" si="645"/>
        <v>0.24999999999999989</v>
      </c>
    </row>
    <row r="2101" spans="1:17" ht="24" customHeight="1" x14ac:dyDescent="0.2">
      <c r="A2101" s="12" t="s">
        <v>48</v>
      </c>
      <c r="B2101" s="14">
        <v>88310</v>
      </c>
      <c r="C2101" s="12" t="s">
        <v>44</v>
      </c>
      <c r="D2101" s="12" t="s">
        <v>727</v>
      </c>
      <c r="E2101" s="137" t="s">
        <v>46</v>
      </c>
      <c r="F2101" s="137"/>
      <c r="G2101" s="13" t="s">
        <v>73</v>
      </c>
      <c r="H2101" s="16">
        <v>0.151</v>
      </c>
      <c r="I2101" s="15">
        <f t="shared" ref="I2101:I2103" si="660">P2101</f>
        <v>17.234999999999999</v>
      </c>
      <c r="J2101" s="15">
        <f>ROUND(H2101*I2101,2)</f>
        <v>2.6</v>
      </c>
      <c r="K2101" s="65"/>
      <c r="N2101" s="59">
        <v>22.98</v>
      </c>
      <c r="O2101" s="68">
        <f t="shared" si="644"/>
        <v>5.7450000000000001</v>
      </c>
      <c r="P2101" s="68">
        <f t="shared" si="649"/>
        <v>17.234999999999999</v>
      </c>
      <c r="Q2101" s="69">
        <f t="shared" si="645"/>
        <v>0.25</v>
      </c>
    </row>
    <row r="2102" spans="1:17" ht="24" customHeight="1" x14ac:dyDescent="0.2">
      <c r="A2102" s="12" t="s">
        <v>48</v>
      </c>
      <c r="B2102" s="14">
        <v>88316</v>
      </c>
      <c r="C2102" s="12" t="s">
        <v>44</v>
      </c>
      <c r="D2102" s="12" t="s">
        <v>106</v>
      </c>
      <c r="E2102" s="137" t="s">
        <v>46</v>
      </c>
      <c r="F2102" s="137"/>
      <c r="G2102" s="13" t="s">
        <v>73</v>
      </c>
      <c r="H2102" s="16">
        <v>3.7999999999999999E-2</v>
      </c>
      <c r="I2102" s="15">
        <f t="shared" si="660"/>
        <v>12.84</v>
      </c>
      <c r="J2102" s="15">
        <f>ROUND(H2102*I2102,2)</f>
        <v>0.49</v>
      </c>
      <c r="K2102" s="65"/>
      <c r="N2102" s="59">
        <v>17.12</v>
      </c>
      <c r="O2102" s="68">
        <f t="shared" si="644"/>
        <v>4.28</v>
      </c>
      <c r="P2102" s="68">
        <f t="shared" si="649"/>
        <v>12.84</v>
      </c>
      <c r="Q2102" s="69">
        <f t="shared" si="645"/>
        <v>0.25</v>
      </c>
    </row>
    <row r="2103" spans="1:17" ht="26.1" customHeight="1" thickBot="1" x14ac:dyDescent="0.25">
      <c r="A2103" s="17" t="s">
        <v>50</v>
      </c>
      <c r="B2103" s="19">
        <v>38877</v>
      </c>
      <c r="C2103" s="17" t="s">
        <v>44</v>
      </c>
      <c r="D2103" s="17" t="s">
        <v>745</v>
      </c>
      <c r="E2103" s="139" t="s">
        <v>54</v>
      </c>
      <c r="F2103" s="139"/>
      <c r="G2103" s="18" t="s">
        <v>112</v>
      </c>
      <c r="H2103" s="21">
        <v>1.9379999999999999</v>
      </c>
      <c r="I2103" s="20">
        <f t="shared" si="660"/>
        <v>3.6974999999999998</v>
      </c>
      <c r="J2103" s="20">
        <f t="shared" ref="J2103" si="661">ROUNDDOWN(H2103*I2103,2)</f>
        <v>7.16</v>
      </c>
      <c r="K2103" s="65"/>
      <c r="N2103" s="59">
        <v>4.93</v>
      </c>
      <c r="O2103" s="68">
        <f t="shared" si="644"/>
        <v>1.2324999999999999</v>
      </c>
      <c r="P2103" s="68">
        <f t="shared" si="649"/>
        <v>3.6974999999999998</v>
      </c>
      <c r="Q2103" s="69">
        <f t="shared" si="645"/>
        <v>0.25</v>
      </c>
    </row>
    <row r="2104" spans="1:17" ht="0.95" customHeight="1" thickTop="1" x14ac:dyDescent="0.2">
      <c r="A2104" s="11"/>
      <c r="B2104" s="11"/>
      <c r="C2104" s="11"/>
      <c r="D2104" s="11"/>
      <c r="E2104" s="11"/>
      <c r="F2104" s="11"/>
      <c r="G2104" s="11"/>
      <c r="H2104" s="11"/>
      <c r="I2104" s="11"/>
      <c r="J2104" s="11"/>
      <c r="K2104" s="65" t="b">
        <f t="shared" si="646"/>
        <v>0</v>
      </c>
      <c r="N2104" s="59"/>
      <c r="O2104" s="68">
        <f t="shared" si="644"/>
        <v>0</v>
      </c>
      <c r="P2104" s="68">
        <f t="shared" si="649"/>
        <v>0</v>
      </c>
      <c r="Q2104" s="69" t="e">
        <f t="shared" si="645"/>
        <v>#DIV/0!</v>
      </c>
    </row>
    <row r="2105" spans="1:17" ht="18" customHeight="1" x14ac:dyDescent="0.2">
      <c r="A2105" s="2" t="s">
        <v>1035</v>
      </c>
      <c r="B2105" s="4" t="s">
        <v>36</v>
      </c>
      <c r="C2105" s="2" t="s">
        <v>37</v>
      </c>
      <c r="D2105" s="2" t="s">
        <v>9</v>
      </c>
      <c r="E2105" s="129" t="s">
        <v>38</v>
      </c>
      <c r="F2105" s="129"/>
      <c r="G2105" s="3" t="s">
        <v>39</v>
      </c>
      <c r="H2105" s="4" t="s">
        <v>40</v>
      </c>
      <c r="I2105" s="4" t="s">
        <v>41</v>
      </c>
      <c r="J2105" s="4" t="s">
        <v>10</v>
      </c>
      <c r="K2105" s="65">
        <f t="shared" si="646"/>
        <v>6.95</v>
      </c>
      <c r="N2105" s="59" t="s">
        <v>41</v>
      </c>
      <c r="O2105" s="68" t="e">
        <f t="shared" si="644"/>
        <v>#VALUE!</v>
      </c>
      <c r="P2105" s="68" t="e">
        <f t="shared" si="649"/>
        <v>#VALUE!</v>
      </c>
      <c r="Q2105" s="69" t="e">
        <f t="shared" si="645"/>
        <v>#VALUE!</v>
      </c>
    </row>
    <row r="2106" spans="1:17" ht="39" customHeight="1" x14ac:dyDescent="0.2">
      <c r="A2106" s="6" t="s">
        <v>42</v>
      </c>
      <c r="B2106" s="8">
        <v>100720</v>
      </c>
      <c r="C2106" s="6" t="s">
        <v>44</v>
      </c>
      <c r="D2106" s="6" t="s">
        <v>747</v>
      </c>
      <c r="E2106" s="138" t="s">
        <v>169</v>
      </c>
      <c r="F2106" s="138"/>
      <c r="G2106" s="7" t="s">
        <v>101</v>
      </c>
      <c r="H2106" s="10">
        <v>1</v>
      </c>
      <c r="I2106" s="9">
        <f>SUM(J2107:J2109)</f>
        <v>6.95</v>
      </c>
      <c r="J2106" s="9">
        <f>H2106*I2106</f>
        <v>6.95</v>
      </c>
      <c r="K2106" s="65"/>
      <c r="N2106" s="59">
        <v>9.26</v>
      </c>
      <c r="O2106" s="68">
        <f t="shared" si="644"/>
        <v>2.3149999999999999</v>
      </c>
      <c r="P2106" s="68">
        <f t="shared" si="649"/>
        <v>6.9450000000000003</v>
      </c>
      <c r="Q2106" s="69">
        <f t="shared" si="645"/>
        <v>0.25</v>
      </c>
    </row>
    <row r="2107" spans="1:17" ht="24" customHeight="1" x14ac:dyDescent="0.2">
      <c r="A2107" s="12" t="s">
        <v>48</v>
      </c>
      <c r="B2107" s="14">
        <v>88310</v>
      </c>
      <c r="C2107" s="12" t="s">
        <v>44</v>
      </c>
      <c r="D2107" s="12" t="s">
        <v>727</v>
      </c>
      <c r="E2107" s="137" t="s">
        <v>46</v>
      </c>
      <c r="F2107" s="137"/>
      <c r="G2107" s="13" t="s">
        <v>73</v>
      </c>
      <c r="H2107" s="16">
        <v>0.21490000000000001</v>
      </c>
      <c r="I2107" s="15">
        <f t="shared" ref="I2107:I2109" si="662">P2107</f>
        <v>17.234999999999999</v>
      </c>
      <c r="J2107" s="15">
        <f>ROUND(H2107*I2107,2)</f>
        <v>3.7</v>
      </c>
      <c r="K2107" s="65"/>
      <c r="N2107" s="59">
        <v>22.98</v>
      </c>
      <c r="O2107" s="68">
        <f t="shared" si="644"/>
        <v>5.7450000000000001</v>
      </c>
      <c r="P2107" s="68">
        <f t="shared" si="649"/>
        <v>17.234999999999999</v>
      </c>
      <c r="Q2107" s="69">
        <f t="shared" si="645"/>
        <v>0.25</v>
      </c>
    </row>
    <row r="2108" spans="1:17" ht="24" customHeight="1" x14ac:dyDescent="0.2">
      <c r="A2108" s="17" t="s">
        <v>50</v>
      </c>
      <c r="B2108" s="19">
        <v>5318</v>
      </c>
      <c r="C2108" s="17" t="s">
        <v>44</v>
      </c>
      <c r="D2108" s="17" t="s">
        <v>748</v>
      </c>
      <c r="E2108" s="139" t="s">
        <v>54</v>
      </c>
      <c r="F2108" s="139"/>
      <c r="G2108" s="18" t="s">
        <v>133</v>
      </c>
      <c r="H2108" s="21">
        <v>1.06E-2</v>
      </c>
      <c r="I2108" s="20">
        <f t="shared" si="662"/>
        <v>17.234999999999999</v>
      </c>
      <c r="J2108" s="20">
        <f>ROUND(H2108*I2108,2)</f>
        <v>0.18</v>
      </c>
      <c r="K2108" s="65"/>
      <c r="N2108" s="59">
        <v>22.98</v>
      </c>
      <c r="O2108" s="68">
        <f t="shared" si="644"/>
        <v>5.7450000000000001</v>
      </c>
      <c r="P2108" s="68">
        <f t="shared" si="649"/>
        <v>17.234999999999999</v>
      </c>
      <c r="Q2108" s="69">
        <f t="shared" si="645"/>
        <v>0.25</v>
      </c>
    </row>
    <row r="2109" spans="1:17" ht="24" customHeight="1" thickBot="1" x14ac:dyDescent="0.25">
      <c r="A2109" s="17" t="s">
        <v>50</v>
      </c>
      <c r="B2109" s="19">
        <v>7307</v>
      </c>
      <c r="C2109" s="17" t="s">
        <v>44</v>
      </c>
      <c r="D2109" s="17" t="s">
        <v>749</v>
      </c>
      <c r="E2109" s="139" t="s">
        <v>54</v>
      </c>
      <c r="F2109" s="139"/>
      <c r="G2109" s="18" t="s">
        <v>133</v>
      </c>
      <c r="H2109" s="21">
        <v>0.1062</v>
      </c>
      <c r="I2109" s="20">
        <f t="shared" si="662"/>
        <v>28.89</v>
      </c>
      <c r="J2109" s="20">
        <f>ROUND(H2109*I2109,2)</f>
        <v>3.07</v>
      </c>
      <c r="K2109" s="65"/>
      <c r="N2109" s="59">
        <v>38.520000000000003</v>
      </c>
      <c r="O2109" s="68">
        <f t="shared" si="644"/>
        <v>9.6300000000000008</v>
      </c>
      <c r="P2109" s="68">
        <f t="shared" si="649"/>
        <v>28.89</v>
      </c>
      <c r="Q2109" s="69">
        <f t="shared" si="645"/>
        <v>0.25</v>
      </c>
    </row>
    <row r="2110" spans="1:17" ht="0.95" customHeight="1" thickTop="1" x14ac:dyDescent="0.2">
      <c r="A2110" s="11"/>
      <c r="B2110" s="11"/>
      <c r="C2110" s="11"/>
      <c r="D2110" s="11"/>
      <c r="E2110" s="11"/>
      <c r="F2110" s="11"/>
      <c r="G2110" s="11"/>
      <c r="H2110" s="11"/>
      <c r="I2110" s="11"/>
      <c r="J2110" s="11"/>
      <c r="K2110" s="65" t="b">
        <f t="shared" si="646"/>
        <v>0</v>
      </c>
      <c r="N2110" s="59"/>
      <c r="O2110" s="68">
        <f t="shared" si="644"/>
        <v>0</v>
      </c>
      <c r="P2110" s="68">
        <f t="shared" si="649"/>
        <v>0</v>
      </c>
      <c r="Q2110" s="69" t="e">
        <f t="shared" si="645"/>
        <v>#DIV/0!</v>
      </c>
    </row>
    <row r="2111" spans="1:17" ht="18" customHeight="1" x14ac:dyDescent="0.2">
      <c r="A2111" s="2" t="s">
        <v>1036</v>
      </c>
      <c r="B2111" s="4" t="s">
        <v>36</v>
      </c>
      <c r="C2111" s="2" t="s">
        <v>37</v>
      </c>
      <c r="D2111" s="2" t="s">
        <v>9</v>
      </c>
      <c r="E2111" s="129" t="s">
        <v>38</v>
      </c>
      <c r="F2111" s="129"/>
      <c r="G2111" s="3" t="s">
        <v>39</v>
      </c>
      <c r="H2111" s="4" t="s">
        <v>40</v>
      </c>
      <c r="I2111" s="4" t="s">
        <v>41</v>
      </c>
      <c r="J2111" s="4" t="s">
        <v>10</v>
      </c>
      <c r="K2111" s="65">
        <f t="shared" si="646"/>
        <v>31.5</v>
      </c>
      <c r="N2111" s="59" t="s">
        <v>41</v>
      </c>
      <c r="O2111" s="68" t="e">
        <f t="shared" si="644"/>
        <v>#VALUE!</v>
      </c>
      <c r="P2111" s="68" t="e">
        <f t="shared" si="649"/>
        <v>#VALUE!</v>
      </c>
      <c r="Q2111" s="69" t="e">
        <f t="shared" si="645"/>
        <v>#VALUE!</v>
      </c>
    </row>
    <row r="2112" spans="1:17" ht="51.95" customHeight="1" x14ac:dyDescent="0.2">
      <c r="A2112" s="6" t="s">
        <v>42</v>
      </c>
      <c r="B2112" s="8">
        <v>100761</v>
      </c>
      <c r="C2112" s="6" t="s">
        <v>44</v>
      </c>
      <c r="D2112" s="6" t="s">
        <v>751</v>
      </c>
      <c r="E2112" s="138" t="s">
        <v>169</v>
      </c>
      <c r="F2112" s="138"/>
      <c r="G2112" s="7" t="s">
        <v>101</v>
      </c>
      <c r="H2112" s="10">
        <v>1</v>
      </c>
      <c r="I2112" s="9">
        <f>SUM(J2113:J2115)</f>
        <v>31.5</v>
      </c>
      <c r="J2112" s="9">
        <f>H2112*I2112</f>
        <v>31.5</v>
      </c>
      <c r="K2112" s="65"/>
      <c r="N2112" s="59">
        <v>42</v>
      </c>
      <c r="O2112" s="68">
        <f t="shared" si="644"/>
        <v>10.5</v>
      </c>
      <c r="P2112" s="68">
        <f t="shared" si="649"/>
        <v>31.5</v>
      </c>
      <c r="Q2112" s="69">
        <f t="shared" si="645"/>
        <v>0.25</v>
      </c>
    </row>
    <row r="2113" spans="1:17" ht="24" customHeight="1" x14ac:dyDescent="0.2">
      <c r="A2113" s="12" t="s">
        <v>48</v>
      </c>
      <c r="B2113" s="14">
        <v>88310</v>
      </c>
      <c r="C2113" s="12" t="s">
        <v>44</v>
      </c>
      <c r="D2113" s="12" t="s">
        <v>727</v>
      </c>
      <c r="E2113" s="137" t="s">
        <v>46</v>
      </c>
      <c r="F2113" s="137"/>
      <c r="G2113" s="13" t="s">
        <v>73</v>
      </c>
      <c r="H2113" s="16">
        <v>1</v>
      </c>
      <c r="I2113" s="15">
        <f t="shared" ref="I2113:I2115" si="663">P2113</f>
        <v>17.234999999999999</v>
      </c>
      <c r="J2113" s="15">
        <f>ROUND(H2113*I2113,2)</f>
        <v>17.239999999999998</v>
      </c>
      <c r="K2113" s="65"/>
      <c r="N2113" s="59">
        <v>22.98</v>
      </c>
      <c r="O2113" s="68">
        <f t="shared" si="644"/>
        <v>5.7450000000000001</v>
      </c>
      <c r="P2113" s="68">
        <f t="shared" si="649"/>
        <v>17.234999999999999</v>
      </c>
      <c r="Q2113" s="69">
        <f t="shared" si="645"/>
        <v>0.25</v>
      </c>
    </row>
    <row r="2114" spans="1:17" ht="24" customHeight="1" x14ac:dyDescent="0.2">
      <c r="A2114" s="17" t="s">
        <v>50</v>
      </c>
      <c r="B2114" s="19">
        <v>5318</v>
      </c>
      <c r="C2114" s="17" t="s">
        <v>44</v>
      </c>
      <c r="D2114" s="17" t="s">
        <v>748</v>
      </c>
      <c r="E2114" s="139" t="s">
        <v>54</v>
      </c>
      <c r="F2114" s="139"/>
      <c r="G2114" s="18" t="s">
        <v>133</v>
      </c>
      <c r="H2114" s="21">
        <v>0.13500000000000001</v>
      </c>
      <c r="I2114" s="20">
        <f t="shared" si="663"/>
        <v>17.234999999999999</v>
      </c>
      <c r="J2114" s="20">
        <f t="shared" ref="J2114:J2115" si="664">ROUNDDOWN(H2114*I2114,2)</f>
        <v>2.3199999999999998</v>
      </c>
      <c r="K2114" s="65"/>
      <c r="N2114" s="59">
        <v>22.98</v>
      </c>
      <c r="O2114" s="68">
        <f t="shared" si="644"/>
        <v>5.7450000000000001</v>
      </c>
      <c r="P2114" s="68">
        <f t="shared" si="649"/>
        <v>17.234999999999999</v>
      </c>
      <c r="Q2114" s="69">
        <f t="shared" si="645"/>
        <v>0.25</v>
      </c>
    </row>
    <row r="2115" spans="1:17" ht="24" customHeight="1" thickBot="1" x14ac:dyDescent="0.25">
      <c r="A2115" s="17" t="s">
        <v>50</v>
      </c>
      <c r="B2115" s="19">
        <v>7288</v>
      </c>
      <c r="C2115" s="17" t="s">
        <v>44</v>
      </c>
      <c r="D2115" s="17" t="s">
        <v>752</v>
      </c>
      <c r="E2115" s="139" t="s">
        <v>54</v>
      </c>
      <c r="F2115" s="139"/>
      <c r="G2115" s="18" t="s">
        <v>133</v>
      </c>
      <c r="H2115" s="21">
        <v>0.44</v>
      </c>
      <c r="I2115" s="20">
        <f t="shared" si="663"/>
        <v>27.150000000000002</v>
      </c>
      <c r="J2115" s="20">
        <f t="shared" si="664"/>
        <v>11.94</v>
      </c>
      <c r="K2115" s="65"/>
      <c r="N2115" s="59">
        <v>36.200000000000003</v>
      </c>
      <c r="O2115" s="68">
        <f t="shared" si="644"/>
        <v>9.0500000000000007</v>
      </c>
      <c r="P2115" s="68">
        <f t="shared" si="649"/>
        <v>27.150000000000002</v>
      </c>
      <c r="Q2115" s="69">
        <f t="shared" si="645"/>
        <v>0.25</v>
      </c>
    </row>
    <row r="2116" spans="1:17" ht="0.95" customHeight="1" thickTop="1" x14ac:dyDescent="0.2">
      <c r="A2116" s="11"/>
      <c r="B2116" s="11"/>
      <c r="C2116" s="11"/>
      <c r="D2116" s="11"/>
      <c r="E2116" s="11"/>
      <c r="F2116" s="11"/>
      <c r="G2116" s="11"/>
      <c r="H2116" s="11"/>
      <c r="I2116" s="11"/>
      <c r="J2116" s="11"/>
      <c r="K2116" s="65" t="b">
        <f t="shared" si="646"/>
        <v>0</v>
      </c>
      <c r="N2116" s="59"/>
      <c r="O2116" s="68">
        <f t="shared" si="644"/>
        <v>0</v>
      </c>
      <c r="P2116" s="68">
        <f t="shared" si="649"/>
        <v>0</v>
      </c>
      <c r="Q2116" s="69" t="e">
        <f t="shared" si="645"/>
        <v>#DIV/0!</v>
      </c>
    </row>
    <row r="2117" spans="1:17" ht="18" customHeight="1" x14ac:dyDescent="0.2">
      <c r="A2117" s="2" t="s">
        <v>1037</v>
      </c>
      <c r="B2117" s="4" t="s">
        <v>36</v>
      </c>
      <c r="C2117" s="2" t="s">
        <v>37</v>
      </c>
      <c r="D2117" s="2" t="s">
        <v>9</v>
      </c>
      <c r="E2117" s="129" t="s">
        <v>38</v>
      </c>
      <c r="F2117" s="129"/>
      <c r="G2117" s="3" t="s">
        <v>39</v>
      </c>
      <c r="H2117" s="4" t="s">
        <v>40</v>
      </c>
      <c r="I2117" s="4" t="s">
        <v>41</v>
      </c>
      <c r="J2117" s="4" t="s">
        <v>10</v>
      </c>
      <c r="K2117" s="65">
        <f t="shared" si="646"/>
        <v>504.09000000000003</v>
      </c>
      <c r="N2117" s="59" t="s">
        <v>41</v>
      </c>
      <c r="O2117" s="68" t="e">
        <f t="shared" si="644"/>
        <v>#VALUE!</v>
      </c>
      <c r="P2117" s="68" t="e">
        <f t="shared" si="649"/>
        <v>#VALUE!</v>
      </c>
      <c r="Q2117" s="69" t="e">
        <f t="shared" si="645"/>
        <v>#VALUE!</v>
      </c>
    </row>
    <row r="2118" spans="1:17" ht="39" customHeight="1" x14ac:dyDescent="0.2">
      <c r="A2118" s="6" t="s">
        <v>42</v>
      </c>
      <c r="B2118" s="8">
        <v>94991</v>
      </c>
      <c r="C2118" s="6" t="s">
        <v>44</v>
      </c>
      <c r="D2118" s="6" t="s">
        <v>1038</v>
      </c>
      <c r="E2118" s="138" t="s">
        <v>171</v>
      </c>
      <c r="F2118" s="138"/>
      <c r="G2118" s="7" t="s">
        <v>104</v>
      </c>
      <c r="H2118" s="10">
        <v>1</v>
      </c>
      <c r="I2118" s="9">
        <f>SUM(J2119:J2126)</f>
        <v>504.09000000000003</v>
      </c>
      <c r="J2118" s="9">
        <f>H2118*I2118</f>
        <v>504.09000000000003</v>
      </c>
      <c r="K2118" s="65"/>
      <c r="N2118" s="59">
        <v>672.12</v>
      </c>
      <c r="O2118" s="68">
        <f t="shared" si="644"/>
        <v>168.03</v>
      </c>
      <c r="P2118" s="68">
        <f t="shared" si="649"/>
        <v>504.09000000000003</v>
      </c>
      <c r="Q2118" s="69">
        <f t="shared" si="645"/>
        <v>0.25</v>
      </c>
    </row>
    <row r="2119" spans="1:17" ht="24" customHeight="1" x14ac:dyDescent="0.2">
      <c r="A2119" s="12" t="s">
        <v>48</v>
      </c>
      <c r="B2119" s="14">
        <v>88262</v>
      </c>
      <c r="C2119" s="12" t="s">
        <v>44</v>
      </c>
      <c r="D2119" s="12" t="s">
        <v>105</v>
      </c>
      <c r="E2119" s="137" t="s">
        <v>46</v>
      </c>
      <c r="F2119" s="137"/>
      <c r="G2119" s="13" t="s">
        <v>73</v>
      </c>
      <c r="H2119" s="16">
        <v>1.6268</v>
      </c>
      <c r="I2119" s="15">
        <f t="shared" ref="I2119:I2126" si="665">P2119</f>
        <v>16.049999999999997</v>
      </c>
      <c r="J2119" s="15">
        <f t="shared" ref="J2119:J2126" si="666">ROUNDDOWN(H2119*I2119,2)</f>
        <v>26.11</v>
      </c>
      <c r="K2119" s="65"/>
      <c r="N2119" s="59">
        <v>21.4</v>
      </c>
      <c r="O2119" s="68">
        <f t="shared" si="644"/>
        <v>5.35</v>
      </c>
      <c r="P2119" s="68">
        <f t="shared" si="649"/>
        <v>16.049999999999997</v>
      </c>
      <c r="Q2119" s="69">
        <f t="shared" si="645"/>
        <v>0.25000000000000011</v>
      </c>
    </row>
    <row r="2120" spans="1:17" ht="24" customHeight="1" x14ac:dyDescent="0.2">
      <c r="A2120" s="12" t="s">
        <v>48</v>
      </c>
      <c r="B2120" s="14">
        <v>88309</v>
      </c>
      <c r="C2120" s="12" t="s">
        <v>44</v>
      </c>
      <c r="D2120" s="12" t="s">
        <v>273</v>
      </c>
      <c r="E2120" s="137" t="s">
        <v>46</v>
      </c>
      <c r="F2120" s="137"/>
      <c r="G2120" s="13" t="s">
        <v>73</v>
      </c>
      <c r="H2120" s="16">
        <v>0.156</v>
      </c>
      <c r="I2120" s="15">
        <f t="shared" si="665"/>
        <v>16.297499999999999</v>
      </c>
      <c r="J2120" s="15">
        <f t="shared" si="666"/>
        <v>2.54</v>
      </c>
      <c r="K2120" s="65"/>
      <c r="N2120" s="59">
        <v>21.73</v>
      </c>
      <c r="O2120" s="68">
        <f t="shared" ref="O2120:O2183" si="667">N2120*$O$4</f>
        <v>5.4325000000000001</v>
      </c>
      <c r="P2120" s="68">
        <f t="shared" si="649"/>
        <v>16.297499999999999</v>
      </c>
      <c r="Q2120" s="69">
        <f t="shared" ref="Q2120:Q2183" si="668">1-(P2120/N2120)</f>
        <v>0.25</v>
      </c>
    </row>
    <row r="2121" spans="1:17" ht="24" customHeight="1" x14ac:dyDescent="0.2">
      <c r="A2121" s="12" t="s">
        <v>48</v>
      </c>
      <c r="B2121" s="14">
        <v>88316</v>
      </c>
      <c r="C2121" s="12" t="s">
        <v>44</v>
      </c>
      <c r="D2121" s="12" t="s">
        <v>106</v>
      </c>
      <c r="E2121" s="137" t="s">
        <v>46</v>
      </c>
      <c r="F2121" s="137"/>
      <c r="G2121" s="13" t="s">
        <v>73</v>
      </c>
      <c r="H2121" s="16">
        <v>1.7827999999999999</v>
      </c>
      <c r="I2121" s="15">
        <f t="shared" si="665"/>
        <v>12.84</v>
      </c>
      <c r="J2121" s="15">
        <f t="shared" si="666"/>
        <v>22.89</v>
      </c>
      <c r="K2121" s="65"/>
      <c r="N2121" s="59">
        <v>17.12</v>
      </c>
      <c r="O2121" s="68">
        <f t="shared" si="667"/>
        <v>4.28</v>
      </c>
      <c r="P2121" s="68">
        <f t="shared" si="649"/>
        <v>12.84</v>
      </c>
      <c r="Q2121" s="69">
        <f t="shared" si="668"/>
        <v>0.25</v>
      </c>
    </row>
    <row r="2122" spans="1:17" ht="26.1" customHeight="1" x14ac:dyDescent="0.2">
      <c r="A2122" s="17" t="s">
        <v>50</v>
      </c>
      <c r="B2122" s="19">
        <v>2692</v>
      </c>
      <c r="C2122" s="17" t="s">
        <v>44</v>
      </c>
      <c r="D2122" s="17" t="s">
        <v>345</v>
      </c>
      <c r="E2122" s="139" t="s">
        <v>54</v>
      </c>
      <c r="F2122" s="139"/>
      <c r="G2122" s="18" t="s">
        <v>133</v>
      </c>
      <c r="H2122" s="21">
        <v>2.1299999999999999E-2</v>
      </c>
      <c r="I2122" s="20">
        <f t="shared" si="665"/>
        <v>7.6050000000000004</v>
      </c>
      <c r="J2122" s="20">
        <f t="shared" si="666"/>
        <v>0.16</v>
      </c>
      <c r="K2122" s="65"/>
      <c r="N2122" s="59">
        <v>10.14</v>
      </c>
      <c r="O2122" s="68">
        <f t="shared" si="667"/>
        <v>2.5350000000000001</v>
      </c>
      <c r="P2122" s="68">
        <f t="shared" si="649"/>
        <v>7.6050000000000004</v>
      </c>
      <c r="Q2122" s="69">
        <f t="shared" si="668"/>
        <v>0.25</v>
      </c>
    </row>
    <row r="2123" spans="1:17" ht="26.1" customHeight="1" x14ac:dyDescent="0.2">
      <c r="A2123" s="17" t="s">
        <v>50</v>
      </c>
      <c r="B2123" s="19">
        <v>4509</v>
      </c>
      <c r="C2123" s="17" t="s">
        <v>44</v>
      </c>
      <c r="D2123" s="17" t="s">
        <v>688</v>
      </c>
      <c r="E2123" s="139" t="s">
        <v>54</v>
      </c>
      <c r="F2123" s="139"/>
      <c r="G2123" s="18" t="s">
        <v>108</v>
      </c>
      <c r="H2123" s="21">
        <v>3.125</v>
      </c>
      <c r="I2123" s="20">
        <f t="shared" si="665"/>
        <v>3.7874999999999996</v>
      </c>
      <c r="J2123" s="20">
        <f t="shared" si="666"/>
        <v>11.83</v>
      </c>
      <c r="K2123" s="65"/>
      <c r="N2123" s="59">
        <v>5.05</v>
      </c>
      <c r="O2123" s="68">
        <f t="shared" si="667"/>
        <v>1.2625</v>
      </c>
      <c r="P2123" s="68">
        <f t="shared" si="649"/>
        <v>3.7874999999999996</v>
      </c>
      <c r="Q2123" s="69">
        <f t="shared" si="668"/>
        <v>0.25</v>
      </c>
    </row>
    <row r="2124" spans="1:17" ht="26.1" customHeight="1" x14ac:dyDescent="0.2">
      <c r="A2124" s="17" t="s">
        <v>50</v>
      </c>
      <c r="B2124" s="19">
        <v>4517</v>
      </c>
      <c r="C2124" s="17" t="s">
        <v>44</v>
      </c>
      <c r="D2124" s="17" t="s">
        <v>346</v>
      </c>
      <c r="E2124" s="139" t="s">
        <v>54</v>
      </c>
      <c r="F2124" s="139"/>
      <c r="G2124" s="18" t="s">
        <v>108</v>
      </c>
      <c r="H2124" s="21">
        <v>2.5</v>
      </c>
      <c r="I2124" s="20">
        <f t="shared" si="665"/>
        <v>2.61</v>
      </c>
      <c r="J2124" s="20">
        <f t="shared" si="666"/>
        <v>6.52</v>
      </c>
      <c r="K2124" s="65"/>
      <c r="N2124" s="59">
        <v>3.48</v>
      </c>
      <c r="O2124" s="68">
        <f t="shared" si="667"/>
        <v>0.87</v>
      </c>
      <c r="P2124" s="68">
        <f t="shared" si="649"/>
        <v>2.61</v>
      </c>
      <c r="Q2124" s="69">
        <f t="shared" si="668"/>
        <v>0.25</v>
      </c>
    </row>
    <row r="2125" spans="1:17" ht="24" customHeight="1" x14ac:dyDescent="0.2">
      <c r="A2125" s="17" t="s">
        <v>50</v>
      </c>
      <c r="B2125" s="19">
        <v>5068</v>
      </c>
      <c r="C2125" s="17" t="s">
        <v>44</v>
      </c>
      <c r="D2125" s="17" t="s">
        <v>131</v>
      </c>
      <c r="E2125" s="139" t="s">
        <v>54</v>
      </c>
      <c r="F2125" s="139"/>
      <c r="G2125" s="18" t="s">
        <v>112</v>
      </c>
      <c r="H2125" s="21">
        <v>0.2994</v>
      </c>
      <c r="I2125" s="20">
        <f t="shared" si="665"/>
        <v>15.254999999999999</v>
      </c>
      <c r="J2125" s="20">
        <f t="shared" si="666"/>
        <v>4.5599999999999996</v>
      </c>
      <c r="K2125" s="65"/>
      <c r="N2125" s="59">
        <v>20.34</v>
      </c>
      <c r="O2125" s="68">
        <f t="shared" si="667"/>
        <v>5.085</v>
      </c>
      <c r="P2125" s="68">
        <f t="shared" si="649"/>
        <v>15.254999999999999</v>
      </c>
      <c r="Q2125" s="69">
        <f t="shared" si="668"/>
        <v>0.25</v>
      </c>
    </row>
    <row r="2126" spans="1:17" ht="39" customHeight="1" thickBot="1" x14ac:dyDescent="0.25">
      <c r="A2126" s="17" t="s">
        <v>50</v>
      </c>
      <c r="B2126" s="19">
        <v>34492</v>
      </c>
      <c r="C2126" s="17" t="s">
        <v>44</v>
      </c>
      <c r="D2126" s="17" t="s">
        <v>1039</v>
      </c>
      <c r="E2126" s="139" t="s">
        <v>54</v>
      </c>
      <c r="F2126" s="139"/>
      <c r="G2126" s="18" t="s">
        <v>104</v>
      </c>
      <c r="H2126" s="21">
        <v>1.2315</v>
      </c>
      <c r="I2126" s="20">
        <f t="shared" si="665"/>
        <v>348.75</v>
      </c>
      <c r="J2126" s="20">
        <f t="shared" si="666"/>
        <v>429.48</v>
      </c>
      <c r="K2126" s="65"/>
      <c r="N2126" s="59">
        <v>465</v>
      </c>
      <c r="O2126" s="68">
        <f t="shared" si="667"/>
        <v>116.25</v>
      </c>
      <c r="P2126" s="68">
        <f t="shared" ref="P2126:P2189" si="669">N2126-O2126</f>
        <v>348.75</v>
      </c>
      <c r="Q2126" s="69">
        <f t="shared" si="668"/>
        <v>0.25</v>
      </c>
    </row>
    <row r="2127" spans="1:17" ht="0.95" customHeight="1" thickTop="1" x14ac:dyDescent="0.2">
      <c r="A2127" s="11"/>
      <c r="B2127" s="11"/>
      <c r="C2127" s="11"/>
      <c r="D2127" s="11"/>
      <c r="E2127" s="11"/>
      <c r="F2127" s="11"/>
      <c r="G2127" s="11"/>
      <c r="H2127" s="11"/>
      <c r="I2127" s="11"/>
      <c r="J2127" s="11"/>
      <c r="K2127" s="65" t="b">
        <f t="shared" ref="K2127:K2181" si="670">IF(J2127="Total",J2128)</f>
        <v>0</v>
      </c>
      <c r="N2127" s="59"/>
      <c r="O2127" s="68">
        <f t="shared" si="667"/>
        <v>0</v>
      </c>
      <c r="P2127" s="68">
        <f t="shared" si="669"/>
        <v>0</v>
      </c>
      <c r="Q2127" s="69" t="e">
        <f t="shared" si="668"/>
        <v>#DIV/0!</v>
      </c>
    </row>
    <row r="2128" spans="1:17" ht="18" customHeight="1" x14ac:dyDescent="0.2">
      <c r="A2128" s="2" t="s">
        <v>1040</v>
      </c>
      <c r="B2128" s="4" t="s">
        <v>36</v>
      </c>
      <c r="C2128" s="2" t="s">
        <v>37</v>
      </c>
      <c r="D2128" s="2" t="s">
        <v>9</v>
      </c>
      <c r="E2128" s="129" t="s">
        <v>38</v>
      </c>
      <c r="F2128" s="129"/>
      <c r="G2128" s="3" t="s">
        <v>39</v>
      </c>
      <c r="H2128" s="4" t="s">
        <v>40</v>
      </c>
      <c r="I2128" s="4" t="s">
        <v>41</v>
      </c>
      <c r="J2128" s="4" t="s">
        <v>10</v>
      </c>
      <c r="K2128" s="65">
        <f t="shared" si="670"/>
        <v>137.97</v>
      </c>
      <c r="N2128" s="59" t="s">
        <v>41</v>
      </c>
      <c r="O2128" s="68" t="e">
        <f t="shared" si="667"/>
        <v>#VALUE!</v>
      </c>
      <c r="P2128" s="68" t="e">
        <f t="shared" si="669"/>
        <v>#VALUE!</v>
      </c>
      <c r="Q2128" s="69" t="e">
        <f t="shared" si="668"/>
        <v>#VALUE!</v>
      </c>
    </row>
    <row r="2129" spans="1:17" ht="39" customHeight="1" x14ac:dyDescent="0.2">
      <c r="A2129" s="6" t="s">
        <v>42</v>
      </c>
      <c r="B2129" s="8">
        <v>101161</v>
      </c>
      <c r="C2129" s="6" t="s">
        <v>44</v>
      </c>
      <c r="D2129" s="6" t="s">
        <v>1041</v>
      </c>
      <c r="E2129" s="138" t="s">
        <v>160</v>
      </c>
      <c r="F2129" s="138"/>
      <c r="G2129" s="7" t="s">
        <v>101</v>
      </c>
      <c r="H2129" s="10">
        <v>1</v>
      </c>
      <c r="I2129" s="9">
        <f>SUM(J2130:J2133)</f>
        <v>137.97</v>
      </c>
      <c r="J2129" s="9">
        <f>H2129*I2129</f>
        <v>137.97</v>
      </c>
      <c r="K2129" s="65"/>
      <c r="N2129" s="59">
        <v>183.96</v>
      </c>
      <c r="O2129" s="68">
        <f t="shared" si="667"/>
        <v>45.99</v>
      </c>
      <c r="P2129" s="68">
        <f t="shared" si="669"/>
        <v>137.97</v>
      </c>
      <c r="Q2129" s="69">
        <f t="shared" si="668"/>
        <v>0.25</v>
      </c>
    </row>
    <row r="2130" spans="1:17" ht="39" customHeight="1" x14ac:dyDescent="0.2">
      <c r="A2130" s="12" t="s">
        <v>48</v>
      </c>
      <c r="B2130" s="14">
        <v>100489</v>
      </c>
      <c r="C2130" s="12" t="s">
        <v>44</v>
      </c>
      <c r="D2130" s="12" t="s">
        <v>1042</v>
      </c>
      <c r="E2130" s="137" t="s">
        <v>46</v>
      </c>
      <c r="F2130" s="137"/>
      <c r="G2130" s="13" t="s">
        <v>104</v>
      </c>
      <c r="H2130" s="16">
        <v>0.01</v>
      </c>
      <c r="I2130" s="15">
        <f t="shared" ref="I2130:I2133" si="671">P2130</f>
        <v>476.61750000000001</v>
      </c>
      <c r="J2130" s="15">
        <f t="shared" ref="J2130:J2133" si="672">ROUNDDOWN(H2130*I2130,2)</f>
        <v>4.76</v>
      </c>
      <c r="K2130" s="65"/>
      <c r="N2130" s="59">
        <v>635.49</v>
      </c>
      <c r="O2130" s="68">
        <f t="shared" si="667"/>
        <v>158.8725</v>
      </c>
      <c r="P2130" s="68">
        <f t="shared" si="669"/>
        <v>476.61750000000001</v>
      </c>
      <c r="Q2130" s="69">
        <f t="shared" si="668"/>
        <v>0.25</v>
      </c>
    </row>
    <row r="2131" spans="1:17" ht="24" customHeight="1" x14ac:dyDescent="0.2">
      <c r="A2131" s="12" t="s">
        <v>48</v>
      </c>
      <c r="B2131" s="14">
        <v>88309</v>
      </c>
      <c r="C2131" s="12" t="s">
        <v>44</v>
      </c>
      <c r="D2131" s="12" t="s">
        <v>273</v>
      </c>
      <c r="E2131" s="137" t="s">
        <v>46</v>
      </c>
      <c r="F2131" s="137"/>
      <c r="G2131" s="13" t="s">
        <v>73</v>
      </c>
      <c r="H2131" s="16">
        <v>2.0550000000000002</v>
      </c>
      <c r="I2131" s="15">
        <f t="shared" si="671"/>
        <v>16.297499999999999</v>
      </c>
      <c r="J2131" s="15">
        <f t="shared" si="672"/>
        <v>33.49</v>
      </c>
      <c r="K2131" s="65"/>
      <c r="N2131" s="59">
        <v>21.73</v>
      </c>
      <c r="O2131" s="68">
        <f t="shared" si="667"/>
        <v>5.4325000000000001</v>
      </c>
      <c r="P2131" s="68">
        <f t="shared" si="669"/>
        <v>16.297499999999999</v>
      </c>
      <c r="Q2131" s="69">
        <f t="shared" si="668"/>
        <v>0.25</v>
      </c>
    </row>
    <row r="2132" spans="1:17" ht="24" customHeight="1" x14ac:dyDescent="0.2">
      <c r="A2132" s="12" t="s">
        <v>48</v>
      </c>
      <c r="B2132" s="14">
        <v>88316</v>
      </c>
      <c r="C2132" s="12" t="s">
        <v>44</v>
      </c>
      <c r="D2132" s="12" t="s">
        <v>106</v>
      </c>
      <c r="E2132" s="137" t="s">
        <v>46</v>
      </c>
      <c r="F2132" s="137"/>
      <c r="G2132" s="13" t="s">
        <v>73</v>
      </c>
      <c r="H2132" s="16">
        <v>1.028</v>
      </c>
      <c r="I2132" s="15">
        <f t="shared" si="671"/>
        <v>12.84</v>
      </c>
      <c r="J2132" s="15">
        <f t="shared" si="672"/>
        <v>13.19</v>
      </c>
      <c r="K2132" s="65"/>
      <c r="N2132" s="59">
        <v>17.12</v>
      </c>
      <c r="O2132" s="68">
        <f t="shared" si="667"/>
        <v>4.28</v>
      </c>
      <c r="P2132" s="68">
        <f t="shared" si="669"/>
        <v>12.84</v>
      </c>
      <c r="Q2132" s="69">
        <f t="shared" si="668"/>
        <v>0.25</v>
      </c>
    </row>
    <row r="2133" spans="1:17" ht="26.1" customHeight="1" thickBot="1" x14ac:dyDescent="0.25">
      <c r="A2133" s="17" t="s">
        <v>50</v>
      </c>
      <c r="B2133" s="19">
        <v>665</v>
      </c>
      <c r="C2133" s="17" t="s">
        <v>44</v>
      </c>
      <c r="D2133" s="17" t="s">
        <v>1043</v>
      </c>
      <c r="E2133" s="139" t="s">
        <v>54</v>
      </c>
      <c r="F2133" s="139"/>
      <c r="G2133" s="18" t="s">
        <v>130</v>
      </c>
      <c r="H2133" s="21">
        <v>3.95</v>
      </c>
      <c r="I2133" s="20">
        <f t="shared" si="671"/>
        <v>21.907499999999999</v>
      </c>
      <c r="J2133" s="20">
        <f t="shared" si="672"/>
        <v>86.53</v>
      </c>
      <c r="K2133" s="65"/>
      <c r="N2133" s="59">
        <v>29.21</v>
      </c>
      <c r="O2133" s="68">
        <f t="shared" si="667"/>
        <v>7.3025000000000002</v>
      </c>
      <c r="P2133" s="68">
        <f t="shared" si="669"/>
        <v>21.907499999999999</v>
      </c>
      <c r="Q2133" s="69">
        <f t="shared" si="668"/>
        <v>0.25000000000000011</v>
      </c>
    </row>
    <row r="2134" spans="1:17" ht="0.95" customHeight="1" thickTop="1" x14ac:dyDescent="0.2">
      <c r="A2134" s="11"/>
      <c r="B2134" s="11"/>
      <c r="C2134" s="11"/>
      <c r="D2134" s="11"/>
      <c r="E2134" s="11"/>
      <c r="F2134" s="11"/>
      <c r="G2134" s="11"/>
      <c r="H2134" s="11"/>
      <c r="I2134" s="11"/>
      <c r="J2134" s="11"/>
      <c r="K2134" s="65" t="b">
        <f t="shared" si="670"/>
        <v>0</v>
      </c>
      <c r="N2134" s="59"/>
      <c r="O2134" s="68">
        <f t="shared" si="667"/>
        <v>0</v>
      </c>
      <c r="P2134" s="68">
        <f t="shared" si="669"/>
        <v>0</v>
      </c>
      <c r="Q2134" s="69" t="e">
        <f t="shared" si="668"/>
        <v>#DIV/0!</v>
      </c>
    </row>
    <row r="2135" spans="1:17" ht="18" customHeight="1" x14ac:dyDescent="0.2">
      <c r="A2135" s="2" t="s">
        <v>1044</v>
      </c>
      <c r="B2135" s="4" t="s">
        <v>36</v>
      </c>
      <c r="C2135" s="2" t="s">
        <v>37</v>
      </c>
      <c r="D2135" s="2" t="s">
        <v>9</v>
      </c>
      <c r="E2135" s="129" t="s">
        <v>38</v>
      </c>
      <c r="F2135" s="129"/>
      <c r="G2135" s="3" t="s">
        <v>39</v>
      </c>
      <c r="H2135" s="4" t="s">
        <v>40</v>
      </c>
      <c r="I2135" s="4" t="s">
        <v>41</v>
      </c>
      <c r="J2135" s="4" t="s">
        <v>10</v>
      </c>
      <c r="K2135" s="65">
        <f t="shared" si="670"/>
        <v>398.53000000000003</v>
      </c>
      <c r="N2135" s="59" t="s">
        <v>41</v>
      </c>
      <c r="O2135" s="68" t="e">
        <f t="shared" si="667"/>
        <v>#VALUE!</v>
      </c>
      <c r="P2135" s="68" t="e">
        <f t="shared" si="669"/>
        <v>#VALUE!</v>
      </c>
      <c r="Q2135" s="69" t="e">
        <f t="shared" si="668"/>
        <v>#VALUE!</v>
      </c>
    </row>
    <row r="2136" spans="1:17" ht="39" customHeight="1" x14ac:dyDescent="0.2">
      <c r="A2136" s="6" t="s">
        <v>42</v>
      </c>
      <c r="B2136" s="8">
        <v>94807</v>
      </c>
      <c r="C2136" s="6" t="s">
        <v>44</v>
      </c>
      <c r="D2136" s="6" t="s">
        <v>1045</v>
      </c>
      <c r="E2136" s="138" t="s">
        <v>186</v>
      </c>
      <c r="F2136" s="138"/>
      <c r="G2136" s="7" t="s">
        <v>130</v>
      </c>
      <c r="H2136" s="10">
        <v>1</v>
      </c>
      <c r="I2136" s="9">
        <f>SUM(J2137:J2141)</f>
        <v>398.53000000000003</v>
      </c>
      <c r="J2136" s="9">
        <f>H2136*I2136</f>
        <v>398.53000000000003</v>
      </c>
      <c r="K2136" s="65"/>
      <c r="N2136" s="59">
        <v>531.37</v>
      </c>
      <c r="O2136" s="68">
        <f t="shared" si="667"/>
        <v>132.8425</v>
      </c>
      <c r="P2136" s="68">
        <f t="shared" si="669"/>
        <v>398.52750000000003</v>
      </c>
      <c r="Q2136" s="69">
        <f t="shared" si="668"/>
        <v>0.25</v>
      </c>
    </row>
    <row r="2137" spans="1:17" ht="24" customHeight="1" x14ac:dyDescent="0.2">
      <c r="A2137" s="12" t="s">
        <v>48</v>
      </c>
      <c r="B2137" s="14">
        <v>88309</v>
      </c>
      <c r="C2137" s="12" t="s">
        <v>44</v>
      </c>
      <c r="D2137" s="12" t="s">
        <v>273</v>
      </c>
      <c r="E2137" s="137" t="s">
        <v>46</v>
      </c>
      <c r="F2137" s="137"/>
      <c r="G2137" s="13" t="s">
        <v>73</v>
      </c>
      <c r="H2137" s="16">
        <v>0.96799999999999997</v>
      </c>
      <c r="I2137" s="15">
        <f t="shared" ref="I2137:I2141" si="673">P2137</f>
        <v>16.297499999999999</v>
      </c>
      <c r="J2137" s="15">
        <f t="shared" ref="J2137:J2141" si="674">ROUNDDOWN(H2137*I2137,2)</f>
        <v>15.77</v>
      </c>
      <c r="K2137" s="65"/>
      <c r="N2137" s="59">
        <v>21.73</v>
      </c>
      <c r="O2137" s="68">
        <f t="shared" si="667"/>
        <v>5.4325000000000001</v>
      </c>
      <c r="P2137" s="68">
        <f t="shared" si="669"/>
        <v>16.297499999999999</v>
      </c>
      <c r="Q2137" s="69">
        <f t="shared" si="668"/>
        <v>0.25</v>
      </c>
    </row>
    <row r="2138" spans="1:17" ht="24" customHeight="1" x14ac:dyDescent="0.2">
      <c r="A2138" s="12" t="s">
        <v>48</v>
      </c>
      <c r="B2138" s="14">
        <v>88316</v>
      </c>
      <c r="C2138" s="12" t="s">
        <v>44</v>
      </c>
      <c r="D2138" s="12" t="s">
        <v>106</v>
      </c>
      <c r="E2138" s="137" t="s">
        <v>46</v>
      </c>
      <c r="F2138" s="137"/>
      <c r="G2138" s="13" t="s">
        <v>73</v>
      </c>
      <c r="H2138" s="16">
        <v>0.48399999999999999</v>
      </c>
      <c r="I2138" s="15">
        <f t="shared" si="673"/>
        <v>12.84</v>
      </c>
      <c r="J2138" s="15">
        <f t="shared" si="674"/>
        <v>6.21</v>
      </c>
      <c r="K2138" s="65"/>
      <c r="N2138" s="59">
        <v>17.12</v>
      </c>
      <c r="O2138" s="68">
        <f t="shared" si="667"/>
        <v>4.28</v>
      </c>
      <c r="P2138" s="68">
        <f t="shared" si="669"/>
        <v>12.84</v>
      </c>
      <c r="Q2138" s="69">
        <f t="shared" si="668"/>
        <v>0.25</v>
      </c>
    </row>
    <row r="2139" spans="1:17" ht="26.1" customHeight="1" x14ac:dyDescent="0.2">
      <c r="A2139" s="17" t="s">
        <v>50</v>
      </c>
      <c r="B2139" s="19">
        <v>142</v>
      </c>
      <c r="C2139" s="17" t="s">
        <v>44</v>
      </c>
      <c r="D2139" s="17" t="s">
        <v>525</v>
      </c>
      <c r="E2139" s="139" t="s">
        <v>54</v>
      </c>
      <c r="F2139" s="139"/>
      <c r="G2139" s="18" t="s">
        <v>526</v>
      </c>
      <c r="H2139" s="21">
        <v>1.613</v>
      </c>
      <c r="I2139" s="20">
        <f t="shared" si="673"/>
        <v>37.950000000000003</v>
      </c>
      <c r="J2139" s="20">
        <f t="shared" si="674"/>
        <v>61.21</v>
      </c>
      <c r="K2139" s="65"/>
      <c r="N2139" s="59">
        <v>50.6</v>
      </c>
      <c r="O2139" s="68">
        <f t="shared" si="667"/>
        <v>12.65</v>
      </c>
      <c r="P2139" s="68">
        <f t="shared" si="669"/>
        <v>37.950000000000003</v>
      </c>
      <c r="Q2139" s="69">
        <f t="shared" si="668"/>
        <v>0.25</v>
      </c>
    </row>
    <row r="2140" spans="1:17" ht="39" customHeight="1" x14ac:dyDescent="0.2">
      <c r="A2140" s="17" t="s">
        <v>50</v>
      </c>
      <c r="B2140" s="19">
        <v>7568</v>
      </c>
      <c r="C2140" s="17" t="s">
        <v>44</v>
      </c>
      <c r="D2140" s="17" t="s">
        <v>528</v>
      </c>
      <c r="E2140" s="139" t="s">
        <v>54</v>
      </c>
      <c r="F2140" s="139"/>
      <c r="G2140" s="18" t="s">
        <v>130</v>
      </c>
      <c r="H2140" s="21">
        <v>8.8000000000000007</v>
      </c>
      <c r="I2140" s="20">
        <f t="shared" si="673"/>
        <v>0.50250000000000006</v>
      </c>
      <c r="J2140" s="20">
        <f t="shared" si="674"/>
        <v>4.42</v>
      </c>
      <c r="K2140" s="65"/>
      <c r="N2140" s="59">
        <v>0.67</v>
      </c>
      <c r="O2140" s="68">
        <f t="shared" si="667"/>
        <v>0.16750000000000001</v>
      </c>
      <c r="P2140" s="68">
        <f t="shared" si="669"/>
        <v>0.50250000000000006</v>
      </c>
      <c r="Q2140" s="69">
        <f t="shared" si="668"/>
        <v>0.25</v>
      </c>
    </row>
    <row r="2141" spans="1:17" ht="39" customHeight="1" thickBot="1" x14ac:dyDescent="0.25">
      <c r="A2141" s="17" t="s">
        <v>50</v>
      </c>
      <c r="B2141" s="19">
        <v>39022</v>
      </c>
      <c r="C2141" s="17" t="s">
        <v>44</v>
      </c>
      <c r="D2141" s="17" t="s">
        <v>1046</v>
      </c>
      <c r="E2141" s="139" t="s">
        <v>54</v>
      </c>
      <c r="F2141" s="139"/>
      <c r="G2141" s="18" t="s">
        <v>130</v>
      </c>
      <c r="H2141" s="21">
        <v>1</v>
      </c>
      <c r="I2141" s="20">
        <f t="shared" si="673"/>
        <v>310.92</v>
      </c>
      <c r="J2141" s="20">
        <f t="shared" si="674"/>
        <v>310.92</v>
      </c>
      <c r="K2141" s="65"/>
      <c r="N2141" s="59">
        <v>414.56</v>
      </c>
      <c r="O2141" s="68">
        <f t="shared" si="667"/>
        <v>103.64</v>
      </c>
      <c r="P2141" s="68">
        <f t="shared" si="669"/>
        <v>310.92</v>
      </c>
      <c r="Q2141" s="69">
        <f t="shared" si="668"/>
        <v>0.25</v>
      </c>
    </row>
    <row r="2142" spans="1:17" ht="0.95" customHeight="1" thickTop="1" x14ac:dyDescent="0.2">
      <c r="A2142" s="11"/>
      <c r="B2142" s="11"/>
      <c r="C2142" s="11"/>
      <c r="D2142" s="11"/>
      <c r="E2142" s="11"/>
      <c r="F2142" s="11"/>
      <c r="G2142" s="11"/>
      <c r="H2142" s="11"/>
      <c r="I2142" s="11"/>
      <c r="J2142" s="11"/>
      <c r="K2142" s="65" t="b">
        <f t="shared" si="670"/>
        <v>0</v>
      </c>
      <c r="N2142" s="59"/>
      <c r="O2142" s="68">
        <f t="shared" si="667"/>
        <v>0</v>
      </c>
      <c r="P2142" s="68">
        <f t="shared" si="669"/>
        <v>0</v>
      </c>
      <c r="Q2142" s="69" t="e">
        <f t="shared" si="668"/>
        <v>#DIV/0!</v>
      </c>
    </row>
    <row r="2143" spans="1:17" ht="18" customHeight="1" x14ac:dyDescent="0.2">
      <c r="A2143" s="2" t="s">
        <v>1047</v>
      </c>
      <c r="B2143" s="4" t="s">
        <v>36</v>
      </c>
      <c r="C2143" s="2" t="s">
        <v>37</v>
      </c>
      <c r="D2143" s="2" t="s">
        <v>9</v>
      </c>
      <c r="E2143" s="129" t="s">
        <v>38</v>
      </c>
      <c r="F2143" s="129"/>
      <c r="G2143" s="3" t="s">
        <v>39</v>
      </c>
      <c r="H2143" s="4" t="s">
        <v>40</v>
      </c>
      <c r="I2143" s="4" t="s">
        <v>41</v>
      </c>
      <c r="J2143" s="4" t="s">
        <v>10</v>
      </c>
      <c r="K2143" s="65">
        <f t="shared" si="670"/>
        <v>1220.48</v>
      </c>
      <c r="N2143" s="59" t="s">
        <v>41</v>
      </c>
      <c r="O2143" s="68" t="e">
        <f t="shared" si="667"/>
        <v>#VALUE!</v>
      </c>
      <c r="P2143" s="68" t="e">
        <f t="shared" si="669"/>
        <v>#VALUE!</v>
      </c>
      <c r="Q2143" s="69" t="e">
        <f t="shared" si="668"/>
        <v>#VALUE!</v>
      </c>
    </row>
    <row r="2144" spans="1:17" ht="39" customHeight="1" x14ac:dyDescent="0.2">
      <c r="A2144" s="6" t="s">
        <v>42</v>
      </c>
      <c r="B2144" s="8">
        <v>102113</v>
      </c>
      <c r="C2144" s="6" t="s">
        <v>44</v>
      </c>
      <c r="D2144" s="6" t="s">
        <v>1048</v>
      </c>
      <c r="E2144" s="138" t="s">
        <v>154</v>
      </c>
      <c r="F2144" s="138"/>
      <c r="G2144" s="7" t="s">
        <v>130</v>
      </c>
      <c r="H2144" s="10">
        <v>1</v>
      </c>
      <c r="I2144" s="9">
        <f>SUM(J2145:J2152)</f>
        <v>1220.48</v>
      </c>
      <c r="J2144" s="9">
        <f>H2144*I2144</f>
        <v>1220.48</v>
      </c>
      <c r="K2144" s="65"/>
      <c r="N2144" s="59">
        <v>1627.3100000000002</v>
      </c>
      <c r="O2144" s="68">
        <f t="shared" si="667"/>
        <v>406.82750000000004</v>
      </c>
      <c r="P2144" s="68">
        <f t="shared" si="669"/>
        <v>1220.4825000000001</v>
      </c>
      <c r="Q2144" s="69">
        <f t="shared" si="668"/>
        <v>0.25</v>
      </c>
    </row>
    <row r="2145" spans="1:17" ht="26.1" customHeight="1" x14ac:dyDescent="0.2">
      <c r="A2145" s="12" t="s">
        <v>48</v>
      </c>
      <c r="B2145" s="14">
        <v>88247</v>
      </c>
      <c r="C2145" s="12" t="s">
        <v>44</v>
      </c>
      <c r="D2145" s="12" t="s">
        <v>1049</v>
      </c>
      <c r="E2145" s="137" t="s">
        <v>46</v>
      </c>
      <c r="F2145" s="137"/>
      <c r="G2145" s="13" t="s">
        <v>73</v>
      </c>
      <c r="H2145" s="16">
        <v>0.63300000000000001</v>
      </c>
      <c r="I2145" s="15">
        <f t="shared" ref="I2145:I2152" si="675">P2145</f>
        <v>13.5975</v>
      </c>
      <c r="J2145" s="15">
        <f t="shared" ref="J2145:J2152" si="676">ROUNDDOWN(H2145*I2145,2)</f>
        <v>8.6</v>
      </c>
      <c r="K2145" s="65"/>
      <c r="N2145" s="59">
        <v>18.13</v>
      </c>
      <c r="O2145" s="68">
        <f t="shared" si="667"/>
        <v>4.5324999999999998</v>
      </c>
      <c r="P2145" s="68">
        <f t="shared" si="669"/>
        <v>13.5975</v>
      </c>
      <c r="Q2145" s="69">
        <f t="shared" si="668"/>
        <v>0.25</v>
      </c>
    </row>
    <row r="2146" spans="1:17" ht="26.1" customHeight="1" x14ac:dyDescent="0.2">
      <c r="A2146" s="12" t="s">
        <v>48</v>
      </c>
      <c r="B2146" s="14">
        <v>88248</v>
      </c>
      <c r="C2146" s="12" t="s">
        <v>44</v>
      </c>
      <c r="D2146" s="12" t="s">
        <v>754</v>
      </c>
      <c r="E2146" s="137" t="s">
        <v>46</v>
      </c>
      <c r="F2146" s="137"/>
      <c r="G2146" s="13" t="s">
        <v>73</v>
      </c>
      <c r="H2146" s="16">
        <v>2.1145999999999998</v>
      </c>
      <c r="I2146" s="15">
        <f t="shared" si="675"/>
        <v>12.914999999999999</v>
      </c>
      <c r="J2146" s="15">
        <f t="shared" si="676"/>
        <v>27.31</v>
      </c>
      <c r="K2146" s="65"/>
      <c r="N2146" s="59">
        <v>17.22</v>
      </c>
      <c r="O2146" s="68">
        <f t="shared" si="667"/>
        <v>4.3049999999999997</v>
      </c>
      <c r="P2146" s="68">
        <f t="shared" si="669"/>
        <v>12.914999999999999</v>
      </c>
      <c r="Q2146" s="69">
        <f t="shared" si="668"/>
        <v>0.25</v>
      </c>
    </row>
    <row r="2147" spans="1:17" ht="24" customHeight="1" x14ac:dyDescent="0.2">
      <c r="A2147" s="12" t="s">
        <v>48</v>
      </c>
      <c r="B2147" s="14">
        <v>88264</v>
      </c>
      <c r="C2147" s="12" t="s">
        <v>44</v>
      </c>
      <c r="D2147" s="12" t="s">
        <v>564</v>
      </c>
      <c r="E2147" s="137" t="s">
        <v>46</v>
      </c>
      <c r="F2147" s="137"/>
      <c r="G2147" s="13" t="s">
        <v>73</v>
      </c>
      <c r="H2147" s="16">
        <v>0.63300000000000001</v>
      </c>
      <c r="I2147" s="15">
        <f t="shared" si="675"/>
        <v>16.484999999999999</v>
      </c>
      <c r="J2147" s="15">
        <f t="shared" si="676"/>
        <v>10.43</v>
      </c>
      <c r="K2147" s="65"/>
      <c r="N2147" s="59">
        <v>21.98</v>
      </c>
      <c r="O2147" s="68">
        <f t="shared" si="667"/>
        <v>5.4950000000000001</v>
      </c>
      <c r="P2147" s="68">
        <f t="shared" si="669"/>
        <v>16.484999999999999</v>
      </c>
      <c r="Q2147" s="69">
        <f t="shared" si="668"/>
        <v>0.25</v>
      </c>
    </row>
    <row r="2148" spans="1:17" ht="26.1" customHeight="1" x14ac:dyDescent="0.2">
      <c r="A2148" s="12" t="s">
        <v>48</v>
      </c>
      <c r="B2148" s="14">
        <v>88267</v>
      </c>
      <c r="C2148" s="12" t="s">
        <v>44</v>
      </c>
      <c r="D2148" s="12" t="s">
        <v>486</v>
      </c>
      <c r="E2148" s="137" t="s">
        <v>46</v>
      </c>
      <c r="F2148" s="137"/>
      <c r="G2148" s="13" t="s">
        <v>73</v>
      </c>
      <c r="H2148" s="16">
        <v>2.1145999999999998</v>
      </c>
      <c r="I2148" s="15">
        <f t="shared" si="675"/>
        <v>15.75</v>
      </c>
      <c r="J2148" s="15">
        <f t="shared" si="676"/>
        <v>33.299999999999997</v>
      </c>
      <c r="K2148" s="65"/>
      <c r="N2148" s="59">
        <v>21</v>
      </c>
      <c r="O2148" s="68">
        <f t="shared" si="667"/>
        <v>5.25</v>
      </c>
      <c r="P2148" s="68">
        <f t="shared" si="669"/>
        <v>15.75</v>
      </c>
      <c r="Q2148" s="69">
        <f t="shared" si="668"/>
        <v>0.25</v>
      </c>
    </row>
    <row r="2149" spans="1:17" ht="51.95" customHeight="1" x14ac:dyDescent="0.2">
      <c r="A2149" s="17" t="s">
        <v>50</v>
      </c>
      <c r="B2149" s="19">
        <v>732</v>
      </c>
      <c r="C2149" s="17" t="s">
        <v>44</v>
      </c>
      <c r="D2149" s="17" t="s">
        <v>1050</v>
      </c>
      <c r="E2149" s="139" t="s">
        <v>57</v>
      </c>
      <c r="F2149" s="139"/>
      <c r="G2149" s="18" t="s">
        <v>130</v>
      </c>
      <c r="H2149" s="21">
        <v>1</v>
      </c>
      <c r="I2149" s="20">
        <f t="shared" si="675"/>
        <v>1134.69</v>
      </c>
      <c r="J2149" s="20">
        <f t="shared" si="676"/>
        <v>1134.69</v>
      </c>
      <c r="K2149" s="65"/>
      <c r="N2149" s="59">
        <v>1512.92</v>
      </c>
      <c r="O2149" s="68">
        <f t="shared" si="667"/>
        <v>378.23</v>
      </c>
      <c r="P2149" s="68">
        <f t="shared" si="669"/>
        <v>1134.69</v>
      </c>
      <c r="Q2149" s="69">
        <f t="shared" si="668"/>
        <v>0.25</v>
      </c>
    </row>
    <row r="2150" spans="1:17" ht="39" customHeight="1" x14ac:dyDescent="0.2">
      <c r="A2150" s="17" t="s">
        <v>50</v>
      </c>
      <c r="B2150" s="19">
        <v>11267</v>
      </c>
      <c r="C2150" s="17" t="s">
        <v>44</v>
      </c>
      <c r="D2150" s="17" t="s">
        <v>1051</v>
      </c>
      <c r="E2150" s="139" t="s">
        <v>54</v>
      </c>
      <c r="F2150" s="139"/>
      <c r="G2150" s="18" t="s">
        <v>130</v>
      </c>
      <c r="H2150" s="21">
        <v>4</v>
      </c>
      <c r="I2150" s="20">
        <f t="shared" si="675"/>
        <v>1.17</v>
      </c>
      <c r="J2150" s="20">
        <f t="shared" si="676"/>
        <v>4.68</v>
      </c>
      <c r="K2150" s="65"/>
      <c r="N2150" s="59">
        <v>1.56</v>
      </c>
      <c r="O2150" s="68">
        <f t="shared" si="667"/>
        <v>0.39</v>
      </c>
      <c r="P2150" s="68">
        <f t="shared" si="669"/>
        <v>1.17</v>
      </c>
      <c r="Q2150" s="69">
        <f t="shared" si="668"/>
        <v>0.25000000000000011</v>
      </c>
    </row>
    <row r="2151" spans="1:17" ht="24" customHeight="1" x14ac:dyDescent="0.2">
      <c r="A2151" s="17" t="s">
        <v>50</v>
      </c>
      <c r="B2151" s="19">
        <v>39996</v>
      </c>
      <c r="C2151" s="17" t="s">
        <v>44</v>
      </c>
      <c r="D2151" s="17" t="s">
        <v>1052</v>
      </c>
      <c r="E2151" s="139" t="s">
        <v>54</v>
      </c>
      <c r="F2151" s="139"/>
      <c r="G2151" s="18" t="s">
        <v>108</v>
      </c>
      <c r="H2151" s="21">
        <v>0.2</v>
      </c>
      <c r="I2151" s="20">
        <f t="shared" si="675"/>
        <v>2.5499999999999998</v>
      </c>
      <c r="J2151" s="20">
        <f t="shared" si="676"/>
        <v>0.51</v>
      </c>
      <c r="K2151" s="65"/>
      <c r="N2151" s="59">
        <v>3.4</v>
      </c>
      <c r="O2151" s="68">
        <f t="shared" si="667"/>
        <v>0.85</v>
      </c>
      <c r="P2151" s="68">
        <f t="shared" si="669"/>
        <v>2.5499999999999998</v>
      </c>
      <c r="Q2151" s="69">
        <f t="shared" si="668"/>
        <v>0.25</v>
      </c>
    </row>
    <row r="2152" spans="1:17" ht="24" customHeight="1" thickBot="1" x14ac:dyDescent="0.25">
      <c r="A2152" s="17" t="s">
        <v>50</v>
      </c>
      <c r="B2152" s="19">
        <v>39997</v>
      </c>
      <c r="C2152" s="17" t="s">
        <v>44</v>
      </c>
      <c r="D2152" s="17" t="s">
        <v>1053</v>
      </c>
      <c r="E2152" s="139" t="s">
        <v>54</v>
      </c>
      <c r="F2152" s="139"/>
      <c r="G2152" s="18" t="s">
        <v>130</v>
      </c>
      <c r="H2152" s="21">
        <v>4</v>
      </c>
      <c r="I2152" s="20">
        <f t="shared" si="675"/>
        <v>0.24</v>
      </c>
      <c r="J2152" s="20">
        <f t="shared" si="676"/>
        <v>0.96</v>
      </c>
      <c r="K2152" s="65"/>
      <c r="N2152" s="59">
        <v>0.32</v>
      </c>
      <c r="O2152" s="68">
        <f t="shared" si="667"/>
        <v>0.08</v>
      </c>
      <c r="P2152" s="68">
        <f t="shared" si="669"/>
        <v>0.24</v>
      </c>
      <c r="Q2152" s="69">
        <f t="shared" si="668"/>
        <v>0.25</v>
      </c>
    </row>
    <row r="2153" spans="1:17" ht="0.95" customHeight="1" thickTop="1" x14ac:dyDescent="0.2">
      <c r="A2153" s="11"/>
      <c r="B2153" s="11"/>
      <c r="C2153" s="11"/>
      <c r="D2153" s="11"/>
      <c r="E2153" s="11"/>
      <c r="F2153" s="11"/>
      <c r="G2153" s="11"/>
      <c r="H2153" s="11"/>
      <c r="I2153" s="11"/>
      <c r="J2153" s="11"/>
      <c r="K2153" s="65" t="b">
        <f t="shared" si="670"/>
        <v>0</v>
      </c>
      <c r="N2153" s="59"/>
      <c r="O2153" s="68">
        <f t="shared" si="667"/>
        <v>0</v>
      </c>
      <c r="P2153" s="68">
        <f t="shared" si="669"/>
        <v>0</v>
      </c>
      <c r="Q2153" s="69" t="e">
        <f t="shared" si="668"/>
        <v>#DIV/0!</v>
      </c>
    </row>
    <row r="2154" spans="1:17" ht="18" customHeight="1" x14ac:dyDescent="0.2">
      <c r="A2154" s="2" t="s">
        <v>1054</v>
      </c>
      <c r="B2154" s="4" t="s">
        <v>36</v>
      </c>
      <c r="C2154" s="2" t="s">
        <v>37</v>
      </c>
      <c r="D2154" s="2" t="s">
        <v>9</v>
      </c>
      <c r="E2154" s="129" t="s">
        <v>38</v>
      </c>
      <c r="F2154" s="129"/>
      <c r="G2154" s="3" t="s">
        <v>39</v>
      </c>
      <c r="H2154" s="4" t="s">
        <v>40</v>
      </c>
      <c r="I2154" s="4" t="s">
        <v>41</v>
      </c>
      <c r="J2154" s="4" t="s">
        <v>10</v>
      </c>
      <c r="K2154" s="65">
        <f t="shared" si="670"/>
        <v>2277.4500000000003</v>
      </c>
      <c r="N2154" s="59" t="s">
        <v>41</v>
      </c>
      <c r="O2154" s="68" t="e">
        <f t="shared" si="667"/>
        <v>#VALUE!</v>
      </c>
      <c r="P2154" s="68" t="e">
        <f t="shared" si="669"/>
        <v>#VALUE!</v>
      </c>
      <c r="Q2154" s="69" t="e">
        <f t="shared" si="668"/>
        <v>#VALUE!</v>
      </c>
    </row>
    <row r="2155" spans="1:17" ht="51.95" customHeight="1" x14ac:dyDescent="0.2">
      <c r="A2155" s="6" t="s">
        <v>42</v>
      </c>
      <c r="B2155" s="8">
        <v>7826</v>
      </c>
      <c r="C2155" s="6" t="s">
        <v>90</v>
      </c>
      <c r="D2155" s="6" t="s">
        <v>1055</v>
      </c>
      <c r="E2155" s="138" t="s">
        <v>1056</v>
      </c>
      <c r="F2155" s="138"/>
      <c r="G2155" s="7" t="s">
        <v>545</v>
      </c>
      <c r="H2155" s="10">
        <v>1</v>
      </c>
      <c r="I2155" s="9">
        <f>SUM(J2156:J2160)</f>
        <v>2277.4500000000003</v>
      </c>
      <c r="J2155" s="9">
        <f>H2155*I2155</f>
        <v>2277.4500000000003</v>
      </c>
      <c r="K2155" s="65"/>
      <c r="N2155" s="59">
        <v>3036.6</v>
      </c>
      <c r="O2155" s="68">
        <f t="shared" si="667"/>
        <v>759.15</v>
      </c>
      <c r="P2155" s="68">
        <f t="shared" si="669"/>
        <v>2277.4499999999998</v>
      </c>
      <c r="Q2155" s="69">
        <f t="shared" si="668"/>
        <v>0.25</v>
      </c>
    </row>
    <row r="2156" spans="1:17" ht="24" customHeight="1" x14ac:dyDescent="0.2">
      <c r="A2156" s="12" t="s">
        <v>48</v>
      </c>
      <c r="B2156" s="14">
        <v>88316</v>
      </c>
      <c r="C2156" s="12" t="s">
        <v>44</v>
      </c>
      <c r="D2156" s="12" t="s">
        <v>106</v>
      </c>
      <c r="E2156" s="137" t="s">
        <v>52</v>
      </c>
      <c r="F2156" s="137"/>
      <c r="G2156" s="13" t="s">
        <v>932</v>
      </c>
      <c r="H2156" s="16">
        <v>2</v>
      </c>
      <c r="I2156" s="15">
        <f t="shared" ref="I2156:I2160" si="677">P2156</f>
        <v>12.84</v>
      </c>
      <c r="J2156" s="15">
        <f t="shared" ref="J2156:J2160" si="678">ROUNDDOWN(H2156*I2156,2)</f>
        <v>25.68</v>
      </c>
      <c r="K2156" s="65"/>
      <c r="N2156" s="59">
        <v>17.12</v>
      </c>
      <c r="O2156" s="68">
        <f t="shared" si="667"/>
        <v>4.28</v>
      </c>
      <c r="P2156" s="68">
        <f t="shared" si="669"/>
        <v>12.84</v>
      </c>
      <c r="Q2156" s="69">
        <f t="shared" si="668"/>
        <v>0.25</v>
      </c>
    </row>
    <row r="2157" spans="1:17" ht="24" customHeight="1" x14ac:dyDescent="0.2">
      <c r="A2157" s="12" t="s">
        <v>48</v>
      </c>
      <c r="B2157" s="14">
        <v>88264</v>
      </c>
      <c r="C2157" s="12" t="s">
        <v>90</v>
      </c>
      <c r="D2157" s="12" t="s">
        <v>564</v>
      </c>
      <c r="E2157" s="137" t="s">
        <v>52</v>
      </c>
      <c r="F2157" s="137"/>
      <c r="G2157" s="13" t="s">
        <v>932</v>
      </c>
      <c r="H2157" s="16">
        <v>2</v>
      </c>
      <c r="I2157" s="15">
        <f t="shared" si="677"/>
        <v>16.484999999999999</v>
      </c>
      <c r="J2157" s="15">
        <f t="shared" si="678"/>
        <v>32.97</v>
      </c>
      <c r="K2157" s="65"/>
      <c r="N2157" s="59">
        <v>21.98</v>
      </c>
      <c r="O2157" s="68">
        <f t="shared" si="667"/>
        <v>5.4950000000000001</v>
      </c>
      <c r="P2157" s="68">
        <f t="shared" si="669"/>
        <v>16.484999999999999</v>
      </c>
      <c r="Q2157" s="69">
        <f t="shared" si="668"/>
        <v>0.25</v>
      </c>
    </row>
    <row r="2158" spans="1:17" ht="26.1" customHeight="1" x14ac:dyDescent="0.2">
      <c r="A2158" s="17" t="s">
        <v>50</v>
      </c>
      <c r="B2158" s="19">
        <v>485</v>
      </c>
      <c r="C2158" s="17" t="s">
        <v>90</v>
      </c>
      <c r="D2158" s="17" t="s">
        <v>1057</v>
      </c>
      <c r="E2158" s="139" t="s">
        <v>54</v>
      </c>
      <c r="F2158" s="139"/>
      <c r="G2158" s="18" t="s">
        <v>545</v>
      </c>
      <c r="H2158" s="21">
        <v>1</v>
      </c>
      <c r="I2158" s="20">
        <f t="shared" si="677"/>
        <v>69</v>
      </c>
      <c r="J2158" s="20">
        <f t="shared" si="678"/>
        <v>69</v>
      </c>
      <c r="K2158" s="65"/>
      <c r="N2158" s="59">
        <v>92</v>
      </c>
      <c r="O2158" s="68">
        <f t="shared" si="667"/>
        <v>23</v>
      </c>
      <c r="P2158" s="68">
        <f t="shared" si="669"/>
        <v>69</v>
      </c>
      <c r="Q2158" s="69">
        <f t="shared" si="668"/>
        <v>0.25</v>
      </c>
    </row>
    <row r="2159" spans="1:17" ht="24" customHeight="1" x14ac:dyDescent="0.2">
      <c r="A2159" s="17" t="s">
        <v>50</v>
      </c>
      <c r="B2159" s="19">
        <v>589</v>
      </c>
      <c r="C2159" s="17" t="s">
        <v>90</v>
      </c>
      <c r="D2159" s="17" t="s">
        <v>1058</v>
      </c>
      <c r="E2159" s="139" t="s">
        <v>54</v>
      </c>
      <c r="F2159" s="139"/>
      <c r="G2159" s="18" t="s">
        <v>545</v>
      </c>
      <c r="H2159" s="21">
        <v>1</v>
      </c>
      <c r="I2159" s="20">
        <f t="shared" si="677"/>
        <v>58.5</v>
      </c>
      <c r="J2159" s="20">
        <f t="shared" si="678"/>
        <v>58.5</v>
      </c>
      <c r="K2159" s="65"/>
      <c r="N2159" s="59">
        <v>78</v>
      </c>
      <c r="O2159" s="68">
        <f t="shared" si="667"/>
        <v>19.5</v>
      </c>
      <c r="P2159" s="68">
        <f t="shared" si="669"/>
        <v>58.5</v>
      </c>
      <c r="Q2159" s="69">
        <f t="shared" si="668"/>
        <v>0.25</v>
      </c>
    </row>
    <row r="2160" spans="1:17" ht="51.95" customHeight="1" thickBot="1" x14ac:dyDescent="0.25">
      <c r="A2160" s="17" t="s">
        <v>50</v>
      </c>
      <c r="B2160" s="19">
        <v>7538</v>
      </c>
      <c r="C2160" s="17" t="s">
        <v>90</v>
      </c>
      <c r="D2160" s="17" t="s">
        <v>1059</v>
      </c>
      <c r="E2160" s="139" t="s">
        <v>54</v>
      </c>
      <c r="F2160" s="139"/>
      <c r="G2160" s="18" t="s">
        <v>545</v>
      </c>
      <c r="H2160" s="21">
        <v>1</v>
      </c>
      <c r="I2160" s="20">
        <f t="shared" si="677"/>
        <v>2091.3000000000002</v>
      </c>
      <c r="J2160" s="20">
        <f t="shared" si="678"/>
        <v>2091.3000000000002</v>
      </c>
      <c r="K2160" s="65"/>
      <c r="N2160" s="59">
        <v>2788.4</v>
      </c>
      <c r="O2160" s="68">
        <f t="shared" si="667"/>
        <v>697.1</v>
      </c>
      <c r="P2160" s="68">
        <f t="shared" si="669"/>
        <v>2091.3000000000002</v>
      </c>
      <c r="Q2160" s="69">
        <f t="shared" si="668"/>
        <v>0.25</v>
      </c>
    </row>
    <row r="2161" spans="1:17" ht="0.95" customHeight="1" thickTop="1" x14ac:dyDescent="0.2">
      <c r="A2161" s="11"/>
      <c r="B2161" s="11"/>
      <c r="C2161" s="11"/>
      <c r="D2161" s="11"/>
      <c r="E2161" s="11"/>
      <c r="F2161" s="11"/>
      <c r="G2161" s="11"/>
      <c r="H2161" s="11"/>
      <c r="I2161" s="11"/>
      <c r="J2161" s="11"/>
      <c r="K2161" s="65" t="b">
        <f t="shared" si="670"/>
        <v>0</v>
      </c>
      <c r="N2161" s="59"/>
      <c r="O2161" s="68">
        <f t="shared" si="667"/>
        <v>0</v>
      </c>
      <c r="P2161" s="68">
        <f t="shared" si="669"/>
        <v>0</v>
      </c>
      <c r="Q2161" s="69" t="e">
        <f t="shared" si="668"/>
        <v>#DIV/0!</v>
      </c>
    </row>
    <row r="2162" spans="1:17" ht="18" customHeight="1" x14ac:dyDescent="0.2">
      <c r="A2162" s="2" t="s">
        <v>1061</v>
      </c>
      <c r="B2162" s="4" t="s">
        <v>36</v>
      </c>
      <c r="C2162" s="2" t="s">
        <v>37</v>
      </c>
      <c r="D2162" s="2" t="s">
        <v>9</v>
      </c>
      <c r="E2162" s="129" t="s">
        <v>38</v>
      </c>
      <c r="F2162" s="129"/>
      <c r="G2162" s="3" t="s">
        <v>39</v>
      </c>
      <c r="H2162" s="4" t="s">
        <v>40</v>
      </c>
      <c r="I2162" s="4" t="s">
        <v>41</v>
      </c>
      <c r="J2162" s="4" t="s">
        <v>10</v>
      </c>
      <c r="K2162" s="65">
        <f t="shared" si="670"/>
        <v>130.03</v>
      </c>
      <c r="N2162" s="59" t="s">
        <v>41</v>
      </c>
      <c r="O2162" s="68" t="e">
        <f t="shared" si="667"/>
        <v>#VALUE!</v>
      </c>
      <c r="P2162" s="68" t="e">
        <f t="shared" si="669"/>
        <v>#VALUE!</v>
      </c>
      <c r="Q2162" s="69" t="e">
        <f t="shared" si="668"/>
        <v>#VALUE!</v>
      </c>
    </row>
    <row r="2163" spans="1:17" ht="51.95" customHeight="1" x14ac:dyDescent="0.2">
      <c r="A2163" s="6" t="s">
        <v>42</v>
      </c>
      <c r="B2163" s="8">
        <v>101964</v>
      </c>
      <c r="C2163" s="6" t="s">
        <v>44</v>
      </c>
      <c r="D2163" s="6" t="s">
        <v>1062</v>
      </c>
      <c r="E2163" s="138" t="s">
        <v>103</v>
      </c>
      <c r="F2163" s="138"/>
      <c r="G2163" s="7" t="s">
        <v>101</v>
      </c>
      <c r="H2163" s="10">
        <v>1</v>
      </c>
      <c r="I2163" s="9">
        <f>SUM(J2164:J2171)</f>
        <v>130.03</v>
      </c>
      <c r="J2163" s="9">
        <f>H2163*I2163</f>
        <v>130.03</v>
      </c>
      <c r="K2163" s="65"/>
      <c r="N2163" s="59">
        <v>173.37</v>
      </c>
      <c r="O2163" s="68">
        <f t="shared" si="667"/>
        <v>43.342500000000001</v>
      </c>
      <c r="P2163" s="68">
        <f t="shared" si="669"/>
        <v>130.0275</v>
      </c>
      <c r="Q2163" s="69">
        <f t="shared" si="668"/>
        <v>0.25</v>
      </c>
    </row>
    <row r="2164" spans="1:17" ht="39" customHeight="1" x14ac:dyDescent="0.2">
      <c r="A2164" s="12" t="s">
        <v>48</v>
      </c>
      <c r="B2164" s="14">
        <v>103674</v>
      </c>
      <c r="C2164" s="12" t="s">
        <v>44</v>
      </c>
      <c r="D2164" s="12" t="s">
        <v>1063</v>
      </c>
      <c r="E2164" s="137" t="s">
        <v>103</v>
      </c>
      <c r="F2164" s="137"/>
      <c r="G2164" s="13" t="s">
        <v>104</v>
      </c>
      <c r="H2164" s="16">
        <v>4.3999999999999997E-2</v>
      </c>
      <c r="I2164" s="15">
        <f t="shared" ref="I2164:I2171" si="679">P2164</f>
        <v>465.23249999999996</v>
      </c>
      <c r="J2164" s="15">
        <f>ROUND(H2164*I2164,2)</f>
        <v>20.47</v>
      </c>
      <c r="K2164" s="65"/>
      <c r="N2164" s="59">
        <v>620.30999999999995</v>
      </c>
      <c r="O2164" s="68">
        <f t="shared" si="667"/>
        <v>155.07749999999999</v>
      </c>
      <c r="P2164" s="68">
        <f t="shared" si="669"/>
        <v>465.23249999999996</v>
      </c>
      <c r="Q2164" s="69">
        <f t="shared" si="668"/>
        <v>0.25</v>
      </c>
    </row>
    <row r="2165" spans="1:17" ht="24" customHeight="1" x14ac:dyDescent="0.2">
      <c r="A2165" s="12" t="s">
        <v>48</v>
      </c>
      <c r="B2165" s="14">
        <v>88262</v>
      </c>
      <c r="C2165" s="12" t="s">
        <v>44</v>
      </c>
      <c r="D2165" s="12" t="s">
        <v>105</v>
      </c>
      <c r="E2165" s="137" t="s">
        <v>46</v>
      </c>
      <c r="F2165" s="137"/>
      <c r="G2165" s="13" t="s">
        <v>73</v>
      </c>
      <c r="H2165" s="16">
        <v>0.501</v>
      </c>
      <c r="I2165" s="15">
        <f t="shared" si="679"/>
        <v>16.049999999999997</v>
      </c>
      <c r="J2165" s="15">
        <f>ROUND(H2165*I2165,2)</f>
        <v>8.0399999999999991</v>
      </c>
      <c r="K2165" s="65"/>
      <c r="N2165" s="59">
        <v>21.4</v>
      </c>
      <c r="O2165" s="68">
        <f t="shared" si="667"/>
        <v>5.35</v>
      </c>
      <c r="P2165" s="68">
        <f t="shared" si="669"/>
        <v>16.049999999999997</v>
      </c>
      <c r="Q2165" s="69">
        <f t="shared" si="668"/>
        <v>0.25000000000000011</v>
      </c>
    </row>
    <row r="2166" spans="1:17" ht="24" customHeight="1" x14ac:dyDescent="0.2">
      <c r="A2166" s="12" t="s">
        <v>48</v>
      </c>
      <c r="B2166" s="14">
        <v>88316</v>
      </c>
      <c r="C2166" s="12" t="s">
        <v>44</v>
      </c>
      <c r="D2166" s="12" t="s">
        <v>106</v>
      </c>
      <c r="E2166" s="137" t="s">
        <v>46</v>
      </c>
      <c r="F2166" s="137"/>
      <c r="G2166" s="13" t="s">
        <v>73</v>
      </c>
      <c r="H2166" s="16">
        <v>0.35399999999999998</v>
      </c>
      <c r="I2166" s="15">
        <f t="shared" si="679"/>
        <v>12.84</v>
      </c>
      <c r="J2166" s="15">
        <f>ROUND(H2166*I2166,2)</f>
        <v>4.55</v>
      </c>
      <c r="K2166" s="65"/>
      <c r="N2166" s="59">
        <v>17.12</v>
      </c>
      <c r="O2166" s="68">
        <f t="shared" si="667"/>
        <v>4.28</v>
      </c>
      <c r="P2166" s="68">
        <f t="shared" si="669"/>
        <v>12.84</v>
      </c>
      <c r="Q2166" s="69">
        <f t="shared" si="668"/>
        <v>0.25</v>
      </c>
    </row>
    <row r="2167" spans="1:17" ht="26.1" customHeight="1" x14ac:dyDescent="0.2">
      <c r="A2167" s="12" t="s">
        <v>48</v>
      </c>
      <c r="B2167" s="14">
        <v>92273</v>
      </c>
      <c r="C2167" s="12" t="s">
        <v>44</v>
      </c>
      <c r="D2167" s="12" t="s">
        <v>1064</v>
      </c>
      <c r="E2167" s="137" t="s">
        <v>103</v>
      </c>
      <c r="F2167" s="137"/>
      <c r="G2167" s="13" t="s">
        <v>108</v>
      </c>
      <c r="H2167" s="16">
        <v>0.97</v>
      </c>
      <c r="I2167" s="15">
        <f t="shared" si="679"/>
        <v>12.51</v>
      </c>
      <c r="J2167" s="15">
        <f t="shared" ref="J2167:J2171" si="680">ROUNDDOWN(H2167*I2167,2)</f>
        <v>12.13</v>
      </c>
      <c r="K2167" s="65"/>
      <c r="N2167" s="59">
        <v>16.68</v>
      </c>
      <c r="O2167" s="68">
        <f t="shared" si="667"/>
        <v>4.17</v>
      </c>
      <c r="P2167" s="68">
        <f t="shared" si="669"/>
        <v>12.51</v>
      </c>
      <c r="Q2167" s="69">
        <f t="shared" si="668"/>
        <v>0.25</v>
      </c>
    </row>
    <row r="2168" spans="1:17" ht="39" customHeight="1" x14ac:dyDescent="0.2">
      <c r="A2168" s="12" t="s">
        <v>48</v>
      </c>
      <c r="B2168" s="14">
        <v>92767</v>
      </c>
      <c r="C2168" s="12" t="s">
        <v>44</v>
      </c>
      <c r="D2168" s="12" t="s">
        <v>829</v>
      </c>
      <c r="E2168" s="137" t="s">
        <v>103</v>
      </c>
      <c r="F2168" s="137"/>
      <c r="G2168" s="13" t="s">
        <v>112</v>
      </c>
      <c r="H2168" s="16">
        <v>0.99099999999999999</v>
      </c>
      <c r="I2168" s="15">
        <f t="shared" si="679"/>
        <v>11.4975</v>
      </c>
      <c r="J2168" s="15">
        <f t="shared" si="680"/>
        <v>11.39</v>
      </c>
      <c r="K2168" s="65"/>
      <c r="N2168" s="59">
        <v>15.33</v>
      </c>
      <c r="O2168" s="68">
        <f t="shared" si="667"/>
        <v>3.8325</v>
      </c>
      <c r="P2168" s="68">
        <f t="shared" si="669"/>
        <v>11.4975</v>
      </c>
      <c r="Q2168" s="69">
        <f t="shared" si="668"/>
        <v>0.25</v>
      </c>
    </row>
    <row r="2169" spans="1:17" ht="39" customHeight="1" x14ac:dyDescent="0.2">
      <c r="A2169" s="17" t="s">
        <v>50</v>
      </c>
      <c r="B2169" s="19">
        <v>3736</v>
      </c>
      <c r="C2169" s="17" t="s">
        <v>44</v>
      </c>
      <c r="D2169" s="17" t="s">
        <v>1065</v>
      </c>
      <c r="E2169" s="139" t="s">
        <v>54</v>
      </c>
      <c r="F2169" s="139"/>
      <c r="G2169" s="18" t="s">
        <v>101</v>
      </c>
      <c r="H2169" s="21">
        <v>1</v>
      </c>
      <c r="I2169" s="20">
        <f t="shared" si="679"/>
        <v>58.837500000000006</v>
      </c>
      <c r="J2169" s="20">
        <f t="shared" si="680"/>
        <v>58.83</v>
      </c>
      <c r="K2169" s="65"/>
      <c r="N2169" s="59">
        <v>78.45</v>
      </c>
      <c r="O2169" s="68">
        <f t="shared" si="667"/>
        <v>19.612500000000001</v>
      </c>
      <c r="P2169" s="68">
        <f t="shared" si="669"/>
        <v>58.837500000000006</v>
      </c>
      <c r="Q2169" s="69">
        <f t="shared" si="668"/>
        <v>0.25</v>
      </c>
    </row>
    <row r="2170" spans="1:17" ht="26.1" customHeight="1" x14ac:dyDescent="0.2">
      <c r="A2170" s="17" t="s">
        <v>50</v>
      </c>
      <c r="B2170" s="19">
        <v>6193</v>
      </c>
      <c r="C2170" s="17" t="s">
        <v>44</v>
      </c>
      <c r="D2170" s="17" t="s">
        <v>269</v>
      </c>
      <c r="E2170" s="139" t="s">
        <v>54</v>
      </c>
      <c r="F2170" s="139"/>
      <c r="G2170" s="18" t="s">
        <v>108</v>
      </c>
      <c r="H2170" s="21">
        <v>1.87</v>
      </c>
      <c r="I2170" s="20">
        <f t="shared" si="679"/>
        <v>7.4175000000000004</v>
      </c>
      <c r="J2170" s="20">
        <f t="shared" si="680"/>
        <v>13.87</v>
      </c>
      <c r="K2170" s="65"/>
      <c r="N2170" s="59">
        <v>9.89</v>
      </c>
      <c r="O2170" s="68">
        <f t="shared" si="667"/>
        <v>2.4725000000000001</v>
      </c>
      <c r="P2170" s="68">
        <f t="shared" si="669"/>
        <v>7.4175000000000004</v>
      </c>
      <c r="Q2170" s="69">
        <f t="shared" si="668"/>
        <v>0.25</v>
      </c>
    </row>
    <row r="2171" spans="1:17" ht="26.1" customHeight="1" thickBot="1" x14ac:dyDescent="0.25">
      <c r="A2171" s="17" t="s">
        <v>50</v>
      </c>
      <c r="B2171" s="19">
        <v>40304</v>
      </c>
      <c r="C2171" s="17" t="s">
        <v>44</v>
      </c>
      <c r="D2171" s="17" t="s">
        <v>350</v>
      </c>
      <c r="E2171" s="139" t="s">
        <v>54</v>
      </c>
      <c r="F2171" s="139"/>
      <c r="G2171" s="18" t="s">
        <v>112</v>
      </c>
      <c r="H2171" s="21">
        <v>0.04</v>
      </c>
      <c r="I2171" s="20">
        <f t="shared" si="679"/>
        <v>18.8325</v>
      </c>
      <c r="J2171" s="20">
        <f t="shared" si="680"/>
        <v>0.75</v>
      </c>
      <c r="K2171" s="65"/>
      <c r="N2171" s="59">
        <v>25.11</v>
      </c>
      <c r="O2171" s="68">
        <f t="shared" si="667"/>
        <v>6.2774999999999999</v>
      </c>
      <c r="P2171" s="68">
        <f t="shared" si="669"/>
        <v>18.8325</v>
      </c>
      <c r="Q2171" s="69">
        <f t="shared" si="668"/>
        <v>0.25</v>
      </c>
    </row>
    <row r="2172" spans="1:17" ht="0.95" customHeight="1" thickTop="1" x14ac:dyDescent="0.2">
      <c r="A2172" s="11"/>
      <c r="B2172" s="11"/>
      <c r="C2172" s="11"/>
      <c r="D2172" s="11"/>
      <c r="E2172" s="11"/>
      <c r="F2172" s="11"/>
      <c r="G2172" s="11"/>
      <c r="H2172" s="11"/>
      <c r="I2172" s="11"/>
      <c r="J2172" s="11"/>
      <c r="K2172" s="65" t="b">
        <f t="shared" si="670"/>
        <v>0</v>
      </c>
      <c r="N2172" s="59"/>
      <c r="O2172" s="68">
        <f t="shared" si="667"/>
        <v>0</v>
      </c>
      <c r="P2172" s="68">
        <f t="shared" si="669"/>
        <v>0</v>
      </c>
      <c r="Q2172" s="69" t="e">
        <f t="shared" si="668"/>
        <v>#DIV/0!</v>
      </c>
    </row>
    <row r="2173" spans="1:17" ht="18" customHeight="1" x14ac:dyDescent="0.2">
      <c r="A2173" s="2" t="s">
        <v>1066</v>
      </c>
      <c r="B2173" s="4" t="s">
        <v>36</v>
      </c>
      <c r="C2173" s="2" t="s">
        <v>37</v>
      </c>
      <c r="D2173" s="2" t="s">
        <v>9</v>
      </c>
      <c r="E2173" s="129" t="s">
        <v>38</v>
      </c>
      <c r="F2173" s="129"/>
      <c r="G2173" s="3" t="s">
        <v>39</v>
      </c>
      <c r="H2173" s="4" t="s">
        <v>40</v>
      </c>
      <c r="I2173" s="4" t="s">
        <v>41</v>
      </c>
      <c r="J2173" s="4" t="s">
        <v>10</v>
      </c>
      <c r="K2173" s="65">
        <f t="shared" si="670"/>
        <v>95.58</v>
      </c>
      <c r="N2173" s="59" t="s">
        <v>41</v>
      </c>
      <c r="O2173" s="68" t="e">
        <f t="shared" si="667"/>
        <v>#VALUE!</v>
      </c>
      <c r="P2173" s="68" t="e">
        <f t="shared" si="669"/>
        <v>#VALUE!</v>
      </c>
      <c r="Q2173" s="69" t="e">
        <f t="shared" si="668"/>
        <v>#VALUE!</v>
      </c>
    </row>
    <row r="2174" spans="1:17" ht="39" customHeight="1" x14ac:dyDescent="0.2">
      <c r="A2174" s="6" t="s">
        <v>42</v>
      </c>
      <c r="B2174" s="8">
        <v>98546</v>
      </c>
      <c r="C2174" s="6" t="s">
        <v>44</v>
      </c>
      <c r="D2174" s="6" t="s">
        <v>1067</v>
      </c>
      <c r="E2174" s="138" t="s">
        <v>355</v>
      </c>
      <c r="F2174" s="138"/>
      <c r="G2174" s="7" t="s">
        <v>101</v>
      </c>
      <c r="H2174" s="10">
        <v>1</v>
      </c>
      <c r="I2174" s="9">
        <f>SUM(J2175:J2179)</f>
        <v>95.58</v>
      </c>
      <c r="J2174" s="9">
        <f>H2174*I2174</f>
        <v>95.58</v>
      </c>
      <c r="K2174" s="65"/>
      <c r="N2174" s="59">
        <v>127.44</v>
      </c>
      <c r="O2174" s="68">
        <f t="shared" si="667"/>
        <v>31.86</v>
      </c>
      <c r="P2174" s="68">
        <f t="shared" si="669"/>
        <v>95.58</v>
      </c>
      <c r="Q2174" s="69">
        <f t="shared" si="668"/>
        <v>0.25</v>
      </c>
    </row>
    <row r="2175" spans="1:17" ht="26.1" customHeight="1" x14ac:dyDescent="0.2">
      <c r="A2175" s="12" t="s">
        <v>48</v>
      </c>
      <c r="B2175" s="14">
        <v>88243</v>
      </c>
      <c r="C2175" s="12" t="s">
        <v>44</v>
      </c>
      <c r="D2175" s="12" t="s">
        <v>356</v>
      </c>
      <c r="E2175" s="137" t="s">
        <v>46</v>
      </c>
      <c r="F2175" s="137"/>
      <c r="G2175" s="13" t="s">
        <v>73</v>
      </c>
      <c r="H2175" s="16">
        <v>0.192</v>
      </c>
      <c r="I2175" s="15">
        <f t="shared" ref="I2175:I2179" si="681">P2175</f>
        <v>13.3125</v>
      </c>
      <c r="J2175" s="15">
        <f t="shared" ref="J2175:J2179" si="682">ROUNDDOWN(H2175*I2175,2)</f>
        <v>2.5499999999999998</v>
      </c>
      <c r="K2175" s="65"/>
      <c r="N2175" s="59">
        <v>17.75</v>
      </c>
      <c r="O2175" s="68">
        <f t="shared" si="667"/>
        <v>4.4375</v>
      </c>
      <c r="P2175" s="68">
        <f t="shared" si="669"/>
        <v>13.3125</v>
      </c>
      <c r="Q2175" s="69">
        <f t="shared" si="668"/>
        <v>0.25</v>
      </c>
    </row>
    <row r="2176" spans="1:17" ht="24" customHeight="1" x14ac:dyDescent="0.2">
      <c r="A2176" s="12" t="s">
        <v>48</v>
      </c>
      <c r="B2176" s="14">
        <v>88270</v>
      </c>
      <c r="C2176" s="12" t="s">
        <v>44</v>
      </c>
      <c r="D2176" s="12" t="s">
        <v>357</v>
      </c>
      <c r="E2176" s="137" t="s">
        <v>46</v>
      </c>
      <c r="F2176" s="137"/>
      <c r="G2176" s="13" t="s">
        <v>73</v>
      </c>
      <c r="H2176" s="16">
        <v>0.94799999999999995</v>
      </c>
      <c r="I2176" s="15">
        <f t="shared" si="681"/>
        <v>16.297499999999999</v>
      </c>
      <c r="J2176" s="15">
        <f t="shared" si="682"/>
        <v>15.45</v>
      </c>
      <c r="K2176" s="65"/>
      <c r="N2176" s="59">
        <v>21.73</v>
      </c>
      <c r="O2176" s="68">
        <f t="shared" si="667"/>
        <v>5.4325000000000001</v>
      </c>
      <c r="P2176" s="68">
        <f t="shared" si="669"/>
        <v>16.297499999999999</v>
      </c>
      <c r="Q2176" s="69">
        <f t="shared" si="668"/>
        <v>0.25</v>
      </c>
    </row>
    <row r="2177" spans="1:17" ht="26.1" customHeight="1" x14ac:dyDescent="0.2">
      <c r="A2177" s="17" t="s">
        <v>50</v>
      </c>
      <c r="B2177" s="19">
        <v>511</v>
      </c>
      <c r="C2177" s="17" t="s">
        <v>44</v>
      </c>
      <c r="D2177" s="17" t="s">
        <v>623</v>
      </c>
      <c r="E2177" s="139" t="s">
        <v>54</v>
      </c>
      <c r="F2177" s="139"/>
      <c r="G2177" s="18" t="s">
        <v>133</v>
      </c>
      <c r="H2177" s="21">
        <v>0.61499999999999999</v>
      </c>
      <c r="I2177" s="20">
        <f t="shared" si="681"/>
        <v>14.445</v>
      </c>
      <c r="J2177" s="20">
        <f t="shared" si="682"/>
        <v>8.8800000000000008</v>
      </c>
      <c r="K2177" s="65"/>
      <c r="N2177" s="59">
        <v>19.260000000000002</v>
      </c>
      <c r="O2177" s="68">
        <f t="shared" si="667"/>
        <v>4.8150000000000004</v>
      </c>
      <c r="P2177" s="68">
        <f t="shared" si="669"/>
        <v>14.445</v>
      </c>
      <c r="Q2177" s="69">
        <f t="shared" si="668"/>
        <v>0.25</v>
      </c>
    </row>
    <row r="2178" spans="1:17" ht="26.1" customHeight="1" x14ac:dyDescent="0.2">
      <c r="A2178" s="17" t="s">
        <v>50</v>
      </c>
      <c r="B2178" s="19">
        <v>4014</v>
      </c>
      <c r="C2178" s="17" t="s">
        <v>44</v>
      </c>
      <c r="D2178" s="17" t="s">
        <v>624</v>
      </c>
      <c r="E2178" s="139" t="s">
        <v>54</v>
      </c>
      <c r="F2178" s="139"/>
      <c r="G2178" s="18" t="s">
        <v>101</v>
      </c>
      <c r="H2178" s="21">
        <v>1.125</v>
      </c>
      <c r="I2178" s="20">
        <f t="shared" si="681"/>
        <v>59.61</v>
      </c>
      <c r="J2178" s="20">
        <f t="shared" si="682"/>
        <v>67.06</v>
      </c>
      <c r="K2178" s="65"/>
      <c r="N2178" s="59">
        <v>79.48</v>
      </c>
      <c r="O2178" s="68">
        <f t="shared" si="667"/>
        <v>19.87</v>
      </c>
      <c r="P2178" s="68">
        <f t="shared" si="669"/>
        <v>59.61</v>
      </c>
      <c r="Q2178" s="69">
        <f t="shared" si="668"/>
        <v>0.25</v>
      </c>
    </row>
    <row r="2179" spans="1:17" ht="24" customHeight="1" thickBot="1" x14ac:dyDescent="0.25">
      <c r="A2179" s="17" t="s">
        <v>50</v>
      </c>
      <c r="B2179" s="19">
        <v>4226</v>
      </c>
      <c r="C2179" s="17" t="s">
        <v>44</v>
      </c>
      <c r="D2179" s="17" t="s">
        <v>626</v>
      </c>
      <c r="E2179" s="139" t="s">
        <v>54</v>
      </c>
      <c r="F2179" s="139"/>
      <c r="G2179" s="18" t="s">
        <v>112</v>
      </c>
      <c r="H2179" s="21">
        <v>0.26</v>
      </c>
      <c r="I2179" s="20">
        <f t="shared" si="681"/>
        <v>6.3450000000000006</v>
      </c>
      <c r="J2179" s="20">
        <f t="shared" si="682"/>
        <v>1.64</v>
      </c>
      <c r="K2179" s="65"/>
      <c r="N2179" s="59">
        <v>8.4600000000000009</v>
      </c>
      <c r="O2179" s="68">
        <f t="shared" si="667"/>
        <v>2.1150000000000002</v>
      </c>
      <c r="P2179" s="68">
        <f t="shared" si="669"/>
        <v>6.3450000000000006</v>
      </c>
      <c r="Q2179" s="69">
        <f t="shared" si="668"/>
        <v>0.25</v>
      </c>
    </row>
    <row r="2180" spans="1:17" ht="0.95" customHeight="1" thickTop="1" x14ac:dyDescent="0.2">
      <c r="A2180" s="11"/>
      <c r="B2180" s="11"/>
      <c r="C2180" s="11"/>
      <c r="D2180" s="11"/>
      <c r="E2180" s="11"/>
      <c r="F2180" s="11"/>
      <c r="G2180" s="11"/>
      <c r="H2180" s="11"/>
      <c r="I2180" s="11"/>
      <c r="J2180" s="11"/>
      <c r="K2180" s="65" t="b">
        <f t="shared" si="670"/>
        <v>0</v>
      </c>
      <c r="N2180" s="59"/>
      <c r="O2180" s="68">
        <f t="shared" si="667"/>
        <v>0</v>
      </c>
      <c r="P2180" s="68">
        <f t="shared" si="669"/>
        <v>0</v>
      </c>
      <c r="Q2180" s="69" t="e">
        <f t="shared" si="668"/>
        <v>#DIV/0!</v>
      </c>
    </row>
    <row r="2181" spans="1:17" ht="18" customHeight="1" x14ac:dyDescent="0.2">
      <c r="A2181" s="2" t="s">
        <v>1068</v>
      </c>
      <c r="B2181" s="4" t="s">
        <v>36</v>
      </c>
      <c r="C2181" s="2" t="s">
        <v>37</v>
      </c>
      <c r="D2181" s="2" t="s">
        <v>9</v>
      </c>
      <c r="E2181" s="129" t="s">
        <v>38</v>
      </c>
      <c r="F2181" s="129"/>
      <c r="G2181" s="3" t="s">
        <v>39</v>
      </c>
      <c r="H2181" s="4" t="s">
        <v>40</v>
      </c>
      <c r="I2181" s="4" t="s">
        <v>41</v>
      </c>
      <c r="J2181" s="4" t="s">
        <v>10</v>
      </c>
      <c r="K2181" s="65">
        <f t="shared" si="670"/>
        <v>8.76</v>
      </c>
      <c r="N2181" s="59" t="s">
        <v>41</v>
      </c>
      <c r="O2181" s="68" t="e">
        <f t="shared" si="667"/>
        <v>#VALUE!</v>
      </c>
      <c r="P2181" s="68" t="e">
        <f t="shared" si="669"/>
        <v>#VALUE!</v>
      </c>
      <c r="Q2181" s="69" t="e">
        <f t="shared" si="668"/>
        <v>#VALUE!</v>
      </c>
    </row>
    <row r="2182" spans="1:17" ht="26.1" customHeight="1" x14ac:dyDescent="0.2">
      <c r="A2182" s="6" t="s">
        <v>42</v>
      </c>
      <c r="B2182" s="8">
        <v>93653</v>
      </c>
      <c r="C2182" s="6" t="s">
        <v>44</v>
      </c>
      <c r="D2182" s="6" t="s">
        <v>1069</v>
      </c>
      <c r="E2182" s="138" t="s">
        <v>157</v>
      </c>
      <c r="F2182" s="138"/>
      <c r="G2182" s="7" t="s">
        <v>130</v>
      </c>
      <c r="H2182" s="10">
        <v>1</v>
      </c>
      <c r="I2182" s="9">
        <f>SUM(J2183:J2186)</f>
        <v>8.76</v>
      </c>
      <c r="J2182" s="9">
        <f>H2182*I2182</f>
        <v>8.76</v>
      </c>
      <c r="K2182" s="65"/>
      <c r="N2182" s="59">
        <v>11.67</v>
      </c>
      <c r="O2182" s="68">
        <f t="shared" si="667"/>
        <v>2.9175</v>
      </c>
      <c r="P2182" s="68">
        <f t="shared" si="669"/>
        <v>8.7524999999999995</v>
      </c>
      <c r="Q2182" s="69">
        <f t="shared" si="668"/>
        <v>0.25</v>
      </c>
    </row>
    <row r="2183" spans="1:17" ht="26.1" customHeight="1" x14ac:dyDescent="0.2">
      <c r="A2183" s="12" t="s">
        <v>48</v>
      </c>
      <c r="B2183" s="14">
        <v>88247</v>
      </c>
      <c r="C2183" s="12" t="s">
        <v>44</v>
      </c>
      <c r="D2183" s="12" t="s">
        <v>1049</v>
      </c>
      <c r="E2183" s="137" t="s">
        <v>46</v>
      </c>
      <c r="F2183" s="137"/>
      <c r="G2183" s="13" t="s">
        <v>73</v>
      </c>
      <c r="H2183" s="16">
        <v>3.5200000000000002E-2</v>
      </c>
      <c r="I2183" s="15">
        <f t="shared" ref="I2183:I2186" si="683">P2183</f>
        <v>13.5975</v>
      </c>
      <c r="J2183" s="15">
        <f>ROUND(H2183*I2183,2)</f>
        <v>0.48</v>
      </c>
      <c r="K2183" s="65"/>
      <c r="N2183" s="59">
        <v>18.13</v>
      </c>
      <c r="O2183" s="68">
        <f t="shared" si="667"/>
        <v>4.5324999999999998</v>
      </c>
      <c r="P2183" s="68">
        <f t="shared" si="669"/>
        <v>13.5975</v>
      </c>
      <c r="Q2183" s="69">
        <f t="shared" si="668"/>
        <v>0.25</v>
      </c>
    </row>
    <row r="2184" spans="1:17" ht="24" customHeight="1" x14ac:dyDescent="0.2">
      <c r="A2184" s="12" t="s">
        <v>48</v>
      </c>
      <c r="B2184" s="14">
        <v>88264</v>
      </c>
      <c r="C2184" s="12" t="s">
        <v>44</v>
      </c>
      <c r="D2184" s="12" t="s">
        <v>564</v>
      </c>
      <c r="E2184" s="137" t="s">
        <v>46</v>
      </c>
      <c r="F2184" s="137"/>
      <c r="G2184" s="13" t="s">
        <v>73</v>
      </c>
      <c r="H2184" s="16">
        <v>3.5200000000000002E-2</v>
      </c>
      <c r="I2184" s="15">
        <f t="shared" si="683"/>
        <v>16.484999999999999</v>
      </c>
      <c r="J2184" s="15">
        <f>ROUND(H2184*I2184,2)</f>
        <v>0.57999999999999996</v>
      </c>
      <c r="K2184" s="65"/>
      <c r="N2184" s="59">
        <v>21.98</v>
      </c>
      <c r="O2184" s="68">
        <f t="shared" ref="O2184:O2247" si="684">N2184*$O$4</f>
        <v>5.4950000000000001</v>
      </c>
      <c r="P2184" s="68">
        <f t="shared" si="669"/>
        <v>16.484999999999999</v>
      </c>
      <c r="Q2184" s="69">
        <f t="shared" ref="Q2184:Q2247" si="685">1-(P2184/N2184)</f>
        <v>0.25</v>
      </c>
    </row>
    <row r="2185" spans="1:17" ht="39" customHeight="1" x14ac:dyDescent="0.2">
      <c r="A2185" s="17" t="s">
        <v>50</v>
      </c>
      <c r="B2185" s="19">
        <v>1570</v>
      </c>
      <c r="C2185" s="17" t="s">
        <v>44</v>
      </c>
      <c r="D2185" s="17" t="s">
        <v>1070</v>
      </c>
      <c r="E2185" s="139" t="s">
        <v>54</v>
      </c>
      <c r="F2185" s="139"/>
      <c r="G2185" s="18" t="s">
        <v>130</v>
      </c>
      <c r="H2185" s="21">
        <v>1</v>
      </c>
      <c r="I2185" s="20">
        <f t="shared" si="683"/>
        <v>0.75750000000000006</v>
      </c>
      <c r="J2185" s="20">
        <f t="shared" ref="J2185" si="686">ROUNDDOWN(H2185*I2185,2)</f>
        <v>0.75</v>
      </c>
      <c r="K2185" s="65"/>
      <c r="N2185" s="59">
        <v>1.01</v>
      </c>
      <c r="O2185" s="68">
        <f t="shared" si="684"/>
        <v>0.2525</v>
      </c>
      <c r="P2185" s="68">
        <f t="shared" si="669"/>
        <v>0.75750000000000006</v>
      </c>
      <c r="Q2185" s="69">
        <f t="shared" si="685"/>
        <v>0.25</v>
      </c>
    </row>
    <row r="2186" spans="1:17" ht="24" customHeight="1" thickBot="1" x14ac:dyDescent="0.25">
      <c r="A2186" s="17" t="s">
        <v>50</v>
      </c>
      <c r="B2186" s="19">
        <v>34653</v>
      </c>
      <c r="C2186" s="17" t="s">
        <v>44</v>
      </c>
      <c r="D2186" s="17" t="s">
        <v>1071</v>
      </c>
      <c r="E2186" s="139" t="s">
        <v>54</v>
      </c>
      <c r="F2186" s="139"/>
      <c r="G2186" s="18" t="s">
        <v>130</v>
      </c>
      <c r="H2186" s="21">
        <v>1</v>
      </c>
      <c r="I2186" s="20">
        <f t="shared" si="683"/>
        <v>6.9450000000000003</v>
      </c>
      <c r="J2186" s="20">
        <f>ROUND(H2186*I2186,2)</f>
        <v>6.95</v>
      </c>
      <c r="K2186" s="65"/>
      <c r="N2186" s="59">
        <v>9.26</v>
      </c>
      <c r="O2186" s="68">
        <f t="shared" si="684"/>
        <v>2.3149999999999999</v>
      </c>
      <c r="P2186" s="68">
        <f t="shared" si="669"/>
        <v>6.9450000000000003</v>
      </c>
      <c r="Q2186" s="69">
        <f t="shared" si="685"/>
        <v>0.25</v>
      </c>
    </row>
    <row r="2187" spans="1:17" ht="0.95" customHeight="1" thickTop="1" x14ac:dyDescent="0.2">
      <c r="A2187" s="11"/>
      <c r="B2187" s="11"/>
      <c r="C2187" s="11"/>
      <c r="D2187" s="11"/>
      <c r="E2187" s="11"/>
      <c r="F2187" s="11"/>
      <c r="G2187" s="11"/>
      <c r="H2187" s="11"/>
      <c r="I2187" s="11"/>
      <c r="J2187" s="11"/>
      <c r="K2187" s="65" t="b">
        <f t="shared" ref="K2187:K2244" si="687">IF(J2187="Total",J2188)</f>
        <v>0</v>
      </c>
      <c r="N2187" s="59"/>
      <c r="O2187" s="68">
        <f t="shared" si="684"/>
        <v>0</v>
      </c>
      <c r="P2187" s="68">
        <f t="shared" si="669"/>
        <v>0</v>
      </c>
      <c r="Q2187" s="69" t="e">
        <f t="shared" si="685"/>
        <v>#DIV/0!</v>
      </c>
    </row>
    <row r="2188" spans="1:17" ht="18" customHeight="1" x14ac:dyDescent="0.2">
      <c r="A2188" s="2" t="s">
        <v>1072</v>
      </c>
      <c r="B2188" s="4" t="s">
        <v>36</v>
      </c>
      <c r="C2188" s="2" t="s">
        <v>37</v>
      </c>
      <c r="D2188" s="2" t="s">
        <v>9</v>
      </c>
      <c r="E2188" s="129" t="s">
        <v>38</v>
      </c>
      <c r="F2188" s="129"/>
      <c r="G2188" s="3" t="s">
        <v>39</v>
      </c>
      <c r="H2188" s="4" t="s">
        <v>40</v>
      </c>
      <c r="I2188" s="4" t="s">
        <v>41</v>
      </c>
      <c r="J2188" s="4" t="s">
        <v>10</v>
      </c>
      <c r="K2188" s="65">
        <f t="shared" si="687"/>
        <v>9.1300000000000008</v>
      </c>
      <c r="N2188" s="59" t="s">
        <v>41</v>
      </c>
      <c r="O2188" s="68" t="e">
        <f t="shared" si="684"/>
        <v>#VALUE!</v>
      </c>
      <c r="P2188" s="68" t="e">
        <f t="shared" si="669"/>
        <v>#VALUE!</v>
      </c>
      <c r="Q2188" s="69" t="e">
        <f t="shared" si="685"/>
        <v>#VALUE!</v>
      </c>
    </row>
    <row r="2189" spans="1:17" ht="26.1" customHeight="1" x14ac:dyDescent="0.2">
      <c r="A2189" s="6" t="s">
        <v>42</v>
      </c>
      <c r="B2189" s="8">
        <v>93654</v>
      </c>
      <c r="C2189" s="6" t="s">
        <v>44</v>
      </c>
      <c r="D2189" s="6" t="s">
        <v>1073</v>
      </c>
      <c r="E2189" s="138" t="s">
        <v>157</v>
      </c>
      <c r="F2189" s="138"/>
      <c r="G2189" s="7" t="s">
        <v>130</v>
      </c>
      <c r="H2189" s="10">
        <v>1</v>
      </c>
      <c r="I2189" s="9">
        <f>SUM(J2190:J2193)</f>
        <v>9.1300000000000008</v>
      </c>
      <c r="J2189" s="9">
        <f>H2189*I2189</f>
        <v>9.1300000000000008</v>
      </c>
      <c r="K2189" s="65"/>
      <c r="N2189" s="59">
        <v>12.17</v>
      </c>
      <c r="O2189" s="68">
        <f t="shared" si="684"/>
        <v>3.0425</v>
      </c>
      <c r="P2189" s="68">
        <f t="shared" si="669"/>
        <v>9.1274999999999995</v>
      </c>
      <c r="Q2189" s="69">
        <f t="shared" si="685"/>
        <v>0.25</v>
      </c>
    </row>
    <row r="2190" spans="1:17" ht="26.1" customHeight="1" x14ac:dyDescent="0.2">
      <c r="A2190" s="12" t="s">
        <v>48</v>
      </c>
      <c r="B2190" s="14">
        <v>88247</v>
      </c>
      <c r="C2190" s="12" t="s">
        <v>44</v>
      </c>
      <c r="D2190" s="12" t="s">
        <v>1049</v>
      </c>
      <c r="E2190" s="137" t="s">
        <v>46</v>
      </c>
      <c r="F2190" s="137"/>
      <c r="G2190" s="13" t="s">
        <v>73</v>
      </c>
      <c r="H2190" s="16">
        <v>4.7600000000000003E-2</v>
      </c>
      <c r="I2190" s="15">
        <f t="shared" ref="I2190:I2193" si="688">P2190</f>
        <v>13.5975</v>
      </c>
      <c r="J2190" s="15">
        <f>ROUND(H2190*I2190,2)</f>
        <v>0.65</v>
      </c>
      <c r="K2190" s="65"/>
      <c r="N2190" s="59">
        <v>18.13</v>
      </c>
      <c r="O2190" s="68">
        <f t="shared" si="684"/>
        <v>4.5324999999999998</v>
      </c>
      <c r="P2190" s="68">
        <f t="shared" ref="P2190:P2253" si="689">N2190-O2190</f>
        <v>13.5975</v>
      </c>
      <c r="Q2190" s="69">
        <f t="shared" si="685"/>
        <v>0.25</v>
      </c>
    </row>
    <row r="2191" spans="1:17" ht="24" customHeight="1" x14ac:dyDescent="0.2">
      <c r="A2191" s="12" t="s">
        <v>48</v>
      </c>
      <c r="B2191" s="14">
        <v>88264</v>
      </c>
      <c r="C2191" s="12" t="s">
        <v>44</v>
      </c>
      <c r="D2191" s="12" t="s">
        <v>564</v>
      </c>
      <c r="E2191" s="137" t="s">
        <v>46</v>
      </c>
      <c r="F2191" s="137"/>
      <c r="G2191" s="13" t="s">
        <v>73</v>
      </c>
      <c r="H2191" s="16">
        <v>4.7600000000000003E-2</v>
      </c>
      <c r="I2191" s="15">
        <f t="shared" si="688"/>
        <v>16.484999999999999</v>
      </c>
      <c r="J2191" s="15">
        <f>ROUND(H2191*I2191,2)</f>
        <v>0.78</v>
      </c>
      <c r="K2191" s="65"/>
      <c r="N2191" s="59">
        <v>21.98</v>
      </c>
      <c r="O2191" s="68">
        <f t="shared" si="684"/>
        <v>5.4950000000000001</v>
      </c>
      <c r="P2191" s="68">
        <f t="shared" si="689"/>
        <v>16.484999999999999</v>
      </c>
      <c r="Q2191" s="69">
        <f t="shared" si="685"/>
        <v>0.25</v>
      </c>
    </row>
    <row r="2192" spans="1:17" ht="39" customHeight="1" x14ac:dyDescent="0.2">
      <c r="A2192" s="17" t="s">
        <v>50</v>
      </c>
      <c r="B2192" s="19">
        <v>1570</v>
      </c>
      <c r="C2192" s="17" t="s">
        <v>44</v>
      </c>
      <c r="D2192" s="17" t="s">
        <v>1070</v>
      </c>
      <c r="E2192" s="139" t="s">
        <v>54</v>
      </c>
      <c r="F2192" s="139"/>
      <c r="G2192" s="18" t="s">
        <v>130</v>
      </c>
      <c r="H2192" s="21">
        <v>1</v>
      </c>
      <c r="I2192" s="20">
        <f t="shared" si="688"/>
        <v>0.75750000000000006</v>
      </c>
      <c r="J2192" s="20">
        <f>ROUND(H2192*I2192,2)</f>
        <v>0.76</v>
      </c>
      <c r="K2192" s="65"/>
      <c r="N2192" s="59">
        <v>1.01</v>
      </c>
      <c r="O2192" s="68">
        <f t="shared" si="684"/>
        <v>0.2525</v>
      </c>
      <c r="P2192" s="68">
        <f t="shared" si="689"/>
        <v>0.75750000000000006</v>
      </c>
      <c r="Q2192" s="69">
        <f t="shared" si="685"/>
        <v>0.25</v>
      </c>
    </row>
    <row r="2193" spans="1:17" ht="24" customHeight="1" thickBot="1" x14ac:dyDescent="0.25">
      <c r="A2193" s="17" t="s">
        <v>50</v>
      </c>
      <c r="B2193" s="19">
        <v>34653</v>
      </c>
      <c r="C2193" s="17" t="s">
        <v>44</v>
      </c>
      <c r="D2193" s="17" t="s">
        <v>1071</v>
      </c>
      <c r="E2193" s="139" t="s">
        <v>54</v>
      </c>
      <c r="F2193" s="139"/>
      <c r="G2193" s="18" t="s">
        <v>130</v>
      </c>
      <c r="H2193" s="21">
        <v>1</v>
      </c>
      <c r="I2193" s="20">
        <f t="shared" si="688"/>
        <v>6.9450000000000003</v>
      </c>
      <c r="J2193" s="20">
        <f t="shared" ref="J2193" si="690">ROUNDDOWN(H2193*I2193,2)</f>
        <v>6.94</v>
      </c>
      <c r="K2193" s="65"/>
      <c r="N2193" s="59">
        <v>9.26</v>
      </c>
      <c r="O2193" s="68">
        <f t="shared" si="684"/>
        <v>2.3149999999999999</v>
      </c>
      <c r="P2193" s="68">
        <f t="shared" si="689"/>
        <v>6.9450000000000003</v>
      </c>
      <c r="Q2193" s="69">
        <f t="shared" si="685"/>
        <v>0.25</v>
      </c>
    </row>
    <row r="2194" spans="1:17" ht="0.95" customHeight="1" thickTop="1" x14ac:dyDescent="0.2">
      <c r="A2194" s="11"/>
      <c r="B2194" s="11"/>
      <c r="C2194" s="11"/>
      <c r="D2194" s="11"/>
      <c r="E2194" s="11"/>
      <c r="F2194" s="11"/>
      <c r="G2194" s="11"/>
      <c r="H2194" s="11"/>
      <c r="I2194" s="11"/>
      <c r="J2194" s="11"/>
      <c r="K2194" s="65" t="b">
        <f t="shared" si="687"/>
        <v>0</v>
      </c>
      <c r="N2194" s="59"/>
      <c r="O2194" s="68">
        <f t="shared" si="684"/>
        <v>0</v>
      </c>
      <c r="P2194" s="68">
        <f t="shared" si="689"/>
        <v>0</v>
      </c>
      <c r="Q2194" s="69" t="e">
        <f t="shared" si="685"/>
        <v>#DIV/0!</v>
      </c>
    </row>
    <row r="2195" spans="1:17" ht="18" customHeight="1" x14ac:dyDescent="0.2">
      <c r="A2195" s="2" t="s">
        <v>1074</v>
      </c>
      <c r="B2195" s="4" t="s">
        <v>36</v>
      </c>
      <c r="C2195" s="2" t="s">
        <v>37</v>
      </c>
      <c r="D2195" s="2" t="s">
        <v>9</v>
      </c>
      <c r="E2195" s="129" t="s">
        <v>38</v>
      </c>
      <c r="F2195" s="129"/>
      <c r="G2195" s="3" t="s">
        <v>39</v>
      </c>
      <c r="H2195" s="4" t="s">
        <v>40</v>
      </c>
      <c r="I2195" s="4" t="s">
        <v>41</v>
      </c>
      <c r="J2195" s="4" t="s">
        <v>10</v>
      </c>
      <c r="K2195" s="65">
        <f t="shared" si="687"/>
        <v>9.93</v>
      </c>
      <c r="N2195" s="59" t="s">
        <v>41</v>
      </c>
      <c r="O2195" s="68" t="e">
        <f t="shared" si="684"/>
        <v>#VALUE!</v>
      </c>
      <c r="P2195" s="68" t="e">
        <f t="shared" si="689"/>
        <v>#VALUE!</v>
      </c>
      <c r="Q2195" s="69" t="e">
        <f t="shared" si="685"/>
        <v>#VALUE!</v>
      </c>
    </row>
    <row r="2196" spans="1:17" ht="26.1" customHeight="1" x14ac:dyDescent="0.2">
      <c r="A2196" s="6" t="s">
        <v>42</v>
      </c>
      <c r="B2196" s="8">
        <v>93655</v>
      </c>
      <c r="C2196" s="6" t="s">
        <v>44</v>
      </c>
      <c r="D2196" s="6" t="s">
        <v>1075</v>
      </c>
      <c r="E2196" s="138" t="s">
        <v>157</v>
      </c>
      <c r="F2196" s="138"/>
      <c r="G2196" s="7" t="s">
        <v>130</v>
      </c>
      <c r="H2196" s="10">
        <v>1</v>
      </c>
      <c r="I2196" s="9">
        <f>SUM(J2197:J2200)</f>
        <v>9.93</v>
      </c>
      <c r="J2196" s="9">
        <f>H2196*I2196</f>
        <v>9.93</v>
      </c>
      <c r="K2196" s="65"/>
      <c r="N2196" s="59">
        <v>13.23</v>
      </c>
      <c r="O2196" s="68">
        <f t="shared" si="684"/>
        <v>3.3075000000000001</v>
      </c>
      <c r="P2196" s="68">
        <f t="shared" si="689"/>
        <v>9.9224999999999994</v>
      </c>
      <c r="Q2196" s="69">
        <f t="shared" si="685"/>
        <v>0.25000000000000011</v>
      </c>
    </row>
    <row r="2197" spans="1:17" ht="26.1" customHeight="1" x14ac:dyDescent="0.2">
      <c r="A2197" s="12" t="s">
        <v>48</v>
      </c>
      <c r="B2197" s="14">
        <v>88247</v>
      </c>
      <c r="C2197" s="12" t="s">
        <v>44</v>
      </c>
      <c r="D2197" s="12" t="s">
        <v>1049</v>
      </c>
      <c r="E2197" s="137" t="s">
        <v>46</v>
      </c>
      <c r="F2197" s="137"/>
      <c r="G2197" s="13" t="s">
        <v>73</v>
      </c>
      <c r="H2197" s="16">
        <v>6.6299999999999998E-2</v>
      </c>
      <c r="I2197" s="15">
        <f t="shared" ref="I2197:I2200" si="691">P2197</f>
        <v>13.5975</v>
      </c>
      <c r="J2197" s="15">
        <f>ROUND(H2197*I2197,2)</f>
        <v>0.9</v>
      </c>
      <c r="K2197" s="65"/>
      <c r="N2197" s="59">
        <v>18.13</v>
      </c>
      <c r="O2197" s="68">
        <f t="shared" si="684"/>
        <v>4.5324999999999998</v>
      </c>
      <c r="P2197" s="68">
        <f t="shared" si="689"/>
        <v>13.5975</v>
      </c>
      <c r="Q2197" s="69">
        <f t="shared" si="685"/>
        <v>0.25</v>
      </c>
    </row>
    <row r="2198" spans="1:17" ht="24" customHeight="1" x14ac:dyDescent="0.2">
      <c r="A2198" s="12" t="s">
        <v>48</v>
      </c>
      <c r="B2198" s="14">
        <v>88264</v>
      </c>
      <c r="C2198" s="12" t="s">
        <v>44</v>
      </c>
      <c r="D2198" s="12" t="s">
        <v>564</v>
      </c>
      <c r="E2198" s="137" t="s">
        <v>46</v>
      </c>
      <c r="F2198" s="137"/>
      <c r="G2198" s="13" t="s">
        <v>73</v>
      </c>
      <c r="H2198" s="16">
        <v>6.6299999999999998E-2</v>
      </c>
      <c r="I2198" s="15">
        <f t="shared" si="691"/>
        <v>16.484999999999999</v>
      </c>
      <c r="J2198" s="15">
        <f>ROUND(H2198*I2198,2)</f>
        <v>1.0900000000000001</v>
      </c>
      <c r="K2198" s="65"/>
      <c r="N2198" s="59">
        <v>21.98</v>
      </c>
      <c r="O2198" s="68">
        <f t="shared" si="684"/>
        <v>5.4950000000000001</v>
      </c>
      <c r="P2198" s="68">
        <f t="shared" si="689"/>
        <v>16.484999999999999</v>
      </c>
      <c r="Q2198" s="69">
        <f t="shared" si="685"/>
        <v>0.25</v>
      </c>
    </row>
    <row r="2199" spans="1:17" ht="39" customHeight="1" x14ac:dyDescent="0.2">
      <c r="A2199" s="17" t="s">
        <v>50</v>
      </c>
      <c r="B2199" s="19">
        <v>1571</v>
      </c>
      <c r="C2199" s="17" t="s">
        <v>44</v>
      </c>
      <c r="D2199" s="17" t="s">
        <v>1076</v>
      </c>
      <c r="E2199" s="139" t="s">
        <v>54</v>
      </c>
      <c r="F2199" s="139"/>
      <c r="G2199" s="18" t="s">
        <v>130</v>
      </c>
      <c r="H2199" s="21">
        <v>1</v>
      </c>
      <c r="I2199" s="20">
        <f t="shared" si="691"/>
        <v>0.99</v>
      </c>
      <c r="J2199" s="20">
        <f>ROUND(H2199*I2199,2)</f>
        <v>0.99</v>
      </c>
      <c r="K2199" s="65"/>
      <c r="N2199" s="59">
        <v>1.32</v>
      </c>
      <c r="O2199" s="68">
        <f t="shared" si="684"/>
        <v>0.33</v>
      </c>
      <c r="P2199" s="68">
        <f t="shared" si="689"/>
        <v>0.99</v>
      </c>
      <c r="Q2199" s="69">
        <f t="shared" si="685"/>
        <v>0.25</v>
      </c>
    </row>
    <row r="2200" spans="1:17" ht="24" customHeight="1" thickBot="1" x14ac:dyDescent="0.25">
      <c r="A2200" s="17" t="s">
        <v>50</v>
      </c>
      <c r="B2200" s="19">
        <v>34653</v>
      </c>
      <c r="C2200" s="17" t="s">
        <v>44</v>
      </c>
      <c r="D2200" s="17" t="s">
        <v>1071</v>
      </c>
      <c r="E2200" s="139" t="s">
        <v>54</v>
      </c>
      <c r="F2200" s="139"/>
      <c r="G2200" s="18" t="s">
        <v>130</v>
      </c>
      <c r="H2200" s="21">
        <v>1</v>
      </c>
      <c r="I2200" s="20">
        <f t="shared" si="691"/>
        <v>6.9450000000000003</v>
      </c>
      <c r="J2200" s="20">
        <f>ROUND(H2200*I2200,2)</f>
        <v>6.95</v>
      </c>
      <c r="K2200" s="65"/>
      <c r="N2200" s="59">
        <v>9.26</v>
      </c>
      <c r="O2200" s="68">
        <f t="shared" si="684"/>
        <v>2.3149999999999999</v>
      </c>
      <c r="P2200" s="68">
        <f t="shared" si="689"/>
        <v>6.9450000000000003</v>
      </c>
      <c r="Q2200" s="69">
        <f t="shared" si="685"/>
        <v>0.25</v>
      </c>
    </row>
    <row r="2201" spans="1:17" ht="0.95" customHeight="1" thickTop="1" x14ac:dyDescent="0.2">
      <c r="A2201" s="11"/>
      <c r="B2201" s="11"/>
      <c r="C2201" s="11"/>
      <c r="D2201" s="11"/>
      <c r="E2201" s="11"/>
      <c r="F2201" s="11"/>
      <c r="G2201" s="11"/>
      <c r="H2201" s="11"/>
      <c r="I2201" s="11"/>
      <c r="J2201" s="11"/>
      <c r="K2201" s="65" t="b">
        <f t="shared" si="687"/>
        <v>0</v>
      </c>
      <c r="N2201" s="59"/>
      <c r="O2201" s="68">
        <f t="shared" si="684"/>
        <v>0</v>
      </c>
      <c r="P2201" s="68">
        <f t="shared" si="689"/>
        <v>0</v>
      </c>
      <c r="Q2201" s="69" t="e">
        <f t="shared" si="685"/>
        <v>#DIV/0!</v>
      </c>
    </row>
    <row r="2202" spans="1:17" ht="18" customHeight="1" x14ac:dyDescent="0.2">
      <c r="A2202" s="2" t="s">
        <v>1077</v>
      </c>
      <c r="B2202" s="4" t="s">
        <v>36</v>
      </c>
      <c r="C2202" s="2" t="s">
        <v>37</v>
      </c>
      <c r="D2202" s="2" t="s">
        <v>9</v>
      </c>
      <c r="E2202" s="129" t="s">
        <v>38</v>
      </c>
      <c r="F2202" s="129"/>
      <c r="G2202" s="3" t="s">
        <v>39</v>
      </c>
      <c r="H2202" s="4" t="s">
        <v>40</v>
      </c>
      <c r="I2202" s="4" t="s">
        <v>41</v>
      </c>
      <c r="J2202" s="4" t="s">
        <v>10</v>
      </c>
      <c r="K2202" s="65">
        <f t="shared" si="687"/>
        <v>9.93</v>
      </c>
      <c r="N2202" s="59" t="s">
        <v>41</v>
      </c>
      <c r="O2202" s="68" t="e">
        <f t="shared" si="684"/>
        <v>#VALUE!</v>
      </c>
      <c r="P2202" s="68" t="e">
        <f t="shared" si="689"/>
        <v>#VALUE!</v>
      </c>
      <c r="Q2202" s="69" t="e">
        <f t="shared" si="685"/>
        <v>#VALUE!</v>
      </c>
    </row>
    <row r="2203" spans="1:17" ht="26.1" customHeight="1" x14ac:dyDescent="0.2">
      <c r="A2203" s="6" t="s">
        <v>42</v>
      </c>
      <c r="B2203" s="8">
        <v>93656</v>
      </c>
      <c r="C2203" s="6" t="s">
        <v>44</v>
      </c>
      <c r="D2203" s="6" t="s">
        <v>1078</v>
      </c>
      <c r="E2203" s="138" t="s">
        <v>157</v>
      </c>
      <c r="F2203" s="138"/>
      <c r="G2203" s="7" t="s">
        <v>130</v>
      </c>
      <c r="H2203" s="10">
        <v>1</v>
      </c>
      <c r="I2203" s="9">
        <f>SUM(J2204:J2207)</f>
        <v>9.93</v>
      </c>
      <c r="J2203" s="9">
        <f>H2203*I2203</f>
        <v>9.93</v>
      </c>
      <c r="K2203" s="65"/>
      <c r="N2203" s="59">
        <v>13.23</v>
      </c>
      <c r="O2203" s="68">
        <f t="shared" si="684"/>
        <v>3.3075000000000001</v>
      </c>
      <c r="P2203" s="68">
        <f t="shared" si="689"/>
        <v>9.9224999999999994</v>
      </c>
      <c r="Q2203" s="69">
        <f t="shared" si="685"/>
        <v>0.25000000000000011</v>
      </c>
    </row>
    <row r="2204" spans="1:17" ht="26.1" customHeight="1" x14ac:dyDescent="0.2">
      <c r="A2204" s="12" t="s">
        <v>48</v>
      </c>
      <c r="B2204" s="14">
        <v>88247</v>
      </c>
      <c r="C2204" s="12" t="s">
        <v>44</v>
      </c>
      <c r="D2204" s="12" t="s">
        <v>1049</v>
      </c>
      <c r="E2204" s="137" t="s">
        <v>46</v>
      </c>
      <c r="F2204" s="137"/>
      <c r="G2204" s="13" t="s">
        <v>73</v>
      </c>
      <c r="H2204" s="16">
        <v>6.6299999999999998E-2</v>
      </c>
      <c r="I2204" s="15">
        <f t="shared" ref="I2204:I2207" si="692">P2204</f>
        <v>13.5975</v>
      </c>
      <c r="J2204" s="15">
        <f>ROUND(H2204*I2204,2)</f>
        <v>0.9</v>
      </c>
      <c r="K2204" s="65"/>
      <c r="N2204" s="59">
        <v>18.13</v>
      </c>
      <c r="O2204" s="68">
        <f t="shared" si="684"/>
        <v>4.5324999999999998</v>
      </c>
      <c r="P2204" s="68">
        <f t="shared" si="689"/>
        <v>13.5975</v>
      </c>
      <c r="Q2204" s="69">
        <f t="shared" si="685"/>
        <v>0.25</v>
      </c>
    </row>
    <row r="2205" spans="1:17" ht="24" customHeight="1" x14ac:dyDescent="0.2">
      <c r="A2205" s="12" t="s">
        <v>48</v>
      </c>
      <c r="B2205" s="14">
        <v>88264</v>
      </c>
      <c r="C2205" s="12" t="s">
        <v>44</v>
      </c>
      <c r="D2205" s="12" t="s">
        <v>564</v>
      </c>
      <c r="E2205" s="137" t="s">
        <v>46</v>
      </c>
      <c r="F2205" s="137"/>
      <c r="G2205" s="13" t="s">
        <v>73</v>
      </c>
      <c r="H2205" s="16">
        <v>6.6299999999999998E-2</v>
      </c>
      <c r="I2205" s="15">
        <f t="shared" si="692"/>
        <v>16.484999999999999</v>
      </c>
      <c r="J2205" s="15">
        <f>ROUND(H2205*I2205,2)</f>
        <v>1.0900000000000001</v>
      </c>
      <c r="K2205" s="65"/>
      <c r="N2205" s="59">
        <v>21.98</v>
      </c>
      <c r="O2205" s="68">
        <f t="shared" si="684"/>
        <v>5.4950000000000001</v>
      </c>
      <c r="P2205" s="68">
        <f t="shared" si="689"/>
        <v>16.484999999999999</v>
      </c>
      <c r="Q2205" s="69">
        <f t="shared" si="685"/>
        <v>0.25</v>
      </c>
    </row>
    <row r="2206" spans="1:17" ht="39" customHeight="1" x14ac:dyDescent="0.2">
      <c r="A2206" s="17" t="s">
        <v>50</v>
      </c>
      <c r="B2206" s="19">
        <v>1571</v>
      </c>
      <c r="C2206" s="17" t="s">
        <v>44</v>
      </c>
      <c r="D2206" s="17" t="s">
        <v>1076</v>
      </c>
      <c r="E2206" s="139" t="s">
        <v>54</v>
      </c>
      <c r="F2206" s="139"/>
      <c r="G2206" s="18" t="s">
        <v>130</v>
      </c>
      <c r="H2206" s="21">
        <v>1</v>
      </c>
      <c r="I2206" s="20">
        <f t="shared" si="692"/>
        <v>0.99</v>
      </c>
      <c r="J2206" s="20">
        <f>ROUND(H2206*I2206,2)</f>
        <v>0.99</v>
      </c>
      <c r="K2206" s="65"/>
      <c r="N2206" s="59">
        <v>1.32</v>
      </c>
      <c r="O2206" s="68">
        <f t="shared" si="684"/>
        <v>0.33</v>
      </c>
      <c r="P2206" s="68">
        <f t="shared" si="689"/>
        <v>0.99</v>
      </c>
      <c r="Q2206" s="69">
        <f t="shared" si="685"/>
        <v>0.25</v>
      </c>
    </row>
    <row r="2207" spans="1:17" ht="24" customHeight="1" thickBot="1" x14ac:dyDescent="0.25">
      <c r="A2207" s="17" t="s">
        <v>50</v>
      </c>
      <c r="B2207" s="19">
        <v>34653</v>
      </c>
      <c r="C2207" s="17" t="s">
        <v>44</v>
      </c>
      <c r="D2207" s="17" t="s">
        <v>1071</v>
      </c>
      <c r="E2207" s="139" t="s">
        <v>54</v>
      </c>
      <c r="F2207" s="139"/>
      <c r="G2207" s="18" t="s">
        <v>130</v>
      </c>
      <c r="H2207" s="21">
        <v>1</v>
      </c>
      <c r="I2207" s="20">
        <f t="shared" si="692"/>
        <v>6.9450000000000003</v>
      </c>
      <c r="J2207" s="20">
        <f>ROUND(H2207*I2207,2)</f>
        <v>6.95</v>
      </c>
      <c r="K2207" s="65"/>
      <c r="N2207" s="59">
        <v>9.26</v>
      </c>
      <c r="O2207" s="68">
        <f t="shared" si="684"/>
        <v>2.3149999999999999</v>
      </c>
      <c r="P2207" s="68">
        <f t="shared" si="689"/>
        <v>6.9450000000000003</v>
      </c>
      <c r="Q2207" s="69">
        <f t="shared" si="685"/>
        <v>0.25</v>
      </c>
    </row>
    <row r="2208" spans="1:17" ht="0.95" customHeight="1" thickTop="1" x14ac:dyDescent="0.2">
      <c r="A2208" s="11"/>
      <c r="B2208" s="11"/>
      <c r="C2208" s="11"/>
      <c r="D2208" s="11"/>
      <c r="E2208" s="11"/>
      <c r="F2208" s="11"/>
      <c r="G2208" s="11"/>
      <c r="H2208" s="11"/>
      <c r="I2208" s="11"/>
      <c r="J2208" s="11"/>
      <c r="K2208" s="65" t="b">
        <f t="shared" si="687"/>
        <v>0</v>
      </c>
      <c r="N2208" s="59"/>
      <c r="O2208" s="68">
        <f t="shared" si="684"/>
        <v>0</v>
      </c>
      <c r="P2208" s="68">
        <f t="shared" si="689"/>
        <v>0</v>
      </c>
      <c r="Q2208" s="69" t="e">
        <f t="shared" si="685"/>
        <v>#DIV/0!</v>
      </c>
    </row>
    <row r="2209" spans="1:17" ht="18" customHeight="1" x14ac:dyDescent="0.2">
      <c r="A2209" s="2" t="s">
        <v>1079</v>
      </c>
      <c r="B2209" s="4" t="s">
        <v>36</v>
      </c>
      <c r="C2209" s="2" t="s">
        <v>37</v>
      </c>
      <c r="D2209" s="2" t="s">
        <v>9</v>
      </c>
      <c r="E2209" s="129" t="s">
        <v>38</v>
      </c>
      <c r="F2209" s="129"/>
      <c r="G2209" s="3" t="s">
        <v>39</v>
      </c>
      <c r="H2209" s="4" t="s">
        <v>40</v>
      </c>
      <c r="I2209" s="4" t="s">
        <v>41</v>
      </c>
      <c r="J2209" s="4" t="s">
        <v>10</v>
      </c>
      <c r="K2209" s="65">
        <f t="shared" si="687"/>
        <v>10.86</v>
      </c>
      <c r="N2209" s="59" t="s">
        <v>41</v>
      </c>
      <c r="O2209" s="68" t="e">
        <f t="shared" si="684"/>
        <v>#VALUE!</v>
      </c>
      <c r="P2209" s="68" t="e">
        <f t="shared" si="689"/>
        <v>#VALUE!</v>
      </c>
      <c r="Q2209" s="69" t="e">
        <f t="shared" si="685"/>
        <v>#VALUE!</v>
      </c>
    </row>
    <row r="2210" spans="1:17" ht="26.1" customHeight="1" x14ac:dyDescent="0.2">
      <c r="A2210" s="6" t="s">
        <v>42</v>
      </c>
      <c r="B2210" s="8">
        <v>93657</v>
      </c>
      <c r="C2210" s="6" t="s">
        <v>44</v>
      </c>
      <c r="D2210" s="6" t="s">
        <v>1080</v>
      </c>
      <c r="E2210" s="138" t="s">
        <v>157</v>
      </c>
      <c r="F2210" s="138"/>
      <c r="G2210" s="7" t="s">
        <v>130</v>
      </c>
      <c r="H2210" s="10">
        <v>1</v>
      </c>
      <c r="I2210" s="9">
        <f>SUM(J2211:J2214)</f>
        <v>10.86</v>
      </c>
      <c r="J2210" s="9">
        <f>H2210*I2210</f>
        <v>10.86</v>
      </c>
      <c r="K2210" s="65"/>
      <c r="N2210" s="59">
        <v>14.48</v>
      </c>
      <c r="O2210" s="68">
        <f t="shared" si="684"/>
        <v>3.62</v>
      </c>
      <c r="P2210" s="68">
        <f t="shared" si="689"/>
        <v>10.86</v>
      </c>
      <c r="Q2210" s="69">
        <f t="shared" si="685"/>
        <v>0.25000000000000011</v>
      </c>
    </row>
    <row r="2211" spans="1:17" ht="26.1" customHeight="1" x14ac:dyDescent="0.2">
      <c r="A2211" s="12" t="s">
        <v>48</v>
      </c>
      <c r="B2211" s="14">
        <v>88247</v>
      </c>
      <c r="C2211" s="12" t="s">
        <v>44</v>
      </c>
      <c r="D2211" s="12" t="s">
        <v>1049</v>
      </c>
      <c r="E2211" s="137" t="s">
        <v>46</v>
      </c>
      <c r="F2211" s="137"/>
      <c r="G2211" s="13" t="s">
        <v>73</v>
      </c>
      <c r="H2211" s="16">
        <v>9.11E-2</v>
      </c>
      <c r="I2211" s="15">
        <f t="shared" ref="I2211:I2214" si="693">P2211</f>
        <v>13.5975</v>
      </c>
      <c r="J2211" s="15">
        <f>ROUND(H2211*I2211,2)</f>
        <v>1.24</v>
      </c>
      <c r="K2211" s="65"/>
      <c r="N2211" s="59">
        <v>18.13</v>
      </c>
      <c r="O2211" s="68">
        <f t="shared" si="684"/>
        <v>4.5324999999999998</v>
      </c>
      <c r="P2211" s="68">
        <f t="shared" si="689"/>
        <v>13.5975</v>
      </c>
      <c r="Q2211" s="69">
        <f t="shared" si="685"/>
        <v>0.25</v>
      </c>
    </row>
    <row r="2212" spans="1:17" ht="24" customHeight="1" x14ac:dyDescent="0.2">
      <c r="A2212" s="12" t="s">
        <v>48</v>
      </c>
      <c r="B2212" s="14">
        <v>88264</v>
      </c>
      <c r="C2212" s="12" t="s">
        <v>44</v>
      </c>
      <c r="D2212" s="12" t="s">
        <v>564</v>
      </c>
      <c r="E2212" s="137" t="s">
        <v>46</v>
      </c>
      <c r="F2212" s="137"/>
      <c r="G2212" s="13" t="s">
        <v>73</v>
      </c>
      <c r="H2212" s="16">
        <v>9.11E-2</v>
      </c>
      <c r="I2212" s="15">
        <f t="shared" si="693"/>
        <v>16.484999999999999</v>
      </c>
      <c r="J2212" s="15">
        <f>ROUND(H2212*I2212,2)</f>
        <v>1.5</v>
      </c>
      <c r="K2212" s="65"/>
      <c r="N2212" s="59">
        <v>21.98</v>
      </c>
      <c r="O2212" s="68">
        <f t="shared" si="684"/>
        <v>5.4950000000000001</v>
      </c>
      <c r="P2212" s="68">
        <f t="shared" si="689"/>
        <v>16.484999999999999</v>
      </c>
      <c r="Q2212" s="69">
        <f t="shared" si="685"/>
        <v>0.25</v>
      </c>
    </row>
    <row r="2213" spans="1:17" ht="39" customHeight="1" x14ac:dyDescent="0.2">
      <c r="A2213" s="17" t="s">
        <v>50</v>
      </c>
      <c r="B2213" s="19">
        <v>1573</v>
      </c>
      <c r="C2213" s="17" t="s">
        <v>44</v>
      </c>
      <c r="D2213" s="17" t="s">
        <v>1081</v>
      </c>
      <c r="E2213" s="139" t="s">
        <v>54</v>
      </c>
      <c r="F2213" s="139"/>
      <c r="G2213" s="18" t="s">
        <v>130</v>
      </c>
      <c r="H2213" s="21">
        <v>1</v>
      </c>
      <c r="I2213" s="20">
        <f t="shared" si="693"/>
        <v>1.1775</v>
      </c>
      <c r="J2213" s="20">
        <f>ROUND(H2213*I2213,2)</f>
        <v>1.18</v>
      </c>
      <c r="K2213" s="65"/>
      <c r="N2213" s="59">
        <v>1.57</v>
      </c>
      <c r="O2213" s="68">
        <f t="shared" si="684"/>
        <v>0.39250000000000002</v>
      </c>
      <c r="P2213" s="68">
        <f t="shared" si="689"/>
        <v>1.1775</v>
      </c>
      <c r="Q2213" s="69">
        <f t="shared" si="685"/>
        <v>0.25</v>
      </c>
    </row>
    <row r="2214" spans="1:17" ht="24" customHeight="1" thickBot="1" x14ac:dyDescent="0.25">
      <c r="A2214" s="17" t="s">
        <v>50</v>
      </c>
      <c r="B2214" s="19">
        <v>34653</v>
      </c>
      <c r="C2214" s="17" t="s">
        <v>44</v>
      </c>
      <c r="D2214" s="17" t="s">
        <v>1071</v>
      </c>
      <c r="E2214" s="139" t="s">
        <v>54</v>
      </c>
      <c r="F2214" s="139"/>
      <c r="G2214" s="18" t="s">
        <v>130</v>
      </c>
      <c r="H2214" s="21">
        <v>1</v>
      </c>
      <c r="I2214" s="20">
        <f t="shared" si="693"/>
        <v>6.9450000000000003</v>
      </c>
      <c r="J2214" s="20">
        <f t="shared" ref="J2214" si="694">ROUNDDOWN(H2214*I2214,2)</f>
        <v>6.94</v>
      </c>
      <c r="K2214" s="65"/>
      <c r="N2214" s="59">
        <v>9.26</v>
      </c>
      <c r="O2214" s="68">
        <f t="shared" si="684"/>
        <v>2.3149999999999999</v>
      </c>
      <c r="P2214" s="68">
        <f t="shared" si="689"/>
        <v>6.9450000000000003</v>
      </c>
      <c r="Q2214" s="69">
        <f t="shared" si="685"/>
        <v>0.25</v>
      </c>
    </row>
    <row r="2215" spans="1:17" ht="0.95" customHeight="1" thickTop="1" x14ac:dyDescent="0.2">
      <c r="A2215" s="11"/>
      <c r="B2215" s="11"/>
      <c r="C2215" s="11"/>
      <c r="D2215" s="11"/>
      <c r="E2215" s="11"/>
      <c r="F2215" s="11"/>
      <c r="G2215" s="11"/>
      <c r="H2215" s="11"/>
      <c r="I2215" s="11"/>
      <c r="J2215" s="11"/>
      <c r="K2215" s="65" t="b">
        <f t="shared" si="687"/>
        <v>0</v>
      </c>
      <c r="N2215" s="59"/>
      <c r="O2215" s="68">
        <f t="shared" si="684"/>
        <v>0</v>
      </c>
      <c r="P2215" s="68">
        <f t="shared" si="689"/>
        <v>0</v>
      </c>
      <c r="Q2215" s="69" t="e">
        <f t="shared" si="685"/>
        <v>#DIV/0!</v>
      </c>
    </row>
    <row r="2216" spans="1:17" ht="18" customHeight="1" x14ac:dyDescent="0.2">
      <c r="A2216" s="2" t="s">
        <v>1082</v>
      </c>
      <c r="B2216" s="4" t="s">
        <v>36</v>
      </c>
      <c r="C2216" s="2" t="s">
        <v>37</v>
      </c>
      <c r="D2216" s="2" t="s">
        <v>9</v>
      </c>
      <c r="E2216" s="129" t="s">
        <v>38</v>
      </c>
      <c r="F2216" s="129"/>
      <c r="G2216" s="3" t="s">
        <v>39</v>
      </c>
      <c r="H2216" s="4" t="s">
        <v>40</v>
      </c>
      <c r="I2216" s="4" t="s">
        <v>41</v>
      </c>
      <c r="J2216" s="4" t="s">
        <v>10</v>
      </c>
      <c r="K2216" s="65">
        <f t="shared" si="687"/>
        <v>60.55</v>
      </c>
      <c r="N2216" s="59" t="s">
        <v>41</v>
      </c>
      <c r="O2216" s="68" t="e">
        <f t="shared" si="684"/>
        <v>#VALUE!</v>
      </c>
      <c r="P2216" s="68" t="e">
        <f t="shared" si="689"/>
        <v>#VALUE!</v>
      </c>
      <c r="Q2216" s="69" t="e">
        <f t="shared" si="685"/>
        <v>#VALUE!</v>
      </c>
    </row>
    <row r="2217" spans="1:17" ht="26.1" customHeight="1" x14ac:dyDescent="0.2">
      <c r="A2217" s="6" t="s">
        <v>42</v>
      </c>
      <c r="B2217" s="8">
        <v>93671</v>
      </c>
      <c r="C2217" s="6" t="s">
        <v>44</v>
      </c>
      <c r="D2217" s="6" t="s">
        <v>1083</v>
      </c>
      <c r="E2217" s="138" t="s">
        <v>157</v>
      </c>
      <c r="F2217" s="138"/>
      <c r="G2217" s="7" t="s">
        <v>130</v>
      </c>
      <c r="H2217" s="10">
        <v>1</v>
      </c>
      <c r="I2217" s="9">
        <f>SUM(J2218:J2221)</f>
        <v>60.55</v>
      </c>
      <c r="J2217" s="9">
        <f>H2217*I2217</f>
        <v>60.55</v>
      </c>
      <c r="K2217" s="65"/>
      <c r="N2217" s="59">
        <v>80.72999999999999</v>
      </c>
      <c r="O2217" s="68">
        <f t="shared" si="684"/>
        <v>20.182499999999997</v>
      </c>
      <c r="P2217" s="68">
        <f t="shared" si="689"/>
        <v>60.547499999999992</v>
      </c>
      <c r="Q2217" s="69">
        <f t="shared" si="685"/>
        <v>0.25</v>
      </c>
    </row>
    <row r="2218" spans="1:17" ht="26.1" customHeight="1" x14ac:dyDescent="0.2">
      <c r="A2218" s="12" t="s">
        <v>48</v>
      </c>
      <c r="B2218" s="14">
        <v>88247</v>
      </c>
      <c r="C2218" s="12" t="s">
        <v>44</v>
      </c>
      <c r="D2218" s="12" t="s">
        <v>1049</v>
      </c>
      <c r="E2218" s="137" t="s">
        <v>46</v>
      </c>
      <c r="F2218" s="137"/>
      <c r="G2218" s="13" t="s">
        <v>73</v>
      </c>
      <c r="H2218" s="16">
        <v>0.27339999999999998</v>
      </c>
      <c r="I2218" s="15">
        <f t="shared" ref="I2218:I2221" si="695">P2218</f>
        <v>13.5975</v>
      </c>
      <c r="J2218" s="15">
        <f>ROUND(H2218*I2218,2)</f>
        <v>3.72</v>
      </c>
      <c r="K2218" s="65"/>
      <c r="N2218" s="59">
        <v>18.13</v>
      </c>
      <c r="O2218" s="68">
        <f t="shared" si="684"/>
        <v>4.5324999999999998</v>
      </c>
      <c r="P2218" s="68">
        <f t="shared" si="689"/>
        <v>13.5975</v>
      </c>
      <c r="Q2218" s="69">
        <f t="shared" si="685"/>
        <v>0.25</v>
      </c>
    </row>
    <row r="2219" spans="1:17" ht="24" customHeight="1" x14ac:dyDescent="0.2">
      <c r="A2219" s="12" t="s">
        <v>48</v>
      </c>
      <c r="B2219" s="14">
        <v>88264</v>
      </c>
      <c r="C2219" s="12" t="s">
        <v>44</v>
      </c>
      <c r="D2219" s="12" t="s">
        <v>564</v>
      </c>
      <c r="E2219" s="137" t="s">
        <v>46</v>
      </c>
      <c r="F2219" s="137"/>
      <c r="G2219" s="13" t="s">
        <v>73</v>
      </c>
      <c r="H2219" s="16">
        <v>0.27339999999999998</v>
      </c>
      <c r="I2219" s="15">
        <f t="shared" si="695"/>
        <v>16.484999999999999</v>
      </c>
      <c r="J2219" s="15">
        <f t="shared" ref="J2219:J2221" si="696">ROUNDDOWN(H2219*I2219,2)</f>
        <v>4.5</v>
      </c>
      <c r="K2219" s="65"/>
      <c r="N2219" s="59">
        <v>21.98</v>
      </c>
      <c r="O2219" s="68">
        <f t="shared" si="684"/>
        <v>5.4950000000000001</v>
      </c>
      <c r="P2219" s="68">
        <f t="shared" si="689"/>
        <v>16.484999999999999</v>
      </c>
      <c r="Q2219" s="69">
        <f t="shared" si="685"/>
        <v>0.25</v>
      </c>
    </row>
    <row r="2220" spans="1:17" ht="39" customHeight="1" x14ac:dyDescent="0.2">
      <c r="A2220" s="17" t="s">
        <v>50</v>
      </c>
      <c r="B2220" s="19">
        <v>1573</v>
      </c>
      <c r="C2220" s="17" t="s">
        <v>44</v>
      </c>
      <c r="D2220" s="17" t="s">
        <v>1081</v>
      </c>
      <c r="E2220" s="139" t="s">
        <v>54</v>
      </c>
      <c r="F2220" s="139"/>
      <c r="G2220" s="18" t="s">
        <v>130</v>
      </c>
      <c r="H2220" s="21">
        <v>3</v>
      </c>
      <c r="I2220" s="20">
        <f t="shared" si="695"/>
        <v>1.1775</v>
      </c>
      <c r="J2220" s="20">
        <f t="shared" si="696"/>
        <v>3.53</v>
      </c>
      <c r="K2220" s="65"/>
      <c r="N2220" s="59">
        <v>1.57</v>
      </c>
      <c r="O2220" s="68">
        <f t="shared" si="684"/>
        <v>0.39250000000000002</v>
      </c>
      <c r="P2220" s="68">
        <f t="shared" si="689"/>
        <v>1.1775</v>
      </c>
      <c r="Q2220" s="69">
        <f t="shared" si="685"/>
        <v>0.25</v>
      </c>
    </row>
    <row r="2221" spans="1:17" ht="24" customHeight="1" thickBot="1" x14ac:dyDescent="0.25">
      <c r="A2221" s="17" t="s">
        <v>50</v>
      </c>
      <c r="B2221" s="19">
        <v>34709</v>
      </c>
      <c r="C2221" s="17" t="s">
        <v>44</v>
      </c>
      <c r="D2221" s="17" t="s">
        <v>1084</v>
      </c>
      <c r="E2221" s="139" t="s">
        <v>54</v>
      </c>
      <c r="F2221" s="139"/>
      <c r="G2221" s="18" t="s">
        <v>130</v>
      </c>
      <c r="H2221" s="21">
        <v>1</v>
      </c>
      <c r="I2221" s="20">
        <f t="shared" si="695"/>
        <v>48.802499999999995</v>
      </c>
      <c r="J2221" s="20">
        <f t="shared" si="696"/>
        <v>48.8</v>
      </c>
      <c r="K2221" s="65"/>
      <c r="N2221" s="59">
        <v>65.069999999999993</v>
      </c>
      <c r="O2221" s="68">
        <f t="shared" si="684"/>
        <v>16.267499999999998</v>
      </c>
      <c r="P2221" s="68">
        <f t="shared" si="689"/>
        <v>48.802499999999995</v>
      </c>
      <c r="Q2221" s="69">
        <f t="shared" si="685"/>
        <v>0.25</v>
      </c>
    </row>
    <row r="2222" spans="1:17" ht="0.95" customHeight="1" thickTop="1" x14ac:dyDescent="0.2">
      <c r="A2222" s="11"/>
      <c r="B2222" s="11"/>
      <c r="C2222" s="11"/>
      <c r="D2222" s="11"/>
      <c r="E2222" s="11"/>
      <c r="F2222" s="11"/>
      <c r="G2222" s="11"/>
      <c r="H2222" s="11"/>
      <c r="I2222" s="11"/>
      <c r="J2222" s="11"/>
      <c r="K2222" s="65" t="b">
        <f t="shared" si="687"/>
        <v>0</v>
      </c>
      <c r="N2222" s="59"/>
      <c r="O2222" s="68">
        <f t="shared" si="684"/>
        <v>0</v>
      </c>
      <c r="P2222" s="68">
        <f t="shared" si="689"/>
        <v>0</v>
      </c>
      <c r="Q2222" s="69" t="e">
        <f t="shared" si="685"/>
        <v>#DIV/0!</v>
      </c>
    </row>
    <row r="2223" spans="1:17" ht="18" customHeight="1" x14ac:dyDescent="0.2">
      <c r="A2223" s="2" t="s">
        <v>1085</v>
      </c>
      <c r="B2223" s="4" t="s">
        <v>36</v>
      </c>
      <c r="C2223" s="2" t="s">
        <v>37</v>
      </c>
      <c r="D2223" s="2" t="s">
        <v>9</v>
      </c>
      <c r="E2223" s="129" t="s">
        <v>38</v>
      </c>
      <c r="F2223" s="129"/>
      <c r="G2223" s="3" t="s">
        <v>39</v>
      </c>
      <c r="H2223" s="4" t="s">
        <v>40</v>
      </c>
      <c r="I2223" s="4" t="s">
        <v>41</v>
      </c>
      <c r="J2223" s="4" t="s">
        <v>10</v>
      </c>
      <c r="K2223" s="65">
        <f t="shared" si="687"/>
        <v>64.819999999999993</v>
      </c>
      <c r="N2223" s="59" t="s">
        <v>41</v>
      </c>
      <c r="O2223" s="68" t="e">
        <f t="shared" si="684"/>
        <v>#VALUE!</v>
      </c>
      <c r="P2223" s="68" t="e">
        <f t="shared" si="689"/>
        <v>#VALUE!</v>
      </c>
      <c r="Q2223" s="69" t="e">
        <f t="shared" si="685"/>
        <v>#VALUE!</v>
      </c>
    </row>
    <row r="2224" spans="1:17" ht="26.1" customHeight="1" x14ac:dyDescent="0.2">
      <c r="A2224" s="6" t="s">
        <v>42</v>
      </c>
      <c r="B2224" s="8">
        <v>93672</v>
      </c>
      <c r="C2224" s="6" t="s">
        <v>44</v>
      </c>
      <c r="D2224" s="6" t="s">
        <v>1086</v>
      </c>
      <c r="E2224" s="138" t="s">
        <v>157</v>
      </c>
      <c r="F2224" s="138"/>
      <c r="G2224" s="7" t="s">
        <v>130</v>
      </c>
      <c r="H2224" s="10">
        <v>1</v>
      </c>
      <c r="I2224" s="9">
        <f>SUM(J2225:J2228)</f>
        <v>64.819999999999993</v>
      </c>
      <c r="J2224" s="9">
        <f>H2224*I2224</f>
        <v>64.819999999999993</v>
      </c>
      <c r="K2224" s="65"/>
      <c r="N2224" s="59">
        <v>86.429999999999993</v>
      </c>
      <c r="O2224" s="68">
        <f t="shared" si="684"/>
        <v>21.607499999999998</v>
      </c>
      <c r="P2224" s="68">
        <f t="shared" si="689"/>
        <v>64.822499999999991</v>
      </c>
      <c r="Q2224" s="69">
        <f t="shared" si="685"/>
        <v>0.25</v>
      </c>
    </row>
    <row r="2225" spans="1:17" ht="26.1" customHeight="1" x14ac:dyDescent="0.2">
      <c r="A2225" s="12" t="s">
        <v>48</v>
      </c>
      <c r="B2225" s="14">
        <v>88247</v>
      </c>
      <c r="C2225" s="12" t="s">
        <v>44</v>
      </c>
      <c r="D2225" s="12" t="s">
        <v>1049</v>
      </c>
      <c r="E2225" s="137" t="s">
        <v>46</v>
      </c>
      <c r="F2225" s="137"/>
      <c r="G2225" s="13" t="s">
        <v>73</v>
      </c>
      <c r="H2225" s="16">
        <v>0.40570000000000001</v>
      </c>
      <c r="I2225" s="15">
        <f t="shared" ref="I2225:I2228" si="697">P2225</f>
        <v>13.5975</v>
      </c>
      <c r="J2225" s="15">
        <f>ROUND(H2225*I2225,2)</f>
        <v>5.52</v>
      </c>
      <c r="K2225" s="65"/>
      <c r="N2225" s="59">
        <v>18.13</v>
      </c>
      <c r="O2225" s="68">
        <f t="shared" si="684"/>
        <v>4.5324999999999998</v>
      </c>
      <c r="P2225" s="68">
        <f t="shared" si="689"/>
        <v>13.5975</v>
      </c>
      <c r="Q2225" s="69">
        <f t="shared" si="685"/>
        <v>0.25</v>
      </c>
    </row>
    <row r="2226" spans="1:17" ht="24" customHeight="1" x14ac:dyDescent="0.2">
      <c r="A2226" s="12" t="s">
        <v>48</v>
      </c>
      <c r="B2226" s="14">
        <v>88264</v>
      </c>
      <c r="C2226" s="12" t="s">
        <v>44</v>
      </c>
      <c r="D2226" s="12" t="s">
        <v>564</v>
      </c>
      <c r="E2226" s="137" t="s">
        <v>46</v>
      </c>
      <c r="F2226" s="137"/>
      <c r="G2226" s="13" t="s">
        <v>73</v>
      </c>
      <c r="H2226" s="16">
        <v>0.40570000000000001</v>
      </c>
      <c r="I2226" s="15">
        <f t="shared" si="697"/>
        <v>16.484999999999999</v>
      </c>
      <c r="J2226" s="15">
        <f t="shared" ref="J2226:J2228" si="698">ROUNDDOWN(H2226*I2226,2)</f>
        <v>6.68</v>
      </c>
      <c r="K2226" s="65"/>
      <c r="N2226" s="59">
        <v>21.98</v>
      </c>
      <c r="O2226" s="68">
        <f t="shared" si="684"/>
        <v>5.4950000000000001</v>
      </c>
      <c r="P2226" s="68">
        <f t="shared" si="689"/>
        <v>16.484999999999999</v>
      </c>
      <c r="Q2226" s="69">
        <f t="shared" si="685"/>
        <v>0.25</v>
      </c>
    </row>
    <row r="2227" spans="1:17" ht="39" customHeight="1" x14ac:dyDescent="0.2">
      <c r="A2227" s="17" t="s">
        <v>50</v>
      </c>
      <c r="B2227" s="19">
        <v>1574</v>
      </c>
      <c r="C2227" s="17" t="s">
        <v>44</v>
      </c>
      <c r="D2227" s="17" t="s">
        <v>1087</v>
      </c>
      <c r="E2227" s="139" t="s">
        <v>54</v>
      </c>
      <c r="F2227" s="139"/>
      <c r="G2227" s="18" t="s">
        <v>130</v>
      </c>
      <c r="H2227" s="21">
        <v>3</v>
      </c>
      <c r="I2227" s="20">
        <f t="shared" si="697"/>
        <v>1.2749999999999999</v>
      </c>
      <c r="J2227" s="20">
        <f t="shared" si="698"/>
        <v>3.82</v>
      </c>
      <c r="K2227" s="65"/>
      <c r="N2227" s="59">
        <v>1.7</v>
      </c>
      <c r="O2227" s="68">
        <f t="shared" si="684"/>
        <v>0.42499999999999999</v>
      </c>
      <c r="P2227" s="68">
        <f t="shared" si="689"/>
        <v>1.2749999999999999</v>
      </c>
      <c r="Q2227" s="69">
        <f t="shared" si="685"/>
        <v>0.25</v>
      </c>
    </row>
    <row r="2228" spans="1:17" ht="24" customHeight="1" thickBot="1" x14ac:dyDescent="0.25">
      <c r="A2228" s="17" t="s">
        <v>50</v>
      </c>
      <c r="B2228" s="19">
        <v>34709</v>
      </c>
      <c r="C2228" s="17" t="s">
        <v>44</v>
      </c>
      <c r="D2228" s="17" t="s">
        <v>1084</v>
      </c>
      <c r="E2228" s="139" t="s">
        <v>54</v>
      </c>
      <c r="F2228" s="139"/>
      <c r="G2228" s="18" t="s">
        <v>130</v>
      </c>
      <c r="H2228" s="21">
        <v>1</v>
      </c>
      <c r="I2228" s="20">
        <f t="shared" si="697"/>
        <v>48.802499999999995</v>
      </c>
      <c r="J2228" s="20">
        <f t="shared" si="698"/>
        <v>48.8</v>
      </c>
      <c r="K2228" s="65"/>
      <c r="N2228" s="59">
        <v>65.069999999999993</v>
      </c>
      <c r="O2228" s="68">
        <f t="shared" si="684"/>
        <v>16.267499999999998</v>
      </c>
      <c r="P2228" s="68">
        <f t="shared" si="689"/>
        <v>48.802499999999995</v>
      </c>
      <c r="Q2228" s="69">
        <f t="shared" si="685"/>
        <v>0.25</v>
      </c>
    </row>
    <row r="2229" spans="1:17" ht="0.95" customHeight="1" thickTop="1" x14ac:dyDescent="0.2">
      <c r="A2229" s="11"/>
      <c r="B2229" s="11"/>
      <c r="C2229" s="11"/>
      <c r="D2229" s="11"/>
      <c r="E2229" s="11"/>
      <c r="F2229" s="11"/>
      <c r="G2229" s="11"/>
      <c r="H2229" s="11"/>
      <c r="I2229" s="11"/>
      <c r="J2229" s="11"/>
      <c r="K2229" s="65" t="b">
        <f t="shared" si="687"/>
        <v>0</v>
      </c>
      <c r="N2229" s="59"/>
      <c r="O2229" s="68">
        <f t="shared" si="684"/>
        <v>0</v>
      </c>
      <c r="P2229" s="68">
        <f t="shared" si="689"/>
        <v>0</v>
      </c>
      <c r="Q2229" s="69" t="e">
        <f t="shared" si="685"/>
        <v>#DIV/0!</v>
      </c>
    </row>
    <row r="2230" spans="1:17" ht="18" customHeight="1" x14ac:dyDescent="0.2">
      <c r="A2230" s="2" t="s">
        <v>1088</v>
      </c>
      <c r="B2230" s="4" t="s">
        <v>36</v>
      </c>
      <c r="C2230" s="2" t="s">
        <v>37</v>
      </c>
      <c r="D2230" s="2" t="s">
        <v>9</v>
      </c>
      <c r="E2230" s="129" t="s">
        <v>38</v>
      </c>
      <c r="F2230" s="129"/>
      <c r="G2230" s="3" t="s">
        <v>39</v>
      </c>
      <c r="H2230" s="4" t="s">
        <v>40</v>
      </c>
      <c r="I2230" s="4" t="s">
        <v>41</v>
      </c>
      <c r="J2230" s="4" t="s">
        <v>10</v>
      </c>
      <c r="K2230" s="65">
        <f t="shared" si="687"/>
        <v>70.419999999999987</v>
      </c>
      <c r="N2230" s="59" t="s">
        <v>41</v>
      </c>
      <c r="O2230" s="68" t="e">
        <f t="shared" si="684"/>
        <v>#VALUE!</v>
      </c>
      <c r="P2230" s="68" t="e">
        <f t="shared" si="689"/>
        <v>#VALUE!</v>
      </c>
      <c r="Q2230" s="69" t="e">
        <f t="shared" si="685"/>
        <v>#VALUE!</v>
      </c>
    </row>
    <row r="2231" spans="1:17" ht="26.1" customHeight="1" x14ac:dyDescent="0.2">
      <c r="A2231" s="6" t="s">
        <v>42</v>
      </c>
      <c r="B2231" s="8">
        <v>93673</v>
      </c>
      <c r="C2231" s="6" t="s">
        <v>44</v>
      </c>
      <c r="D2231" s="6" t="s">
        <v>1089</v>
      </c>
      <c r="E2231" s="138" t="s">
        <v>157</v>
      </c>
      <c r="F2231" s="138"/>
      <c r="G2231" s="7" t="s">
        <v>130</v>
      </c>
      <c r="H2231" s="10">
        <v>1</v>
      </c>
      <c r="I2231" s="9">
        <f>SUM(J2232:J2235)</f>
        <v>70.419999999999987</v>
      </c>
      <c r="J2231" s="9">
        <f>H2231*I2231</f>
        <v>70.419999999999987</v>
      </c>
      <c r="K2231" s="65"/>
      <c r="N2231" s="59">
        <v>93.889999999999986</v>
      </c>
      <c r="O2231" s="68">
        <f t="shared" si="684"/>
        <v>23.472499999999997</v>
      </c>
      <c r="P2231" s="68">
        <f t="shared" si="689"/>
        <v>70.41749999999999</v>
      </c>
      <c r="Q2231" s="69">
        <f t="shared" si="685"/>
        <v>0.25</v>
      </c>
    </row>
    <row r="2232" spans="1:17" ht="26.1" customHeight="1" x14ac:dyDescent="0.2">
      <c r="A2232" s="12" t="s">
        <v>48</v>
      </c>
      <c r="B2232" s="14">
        <v>88247</v>
      </c>
      <c r="C2232" s="12" t="s">
        <v>44</v>
      </c>
      <c r="D2232" s="12" t="s">
        <v>1049</v>
      </c>
      <c r="E2232" s="137" t="s">
        <v>46</v>
      </c>
      <c r="F2232" s="137"/>
      <c r="G2232" s="13" t="s">
        <v>73</v>
      </c>
      <c r="H2232" s="16">
        <v>0.56769999999999998</v>
      </c>
      <c r="I2232" s="15">
        <f t="shared" ref="I2232:I2235" si="699">P2232</f>
        <v>13.5975</v>
      </c>
      <c r="J2232" s="15">
        <f>ROUND(H2232*I2232,2)</f>
        <v>7.72</v>
      </c>
      <c r="K2232" s="65"/>
      <c r="N2232" s="59">
        <v>18.13</v>
      </c>
      <c r="O2232" s="68">
        <f t="shared" si="684"/>
        <v>4.5324999999999998</v>
      </c>
      <c r="P2232" s="68">
        <f t="shared" si="689"/>
        <v>13.5975</v>
      </c>
      <c r="Q2232" s="69">
        <f t="shared" si="685"/>
        <v>0.25</v>
      </c>
    </row>
    <row r="2233" spans="1:17" ht="24" customHeight="1" x14ac:dyDescent="0.2">
      <c r="A2233" s="12" t="s">
        <v>48</v>
      </c>
      <c r="B2233" s="14">
        <v>88264</v>
      </c>
      <c r="C2233" s="12" t="s">
        <v>44</v>
      </c>
      <c r="D2233" s="12" t="s">
        <v>564</v>
      </c>
      <c r="E2233" s="137" t="s">
        <v>46</v>
      </c>
      <c r="F2233" s="137"/>
      <c r="G2233" s="13" t="s">
        <v>73</v>
      </c>
      <c r="H2233" s="16">
        <v>0.56769999999999998</v>
      </c>
      <c r="I2233" s="15">
        <f t="shared" si="699"/>
        <v>16.484999999999999</v>
      </c>
      <c r="J2233" s="15">
        <f>ROUND(H2233*I2233,2)</f>
        <v>9.36</v>
      </c>
      <c r="K2233" s="65"/>
      <c r="N2233" s="59">
        <v>21.98</v>
      </c>
      <c r="O2233" s="68">
        <f t="shared" si="684"/>
        <v>5.4950000000000001</v>
      </c>
      <c r="P2233" s="68">
        <f t="shared" si="689"/>
        <v>16.484999999999999</v>
      </c>
      <c r="Q2233" s="69">
        <f t="shared" si="685"/>
        <v>0.25</v>
      </c>
    </row>
    <row r="2234" spans="1:17" ht="39" customHeight="1" x14ac:dyDescent="0.2">
      <c r="A2234" s="17" t="s">
        <v>50</v>
      </c>
      <c r="B2234" s="19">
        <v>1575</v>
      </c>
      <c r="C2234" s="17" t="s">
        <v>44</v>
      </c>
      <c r="D2234" s="17" t="s">
        <v>1090</v>
      </c>
      <c r="E2234" s="139" t="s">
        <v>54</v>
      </c>
      <c r="F2234" s="139"/>
      <c r="G2234" s="18" t="s">
        <v>130</v>
      </c>
      <c r="H2234" s="21">
        <v>3</v>
      </c>
      <c r="I2234" s="20">
        <f t="shared" si="699"/>
        <v>1.5150000000000001</v>
      </c>
      <c r="J2234" s="20">
        <f t="shared" ref="J2234:J2235" si="700">ROUNDDOWN(H2234*I2234,2)</f>
        <v>4.54</v>
      </c>
      <c r="K2234" s="65"/>
      <c r="N2234" s="59">
        <v>2.02</v>
      </c>
      <c r="O2234" s="68">
        <f t="shared" si="684"/>
        <v>0.505</v>
      </c>
      <c r="P2234" s="68">
        <f t="shared" si="689"/>
        <v>1.5150000000000001</v>
      </c>
      <c r="Q2234" s="69">
        <f t="shared" si="685"/>
        <v>0.25</v>
      </c>
    </row>
    <row r="2235" spans="1:17" ht="24" customHeight="1" thickBot="1" x14ac:dyDescent="0.25">
      <c r="A2235" s="17" t="s">
        <v>50</v>
      </c>
      <c r="B2235" s="19">
        <v>34709</v>
      </c>
      <c r="C2235" s="17" t="s">
        <v>44</v>
      </c>
      <c r="D2235" s="17" t="s">
        <v>1084</v>
      </c>
      <c r="E2235" s="139" t="s">
        <v>54</v>
      </c>
      <c r="F2235" s="139"/>
      <c r="G2235" s="18" t="s">
        <v>130</v>
      </c>
      <c r="H2235" s="21">
        <v>1</v>
      </c>
      <c r="I2235" s="20">
        <f t="shared" si="699"/>
        <v>48.802499999999995</v>
      </c>
      <c r="J2235" s="20">
        <f t="shared" si="700"/>
        <v>48.8</v>
      </c>
      <c r="K2235" s="65"/>
      <c r="N2235" s="59">
        <v>65.069999999999993</v>
      </c>
      <c r="O2235" s="68">
        <f t="shared" si="684"/>
        <v>16.267499999999998</v>
      </c>
      <c r="P2235" s="68">
        <f t="shared" si="689"/>
        <v>48.802499999999995</v>
      </c>
      <c r="Q2235" s="69">
        <f t="shared" si="685"/>
        <v>0.25</v>
      </c>
    </row>
    <row r="2236" spans="1:17" ht="0.95" customHeight="1" thickTop="1" x14ac:dyDescent="0.2">
      <c r="A2236" s="11"/>
      <c r="B2236" s="11"/>
      <c r="C2236" s="11"/>
      <c r="D2236" s="11"/>
      <c r="E2236" s="11"/>
      <c r="F2236" s="11"/>
      <c r="G2236" s="11"/>
      <c r="H2236" s="11"/>
      <c r="I2236" s="11"/>
      <c r="J2236" s="11"/>
      <c r="K2236" s="65" t="b">
        <f t="shared" si="687"/>
        <v>0</v>
      </c>
      <c r="N2236" s="59"/>
      <c r="O2236" s="68">
        <f t="shared" si="684"/>
        <v>0</v>
      </c>
      <c r="P2236" s="68">
        <f t="shared" si="689"/>
        <v>0</v>
      </c>
      <c r="Q2236" s="69" t="e">
        <f t="shared" si="685"/>
        <v>#DIV/0!</v>
      </c>
    </row>
    <row r="2237" spans="1:17" ht="18" customHeight="1" x14ac:dyDescent="0.2">
      <c r="A2237" s="2" t="s">
        <v>1091</v>
      </c>
      <c r="B2237" s="4" t="s">
        <v>36</v>
      </c>
      <c r="C2237" s="2" t="s">
        <v>37</v>
      </c>
      <c r="D2237" s="2" t="s">
        <v>9</v>
      </c>
      <c r="E2237" s="129" t="s">
        <v>38</v>
      </c>
      <c r="F2237" s="129"/>
      <c r="G2237" s="3" t="s">
        <v>39</v>
      </c>
      <c r="H2237" s="4" t="s">
        <v>40</v>
      </c>
      <c r="I2237" s="4" t="s">
        <v>41</v>
      </c>
      <c r="J2237" s="4" t="s">
        <v>10</v>
      </c>
      <c r="K2237" s="65">
        <f t="shared" si="687"/>
        <v>114.97</v>
      </c>
      <c r="N2237" s="59" t="s">
        <v>41</v>
      </c>
      <c r="O2237" s="68" t="e">
        <f t="shared" si="684"/>
        <v>#VALUE!</v>
      </c>
      <c r="P2237" s="68" t="e">
        <f t="shared" si="689"/>
        <v>#VALUE!</v>
      </c>
      <c r="Q2237" s="69" t="e">
        <f t="shared" si="685"/>
        <v>#VALUE!</v>
      </c>
    </row>
    <row r="2238" spans="1:17" ht="39" customHeight="1" x14ac:dyDescent="0.2">
      <c r="A2238" s="6" t="s">
        <v>42</v>
      </c>
      <c r="B2238" s="8">
        <v>101894</v>
      </c>
      <c r="C2238" s="6" t="s">
        <v>44</v>
      </c>
      <c r="D2238" s="6" t="s">
        <v>13661</v>
      </c>
      <c r="E2238" s="138" t="s">
        <v>157</v>
      </c>
      <c r="F2238" s="138"/>
      <c r="G2238" s="7" t="s">
        <v>130</v>
      </c>
      <c r="H2238" s="10">
        <v>1</v>
      </c>
      <c r="I2238" s="9">
        <f>SUM(J2239:J2242)</f>
        <v>114.97</v>
      </c>
      <c r="J2238" s="9">
        <f>H2238*I2238</f>
        <v>114.97</v>
      </c>
      <c r="K2238" s="65"/>
      <c r="N2238" s="59">
        <v>153.29</v>
      </c>
      <c r="O2238" s="68">
        <f t="shared" si="684"/>
        <v>38.322499999999998</v>
      </c>
      <c r="P2238" s="68">
        <f t="shared" si="689"/>
        <v>114.9675</v>
      </c>
      <c r="Q2238" s="69">
        <f t="shared" si="685"/>
        <v>0.25</v>
      </c>
    </row>
    <row r="2239" spans="1:17" ht="26.1" customHeight="1" x14ac:dyDescent="0.2">
      <c r="A2239" s="12" t="s">
        <v>48</v>
      </c>
      <c r="B2239" s="14">
        <v>88247</v>
      </c>
      <c r="C2239" s="12" t="s">
        <v>44</v>
      </c>
      <c r="D2239" s="12" t="s">
        <v>1049</v>
      </c>
      <c r="E2239" s="137" t="s">
        <v>46</v>
      </c>
      <c r="F2239" s="137"/>
      <c r="G2239" s="13" t="s">
        <v>73</v>
      </c>
      <c r="H2239" s="16">
        <v>0.78300000000000003</v>
      </c>
      <c r="I2239" s="15">
        <f t="shared" ref="I2239:I2242" si="701">P2239</f>
        <v>13.5975</v>
      </c>
      <c r="J2239" s="15">
        <f>ROUND(H2239*I2239,2)</f>
        <v>10.65</v>
      </c>
      <c r="K2239" s="65"/>
      <c r="N2239" s="59">
        <v>18.13</v>
      </c>
      <c r="O2239" s="68">
        <f t="shared" si="684"/>
        <v>4.5324999999999998</v>
      </c>
      <c r="P2239" s="68">
        <f t="shared" si="689"/>
        <v>13.5975</v>
      </c>
      <c r="Q2239" s="69">
        <f t="shared" si="685"/>
        <v>0.25</v>
      </c>
    </row>
    <row r="2240" spans="1:17" ht="24" customHeight="1" x14ac:dyDescent="0.2">
      <c r="A2240" s="12" t="s">
        <v>48</v>
      </c>
      <c r="B2240" s="14">
        <v>88264</v>
      </c>
      <c r="C2240" s="12" t="s">
        <v>44</v>
      </c>
      <c r="D2240" s="12" t="s">
        <v>564</v>
      </c>
      <c r="E2240" s="137" t="s">
        <v>46</v>
      </c>
      <c r="F2240" s="137"/>
      <c r="G2240" s="13" t="s">
        <v>73</v>
      </c>
      <c r="H2240" s="16">
        <v>0.78300000000000003</v>
      </c>
      <c r="I2240" s="15">
        <f t="shared" si="701"/>
        <v>16.484999999999999</v>
      </c>
      <c r="J2240" s="15">
        <f>ROUND(H2240*I2240,2)</f>
        <v>12.91</v>
      </c>
      <c r="K2240" s="65"/>
      <c r="N2240" s="59">
        <v>21.98</v>
      </c>
      <c r="O2240" s="68">
        <f t="shared" si="684"/>
        <v>5.4950000000000001</v>
      </c>
      <c r="P2240" s="68">
        <f t="shared" si="689"/>
        <v>16.484999999999999</v>
      </c>
      <c r="Q2240" s="69">
        <f t="shared" si="685"/>
        <v>0.25</v>
      </c>
    </row>
    <row r="2241" spans="1:17" ht="39" customHeight="1" x14ac:dyDescent="0.2">
      <c r="A2241" s="17" t="s">
        <v>50</v>
      </c>
      <c r="B2241" s="19">
        <v>1576</v>
      </c>
      <c r="C2241" s="17" t="s">
        <v>44</v>
      </c>
      <c r="D2241" s="17" t="s">
        <v>1093</v>
      </c>
      <c r="E2241" s="139" t="s">
        <v>54</v>
      </c>
      <c r="F2241" s="139"/>
      <c r="G2241" s="18" t="s">
        <v>130</v>
      </c>
      <c r="H2241" s="21">
        <v>3</v>
      </c>
      <c r="I2241" s="20">
        <f t="shared" si="701"/>
        <v>2.0999999999999996</v>
      </c>
      <c r="J2241" s="20">
        <f t="shared" ref="J2241:J2242" si="702">ROUNDDOWN(H2241*I2241,2)</f>
        <v>6.3</v>
      </c>
      <c r="K2241" s="65"/>
      <c r="N2241" s="59">
        <v>2.8</v>
      </c>
      <c r="O2241" s="68">
        <f t="shared" si="684"/>
        <v>0.7</v>
      </c>
      <c r="P2241" s="68">
        <f t="shared" si="689"/>
        <v>2.0999999999999996</v>
      </c>
      <c r="Q2241" s="69">
        <f t="shared" si="685"/>
        <v>0.25000000000000011</v>
      </c>
    </row>
    <row r="2242" spans="1:17" ht="26.1" customHeight="1" thickBot="1" x14ac:dyDescent="0.25">
      <c r="A2242" s="17" t="s">
        <v>50</v>
      </c>
      <c r="B2242" s="19">
        <v>2373</v>
      </c>
      <c r="C2242" s="17" t="s">
        <v>44</v>
      </c>
      <c r="D2242" s="17" t="s">
        <v>1094</v>
      </c>
      <c r="E2242" s="139" t="s">
        <v>54</v>
      </c>
      <c r="F2242" s="139"/>
      <c r="G2242" s="18" t="s">
        <v>130</v>
      </c>
      <c r="H2242" s="21">
        <v>1</v>
      </c>
      <c r="I2242" s="20">
        <f t="shared" si="701"/>
        <v>85.117499999999993</v>
      </c>
      <c r="J2242" s="20">
        <f t="shared" si="702"/>
        <v>85.11</v>
      </c>
      <c r="K2242" s="65"/>
      <c r="N2242" s="59">
        <v>113.49</v>
      </c>
      <c r="O2242" s="68">
        <f t="shared" si="684"/>
        <v>28.372499999999999</v>
      </c>
      <c r="P2242" s="68">
        <f t="shared" si="689"/>
        <v>85.117499999999993</v>
      </c>
      <c r="Q2242" s="69">
        <f t="shared" si="685"/>
        <v>0.25</v>
      </c>
    </row>
    <row r="2243" spans="1:17" ht="0.95" customHeight="1" thickTop="1" x14ac:dyDescent="0.2">
      <c r="A2243" s="11"/>
      <c r="B2243" s="11"/>
      <c r="C2243" s="11"/>
      <c r="D2243" s="11"/>
      <c r="E2243" s="11"/>
      <c r="F2243" s="11"/>
      <c r="G2243" s="11"/>
      <c r="H2243" s="11"/>
      <c r="I2243" s="11"/>
      <c r="J2243" s="11"/>
      <c r="K2243" s="65" t="b">
        <f t="shared" si="687"/>
        <v>0</v>
      </c>
      <c r="N2243" s="59"/>
      <c r="O2243" s="68">
        <f t="shared" si="684"/>
        <v>0</v>
      </c>
      <c r="P2243" s="68">
        <f t="shared" si="689"/>
        <v>0</v>
      </c>
      <c r="Q2243" s="69" t="e">
        <f t="shared" si="685"/>
        <v>#DIV/0!</v>
      </c>
    </row>
    <row r="2244" spans="1:17" ht="18" customHeight="1" x14ac:dyDescent="0.2">
      <c r="A2244" s="2" t="s">
        <v>1095</v>
      </c>
      <c r="B2244" s="4" t="s">
        <v>36</v>
      </c>
      <c r="C2244" s="2" t="s">
        <v>37</v>
      </c>
      <c r="D2244" s="2" t="s">
        <v>9</v>
      </c>
      <c r="E2244" s="129" t="s">
        <v>38</v>
      </c>
      <c r="F2244" s="129"/>
      <c r="G2244" s="3" t="s">
        <v>39</v>
      </c>
      <c r="H2244" s="4" t="s">
        <v>40</v>
      </c>
      <c r="I2244" s="4" t="s">
        <v>41</v>
      </c>
      <c r="J2244" s="4" t="s">
        <v>10</v>
      </c>
      <c r="K2244" s="65">
        <f t="shared" si="687"/>
        <v>114.97</v>
      </c>
      <c r="N2244" s="59" t="s">
        <v>41</v>
      </c>
      <c r="O2244" s="68" t="e">
        <f t="shared" si="684"/>
        <v>#VALUE!</v>
      </c>
      <c r="P2244" s="68" t="e">
        <f t="shared" si="689"/>
        <v>#VALUE!</v>
      </c>
      <c r="Q2244" s="69" t="e">
        <f t="shared" si="685"/>
        <v>#VALUE!</v>
      </c>
    </row>
    <row r="2245" spans="1:17" ht="39" customHeight="1" x14ac:dyDescent="0.2">
      <c r="A2245" s="6" t="s">
        <v>42</v>
      </c>
      <c r="B2245" s="8">
        <v>101894</v>
      </c>
      <c r="C2245" s="6" t="s">
        <v>44</v>
      </c>
      <c r="D2245" s="6" t="s">
        <v>13660</v>
      </c>
      <c r="E2245" s="138" t="s">
        <v>157</v>
      </c>
      <c r="F2245" s="138"/>
      <c r="G2245" s="7" t="s">
        <v>130</v>
      </c>
      <c r="H2245" s="10">
        <v>1</v>
      </c>
      <c r="I2245" s="9">
        <f>SUM(J2246:J2249)</f>
        <v>114.97</v>
      </c>
      <c r="J2245" s="9">
        <f>H2245*I2245</f>
        <v>114.97</v>
      </c>
      <c r="K2245" s="65"/>
      <c r="N2245" s="59">
        <v>153.29</v>
      </c>
      <c r="O2245" s="68">
        <f t="shared" si="684"/>
        <v>38.322499999999998</v>
      </c>
      <c r="P2245" s="68">
        <f t="shared" si="689"/>
        <v>114.9675</v>
      </c>
      <c r="Q2245" s="69">
        <f t="shared" si="685"/>
        <v>0.25</v>
      </c>
    </row>
    <row r="2246" spans="1:17" ht="26.1" customHeight="1" x14ac:dyDescent="0.2">
      <c r="A2246" s="12" t="s">
        <v>48</v>
      </c>
      <c r="B2246" s="14">
        <v>88247</v>
      </c>
      <c r="C2246" s="12" t="s">
        <v>44</v>
      </c>
      <c r="D2246" s="12" t="s">
        <v>1049</v>
      </c>
      <c r="E2246" s="137" t="s">
        <v>46</v>
      </c>
      <c r="F2246" s="137"/>
      <c r="G2246" s="13" t="s">
        <v>73</v>
      </c>
      <c r="H2246" s="16">
        <v>0.78300000000000003</v>
      </c>
      <c r="I2246" s="15">
        <f t="shared" ref="I2246:I2249" si="703">P2246</f>
        <v>13.5975</v>
      </c>
      <c r="J2246" s="15">
        <f>ROUND(H2246*I2246,2)</f>
        <v>10.65</v>
      </c>
      <c r="K2246" s="65"/>
      <c r="N2246" s="59">
        <v>18.13</v>
      </c>
      <c r="O2246" s="68">
        <f t="shared" si="684"/>
        <v>4.5324999999999998</v>
      </c>
      <c r="P2246" s="68">
        <f t="shared" si="689"/>
        <v>13.5975</v>
      </c>
      <c r="Q2246" s="69">
        <f t="shared" si="685"/>
        <v>0.25</v>
      </c>
    </row>
    <row r="2247" spans="1:17" ht="24" customHeight="1" x14ac:dyDescent="0.2">
      <c r="A2247" s="12" t="s">
        <v>48</v>
      </c>
      <c r="B2247" s="14">
        <v>88264</v>
      </c>
      <c r="C2247" s="12" t="s">
        <v>44</v>
      </c>
      <c r="D2247" s="12" t="s">
        <v>564</v>
      </c>
      <c r="E2247" s="137" t="s">
        <v>46</v>
      </c>
      <c r="F2247" s="137"/>
      <c r="G2247" s="13" t="s">
        <v>73</v>
      </c>
      <c r="H2247" s="16">
        <v>0.78300000000000003</v>
      </c>
      <c r="I2247" s="15">
        <f t="shared" si="703"/>
        <v>16.484999999999999</v>
      </c>
      <c r="J2247" s="15">
        <f>ROUND(H2247*I2247,2)</f>
        <v>12.91</v>
      </c>
      <c r="K2247" s="65"/>
      <c r="N2247" s="59">
        <v>21.98</v>
      </c>
      <c r="O2247" s="68">
        <f t="shared" si="684"/>
        <v>5.4950000000000001</v>
      </c>
      <c r="P2247" s="68">
        <f t="shared" si="689"/>
        <v>16.484999999999999</v>
      </c>
      <c r="Q2247" s="69">
        <f t="shared" si="685"/>
        <v>0.25</v>
      </c>
    </row>
    <row r="2248" spans="1:17" ht="39" customHeight="1" x14ac:dyDescent="0.2">
      <c r="A2248" s="17" t="s">
        <v>50</v>
      </c>
      <c r="B2248" s="19">
        <v>1576</v>
      </c>
      <c r="C2248" s="17" t="s">
        <v>44</v>
      </c>
      <c r="D2248" s="17" t="s">
        <v>1093</v>
      </c>
      <c r="E2248" s="139" t="s">
        <v>54</v>
      </c>
      <c r="F2248" s="139"/>
      <c r="G2248" s="18" t="s">
        <v>130</v>
      </c>
      <c r="H2248" s="21">
        <v>3</v>
      </c>
      <c r="I2248" s="20">
        <f t="shared" si="703"/>
        <v>2.0999999999999996</v>
      </c>
      <c r="J2248" s="20">
        <f t="shared" ref="J2248:J2249" si="704">ROUNDDOWN(H2248*I2248,2)</f>
        <v>6.3</v>
      </c>
      <c r="K2248" s="65"/>
      <c r="N2248" s="59">
        <v>2.8</v>
      </c>
      <c r="O2248" s="68">
        <f t="shared" ref="O2248:O2311" si="705">N2248*$O$4</f>
        <v>0.7</v>
      </c>
      <c r="P2248" s="68">
        <f t="shared" si="689"/>
        <v>2.0999999999999996</v>
      </c>
      <c r="Q2248" s="69">
        <f t="shared" ref="Q2248:Q2311" si="706">1-(P2248/N2248)</f>
        <v>0.25000000000000011</v>
      </c>
    </row>
    <row r="2249" spans="1:17" ht="26.1" customHeight="1" thickBot="1" x14ac:dyDescent="0.25">
      <c r="A2249" s="17" t="s">
        <v>50</v>
      </c>
      <c r="B2249" s="19">
        <v>2373</v>
      </c>
      <c r="C2249" s="17" t="s">
        <v>44</v>
      </c>
      <c r="D2249" s="17" t="s">
        <v>1094</v>
      </c>
      <c r="E2249" s="139" t="s">
        <v>54</v>
      </c>
      <c r="F2249" s="139"/>
      <c r="G2249" s="18" t="s">
        <v>130</v>
      </c>
      <c r="H2249" s="21">
        <v>1</v>
      </c>
      <c r="I2249" s="20">
        <f t="shared" si="703"/>
        <v>85.117499999999993</v>
      </c>
      <c r="J2249" s="20">
        <f t="shared" si="704"/>
        <v>85.11</v>
      </c>
      <c r="K2249" s="65"/>
      <c r="N2249" s="59">
        <v>113.49</v>
      </c>
      <c r="O2249" s="68">
        <f t="shared" si="705"/>
        <v>28.372499999999999</v>
      </c>
      <c r="P2249" s="68">
        <f t="shared" si="689"/>
        <v>85.117499999999993</v>
      </c>
      <c r="Q2249" s="69">
        <f t="shared" si="706"/>
        <v>0.25</v>
      </c>
    </row>
    <row r="2250" spans="1:17" ht="0.95" customHeight="1" thickTop="1" x14ac:dyDescent="0.2">
      <c r="A2250" s="11"/>
      <c r="B2250" s="11"/>
      <c r="C2250" s="11"/>
      <c r="D2250" s="11"/>
      <c r="E2250" s="11"/>
      <c r="F2250" s="11"/>
      <c r="G2250" s="11"/>
      <c r="H2250" s="11"/>
      <c r="I2250" s="11"/>
      <c r="J2250" s="11"/>
      <c r="K2250" s="65" t="b">
        <f t="shared" ref="K2250:K2309" si="707">IF(J2250="Total",J2251)</f>
        <v>0</v>
      </c>
      <c r="N2250" s="59"/>
      <c r="O2250" s="68">
        <f t="shared" si="705"/>
        <v>0</v>
      </c>
      <c r="P2250" s="68">
        <f t="shared" si="689"/>
        <v>0</v>
      </c>
      <c r="Q2250" s="69" t="e">
        <f t="shared" si="706"/>
        <v>#DIV/0!</v>
      </c>
    </row>
    <row r="2251" spans="1:17" ht="18" customHeight="1" x14ac:dyDescent="0.2">
      <c r="A2251" s="2" t="s">
        <v>1096</v>
      </c>
      <c r="B2251" s="4" t="s">
        <v>36</v>
      </c>
      <c r="C2251" s="2" t="s">
        <v>37</v>
      </c>
      <c r="D2251" s="2" t="s">
        <v>9</v>
      </c>
      <c r="E2251" s="129" t="s">
        <v>38</v>
      </c>
      <c r="F2251" s="129"/>
      <c r="G2251" s="3" t="s">
        <v>39</v>
      </c>
      <c r="H2251" s="4" t="s">
        <v>40</v>
      </c>
      <c r="I2251" s="4" t="s">
        <v>41</v>
      </c>
      <c r="J2251" s="4" t="s">
        <v>10</v>
      </c>
      <c r="K2251" s="65">
        <f t="shared" si="707"/>
        <v>318.3</v>
      </c>
      <c r="N2251" s="59" t="s">
        <v>41</v>
      </c>
      <c r="O2251" s="68" t="e">
        <f t="shared" si="705"/>
        <v>#VALUE!</v>
      </c>
      <c r="P2251" s="68" t="e">
        <f t="shared" si="689"/>
        <v>#VALUE!</v>
      </c>
      <c r="Q2251" s="69" t="e">
        <f t="shared" si="706"/>
        <v>#VALUE!</v>
      </c>
    </row>
    <row r="2252" spans="1:17" ht="39" customHeight="1" x14ac:dyDescent="0.2">
      <c r="A2252" s="6" t="s">
        <v>42</v>
      </c>
      <c r="B2252" s="8">
        <v>101895</v>
      </c>
      <c r="C2252" s="6" t="s">
        <v>44</v>
      </c>
      <c r="D2252" s="6" t="s">
        <v>1097</v>
      </c>
      <c r="E2252" s="138" t="s">
        <v>157</v>
      </c>
      <c r="F2252" s="138"/>
      <c r="G2252" s="7" t="s">
        <v>130</v>
      </c>
      <c r="H2252" s="10">
        <v>1</v>
      </c>
      <c r="I2252" s="9">
        <f>SUM(J2253:J2256)</f>
        <v>318.3</v>
      </c>
      <c r="J2252" s="9">
        <f>H2252*I2252</f>
        <v>318.3</v>
      </c>
      <c r="K2252" s="65"/>
      <c r="N2252" s="59">
        <v>424.4</v>
      </c>
      <c r="O2252" s="68">
        <f t="shared" si="705"/>
        <v>106.1</v>
      </c>
      <c r="P2252" s="68">
        <f t="shared" si="689"/>
        <v>318.29999999999995</v>
      </c>
      <c r="Q2252" s="69">
        <f t="shared" si="706"/>
        <v>0.25000000000000011</v>
      </c>
    </row>
    <row r="2253" spans="1:17" ht="26.1" customHeight="1" x14ac:dyDescent="0.2">
      <c r="A2253" s="12" t="s">
        <v>48</v>
      </c>
      <c r="B2253" s="14">
        <v>88247</v>
      </c>
      <c r="C2253" s="12" t="s">
        <v>44</v>
      </c>
      <c r="D2253" s="12" t="s">
        <v>1049</v>
      </c>
      <c r="E2253" s="137" t="s">
        <v>46</v>
      </c>
      <c r="F2253" s="137"/>
      <c r="G2253" s="13" t="s">
        <v>73</v>
      </c>
      <c r="H2253" s="16">
        <v>1.3231999999999999</v>
      </c>
      <c r="I2253" s="15">
        <f t="shared" ref="I2253:I2256" si="708">P2253</f>
        <v>13.5975</v>
      </c>
      <c r="J2253" s="15">
        <f>ROUND(H2253*I2253,2)</f>
        <v>17.989999999999998</v>
      </c>
      <c r="K2253" s="65"/>
      <c r="N2253" s="59">
        <v>18.13</v>
      </c>
      <c r="O2253" s="68">
        <f t="shared" si="705"/>
        <v>4.5324999999999998</v>
      </c>
      <c r="P2253" s="68">
        <f t="shared" si="689"/>
        <v>13.5975</v>
      </c>
      <c r="Q2253" s="69">
        <f t="shared" si="706"/>
        <v>0.25</v>
      </c>
    </row>
    <row r="2254" spans="1:17" ht="24" customHeight="1" x14ac:dyDescent="0.2">
      <c r="A2254" s="12" t="s">
        <v>48</v>
      </c>
      <c r="B2254" s="14">
        <v>88264</v>
      </c>
      <c r="C2254" s="12" t="s">
        <v>44</v>
      </c>
      <c r="D2254" s="12" t="s">
        <v>564</v>
      </c>
      <c r="E2254" s="137" t="s">
        <v>46</v>
      </c>
      <c r="F2254" s="137"/>
      <c r="G2254" s="13" t="s">
        <v>73</v>
      </c>
      <c r="H2254" s="16">
        <v>1.3231999999999999</v>
      </c>
      <c r="I2254" s="15">
        <f t="shared" si="708"/>
        <v>16.484999999999999</v>
      </c>
      <c r="J2254" s="15">
        <f>ROUND(H2254*I2254,2)</f>
        <v>21.81</v>
      </c>
      <c r="K2254" s="65"/>
      <c r="N2254" s="59">
        <v>21.98</v>
      </c>
      <c r="O2254" s="68">
        <f t="shared" si="705"/>
        <v>5.4950000000000001</v>
      </c>
      <c r="P2254" s="68">
        <f t="shared" ref="P2254:P2317" si="709">N2254-O2254</f>
        <v>16.484999999999999</v>
      </c>
      <c r="Q2254" s="69">
        <f t="shared" si="706"/>
        <v>0.25</v>
      </c>
    </row>
    <row r="2255" spans="1:17" ht="39" customHeight="1" x14ac:dyDescent="0.2">
      <c r="A2255" s="17" t="s">
        <v>50</v>
      </c>
      <c r="B2255" s="19">
        <v>1578</v>
      </c>
      <c r="C2255" s="17" t="s">
        <v>44</v>
      </c>
      <c r="D2255" s="17" t="s">
        <v>1098</v>
      </c>
      <c r="E2255" s="139" t="s">
        <v>54</v>
      </c>
      <c r="F2255" s="139"/>
      <c r="G2255" s="18" t="s">
        <v>130</v>
      </c>
      <c r="H2255" s="21">
        <v>3</v>
      </c>
      <c r="I2255" s="20">
        <f t="shared" si="708"/>
        <v>4.1025</v>
      </c>
      <c r="J2255" s="20">
        <f>ROUND(H2255*I2255,2)</f>
        <v>12.31</v>
      </c>
      <c r="K2255" s="65"/>
      <c r="N2255" s="59">
        <v>5.47</v>
      </c>
      <c r="O2255" s="68">
        <f t="shared" si="705"/>
        <v>1.3674999999999999</v>
      </c>
      <c r="P2255" s="68">
        <f t="shared" si="709"/>
        <v>4.1025</v>
      </c>
      <c r="Q2255" s="69">
        <f t="shared" si="706"/>
        <v>0.25</v>
      </c>
    </row>
    <row r="2256" spans="1:17" ht="24" customHeight="1" thickBot="1" x14ac:dyDescent="0.25">
      <c r="A2256" s="17" t="s">
        <v>50</v>
      </c>
      <c r="B2256" s="19">
        <v>2391</v>
      </c>
      <c r="C2256" s="17" t="s">
        <v>44</v>
      </c>
      <c r="D2256" s="17" t="s">
        <v>1099</v>
      </c>
      <c r="E2256" s="139" t="s">
        <v>54</v>
      </c>
      <c r="F2256" s="139"/>
      <c r="G2256" s="18" t="s">
        <v>130</v>
      </c>
      <c r="H2256" s="21">
        <v>1</v>
      </c>
      <c r="I2256" s="20">
        <f t="shared" si="708"/>
        <v>266.19749999999999</v>
      </c>
      <c r="J2256" s="20">
        <f t="shared" ref="J2256" si="710">ROUNDDOWN(H2256*I2256,2)</f>
        <v>266.19</v>
      </c>
      <c r="K2256" s="65"/>
      <c r="N2256" s="59">
        <v>354.93</v>
      </c>
      <c r="O2256" s="68">
        <f t="shared" si="705"/>
        <v>88.732500000000002</v>
      </c>
      <c r="P2256" s="68">
        <f t="shared" si="709"/>
        <v>266.19749999999999</v>
      </c>
      <c r="Q2256" s="69">
        <f t="shared" si="706"/>
        <v>0.25</v>
      </c>
    </row>
    <row r="2257" spans="1:17" ht="0.95" customHeight="1" thickTop="1" x14ac:dyDescent="0.2">
      <c r="A2257" s="11"/>
      <c r="B2257" s="11"/>
      <c r="C2257" s="11"/>
      <c r="D2257" s="11"/>
      <c r="E2257" s="11"/>
      <c r="F2257" s="11"/>
      <c r="G2257" s="11"/>
      <c r="H2257" s="11"/>
      <c r="I2257" s="11"/>
      <c r="J2257" s="11"/>
      <c r="K2257" s="65" t="b">
        <f t="shared" si="707"/>
        <v>0</v>
      </c>
      <c r="N2257" s="59"/>
      <c r="O2257" s="68">
        <f t="shared" si="705"/>
        <v>0</v>
      </c>
      <c r="P2257" s="68">
        <f t="shared" si="709"/>
        <v>0</v>
      </c>
      <c r="Q2257" s="69" t="e">
        <f t="shared" si="706"/>
        <v>#DIV/0!</v>
      </c>
    </row>
    <row r="2258" spans="1:17" ht="18" customHeight="1" x14ac:dyDescent="0.2">
      <c r="A2258" s="2" t="s">
        <v>1100</v>
      </c>
      <c r="B2258" s="4" t="s">
        <v>36</v>
      </c>
      <c r="C2258" s="2" t="s">
        <v>37</v>
      </c>
      <c r="D2258" s="2" t="s">
        <v>9</v>
      </c>
      <c r="E2258" s="129" t="s">
        <v>38</v>
      </c>
      <c r="F2258" s="129"/>
      <c r="G2258" s="3" t="s">
        <v>39</v>
      </c>
      <c r="H2258" s="4" t="s">
        <v>40</v>
      </c>
      <c r="I2258" s="4" t="s">
        <v>41</v>
      </c>
      <c r="J2258" s="4" t="s">
        <v>10</v>
      </c>
      <c r="K2258" s="65">
        <f t="shared" si="707"/>
        <v>153.07999999999998</v>
      </c>
      <c r="N2258" s="59" t="s">
        <v>41</v>
      </c>
      <c r="O2258" s="68" t="e">
        <f t="shared" si="705"/>
        <v>#VALUE!</v>
      </c>
      <c r="P2258" s="68" t="e">
        <f t="shared" si="709"/>
        <v>#VALUE!</v>
      </c>
      <c r="Q2258" s="69" t="e">
        <f t="shared" si="706"/>
        <v>#VALUE!</v>
      </c>
    </row>
    <row r="2259" spans="1:17" ht="26.1" customHeight="1" x14ac:dyDescent="0.2">
      <c r="A2259" s="6" t="s">
        <v>42</v>
      </c>
      <c r="B2259" s="8">
        <v>9934</v>
      </c>
      <c r="C2259" s="6" t="s">
        <v>90</v>
      </c>
      <c r="D2259" s="6" t="s">
        <v>1101</v>
      </c>
      <c r="E2259" s="138" t="s">
        <v>1102</v>
      </c>
      <c r="F2259" s="138"/>
      <c r="G2259" s="7" t="s">
        <v>545</v>
      </c>
      <c r="H2259" s="10">
        <v>1</v>
      </c>
      <c r="I2259" s="9">
        <f>SUM(J2260:J2262)</f>
        <v>153.07999999999998</v>
      </c>
      <c r="J2259" s="9">
        <f>H2259*I2259</f>
        <v>153.07999999999998</v>
      </c>
      <c r="K2259" s="65"/>
      <c r="N2259" s="59">
        <v>204.11</v>
      </c>
      <c r="O2259" s="68">
        <f t="shared" si="705"/>
        <v>51.027500000000003</v>
      </c>
      <c r="P2259" s="68">
        <f t="shared" si="709"/>
        <v>153.08250000000001</v>
      </c>
      <c r="Q2259" s="69">
        <f t="shared" si="706"/>
        <v>0.25</v>
      </c>
    </row>
    <row r="2260" spans="1:17" ht="24" customHeight="1" x14ac:dyDescent="0.2">
      <c r="A2260" s="12" t="s">
        <v>48</v>
      </c>
      <c r="B2260" s="14">
        <v>88264</v>
      </c>
      <c r="C2260" s="12" t="s">
        <v>44</v>
      </c>
      <c r="D2260" s="12" t="s">
        <v>564</v>
      </c>
      <c r="E2260" s="137" t="s">
        <v>46</v>
      </c>
      <c r="F2260" s="137"/>
      <c r="G2260" s="13" t="s">
        <v>73</v>
      </c>
      <c r="H2260" s="16">
        <v>1</v>
      </c>
      <c r="I2260" s="15">
        <f t="shared" ref="I2260:I2262" si="711">P2260</f>
        <v>16.484999999999999</v>
      </c>
      <c r="J2260" s="15">
        <f>ROUND(H2260*I2260,2)</f>
        <v>16.489999999999998</v>
      </c>
      <c r="K2260" s="65"/>
      <c r="N2260" s="59">
        <v>21.98</v>
      </c>
      <c r="O2260" s="68">
        <f t="shared" si="705"/>
        <v>5.4950000000000001</v>
      </c>
      <c r="P2260" s="68">
        <f t="shared" si="709"/>
        <v>16.484999999999999</v>
      </c>
      <c r="Q2260" s="69">
        <f t="shared" si="706"/>
        <v>0.25</v>
      </c>
    </row>
    <row r="2261" spans="1:17" ht="26.1" customHeight="1" x14ac:dyDescent="0.2">
      <c r="A2261" s="12" t="s">
        <v>48</v>
      </c>
      <c r="B2261" s="14">
        <v>88247</v>
      </c>
      <c r="C2261" s="12" t="s">
        <v>44</v>
      </c>
      <c r="D2261" s="12" t="s">
        <v>1049</v>
      </c>
      <c r="E2261" s="137" t="s">
        <v>46</v>
      </c>
      <c r="F2261" s="137"/>
      <c r="G2261" s="13" t="s">
        <v>73</v>
      </c>
      <c r="H2261" s="16">
        <v>1</v>
      </c>
      <c r="I2261" s="15">
        <f t="shared" si="711"/>
        <v>13.5975</v>
      </c>
      <c r="J2261" s="15">
        <f t="shared" ref="J2261:J2262" si="712">ROUNDDOWN(H2261*I2261,2)</f>
        <v>13.59</v>
      </c>
      <c r="K2261" s="65"/>
      <c r="N2261" s="59">
        <v>18.13</v>
      </c>
      <c r="O2261" s="68">
        <f t="shared" si="705"/>
        <v>4.5324999999999998</v>
      </c>
      <c r="P2261" s="68">
        <f t="shared" si="709"/>
        <v>13.5975</v>
      </c>
      <c r="Q2261" s="69">
        <f t="shared" si="706"/>
        <v>0.25</v>
      </c>
    </row>
    <row r="2262" spans="1:17" ht="39" customHeight="1" thickBot="1" x14ac:dyDescent="0.25">
      <c r="A2262" s="17" t="s">
        <v>50</v>
      </c>
      <c r="B2262" s="19">
        <v>3751</v>
      </c>
      <c r="C2262" s="17" t="s">
        <v>90</v>
      </c>
      <c r="D2262" s="17" t="s">
        <v>1103</v>
      </c>
      <c r="E2262" s="139" t="s">
        <v>54</v>
      </c>
      <c r="F2262" s="139"/>
      <c r="G2262" s="18" t="s">
        <v>545</v>
      </c>
      <c r="H2262" s="21">
        <v>1</v>
      </c>
      <c r="I2262" s="20">
        <f t="shared" si="711"/>
        <v>123</v>
      </c>
      <c r="J2262" s="20">
        <f t="shared" si="712"/>
        <v>123</v>
      </c>
      <c r="K2262" s="65"/>
      <c r="N2262" s="59">
        <v>164</v>
      </c>
      <c r="O2262" s="68">
        <f t="shared" si="705"/>
        <v>41</v>
      </c>
      <c r="P2262" s="68">
        <f t="shared" si="709"/>
        <v>123</v>
      </c>
      <c r="Q2262" s="69">
        <f t="shared" si="706"/>
        <v>0.25</v>
      </c>
    </row>
    <row r="2263" spans="1:17" ht="0.95" customHeight="1" thickTop="1" x14ac:dyDescent="0.2">
      <c r="A2263" s="11"/>
      <c r="B2263" s="11"/>
      <c r="C2263" s="11"/>
      <c r="D2263" s="11"/>
      <c r="E2263" s="11"/>
      <c r="F2263" s="11"/>
      <c r="G2263" s="11"/>
      <c r="H2263" s="11"/>
      <c r="I2263" s="11"/>
      <c r="J2263" s="11"/>
      <c r="K2263" s="65" t="b">
        <f t="shared" si="707"/>
        <v>0</v>
      </c>
      <c r="N2263" s="59"/>
      <c r="O2263" s="68">
        <f t="shared" si="705"/>
        <v>0</v>
      </c>
      <c r="P2263" s="68">
        <f t="shared" si="709"/>
        <v>0</v>
      </c>
      <c r="Q2263" s="69" t="e">
        <f t="shared" si="706"/>
        <v>#DIV/0!</v>
      </c>
    </row>
    <row r="2264" spans="1:17" ht="18" customHeight="1" x14ac:dyDescent="0.2">
      <c r="A2264" s="2" t="s">
        <v>1104</v>
      </c>
      <c r="B2264" s="4" t="s">
        <v>36</v>
      </c>
      <c r="C2264" s="2" t="s">
        <v>37</v>
      </c>
      <c r="D2264" s="2" t="s">
        <v>9</v>
      </c>
      <c r="E2264" s="129" t="s">
        <v>38</v>
      </c>
      <c r="F2264" s="129"/>
      <c r="G2264" s="3" t="s">
        <v>39</v>
      </c>
      <c r="H2264" s="4" t="s">
        <v>40</v>
      </c>
      <c r="I2264" s="4" t="s">
        <v>41</v>
      </c>
      <c r="J2264" s="4" t="s">
        <v>10</v>
      </c>
      <c r="K2264" s="65">
        <f t="shared" si="707"/>
        <v>82.45</v>
      </c>
      <c r="N2264" s="59" t="s">
        <v>41</v>
      </c>
      <c r="O2264" s="68" t="e">
        <f t="shared" si="705"/>
        <v>#VALUE!</v>
      </c>
      <c r="P2264" s="68" t="e">
        <f t="shared" si="709"/>
        <v>#VALUE!</v>
      </c>
      <c r="Q2264" s="69" t="e">
        <f t="shared" si="706"/>
        <v>#VALUE!</v>
      </c>
    </row>
    <row r="2265" spans="1:17" ht="26.1" customHeight="1" x14ac:dyDescent="0.2">
      <c r="A2265" s="6" t="s">
        <v>42</v>
      </c>
      <c r="B2265" s="8">
        <v>9041</v>
      </c>
      <c r="C2265" s="6" t="s">
        <v>90</v>
      </c>
      <c r="D2265" s="6" t="s">
        <v>1105</v>
      </c>
      <c r="E2265" s="138" t="s">
        <v>1102</v>
      </c>
      <c r="F2265" s="138"/>
      <c r="G2265" s="7" t="s">
        <v>545</v>
      </c>
      <c r="H2265" s="10">
        <v>1</v>
      </c>
      <c r="I2265" s="9">
        <f>SUM(J2266:J2268)</f>
        <v>82.45</v>
      </c>
      <c r="J2265" s="9">
        <f>H2265*I2265</f>
        <v>82.45</v>
      </c>
      <c r="K2265" s="65"/>
      <c r="N2265" s="59">
        <v>109.93</v>
      </c>
      <c r="O2265" s="68">
        <f t="shared" si="705"/>
        <v>27.482500000000002</v>
      </c>
      <c r="P2265" s="68">
        <f t="shared" si="709"/>
        <v>82.447500000000005</v>
      </c>
      <c r="Q2265" s="69">
        <f t="shared" si="706"/>
        <v>0.25</v>
      </c>
    </row>
    <row r="2266" spans="1:17" ht="26.1" customHeight="1" x14ac:dyDescent="0.2">
      <c r="A2266" s="12" t="s">
        <v>48</v>
      </c>
      <c r="B2266" s="14">
        <v>88247</v>
      </c>
      <c r="C2266" s="12" t="s">
        <v>44</v>
      </c>
      <c r="D2266" s="12" t="s">
        <v>1049</v>
      </c>
      <c r="E2266" s="137" t="s">
        <v>46</v>
      </c>
      <c r="F2266" s="137"/>
      <c r="G2266" s="13" t="s">
        <v>73</v>
      </c>
      <c r="H2266" s="16">
        <v>0.3</v>
      </c>
      <c r="I2266" s="15">
        <f t="shared" ref="I2266:I2268" si="713">P2266</f>
        <v>13.5975</v>
      </c>
      <c r="J2266" s="15">
        <f>ROUNDDOWN(H2266*I2266,2)</f>
        <v>4.07</v>
      </c>
      <c r="K2266" s="65"/>
      <c r="N2266" s="59">
        <v>18.13</v>
      </c>
      <c r="O2266" s="68">
        <f t="shared" si="705"/>
        <v>4.5324999999999998</v>
      </c>
      <c r="P2266" s="68">
        <f t="shared" si="709"/>
        <v>13.5975</v>
      </c>
      <c r="Q2266" s="69">
        <f t="shared" si="706"/>
        <v>0.25</v>
      </c>
    </row>
    <row r="2267" spans="1:17" ht="24" customHeight="1" x14ac:dyDescent="0.2">
      <c r="A2267" s="12" t="s">
        <v>48</v>
      </c>
      <c r="B2267" s="14">
        <v>88264</v>
      </c>
      <c r="C2267" s="12" t="s">
        <v>44</v>
      </c>
      <c r="D2267" s="12" t="s">
        <v>564</v>
      </c>
      <c r="E2267" s="137" t="s">
        <v>46</v>
      </c>
      <c r="F2267" s="137"/>
      <c r="G2267" s="13" t="s">
        <v>73</v>
      </c>
      <c r="H2267" s="16">
        <v>0.3</v>
      </c>
      <c r="I2267" s="15">
        <f t="shared" si="713"/>
        <v>16.484999999999999</v>
      </c>
      <c r="J2267" s="15">
        <f t="shared" ref="J2267:J2268" si="714">ROUND(H2267*I2267,2)</f>
        <v>4.95</v>
      </c>
      <c r="K2267" s="65"/>
      <c r="N2267" s="59">
        <v>21.98</v>
      </c>
      <c r="O2267" s="68">
        <f t="shared" si="705"/>
        <v>5.4950000000000001</v>
      </c>
      <c r="P2267" s="68">
        <f t="shared" si="709"/>
        <v>16.484999999999999</v>
      </c>
      <c r="Q2267" s="69">
        <f t="shared" si="706"/>
        <v>0.25</v>
      </c>
    </row>
    <row r="2268" spans="1:17" ht="26.1" customHeight="1" thickBot="1" x14ac:dyDescent="0.25">
      <c r="A2268" s="17" t="s">
        <v>50</v>
      </c>
      <c r="B2268" s="19">
        <v>9225</v>
      </c>
      <c r="C2268" s="17" t="s">
        <v>90</v>
      </c>
      <c r="D2268" s="17" t="s">
        <v>1106</v>
      </c>
      <c r="E2268" s="139" t="s">
        <v>54</v>
      </c>
      <c r="F2268" s="139"/>
      <c r="G2268" s="18" t="s">
        <v>545</v>
      </c>
      <c r="H2268" s="21">
        <v>1</v>
      </c>
      <c r="I2268" s="20">
        <f t="shared" si="713"/>
        <v>73.425000000000011</v>
      </c>
      <c r="J2268" s="20">
        <f t="shared" si="714"/>
        <v>73.430000000000007</v>
      </c>
      <c r="K2268" s="65"/>
      <c r="N2268" s="59">
        <v>97.9</v>
      </c>
      <c r="O2268" s="68">
        <f t="shared" si="705"/>
        <v>24.475000000000001</v>
      </c>
      <c r="P2268" s="68">
        <f t="shared" si="709"/>
        <v>73.425000000000011</v>
      </c>
      <c r="Q2268" s="69">
        <f t="shared" si="706"/>
        <v>0.24999999999999989</v>
      </c>
    </row>
    <row r="2269" spans="1:17" ht="0.95" customHeight="1" thickTop="1" x14ac:dyDescent="0.2">
      <c r="A2269" s="11"/>
      <c r="B2269" s="11"/>
      <c r="C2269" s="11"/>
      <c r="D2269" s="11"/>
      <c r="E2269" s="11"/>
      <c r="F2269" s="11"/>
      <c r="G2269" s="11"/>
      <c r="H2269" s="11"/>
      <c r="I2269" s="11"/>
      <c r="J2269" s="11"/>
      <c r="K2269" s="65" t="b">
        <f t="shared" si="707"/>
        <v>0</v>
      </c>
      <c r="N2269" s="59"/>
      <c r="O2269" s="68">
        <f t="shared" si="705"/>
        <v>0</v>
      </c>
      <c r="P2269" s="68">
        <f t="shared" si="709"/>
        <v>0</v>
      </c>
      <c r="Q2269" s="69" t="e">
        <f t="shared" si="706"/>
        <v>#DIV/0!</v>
      </c>
    </row>
    <row r="2270" spans="1:17" ht="18" customHeight="1" x14ac:dyDescent="0.2">
      <c r="A2270" s="2" t="s">
        <v>1107</v>
      </c>
      <c r="B2270" s="4" t="s">
        <v>36</v>
      </c>
      <c r="C2270" s="2" t="s">
        <v>37</v>
      </c>
      <c r="D2270" s="2" t="s">
        <v>9</v>
      </c>
      <c r="E2270" s="129" t="s">
        <v>38</v>
      </c>
      <c r="F2270" s="129"/>
      <c r="G2270" s="3" t="s">
        <v>39</v>
      </c>
      <c r="H2270" s="4" t="s">
        <v>40</v>
      </c>
      <c r="I2270" s="4" t="s">
        <v>41</v>
      </c>
      <c r="J2270" s="4" t="s">
        <v>10</v>
      </c>
      <c r="K2270" s="65">
        <f t="shared" si="707"/>
        <v>125.05</v>
      </c>
      <c r="N2270" s="59" t="s">
        <v>41</v>
      </c>
      <c r="O2270" s="68" t="e">
        <f t="shared" si="705"/>
        <v>#VALUE!</v>
      </c>
      <c r="P2270" s="68" t="e">
        <f t="shared" si="709"/>
        <v>#VALUE!</v>
      </c>
      <c r="Q2270" s="69" t="e">
        <f t="shared" si="706"/>
        <v>#VALUE!</v>
      </c>
    </row>
    <row r="2271" spans="1:17" x14ac:dyDescent="0.2">
      <c r="A2271" s="6" t="s">
        <v>42</v>
      </c>
      <c r="B2271" s="8">
        <v>7996</v>
      </c>
      <c r="C2271" s="6" t="s">
        <v>90</v>
      </c>
      <c r="D2271" s="6" t="s">
        <v>13659</v>
      </c>
      <c r="E2271" s="138" t="s">
        <v>1102</v>
      </c>
      <c r="F2271" s="138"/>
      <c r="G2271" s="7" t="s">
        <v>545</v>
      </c>
      <c r="H2271" s="10">
        <v>1</v>
      </c>
      <c r="I2271" s="9">
        <f>SUM(J2272:J2274)</f>
        <v>125.05</v>
      </c>
      <c r="J2271" s="9">
        <f>H2271*I2271</f>
        <v>125.05</v>
      </c>
      <c r="K2271" s="65"/>
      <c r="N2271" s="59">
        <v>166.73</v>
      </c>
      <c r="O2271" s="68">
        <f t="shared" si="705"/>
        <v>41.682499999999997</v>
      </c>
      <c r="P2271" s="68">
        <f t="shared" si="709"/>
        <v>125.04749999999999</v>
      </c>
      <c r="Q2271" s="69">
        <f t="shared" si="706"/>
        <v>0.25</v>
      </c>
    </row>
    <row r="2272" spans="1:17" ht="26.1" customHeight="1" x14ac:dyDescent="0.2">
      <c r="A2272" s="12" t="s">
        <v>48</v>
      </c>
      <c r="B2272" s="14">
        <v>88247</v>
      </c>
      <c r="C2272" s="12" t="s">
        <v>44</v>
      </c>
      <c r="D2272" s="12" t="s">
        <v>1049</v>
      </c>
      <c r="E2272" s="137" t="s">
        <v>46</v>
      </c>
      <c r="F2272" s="137"/>
      <c r="G2272" s="13" t="s">
        <v>73</v>
      </c>
      <c r="H2272" s="16">
        <v>0.6</v>
      </c>
      <c r="I2272" s="15">
        <f t="shared" ref="I2272:I2274" si="715">P2272</f>
        <v>13.5975</v>
      </c>
      <c r="J2272" s="15">
        <f>ROUND(H2272*I2272,2)</f>
        <v>8.16</v>
      </c>
      <c r="K2272" s="65"/>
      <c r="N2272" s="59">
        <v>18.13</v>
      </c>
      <c r="O2272" s="68">
        <f t="shared" si="705"/>
        <v>4.5324999999999998</v>
      </c>
      <c r="P2272" s="68">
        <f t="shared" si="709"/>
        <v>13.5975</v>
      </c>
      <c r="Q2272" s="69">
        <f t="shared" si="706"/>
        <v>0.25</v>
      </c>
    </row>
    <row r="2273" spans="1:17" ht="24" customHeight="1" x14ac:dyDescent="0.2">
      <c r="A2273" s="12" t="s">
        <v>48</v>
      </c>
      <c r="B2273" s="14">
        <v>88264</v>
      </c>
      <c r="C2273" s="12" t="s">
        <v>44</v>
      </c>
      <c r="D2273" s="12" t="s">
        <v>564</v>
      </c>
      <c r="E2273" s="137" t="s">
        <v>46</v>
      </c>
      <c r="F2273" s="137"/>
      <c r="G2273" s="13" t="s">
        <v>73</v>
      </c>
      <c r="H2273" s="16">
        <v>0.6</v>
      </c>
      <c r="I2273" s="15">
        <f t="shared" si="715"/>
        <v>16.484999999999999</v>
      </c>
      <c r="J2273" s="15">
        <f t="shared" ref="J2273:J2274" si="716">ROUND(H2273*I2273,2)</f>
        <v>9.89</v>
      </c>
      <c r="K2273" s="65"/>
      <c r="N2273" s="59">
        <v>21.98</v>
      </c>
      <c r="O2273" s="68">
        <f t="shared" si="705"/>
        <v>5.4950000000000001</v>
      </c>
      <c r="P2273" s="68">
        <f t="shared" si="709"/>
        <v>16.484999999999999</v>
      </c>
      <c r="Q2273" s="69">
        <f t="shared" si="706"/>
        <v>0.25</v>
      </c>
    </row>
    <row r="2274" spans="1:17" ht="26.1" customHeight="1" thickBot="1" x14ac:dyDescent="0.25">
      <c r="A2274" s="17" t="s">
        <v>50</v>
      </c>
      <c r="B2274" s="19">
        <v>7943</v>
      </c>
      <c r="C2274" s="17" t="s">
        <v>90</v>
      </c>
      <c r="D2274" s="17" t="s">
        <v>1108</v>
      </c>
      <c r="E2274" s="139" t="s">
        <v>54</v>
      </c>
      <c r="F2274" s="139"/>
      <c r="G2274" s="18" t="s">
        <v>545</v>
      </c>
      <c r="H2274" s="21">
        <v>1</v>
      </c>
      <c r="I2274" s="20">
        <f t="shared" si="715"/>
        <v>106.995</v>
      </c>
      <c r="J2274" s="20">
        <f t="shared" si="716"/>
        <v>107</v>
      </c>
      <c r="K2274" s="65"/>
      <c r="N2274" s="59">
        <v>142.66</v>
      </c>
      <c r="O2274" s="68">
        <f t="shared" si="705"/>
        <v>35.664999999999999</v>
      </c>
      <c r="P2274" s="68">
        <f t="shared" si="709"/>
        <v>106.995</v>
      </c>
      <c r="Q2274" s="69">
        <f t="shared" si="706"/>
        <v>0.25</v>
      </c>
    </row>
    <row r="2275" spans="1:17" ht="0.95" customHeight="1" thickTop="1" x14ac:dyDescent="0.2">
      <c r="A2275" s="11"/>
      <c r="B2275" s="11"/>
      <c r="C2275" s="11"/>
      <c r="D2275" s="11"/>
      <c r="E2275" s="11"/>
      <c r="F2275" s="11"/>
      <c r="G2275" s="11"/>
      <c r="H2275" s="11"/>
      <c r="I2275" s="11"/>
      <c r="J2275" s="11"/>
      <c r="K2275" s="65" t="b">
        <f t="shared" si="707"/>
        <v>0</v>
      </c>
      <c r="N2275" s="59"/>
      <c r="O2275" s="68">
        <f t="shared" si="705"/>
        <v>0</v>
      </c>
      <c r="P2275" s="68">
        <f t="shared" si="709"/>
        <v>0</v>
      </c>
      <c r="Q2275" s="69" t="e">
        <f t="shared" si="706"/>
        <v>#DIV/0!</v>
      </c>
    </row>
    <row r="2276" spans="1:17" ht="18" customHeight="1" x14ac:dyDescent="0.2">
      <c r="A2276" s="2" t="s">
        <v>1109</v>
      </c>
      <c r="B2276" s="4" t="s">
        <v>36</v>
      </c>
      <c r="C2276" s="2" t="s">
        <v>37</v>
      </c>
      <c r="D2276" s="2" t="s">
        <v>9</v>
      </c>
      <c r="E2276" s="129" t="s">
        <v>38</v>
      </c>
      <c r="F2276" s="129"/>
      <c r="G2276" s="3" t="s">
        <v>39</v>
      </c>
      <c r="H2276" s="4" t="s">
        <v>40</v>
      </c>
      <c r="I2276" s="4" t="s">
        <v>41</v>
      </c>
      <c r="J2276" s="4" t="s">
        <v>10</v>
      </c>
      <c r="K2276" s="65">
        <f t="shared" si="707"/>
        <v>521.05999999999995</v>
      </c>
      <c r="N2276" s="59" t="s">
        <v>41</v>
      </c>
      <c r="O2276" s="68" t="e">
        <f t="shared" si="705"/>
        <v>#VALUE!</v>
      </c>
      <c r="P2276" s="68" t="e">
        <f t="shared" si="709"/>
        <v>#VALUE!</v>
      </c>
      <c r="Q2276" s="69" t="e">
        <f t="shared" si="706"/>
        <v>#VALUE!</v>
      </c>
    </row>
    <row r="2277" spans="1:17" ht="51.95" customHeight="1" x14ac:dyDescent="0.2">
      <c r="A2277" s="6" t="s">
        <v>42</v>
      </c>
      <c r="B2277" s="8">
        <v>101879</v>
      </c>
      <c r="C2277" s="6" t="s">
        <v>44</v>
      </c>
      <c r="D2277" s="6" t="s">
        <v>1110</v>
      </c>
      <c r="E2277" s="138" t="s">
        <v>157</v>
      </c>
      <c r="F2277" s="138"/>
      <c r="G2277" s="7" t="s">
        <v>130</v>
      </c>
      <c r="H2277" s="10">
        <v>1</v>
      </c>
      <c r="I2277" s="9">
        <f>SUM(J2278:J2281)</f>
        <v>521.05999999999995</v>
      </c>
      <c r="J2277" s="9">
        <f>H2277*I2277</f>
        <v>521.05999999999995</v>
      </c>
      <c r="K2277" s="65"/>
      <c r="N2277" s="59">
        <v>694.74</v>
      </c>
      <c r="O2277" s="68">
        <f t="shared" si="705"/>
        <v>173.685</v>
      </c>
      <c r="P2277" s="68">
        <f t="shared" si="709"/>
        <v>521.05500000000006</v>
      </c>
      <c r="Q2277" s="69">
        <f t="shared" si="706"/>
        <v>0.24999999999999989</v>
      </c>
    </row>
    <row r="2278" spans="1:17" ht="51.95" customHeight="1" x14ac:dyDescent="0.2">
      <c r="A2278" s="12" t="s">
        <v>48</v>
      </c>
      <c r="B2278" s="14">
        <v>87367</v>
      </c>
      <c r="C2278" s="12" t="s">
        <v>44</v>
      </c>
      <c r="D2278" s="12" t="s">
        <v>1111</v>
      </c>
      <c r="E2278" s="137" t="s">
        <v>46</v>
      </c>
      <c r="F2278" s="137"/>
      <c r="G2278" s="13" t="s">
        <v>104</v>
      </c>
      <c r="H2278" s="16">
        <v>1.44E-2</v>
      </c>
      <c r="I2278" s="15">
        <f t="shared" ref="I2278:I2281" si="717">P2278</f>
        <v>504.89250000000004</v>
      </c>
      <c r="J2278" s="15">
        <f>ROUND(H2278*I2278,2)</f>
        <v>7.27</v>
      </c>
      <c r="K2278" s="65"/>
      <c r="N2278" s="59">
        <v>673.19</v>
      </c>
      <c r="O2278" s="68">
        <f t="shared" si="705"/>
        <v>168.29750000000001</v>
      </c>
      <c r="P2278" s="68">
        <f t="shared" si="709"/>
        <v>504.89250000000004</v>
      </c>
      <c r="Q2278" s="69">
        <f t="shared" si="706"/>
        <v>0.25</v>
      </c>
    </row>
    <row r="2279" spans="1:17" ht="26.1" customHeight="1" x14ac:dyDescent="0.2">
      <c r="A2279" s="12" t="s">
        <v>48</v>
      </c>
      <c r="B2279" s="14">
        <v>88247</v>
      </c>
      <c r="C2279" s="12" t="s">
        <v>44</v>
      </c>
      <c r="D2279" s="12" t="s">
        <v>1049</v>
      </c>
      <c r="E2279" s="137" t="s">
        <v>46</v>
      </c>
      <c r="F2279" s="137"/>
      <c r="G2279" s="13" t="s">
        <v>73</v>
      </c>
      <c r="H2279" s="16">
        <v>0.53459999999999996</v>
      </c>
      <c r="I2279" s="15">
        <f t="shared" si="717"/>
        <v>13.5975</v>
      </c>
      <c r="J2279" s="15">
        <f>ROUND(H2279*I2279,2)</f>
        <v>7.27</v>
      </c>
      <c r="K2279" s="65"/>
      <c r="N2279" s="59">
        <v>18.13</v>
      </c>
      <c r="O2279" s="68">
        <f t="shared" si="705"/>
        <v>4.5324999999999998</v>
      </c>
      <c r="P2279" s="68">
        <f t="shared" si="709"/>
        <v>13.5975</v>
      </c>
      <c r="Q2279" s="69">
        <f t="shared" si="706"/>
        <v>0.25</v>
      </c>
    </row>
    <row r="2280" spans="1:17" ht="24" customHeight="1" x14ac:dyDescent="0.2">
      <c r="A2280" s="12" t="s">
        <v>48</v>
      </c>
      <c r="B2280" s="14">
        <v>88264</v>
      </c>
      <c r="C2280" s="12" t="s">
        <v>44</v>
      </c>
      <c r="D2280" s="12" t="s">
        <v>564</v>
      </c>
      <c r="E2280" s="137" t="s">
        <v>46</v>
      </c>
      <c r="F2280" s="137"/>
      <c r="G2280" s="13" t="s">
        <v>73</v>
      </c>
      <c r="H2280" s="16">
        <v>0.53459999999999996</v>
      </c>
      <c r="I2280" s="15">
        <f t="shared" si="717"/>
        <v>16.484999999999999</v>
      </c>
      <c r="J2280" s="15">
        <f>ROUND(H2280*I2280,2)</f>
        <v>8.81</v>
      </c>
      <c r="K2280" s="65"/>
      <c r="N2280" s="59">
        <v>21.98</v>
      </c>
      <c r="O2280" s="68">
        <f t="shared" si="705"/>
        <v>5.4950000000000001</v>
      </c>
      <c r="P2280" s="68">
        <f t="shared" si="709"/>
        <v>16.484999999999999</v>
      </c>
      <c r="Q2280" s="69">
        <f t="shared" si="706"/>
        <v>0.25</v>
      </c>
    </row>
    <row r="2281" spans="1:17" ht="39" customHeight="1" thickBot="1" x14ac:dyDescent="0.25">
      <c r="A2281" s="17" t="s">
        <v>50</v>
      </c>
      <c r="B2281" s="19">
        <v>12039</v>
      </c>
      <c r="C2281" s="17" t="s">
        <v>44</v>
      </c>
      <c r="D2281" s="17" t="s">
        <v>1112</v>
      </c>
      <c r="E2281" s="139" t="s">
        <v>54</v>
      </c>
      <c r="F2281" s="139"/>
      <c r="G2281" s="18" t="s">
        <v>130</v>
      </c>
      <c r="H2281" s="21">
        <v>1</v>
      </c>
      <c r="I2281" s="20">
        <f t="shared" si="717"/>
        <v>497.70749999999998</v>
      </c>
      <c r="J2281" s="20">
        <f>ROUND(H2281*I2281,2)</f>
        <v>497.71</v>
      </c>
      <c r="K2281" s="65"/>
      <c r="N2281" s="59">
        <v>663.61</v>
      </c>
      <c r="O2281" s="68">
        <f t="shared" si="705"/>
        <v>165.9025</v>
      </c>
      <c r="P2281" s="68">
        <f t="shared" si="709"/>
        <v>497.70749999999998</v>
      </c>
      <c r="Q2281" s="69">
        <f t="shared" si="706"/>
        <v>0.25</v>
      </c>
    </row>
    <row r="2282" spans="1:17" ht="0.95" customHeight="1" thickTop="1" x14ac:dyDescent="0.2">
      <c r="A2282" s="11"/>
      <c r="B2282" s="11"/>
      <c r="C2282" s="11"/>
      <c r="D2282" s="11"/>
      <c r="E2282" s="11"/>
      <c r="F2282" s="11"/>
      <c r="G2282" s="11"/>
      <c r="H2282" s="11"/>
      <c r="I2282" s="11"/>
      <c r="J2282" s="11"/>
      <c r="K2282" s="65" t="b">
        <f t="shared" si="707"/>
        <v>0</v>
      </c>
      <c r="N2282" s="59"/>
      <c r="O2282" s="68">
        <f t="shared" si="705"/>
        <v>0</v>
      </c>
      <c r="P2282" s="68">
        <f t="shared" si="709"/>
        <v>0</v>
      </c>
      <c r="Q2282" s="69" t="e">
        <f t="shared" si="706"/>
        <v>#DIV/0!</v>
      </c>
    </row>
    <row r="2283" spans="1:17" ht="18" customHeight="1" x14ac:dyDescent="0.2">
      <c r="A2283" s="2" t="s">
        <v>1113</v>
      </c>
      <c r="B2283" s="4" t="s">
        <v>36</v>
      </c>
      <c r="C2283" s="2" t="s">
        <v>37</v>
      </c>
      <c r="D2283" s="2" t="s">
        <v>9</v>
      </c>
      <c r="E2283" s="129" t="s">
        <v>38</v>
      </c>
      <c r="F2283" s="129"/>
      <c r="G2283" s="3" t="s">
        <v>39</v>
      </c>
      <c r="H2283" s="4" t="s">
        <v>40</v>
      </c>
      <c r="I2283" s="4" t="s">
        <v>41</v>
      </c>
      <c r="J2283" s="4" t="s">
        <v>10</v>
      </c>
      <c r="K2283" s="65">
        <f t="shared" si="707"/>
        <v>599.52</v>
      </c>
      <c r="N2283" s="59" t="s">
        <v>41</v>
      </c>
      <c r="O2283" s="68" t="e">
        <f t="shared" si="705"/>
        <v>#VALUE!</v>
      </c>
      <c r="P2283" s="68" t="e">
        <f t="shared" si="709"/>
        <v>#VALUE!</v>
      </c>
      <c r="Q2283" s="69" t="e">
        <f t="shared" si="706"/>
        <v>#VALUE!</v>
      </c>
    </row>
    <row r="2284" spans="1:17" ht="51.95" customHeight="1" x14ac:dyDescent="0.2">
      <c r="A2284" s="6" t="s">
        <v>42</v>
      </c>
      <c r="B2284" s="8">
        <v>101880</v>
      </c>
      <c r="C2284" s="6" t="s">
        <v>44</v>
      </c>
      <c r="D2284" s="6" t="s">
        <v>1114</v>
      </c>
      <c r="E2284" s="138" t="s">
        <v>157</v>
      </c>
      <c r="F2284" s="138"/>
      <c r="G2284" s="7" t="s">
        <v>130</v>
      </c>
      <c r="H2284" s="10">
        <v>1</v>
      </c>
      <c r="I2284" s="9">
        <f>SUM(J2285:J2288)</f>
        <v>599.52</v>
      </c>
      <c r="J2284" s="9">
        <f>H2284*I2284</f>
        <v>599.52</v>
      </c>
      <c r="K2284" s="65"/>
      <c r="N2284" s="59">
        <v>799.36</v>
      </c>
      <c r="O2284" s="68">
        <f t="shared" si="705"/>
        <v>199.84</v>
      </c>
      <c r="P2284" s="68">
        <f t="shared" si="709"/>
        <v>599.52</v>
      </c>
      <c r="Q2284" s="69">
        <f t="shared" si="706"/>
        <v>0.25</v>
      </c>
    </row>
    <row r="2285" spans="1:17" ht="51.95" customHeight="1" x14ac:dyDescent="0.2">
      <c r="A2285" s="12" t="s">
        <v>48</v>
      </c>
      <c r="B2285" s="14">
        <v>87367</v>
      </c>
      <c r="C2285" s="12" t="s">
        <v>44</v>
      </c>
      <c r="D2285" s="12" t="s">
        <v>1111</v>
      </c>
      <c r="E2285" s="137" t="s">
        <v>46</v>
      </c>
      <c r="F2285" s="137"/>
      <c r="G2285" s="13" t="s">
        <v>104</v>
      </c>
      <c r="H2285" s="16">
        <v>1.9199999999999998E-2</v>
      </c>
      <c r="I2285" s="15">
        <f t="shared" ref="I2285:I2288" si="718">P2285</f>
        <v>504.89250000000004</v>
      </c>
      <c r="J2285" s="15">
        <f t="shared" ref="J2285:J2288" si="719">ROUNDDOWN(H2285*I2285,2)</f>
        <v>9.69</v>
      </c>
      <c r="K2285" s="65"/>
      <c r="N2285" s="59">
        <v>673.19</v>
      </c>
      <c r="O2285" s="68">
        <f t="shared" si="705"/>
        <v>168.29750000000001</v>
      </c>
      <c r="P2285" s="68">
        <f t="shared" si="709"/>
        <v>504.89250000000004</v>
      </c>
      <c r="Q2285" s="69">
        <f t="shared" si="706"/>
        <v>0.25</v>
      </c>
    </row>
    <row r="2286" spans="1:17" ht="26.1" customHeight="1" x14ac:dyDescent="0.2">
      <c r="A2286" s="12" t="s">
        <v>48</v>
      </c>
      <c r="B2286" s="14">
        <v>88247</v>
      </c>
      <c r="C2286" s="12" t="s">
        <v>44</v>
      </c>
      <c r="D2286" s="12" t="s">
        <v>1049</v>
      </c>
      <c r="E2286" s="137" t="s">
        <v>46</v>
      </c>
      <c r="F2286" s="137"/>
      <c r="G2286" s="13" t="s">
        <v>73</v>
      </c>
      <c r="H2286" s="16">
        <v>0.63370000000000004</v>
      </c>
      <c r="I2286" s="15">
        <f t="shared" si="718"/>
        <v>13.5975</v>
      </c>
      <c r="J2286" s="15">
        <f t="shared" si="719"/>
        <v>8.61</v>
      </c>
      <c r="K2286" s="65"/>
      <c r="N2286" s="59">
        <v>18.13</v>
      </c>
      <c r="O2286" s="68">
        <f t="shared" si="705"/>
        <v>4.5324999999999998</v>
      </c>
      <c r="P2286" s="68">
        <f t="shared" si="709"/>
        <v>13.5975</v>
      </c>
      <c r="Q2286" s="69">
        <f t="shared" si="706"/>
        <v>0.25</v>
      </c>
    </row>
    <row r="2287" spans="1:17" ht="24" customHeight="1" x14ac:dyDescent="0.2">
      <c r="A2287" s="12" t="s">
        <v>48</v>
      </c>
      <c r="B2287" s="14">
        <v>88264</v>
      </c>
      <c r="C2287" s="12" t="s">
        <v>44</v>
      </c>
      <c r="D2287" s="12" t="s">
        <v>564</v>
      </c>
      <c r="E2287" s="137" t="s">
        <v>46</v>
      </c>
      <c r="F2287" s="137"/>
      <c r="G2287" s="13" t="s">
        <v>73</v>
      </c>
      <c r="H2287" s="16">
        <v>0.63370000000000004</v>
      </c>
      <c r="I2287" s="15">
        <f t="shared" si="718"/>
        <v>16.484999999999999</v>
      </c>
      <c r="J2287" s="15">
        <f t="shared" si="719"/>
        <v>10.44</v>
      </c>
      <c r="K2287" s="65"/>
      <c r="N2287" s="59">
        <v>21.98</v>
      </c>
      <c r="O2287" s="68">
        <f t="shared" si="705"/>
        <v>5.4950000000000001</v>
      </c>
      <c r="P2287" s="68">
        <f t="shared" si="709"/>
        <v>16.484999999999999</v>
      </c>
      <c r="Q2287" s="69">
        <f t="shared" si="706"/>
        <v>0.25</v>
      </c>
    </row>
    <row r="2288" spans="1:17" ht="39" customHeight="1" thickBot="1" x14ac:dyDescent="0.25">
      <c r="A2288" s="17" t="s">
        <v>50</v>
      </c>
      <c r="B2288" s="19">
        <v>12041</v>
      </c>
      <c r="C2288" s="17" t="s">
        <v>44</v>
      </c>
      <c r="D2288" s="17" t="s">
        <v>1115</v>
      </c>
      <c r="E2288" s="139" t="s">
        <v>54</v>
      </c>
      <c r="F2288" s="139"/>
      <c r="G2288" s="18" t="s">
        <v>130</v>
      </c>
      <c r="H2288" s="21">
        <v>1</v>
      </c>
      <c r="I2288" s="20">
        <f t="shared" si="718"/>
        <v>570.78</v>
      </c>
      <c r="J2288" s="20">
        <f t="shared" si="719"/>
        <v>570.78</v>
      </c>
      <c r="K2288" s="65"/>
      <c r="N2288" s="59">
        <v>761.04</v>
      </c>
      <c r="O2288" s="68">
        <f t="shared" si="705"/>
        <v>190.26</v>
      </c>
      <c r="P2288" s="68">
        <f t="shared" si="709"/>
        <v>570.78</v>
      </c>
      <c r="Q2288" s="69">
        <f t="shared" si="706"/>
        <v>0.25</v>
      </c>
    </row>
    <row r="2289" spans="1:17" ht="0.95" customHeight="1" thickTop="1" x14ac:dyDescent="0.2">
      <c r="A2289" s="11"/>
      <c r="B2289" s="11"/>
      <c r="C2289" s="11"/>
      <c r="D2289" s="11"/>
      <c r="E2289" s="11"/>
      <c r="F2289" s="11"/>
      <c r="G2289" s="11"/>
      <c r="H2289" s="11"/>
      <c r="I2289" s="11"/>
      <c r="J2289" s="11"/>
      <c r="K2289" s="65" t="b">
        <f t="shared" si="707"/>
        <v>0</v>
      </c>
      <c r="N2289" s="59"/>
      <c r="O2289" s="68">
        <f t="shared" si="705"/>
        <v>0</v>
      </c>
      <c r="P2289" s="68">
        <f t="shared" si="709"/>
        <v>0</v>
      </c>
      <c r="Q2289" s="69" t="e">
        <f t="shared" si="706"/>
        <v>#DIV/0!</v>
      </c>
    </row>
    <row r="2290" spans="1:17" ht="18" customHeight="1" x14ac:dyDescent="0.2">
      <c r="A2290" s="2" t="s">
        <v>1116</v>
      </c>
      <c r="B2290" s="4" t="s">
        <v>36</v>
      </c>
      <c r="C2290" s="2" t="s">
        <v>37</v>
      </c>
      <c r="D2290" s="2" t="s">
        <v>9</v>
      </c>
      <c r="E2290" s="129" t="s">
        <v>38</v>
      </c>
      <c r="F2290" s="129"/>
      <c r="G2290" s="3" t="s">
        <v>39</v>
      </c>
      <c r="H2290" s="4" t="s">
        <v>40</v>
      </c>
      <c r="I2290" s="4" t="s">
        <v>41</v>
      </c>
      <c r="J2290" s="4" t="s">
        <v>10</v>
      </c>
      <c r="K2290" s="65">
        <f t="shared" si="707"/>
        <v>2440.52</v>
      </c>
      <c r="N2290" s="59" t="s">
        <v>41</v>
      </c>
      <c r="O2290" s="68" t="e">
        <f t="shared" si="705"/>
        <v>#VALUE!</v>
      </c>
      <c r="P2290" s="68" t="e">
        <f t="shared" si="709"/>
        <v>#VALUE!</v>
      </c>
      <c r="Q2290" s="69" t="e">
        <f t="shared" si="706"/>
        <v>#VALUE!</v>
      </c>
    </row>
    <row r="2291" spans="1:17" ht="39" customHeight="1" x14ac:dyDescent="0.2">
      <c r="A2291" s="6" t="s">
        <v>42</v>
      </c>
      <c r="B2291" s="8">
        <v>12233</v>
      </c>
      <c r="C2291" s="6" t="s">
        <v>90</v>
      </c>
      <c r="D2291" s="6" t="s">
        <v>1117</v>
      </c>
      <c r="E2291" s="138" t="s">
        <v>392</v>
      </c>
      <c r="F2291" s="138"/>
      <c r="G2291" s="7" t="s">
        <v>545</v>
      </c>
      <c r="H2291" s="10">
        <v>1</v>
      </c>
      <c r="I2291" s="9">
        <f>SUM(J2292:J2296)</f>
        <v>2440.52</v>
      </c>
      <c r="J2291" s="9">
        <f>H2291*I2291</f>
        <v>2440.52</v>
      </c>
      <c r="K2291" s="65"/>
      <c r="N2291" s="59">
        <v>3254.03</v>
      </c>
      <c r="O2291" s="68">
        <f t="shared" si="705"/>
        <v>813.50750000000005</v>
      </c>
      <c r="P2291" s="68">
        <f t="shared" si="709"/>
        <v>2440.5225</v>
      </c>
      <c r="Q2291" s="69">
        <f t="shared" si="706"/>
        <v>0.25</v>
      </c>
    </row>
    <row r="2292" spans="1:17" ht="51.95" customHeight="1" x14ac:dyDescent="0.2">
      <c r="A2292" s="12" t="s">
        <v>48</v>
      </c>
      <c r="B2292" s="14">
        <v>87296</v>
      </c>
      <c r="C2292" s="12" t="s">
        <v>44</v>
      </c>
      <c r="D2292" s="12" t="s">
        <v>1118</v>
      </c>
      <c r="E2292" s="137" t="s">
        <v>46</v>
      </c>
      <c r="F2292" s="137"/>
      <c r="G2292" s="13" t="s">
        <v>104</v>
      </c>
      <c r="H2292" s="16">
        <v>2.4E-2</v>
      </c>
      <c r="I2292" s="15">
        <f t="shared" ref="I2292:I2296" si="720">P2292</f>
        <v>382.2525</v>
      </c>
      <c r="J2292" s="15">
        <f>ROUND(H2292*I2292,2)</f>
        <v>9.17</v>
      </c>
      <c r="K2292" s="65"/>
      <c r="N2292" s="59">
        <v>509.67</v>
      </c>
      <c r="O2292" s="68">
        <f t="shared" si="705"/>
        <v>127.4175</v>
      </c>
      <c r="P2292" s="68">
        <f t="shared" si="709"/>
        <v>382.2525</v>
      </c>
      <c r="Q2292" s="69">
        <f t="shared" si="706"/>
        <v>0.25</v>
      </c>
    </row>
    <row r="2293" spans="1:17" ht="24" customHeight="1" x14ac:dyDescent="0.2">
      <c r="A2293" s="12" t="s">
        <v>48</v>
      </c>
      <c r="B2293" s="14">
        <v>88316</v>
      </c>
      <c r="C2293" s="12" t="s">
        <v>44</v>
      </c>
      <c r="D2293" s="12" t="s">
        <v>106</v>
      </c>
      <c r="E2293" s="137" t="s">
        <v>46</v>
      </c>
      <c r="F2293" s="137"/>
      <c r="G2293" s="13" t="s">
        <v>73</v>
      </c>
      <c r="H2293" s="16">
        <v>5.2</v>
      </c>
      <c r="I2293" s="15">
        <f t="shared" si="720"/>
        <v>12.84</v>
      </c>
      <c r="J2293" s="15">
        <f t="shared" ref="J2293:J2295" si="721">ROUND(H2293*I2293,2)</f>
        <v>66.77</v>
      </c>
      <c r="K2293" s="65"/>
      <c r="N2293" s="59">
        <v>17.12</v>
      </c>
      <c r="O2293" s="68">
        <f t="shared" si="705"/>
        <v>4.28</v>
      </c>
      <c r="P2293" s="68">
        <f t="shared" si="709"/>
        <v>12.84</v>
      </c>
      <c r="Q2293" s="69">
        <f t="shared" si="706"/>
        <v>0.25</v>
      </c>
    </row>
    <row r="2294" spans="1:17" ht="24" customHeight="1" x14ac:dyDescent="0.2">
      <c r="A2294" s="12" t="s">
        <v>48</v>
      </c>
      <c r="B2294" s="14">
        <v>88309</v>
      </c>
      <c r="C2294" s="12" t="s">
        <v>44</v>
      </c>
      <c r="D2294" s="12" t="s">
        <v>273</v>
      </c>
      <c r="E2294" s="137" t="s">
        <v>46</v>
      </c>
      <c r="F2294" s="137"/>
      <c r="G2294" s="13" t="s">
        <v>73</v>
      </c>
      <c r="H2294" s="16">
        <v>3.5</v>
      </c>
      <c r="I2294" s="15">
        <f t="shared" si="720"/>
        <v>16.297499999999999</v>
      </c>
      <c r="J2294" s="15">
        <f t="shared" si="721"/>
        <v>57.04</v>
      </c>
      <c r="K2294" s="65"/>
      <c r="N2294" s="59">
        <v>21.73</v>
      </c>
      <c r="O2294" s="68">
        <f t="shared" si="705"/>
        <v>5.4325000000000001</v>
      </c>
      <c r="P2294" s="68">
        <f t="shared" si="709"/>
        <v>16.297499999999999</v>
      </c>
      <c r="Q2294" s="69">
        <f t="shared" si="706"/>
        <v>0.25</v>
      </c>
    </row>
    <row r="2295" spans="1:17" ht="24" customHeight="1" x14ac:dyDescent="0.2">
      <c r="A2295" s="12" t="s">
        <v>48</v>
      </c>
      <c r="B2295" s="14">
        <v>88264</v>
      </c>
      <c r="C2295" s="12" t="s">
        <v>44</v>
      </c>
      <c r="D2295" s="12" t="s">
        <v>564</v>
      </c>
      <c r="E2295" s="137" t="s">
        <v>46</v>
      </c>
      <c r="F2295" s="137"/>
      <c r="G2295" s="13" t="s">
        <v>73</v>
      </c>
      <c r="H2295" s="16">
        <v>14</v>
      </c>
      <c r="I2295" s="15">
        <f t="shared" si="720"/>
        <v>16.484999999999999</v>
      </c>
      <c r="J2295" s="15">
        <f t="shared" si="721"/>
        <v>230.79</v>
      </c>
      <c r="K2295" s="65"/>
      <c r="N2295" s="59">
        <v>21.98</v>
      </c>
      <c r="O2295" s="68">
        <f t="shared" si="705"/>
        <v>5.4950000000000001</v>
      </c>
      <c r="P2295" s="68">
        <f t="shared" si="709"/>
        <v>16.484999999999999</v>
      </c>
      <c r="Q2295" s="69">
        <f t="shared" si="706"/>
        <v>0.25</v>
      </c>
    </row>
    <row r="2296" spans="1:17" ht="39" customHeight="1" thickBot="1" x14ac:dyDescent="0.25">
      <c r="A2296" s="17" t="s">
        <v>50</v>
      </c>
      <c r="B2296" s="19">
        <v>8261</v>
      </c>
      <c r="C2296" s="17" t="s">
        <v>90</v>
      </c>
      <c r="D2296" s="17" t="s">
        <v>1119</v>
      </c>
      <c r="E2296" s="139" t="s">
        <v>54</v>
      </c>
      <c r="F2296" s="139"/>
      <c r="G2296" s="18" t="s">
        <v>545</v>
      </c>
      <c r="H2296" s="21">
        <v>1</v>
      </c>
      <c r="I2296" s="20">
        <f t="shared" si="720"/>
        <v>2076.75</v>
      </c>
      <c r="J2296" s="20">
        <f t="shared" ref="J2296" si="722">ROUNDDOWN(H2296*I2296,2)</f>
        <v>2076.75</v>
      </c>
      <c r="K2296" s="65"/>
      <c r="N2296" s="59">
        <v>2769</v>
      </c>
      <c r="O2296" s="68">
        <f t="shared" si="705"/>
        <v>692.25</v>
      </c>
      <c r="P2296" s="68">
        <f t="shared" si="709"/>
        <v>2076.75</v>
      </c>
      <c r="Q2296" s="69">
        <f t="shared" si="706"/>
        <v>0.25</v>
      </c>
    </row>
    <row r="2297" spans="1:17" ht="0.95" customHeight="1" thickTop="1" x14ac:dyDescent="0.2">
      <c r="A2297" s="11"/>
      <c r="B2297" s="11"/>
      <c r="C2297" s="11"/>
      <c r="D2297" s="11"/>
      <c r="E2297" s="11"/>
      <c r="F2297" s="11"/>
      <c r="G2297" s="11"/>
      <c r="H2297" s="11"/>
      <c r="I2297" s="11"/>
      <c r="J2297" s="11"/>
      <c r="K2297" s="65" t="b">
        <f t="shared" si="707"/>
        <v>0</v>
      </c>
      <c r="N2297" s="59"/>
      <c r="O2297" s="68">
        <f t="shared" si="705"/>
        <v>0</v>
      </c>
      <c r="P2297" s="68">
        <f t="shared" si="709"/>
        <v>0</v>
      </c>
      <c r="Q2297" s="69" t="e">
        <f t="shared" si="706"/>
        <v>#DIV/0!</v>
      </c>
    </row>
    <row r="2298" spans="1:17" ht="18" customHeight="1" x14ac:dyDescent="0.2">
      <c r="A2298" s="2" t="s">
        <v>1120</v>
      </c>
      <c r="B2298" s="4" t="s">
        <v>36</v>
      </c>
      <c r="C2298" s="2" t="s">
        <v>37</v>
      </c>
      <c r="D2298" s="2" t="s">
        <v>9</v>
      </c>
      <c r="E2298" s="129" t="s">
        <v>38</v>
      </c>
      <c r="F2298" s="129"/>
      <c r="G2298" s="3" t="s">
        <v>39</v>
      </c>
      <c r="H2298" s="4" t="s">
        <v>40</v>
      </c>
      <c r="I2298" s="4" t="s">
        <v>41</v>
      </c>
      <c r="J2298" s="4" t="s">
        <v>10</v>
      </c>
      <c r="K2298" s="65">
        <f t="shared" si="707"/>
        <v>62953.43</v>
      </c>
      <c r="N2298" s="59" t="s">
        <v>41</v>
      </c>
      <c r="O2298" s="68" t="e">
        <f t="shared" si="705"/>
        <v>#VALUE!</v>
      </c>
      <c r="P2298" s="68" t="e">
        <f t="shared" si="709"/>
        <v>#VALUE!</v>
      </c>
      <c r="Q2298" s="69" t="e">
        <f t="shared" si="706"/>
        <v>#VALUE!</v>
      </c>
    </row>
    <row r="2299" spans="1:17" ht="26.1" customHeight="1" x14ac:dyDescent="0.2">
      <c r="A2299" s="6" t="s">
        <v>42</v>
      </c>
      <c r="B2299" s="8" t="s">
        <v>1121</v>
      </c>
      <c r="C2299" s="6" t="s">
        <v>87</v>
      </c>
      <c r="D2299" s="6" t="s">
        <v>1122</v>
      </c>
      <c r="E2299" s="138" t="s">
        <v>157</v>
      </c>
      <c r="F2299" s="138"/>
      <c r="G2299" s="7" t="s">
        <v>545</v>
      </c>
      <c r="H2299" s="10">
        <v>1</v>
      </c>
      <c r="I2299" s="9">
        <f>SUM(J2300)</f>
        <v>62953.43</v>
      </c>
      <c r="J2299" s="9">
        <f>H2299*I2299</f>
        <v>62953.43</v>
      </c>
      <c r="K2299" s="65"/>
      <c r="N2299" s="59">
        <v>83937.9</v>
      </c>
      <c r="O2299" s="68">
        <f t="shared" si="705"/>
        <v>20984.474999999999</v>
      </c>
      <c r="P2299" s="68">
        <f t="shared" si="709"/>
        <v>62953.424999999996</v>
      </c>
      <c r="Q2299" s="69">
        <f t="shared" si="706"/>
        <v>0.25</v>
      </c>
    </row>
    <row r="2300" spans="1:17" ht="26.1" customHeight="1" thickBot="1" x14ac:dyDescent="0.25">
      <c r="A2300" s="17" t="s">
        <v>50</v>
      </c>
      <c r="B2300" s="19">
        <v>39609</v>
      </c>
      <c r="C2300" s="17" t="s">
        <v>44</v>
      </c>
      <c r="D2300" s="17" t="s">
        <v>1122</v>
      </c>
      <c r="E2300" s="139" t="s">
        <v>54</v>
      </c>
      <c r="F2300" s="139"/>
      <c r="G2300" s="18" t="s">
        <v>130</v>
      </c>
      <c r="H2300" s="21">
        <v>1</v>
      </c>
      <c r="I2300" s="20">
        <f t="shared" ref="I2300" si="723">P2300</f>
        <v>62953.424999999996</v>
      </c>
      <c r="J2300" s="20">
        <f>ROUND(H2300*I2300,2)</f>
        <v>62953.43</v>
      </c>
      <c r="K2300" s="65"/>
      <c r="N2300" s="59">
        <v>83937.9</v>
      </c>
      <c r="O2300" s="68">
        <f t="shared" si="705"/>
        <v>20984.474999999999</v>
      </c>
      <c r="P2300" s="68">
        <f t="shared" si="709"/>
        <v>62953.424999999996</v>
      </c>
      <c r="Q2300" s="69">
        <f t="shared" si="706"/>
        <v>0.25</v>
      </c>
    </row>
    <row r="2301" spans="1:17" ht="0.95" customHeight="1" thickTop="1" x14ac:dyDescent="0.2">
      <c r="A2301" s="11"/>
      <c r="B2301" s="11"/>
      <c r="C2301" s="11"/>
      <c r="D2301" s="11"/>
      <c r="E2301" s="11"/>
      <c r="F2301" s="11"/>
      <c r="G2301" s="11"/>
      <c r="H2301" s="11"/>
      <c r="I2301" s="11"/>
      <c r="J2301" s="11"/>
      <c r="K2301" s="65" t="b">
        <f t="shared" si="707"/>
        <v>0</v>
      </c>
      <c r="N2301" s="59"/>
      <c r="O2301" s="68">
        <f t="shared" si="705"/>
        <v>0</v>
      </c>
      <c r="P2301" s="68">
        <f t="shared" si="709"/>
        <v>0</v>
      </c>
      <c r="Q2301" s="69" t="e">
        <f t="shared" si="706"/>
        <v>#DIV/0!</v>
      </c>
    </row>
    <row r="2302" spans="1:17" ht="18" customHeight="1" x14ac:dyDescent="0.2">
      <c r="A2302" s="2" t="s">
        <v>1123</v>
      </c>
      <c r="B2302" s="4" t="s">
        <v>36</v>
      </c>
      <c r="C2302" s="2" t="s">
        <v>37</v>
      </c>
      <c r="D2302" s="2" t="s">
        <v>9</v>
      </c>
      <c r="E2302" s="129" t="s">
        <v>38</v>
      </c>
      <c r="F2302" s="129"/>
      <c r="G2302" s="3" t="s">
        <v>39</v>
      </c>
      <c r="H2302" s="4" t="s">
        <v>40</v>
      </c>
      <c r="I2302" s="4" t="s">
        <v>41</v>
      </c>
      <c r="J2302" s="4" t="s">
        <v>10</v>
      </c>
      <c r="K2302" s="65">
        <f t="shared" si="707"/>
        <v>2.7899999999999996</v>
      </c>
      <c r="N2302" s="59" t="s">
        <v>41</v>
      </c>
      <c r="O2302" s="68" t="e">
        <f t="shared" si="705"/>
        <v>#VALUE!</v>
      </c>
      <c r="P2302" s="68" t="e">
        <f t="shared" si="709"/>
        <v>#VALUE!</v>
      </c>
      <c r="Q2302" s="69" t="e">
        <f t="shared" si="706"/>
        <v>#VALUE!</v>
      </c>
    </row>
    <row r="2303" spans="1:17" ht="39" customHeight="1" x14ac:dyDescent="0.2">
      <c r="A2303" s="6" t="s">
        <v>42</v>
      </c>
      <c r="B2303" s="8">
        <v>91926</v>
      </c>
      <c r="C2303" s="6" t="s">
        <v>44</v>
      </c>
      <c r="D2303" s="6" t="s">
        <v>199</v>
      </c>
      <c r="E2303" s="138" t="s">
        <v>157</v>
      </c>
      <c r="F2303" s="138"/>
      <c r="G2303" s="7" t="s">
        <v>108</v>
      </c>
      <c r="H2303" s="10">
        <v>1</v>
      </c>
      <c r="I2303" s="9">
        <f>SUM(J2304:J2307)</f>
        <v>2.7899999999999996</v>
      </c>
      <c r="J2303" s="9">
        <f>H2303*I2303</f>
        <v>2.7899999999999996</v>
      </c>
      <c r="K2303" s="65"/>
      <c r="N2303" s="59">
        <v>3.71</v>
      </c>
      <c r="O2303" s="68">
        <f t="shared" si="705"/>
        <v>0.92749999999999999</v>
      </c>
      <c r="P2303" s="68">
        <f t="shared" si="709"/>
        <v>2.7824999999999998</v>
      </c>
      <c r="Q2303" s="69">
        <f t="shared" si="706"/>
        <v>0.25000000000000011</v>
      </c>
    </row>
    <row r="2304" spans="1:17" ht="26.1" customHeight="1" x14ac:dyDescent="0.2">
      <c r="A2304" s="12" t="s">
        <v>48</v>
      </c>
      <c r="B2304" s="14">
        <v>88247</v>
      </c>
      <c r="C2304" s="12" t="s">
        <v>44</v>
      </c>
      <c r="D2304" s="12" t="s">
        <v>1049</v>
      </c>
      <c r="E2304" s="137" t="s">
        <v>46</v>
      </c>
      <c r="F2304" s="137"/>
      <c r="G2304" s="13" t="s">
        <v>73</v>
      </c>
      <c r="H2304" s="16">
        <v>0.03</v>
      </c>
      <c r="I2304" s="15">
        <f t="shared" ref="I2304:I2307" si="724">P2304</f>
        <v>13.5975</v>
      </c>
      <c r="J2304" s="15">
        <f>ROUND(H2304*I2304,2)</f>
        <v>0.41</v>
      </c>
      <c r="K2304" s="65"/>
      <c r="N2304" s="59">
        <v>18.13</v>
      </c>
      <c r="O2304" s="68">
        <f t="shared" si="705"/>
        <v>4.5324999999999998</v>
      </c>
      <c r="P2304" s="68">
        <f t="shared" si="709"/>
        <v>13.5975</v>
      </c>
      <c r="Q2304" s="69">
        <f t="shared" si="706"/>
        <v>0.25</v>
      </c>
    </row>
    <row r="2305" spans="1:17" ht="24" customHeight="1" x14ac:dyDescent="0.2">
      <c r="A2305" s="12" t="s">
        <v>48</v>
      </c>
      <c r="B2305" s="14">
        <v>88264</v>
      </c>
      <c r="C2305" s="12" t="s">
        <v>44</v>
      </c>
      <c r="D2305" s="12" t="s">
        <v>564</v>
      </c>
      <c r="E2305" s="137" t="s">
        <v>46</v>
      </c>
      <c r="F2305" s="137"/>
      <c r="G2305" s="13" t="s">
        <v>73</v>
      </c>
      <c r="H2305" s="16">
        <v>0.03</v>
      </c>
      <c r="I2305" s="15">
        <f t="shared" si="724"/>
        <v>16.484999999999999</v>
      </c>
      <c r="J2305" s="15">
        <f t="shared" ref="J2305:J2307" si="725">ROUNDDOWN(H2305*I2305,2)</f>
        <v>0.49</v>
      </c>
      <c r="K2305" s="65"/>
      <c r="N2305" s="59">
        <v>21.98</v>
      </c>
      <c r="O2305" s="68">
        <f t="shared" si="705"/>
        <v>5.4950000000000001</v>
      </c>
      <c r="P2305" s="68">
        <f t="shared" si="709"/>
        <v>16.484999999999999</v>
      </c>
      <c r="Q2305" s="69">
        <f t="shared" si="706"/>
        <v>0.25</v>
      </c>
    </row>
    <row r="2306" spans="1:17" ht="39" customHeight="1" x14ac:dyDescent="0.2">
      <c r="A2306" s="17" t="s">
        <v>50</v>
      </c>
      <c r="B2306" s="19">
        <v>1014</v>
      </c>
      <c r="C2306" s="17" t="s">
        <v>44</v>
      </c>
      <c r="D2306" s="17" t="s">
        <v>1124</v>
      </c>
      <c r="E2306" s="139" t="s">
        <v>54</v>
      </c>
      <c r="F2306" s="139"/>
      <c r="G2306" s="18" t="s">
        <v>108</v>
      </c>
      <c r="H2306" s="21">
        <v>1.19</v>
      </c>
      <c r="I2306" s="20">
        <f t="shared" si="724"/>
        <v>1.5674999999999999</v>
      </c>
      <c r="J2306" s="20">
        <f t="shared" si="725"/>
        <v>1.86</v>
      </c>
      <c r="K2306" s="65"/>
      <c r="N2306" s="59">
        <v>2.09</v>
      </c>
      <c r="O2306" s="68">
        <f t="shared" si="705"/>
        <v>0.52249999999999996</v>
      </c>
      <c r="P2306" s="68">
        <f t="shared" si="709"/>
        <v>1.5674999999999999</v>
      </c>
      <c r="Q2306" s="69">
        <f t="shared" si="706"/>
        <v>0.25</v>
      </c>
    </row>
    <row r="2307" spans="1:17" ht="26.1" customHeight="1" thickBot="1" x14ac:dyDescent="0.25">
      <c r="A2307" s="17" t="s">
        <v>50</v>
      </c>
      <c r="B2307" s="19">
        <v>21127</v>
      </c>
      <c r="C2307" s="17" t="s">
        <v>44</v>
      </c>
      <c r="D2307" s="17" t="s">
        <v>1125</v>
      </c>
      <c r="E2307" s="139" t="s">
        <v>54</v>
      </c>
      <c r="F2307" s="139"/>
      <c r="G2307" s="18" t="s">
        <v>130</v>
      </c>
      <c r="H2307" s="21">
        <v>8.9999999999999993E-3</v>
      </c>
      <c r="I2307" s="20">
        <f t="shared" si="724"/>
        <v>3.84</v>
      </c>
      <c r="J2307" s="20">
        <f t="shared" si="725"/>
        <v>0.03</v>
      </c>
      <c r="K2307" s="65"/>
      <c r="N2307" s="59">
        <v>5.12</v>
      </c>
      <c r="O2307" s="68">
        <f t="shared" si="705"/>
        <v>1.28</v>
      </c>
      <c r="P2307" s="68">
        <f t="shared" si="709"/>
        <v>3.84</v>
      </c>
      <c r="Q2307" s="69">
        <f t="shared" si="706"/>
        <v>0.25</v>
      </c>
    </row>
    <row r="2308" spans="1:17" ht="0.95" customHeight="1" thickTop="1" x14ac:dyDescent="0.2">
      <c r="A2308" s="11"/>
      <c r="B2308" s="11"/>
      <c r="C2308" s="11"/>
      <c r="D2308" s="11"/>
      <c r="E2308" s="11"/>
      <c r="F2308" s="11"/>
      <c r="G2308" s="11"/>
      <c r="H2308" s="11"/>
      <c r="I2308" s="11"/>
      <c r="J2308" s="11"/>
      <c r="K2308" s="65" t="b">
        <f t="shared" si="707"/>
        <v>0</v>
      </c>
      <c r="N2308" s="59"/>
      <c r="O2308" s="68">
        <f t="shared" si="705"/>
        <v>0</v>
      </c>
      <c r="P2308" s="68">
        <f t="shared" si="709"/>
        <v>0</v>
      </c>
      <c r="Q2308" s="69" t="e">
        <f t="shared" si="706"/>
        <v>#DIV/0!</v>
      </c>
    </row>
    <row r="2309" spans="1:17" ht="18" customHeight="1" x14ac:dyDescent="0.2">
      <c r="A2309" s="2" t="s">
        <v>1126</v>
      </c>
      <c r="B2309" s="4" t="s">
        <v>36</v>
      </c>
      <c r="C2309" s="2" t="s">
        <v>37</v>
      </c>
      <c r="D2309" s="2" t="s">
        <v>9</v>
      </c>
      <c r="E2309" s="129" t="s">
        <v>38</v>
      </c>
      <c r="F2309" s="129"/>
      <c r="G2309" s="3" t="s">
        <v>39</v>
      </c>
      <c r="H2309" s="4" t="s">
        <v>40</v>
      </c>
      <c r="I2309" s="4" t="s">
        <v>41</v>
      </c>
      <c r="J2309" s="4" t="s">
        <v>10</v>
      </c>
      <c r="K2309" s="65">
        <f t="shared" si="707"/>
        <v>4.29</v>
      </c>
      <c r="N2309" s="59" t="s">
        <v>41</v>
      </c>
      <c r="O2309" s="68" t="e">
        <f t="shared" si="705"/>
        <v>#VALUE!</v>
      </c>
      <c r="P2309" s="68" t="e">
        <f t="shared" si="709"/>
        <v>#VALUE!</v>
      </c>
      <c r="Q2309" s="69" t="e">
        <f t="shared" si="706"/>
        <v>#VALUE!</v>
      </c>
    </row>
    <row r="2310" spans="1:17" ht="39" customHeight="1" x14ac:dyDescent="0.2">
      <c r="A2310" s="6" t="s">
        <v>42</v>
      </c>
      <c r="B2310" s="8">
        <v>91928</v>
      </c>
      <c r="C2310" s="6" t="s">
        <v>44</v>
      </c>
      <c r="D2310" s="6" t="s">
        <v>200</v>
      </c>
      <c r="E2310" s="138" t="s">
        <v>157</v>
      </c>
      <c r="F2310" s="138"/>
      <c r="G2310" s="7" t="s">
        <v>108</v>
      </c>
      <c r="H2310" s="10">
        <v>1</v>
      </c>
      <c r="I2310" s="9">
        <f>SUM(J2311:J2314)</f>
        <v>4.29</v>
      </c>
      <c r="J2310" s="9">
        <f>H2310*I2310</f>
        <v>4.29</v>
      </c>
      <c r="K2310" s="65"/>
      <c r="N2310" s="59">
        <v>5.75</v>
      </c>
      <c r="O2310" s="68">
        <f t="shared" si="705"/>
        <v>1.4375</v>
      </c>
      <c r="P2310" s="68">
        <f t="shared" si="709"/>
        <v>4.3125</v>
      </c>
      <c r="Q2310" s="69">
        <f t="shared" si="706"/>
        <v>0.25</v>
      </c>
    </row>
    <row r="2311" spans="1:17" ht="26.1" customHeight="1" x14ac:dyDescent="0.2">
      <c r="A2311" s="12" t="s">
        <v>48</v>
      </c>
      <c r="B2311" s="14">
        <v>88247</v>
      </c>
      <c r="C2311" s="12" t="s">
        <v>44</v>
      </c>
      <c r="D2311" s="12" t="s">
        <v>1049</v>
      </c>
      <c r="E2311" s="137" t="s">
        <v>46</v>
      </c>
      <c r="F2311" s="137"/>
      <c r="G2311" s="13" t="s">
        <v>73</v>
      </c>
      <c r="H2311" s="16">
        <v>0.04</v>
      </c>
      <c r="I2311" s="15">
        <f t="shared" ref="I2311:I2314" si="726">P2311</f>
        <v>13.5975</v>
      </c>
      <c r="J2311" s="15">
        <f>ROUNDDOWN(H2311*I2311,2)</f>
        <v>0.54</v>
      </c>
      <c r="K2311" s="65"/>
      <c r="N2311" s="59">
        <v>18.13</v>
      </c>
      <c r="O2311" s="68">
        <f t="shared" si="705"/>
        <v>4.5324999999999998</v>
      </c>
      <c r="P2311" s="68">
        <f t="shared" si="709"/>
        <v>13.5975</v>
      </c>
      <c r="Q2311" s="69">
        <f t="shared" si="706"/>
        <v>0.25</v>
      </c>
    </row>
    <row r="2312" spans="1:17" ht="24" customHeight="1" x14ac:dyDescent="0.2">
      <c r="A2312" s="12" t="s">
        <v>48</v>
      </c>
      <c r="B2312" s="14">
        <v>88264</v>
      </c>
      <c r="C2312" s="12" t="s">
        <v>44</v>
      </c>
      <c r="D2312" s="12" t="s">
        <v>564</v>
      </c>
      <c r="E2312" s="137" t="s">
        <v>46</v>
      </c>
      <c r="F2312" s="137"/>
      <c r="G2312" s="13" t="s">
        <v>73</v>
      </c>
      <c r="H2312" s="16">
        <v>0.04</v>
      </c>
      <c r="I2312" s="15">
        <f t="shared" si="726"/>
        <v>16.484999999999999</v>
      </c>
      <c r="J2312" s="15">
        <f>ROUNDDOWN(H2312*I2312,2)</f>
        <v>0.65</v>
      </c>
      <c r="K2312" s="65"/>
      <c r="N2312" s="59">
        <v>21.98</v>
      </c>
      <c r="O2312" s="68">
        <f t="shared" ref="O2312:O2375" si="727">N2312*$O$4</f>
        <v>5.4950000000000001</v>
      </c>
      <c r="P2312" s="68">
        <f t="shared" si="709"/>
        <v>16.484999999999999</v>
      </c>
      <c r="Q2312" s="69">
        <f t="shared" ref="Q2312:Q2375" si="728">1-(P2312/N2312)</f>
        <v>0.25</v>
      </c>
    </row>
    <row r="2313" spans="1:17" ht="39" customHeight="1" x14ac:dyDescent="0.2">
      <c r="A2313" s="17" t="s">
        <v>50</v>
      </c>
      <c r="B2313" s="19">
        <v>981</v>
      </c>
      <c r="C2313" s="17" t="s">
        <v>44</v>
      </c>
      <c r="D2313" s="17" t="s">
        <v>1127</v>
      </c>
      <c r="E2313" s="139" t="s">
        <v>54</v>
      </c>
      <c r="F2313" s="139"/>
      <c r="G2313" s="18" t="s">
        <v>108</v>
      </c>
      <c r="H2313" s="21">
        <v>1.18</v>
      </c>
      <c r="I2313" s="20">
        <f t="shared" si="726"/>
        <v>2.6025</v>
      </c>
      <c r="J2313" s="20">
        <f t="shared" ref="J2313:J2314" si="729">ROUNDDOWN(H2313*I2313,2)</f>
        <v>3.07</v>
      </c>
      <c r="K2313" s="65"/>
      <c r="N2313" s="59">
        <v>3.47</v>
      </c>
      <c r="O2313" s="68">
        <f t="shared" si="727"/>
        <v>0.86750000000000005</v>
      </c>
      <c r="P2313" s="68">
        <f t="shared" si="709"/>
        <v>2.6025</v>
      </c>
      <c r="Q2313" s="69">
        <f t="shared" si="728"/>
        <v>0.25</v>
      </c>
    </row>
    <row r="2314" spans="1:17" ht="26.1" customHeight="1" thickBot="1" x14ac:dyDescent="0.25">
      <c r="A2314" s="17" t="s">
        <v>50</v>
      </c>
      <c r="B2314" s="19">
        <v>21127</v>
      </c>
      <c r="C2314" s="17" t="s">
        <v>44</v>
      </c>
      <c r="D2314" s="17" t="s">
        <v>1125</v>
      </c>
      <c r="E2314" s="139" t="s">
        <v>54</v>
      </c>
      <c r="F2314" s="139"/>
      <c r="G2314" s="18" t="s">
        <v>130</v>
      </c>
      <c r="H2314" s="21">
        <v>8.9999999999999993E-3</v>
      </c>
      <c r="I2314" s="20">
        <f t="shared" si="726"/>
        <v>3.84</v>
      </c>
      <c r="J2314" s="20">
        <f t="shared" si="729"/>
        <v>0.03</v>
      </c>
      <c r="K2314" s="65"/>
      <c r="N2314" s="59">
        <v>5.12</v>
      </c>
      <c r="O2314" s="68">
        <f t="shared" si="727"/>
        <v>1.28</v>
      </c>
      <c r="P2314" s="68">
        <f t="shared" si="709"/>
        <v>3.84</v>
      </c>
      <c r="Q2314" s="69">
        <f t="shared" si="728"/>
        <v>0.25</v>
      </c>
    </row>
    <row r="2315" spans="1:17" ht="0.95" customHeight="1" thickTop="1" x14ac:dyDescent="0.2">
      <c r="A2315" s="11"/>
      <c r="B2315" s="11"/>
      <c r="C2315" s="11"/>
      <c r="D2315" s="11"/>
      <c r="E2315" s="11"/>
      <c r="F2315" s="11"/>
      <c r="G2315" s="11"/>
      <c r="H2315" s="11"/>
      <c r="I2315" s="11"/>
      <c r="J2315" s="11"/>
      <c r="K2315" s="65" t="b">
        <f t="shared" ref="K2315:K2375" si="730">IF(J2315="Total",J2316)</f>
        <v>0</v>
      </c>
      <c r="N2315" s="59"/>
      <c r="O2315" s="68">
        <f t="shared" si="727"/>
        <v>0</v>
      </c>
      <c r="P2315" s="68">
        <f t="shared" si="709"/>
        <v>0</v>
      </c>
      <c r="Q2315" s="69" t="e">
        <f t="shared" si="728"/>
        <v>#DIV/0!</v>
      </c>
    </row>
    <row r="2316" spans="1:17" ht="18" customHeight="1" x14ac:dyDescent="0.2">
      <c r="A2316" s="2" t="s">
        <v>1128</v>
      </c>
      <c r="B2316" s="4" t="s">
        <v>36</v>
      </c>
      <c r="C2316" s="2" t="s">
        <v>37</v>
      </c>
      <c r="D2316" s="2" t="s">
        <v>9</v>
      </c>
      <c r="E2316" s="129" t="s">
        <v>38</v>
      </c>
      <c r="F2316" s="129"/>
      <c r="G2316" s="3" t="s">
        <v>39</v>
      </c>
      <c r="H2316" s="4" t="s">
        <v>40</v>
      </c>
      <c r="I2316" s="4" t="s">
        <v>41</v>
      </c>
      <c r="J2316" s="4" t="s">
        <v>10</v>
      </c>
      <c r="K2316" s="65">
        <f t="shared" si="730"/>
        <v>6.04</v>
      </c>
      <c r="N2316" s="59" t="s">
        <v>41</v>
      </c>
      <c r="O2316" s="68" t="e">
        <f t="shared" si="727"/>
        <v>#VALUE!</v>
      </c>
      <c r="P2316" s="68" t="e">
        <f t="shared" si="709"/>
        <v>#VALUE!</v>
      </c>
      <c r="Q2316" s="69" t="e">
        <f t="shared" si="728"/>
        <v>#VALUE!</v>
      </c>
    </row>
    <row r="2317" spans="1:17" ht="39" customHeight="1" x14ac:dyDescent="0.2">
      <c r="A2317" s="6" t="s">
        <v>42</v>
      </c>
      <c r="B2317" s="8">
        <v>91930</v>
      </c>
      <c r="C2317" s="6" t="s">
        <v>44</v>
      </c>
      <c r="D2317" s="6" t="s">
        <v>1129</v>
      </c>
      <c r="E2317" s="138" t="s">
        <v>157</v>
      </c>
      <c r="F2317" s="138"/>
      <c r="G2317" s="7" t="s">
        <v>108</v>
      </c>
      <c r="H2317" s="10">
        <v>1</v>
      </c>
      <c r="I2317" s="9">
        <f>SUM(J2318:J2321)</f>
        <v>6.04</v>
      </c>
      <c r="J2317" s="9">
        <f>H2317*I2317</f>
        <v>6.04</v>
      </c>
      <c r="K2317" s="65"/>
      <c r="N2317" s="59">
        <v>8.0499999999999989</v>
      </c>
      <c r="O2317" s="68">
        <f t="shared" si="727"/>
        <v>2.0124999999999997</v>
      </c>
      <c r="P2317" s="68">
        <f t="shared" si="709"/>
        <v>6.0374999999999996</v>
      </c>
      <c r="Q2317" s="69">
        <f t="shared" si="728"/>
        <v>0.25</v>
      </c>
    </row>
    <row r="2318" spans="1:17" ht="26.1" customHeight="1" x14ac:dyDescent="0.2">
      <c r="A2318" s="12" t="s">
        <v>48</v>
      </c>
      <c r="B2318" s="14">
        <v>88247</v>
      </c>
      <c r="C2318" s="12" t="s">
        <v>44</v>
      </c>
      <c r="D2318" s="12" t="s">
        <v>1049</v>
      </c>
      <c r="E2318" s="137" t="s">
        <v>46</v>
      </c>
      <c r="F2318" s="137"/>
      <c r="G2318" s="13" t="s">
        <v>73</v>
      </c>
      <c r="H2318" s="16">
        <v>5.1999999999999998E-2</v>
      </c>
      <c r="I2318" s="15">
        <f t="shared" ref="I2318:I2321" si="731">P2318</f>
        <v>13.5975</v>
      </c>
      <c r="J2318" s="15">
        <f>ROUND(H2318*I2318,2)</f>
        <v>0.71</v>
      </c>
      <c r="K2318" s="65"/>
      <c r="N2318" s="59">
        <v>18.13</v>
      </c>
      <c r="O2318" s="68">
        <f t="shared" si="727"/>
        <v>4.5324999999999998</v>
      </c>
      <c r="P2318" s="68">
        <f t="shared" ref="P2318:P2381" si="732">N2318-O2318</f>
        <v>13.5975</v>
      </c>
      <c r="Q2318" s="69">
        <f t="shared" si="728"/>
        <v>0.25</v>
      </c>
    </row>
    <row r="2319" spans="1:17" ht="24" customHeight="1" x14ac:dyDescent="0.2">
      <c r="A2319" s="12" t="s">
        <v>48</v>
      </c>
      <c r="B2319" s="14">
        <v>88264</v>
      </c>
      <c r="C2319" s="12" t="s">
        <v>44</v>
      </c>
      <c r="D2319" s="12" t="s">
        <v>564</v>
      </c>
      <c r="E2319" s="137" t="s">
        <v>46</v>
      </c>
      <c r="F2319" s="137"/>
      <c r="G2319" s="13" t="s">
        <v>73</v>
      </c>
      <c r="H2319" s="16">
        <v>5.1999999999999998E-2</v>
      </c>
      <c r="I2319" s="15">
        <f t="shared" si="731"/>
        <v>16.484999999999999</v>
      </c>
      <c r="J2319" s="15">
        <f t="shared" ref="J2319:J2321" si="733">ROUNDDOWN(H2319*I2319,2)</f>
        <v>0.85</v>
      </c>
      <c r="K2319" s="65"/>
      <c r="N2319" s="59">
        <v>21.98</v>
      </c>
      <c r="O2319" s="68">
        <f t="shared" si="727"/>
        <v>5.4950000000000001</v>
      </c>
      <c r="P2319" s="68">
        <f t="shared" si="732"/>
        <v>16.484999999999999</v>
      </c>
      <c r="Q2319" s="69">
        <f t="shared" si="728"/>
        <v>0.25</v>
      </c>
    </row>
    <row r="2320" spans="1:17" ht="39" customHeight="1" x14ac:dyDescent="0.2">
      <c r="A2320" s="17" t="s">
        <v>50</v>
      </c>
      <c r="B2320" s="19">
        <v>982</v>
      </c>
      <c r="C2320" s="17" t="s">
        <v>44</v>
      </c>
      <c r="D2320" s="17" t="s">
        <v>1130</v>
      </c>
      <c r="E2320" s="139" t="s">
        <v>54</v>
      </c>
      <c r="F2320" s="139"/>
      <c r="G2320" s="18" t="s">
        <v>108</v>
      </c>
      <c r="H2320" s="21">
        <v>1.19</v>
      </c>
      <c r="I2320" s="20">
        <f t="shared" si="731"/>
        <v>3.7425000000000002</v>
      </c>
      <c r="J2320" s="20">
        <f t="shared" si="733"/>
        <v>4.45</v>
      </c>
      <c r="K2320" s="65"/>
      <c r="N2320" s="59">
        <v>4.99</v>
      </c>
      <c r="O2320" s="68">
        <f t="shared" si="727"/>
        <v>1.2475000000000001</v>
      </c>
      <c r="P2320" s="68">
        <f t="shared" si="732"/>
        <v>3.7425000000000002</v>
      </c>
      <c r="Q2320" s="69">
        <f t="shared" si="728"/>
        <v>0.25</v>
      </c>
    </row>
    <row r="2321" spans="1:17" ht="26.1" customHeight="1" thickBot="1" x14ac:dyDescent="0.25">
      <c r="A2321" s="17" t="s">
        <v>50</v>
      </c>
      <c r="B2321" s="19">
        <v>21127</v>
      </c>
      <c r="C2321" s="17" t="s">
        <v>44</v>
      </c>
      <c r="D2321" s="17" t="s">
        <v>1125</v>
      </c>
      <c r="E2321" s="139" t="s">
        <v>54</v>
      </c>
      <c r="F2321" s="139"/>
      <c r="G2321" s="18" t="s">
        <v>130</v>
      </c>
      <c r="H2321" s="21">
        <v>8.9999999999999993E-3</v>
      </c>
      <c r="I2321" s="20">
        <f t="shared" si="731"/>
        <v>3.84</v>
      </c>
      <c r="J2321" s="20">
        <f t="shared" si="733"/>
        <v>0.03</v>
      </c>
      <c r="K2321" s="65"/>
      <c r="N2321" s="59">
        <v>5.12</v>
      </c>
      <c r="O2321" s="68">
        <f t="shared" si="727"/>
        <v>1.28</v>
      </c>
      <c r="P2321" s="68">
        <f t="shared" si="732"/>
        <v>3.84</v>
      </c>
      <c r="Q2321" s="69">
        <f t="shared" si="728"/>
        <v>0.25</v>
      </c>
    </row>
    <row r="2322" spans="1:17" ht="0.95" customHeight="1" thickTop="1" x14ac:dyDescent="0.2">
      <c r="A2322" s="11"/>
      <c r="B2322" s="11"/>
      <c r="C2322" s="11"/>
      <c r="D2322" s="11"/>
      <c r="E2322" s="11"/>
      <c r="F2322" s="11"/>
      <c r="G2322" s="11"/>
      <c r="H2322" s="11"/>
      <c r="I2322" s="11"/>
      <c r="J2322" s="11"/>
      <c r="K2322" s="65" t="b">
        <f t="shared" si="730"/>
        <v>0</v>
      </c>
      <c r="N2322" s="59"/>
      <c r="O2322" s="68">
        <f t="shared" si="727"/>
        <v>0</v>
      </c>
      <c r="P2322" s="68">
        <f t="shared" si="732"/>
        <v>0</v>
      </c>
      <c r="Q2322" s="69" t="e">
        <f t="shared" si="728"/>
        <v>#DIV/0!</v>
      </c>
    </row>
    <row r="2323" spans="1:17" ht="18" customHeight="1" x14ac:dyDescent="0.2">
      <c r="A2323" s="2" t="s">
        <v>1131</v>
      </c>
      <c r="B2323" s="4" t="s">
        <v>36</v>
      </c>
      <c r="C2323" s="2" t="s">
        <v>37</v>
      </c>
      <c r="D2323" s="2" t="s">
        <v>9</v>
      </c>
      <c r="E2323" s="129" t="s">
        <v>38</v>
      </c>
      <c r="F2323" s="129"/>
      <c r="G2323" s="3" t="s">
        <v>39</v>
      </c>
      <c r="H2323" s="4" t="s">
        <v>40</v>
      </c>
      <c r="I2323" s="4" t="s">
        <v>41</v>
      </c>
      <c r="J2323" s="4" t="s">
        <v>10</v>
      </c>
      <c r="K2323" s="65">
        <f t="shared" si="730"/>
        <v>11.57</v>
      </c>
      <c r="N2323" s="59" t="s">
        <v>41</v>
      </c>
      <c r="O2323" s="68" t="e">
        <f t="shared" si="727"/>
        <v>#VALUE!</v>
      </c>
      <c r="P2323" s="68" t="e">
        <f t="shared" si="732"/>
        <v>#VALUE!</v>
      </c>
      <c r="Q2323" s="69" t="e">
        <f t="shared" si="728"/>
        <v>#VALUE!</v>
      </c>
    </row>
    <row r="2324" spans="1:17" ht="39" customHeight="1" x14ac:dyDescent="0.2">
      <c r="A2324" s="6" t="s">
        <v>42</v>
      </c>
      <c r="B2324" s="8">
        <v>92982</v>
      </c>
      <c r="C2324" s="6" t="s">
        <v>44</v>
      </c>
      <c r="D2324" s="6" t="s">
        <v>1132</v>
      </c>
      <c r="E2324" s="138" t="s">
        <v>157</v>
      </c>
      <c r="F2324" s="138"/>
      <c r="G2324" s="7" t="s">
        <v>108</v>
      </c>
      <c r="H2324" s="10">
        <v>1</v>
      </c>
      <c r="I2324" s="9">
        <f>SUM(J2325:J2328)</f>
        <v>11.57</v>
      </c>
      <c r="J2324" s="9">
        <f>H2324*I2324</f>
        <v>11.57</v>
      </c>
      <c r="K2324" s="65"/>
      <c r="N2324" s="59">
        <v>15.42</v>
      </c>
      <c r="O2324" s="68">
        <f t="shared" si="727"/>
        <v>3.855</v>
      </c>
      <c r="P2324" s="68">
        <f t="shared" si="732"/>
        <v>11.565</v>
      </c>
      <c r="Q2324" s="69">
        <f t="shared" si="728"/>
        <v>0.25</v>
      </c>
    </row>
    <row r="2325" spans="1:17" ht="26.1" customHeight="1" x14ac:dyDescent="0.2">
      <c r="A2325" s="12" t="s">
        <v>48</v>
      </c>
      <c r="B2325" s="14">
        <v>88247</v>
      </c>
      <c r="C2325" s="12" t="s">
        <v>44</v>
      </c>
      <c r="D2325" s="12" t="s">
        <v>1049</v>
      </c>
      <c r="E2325" s="137" t="s">
        <v>46</v>
      </c>
      <c r="F2325" s="137"/>
      <c r="G2325" s="13" t="s">
        <v>73</v>
      </c>
      <c r="H2325" s="16">
        <v>1.2999999999999999E-2</v>
      </c>
      <c r="I2325" s="15">
        <f t="shared" ref="I2325:I2328" si="734">P2325</f>
        <v>13.5975</v>
      </c>
      <c r="J2325" s="15">
        <f>ROUND(H2325*I2325,2)</f>
        <v>0.18</v>
      </c>
      <c r="K2325" s="65"/>
      <c r="N2325" s="59">
        <v>18.13</v>
      </c>
      <c r="O2325" s="68">
        <f t="shared" si="727"/>
        <v>4.5324999999999998</v>
      </c>
      <c r="P2325" s="68">
        <f t="shared" si="732"/>
        <v>13.5975</v>
      </c>
      <c r="Q2325" s="69">
        <f t="shared" si="728"/>
        <v>0.25</v>
      </c>
    </row>
    <row r="2326" spans="1:17" ht="24" customHeight="1" x14ac:dyDescent="0.2">
      <c r="A2326" s="12" t="s">
        <v>48</v>
      </c>
      <c r="B2326" s="14">
        <v>88264</v>
      </c>
      <c r="C2326" s="12" t="s">
        <v>44</v>
      </c>
      <c r="D2326" s="12" t="s">
        <v>564</v>
      </c>
      <c r="E2326" s="137" t="s">
        <v>46</v>
      </c>
      <c r="F2326" s="137"/>
      <c r="G2326" s="13" t="s">
        <v>73</v>
      </c>
      <c r="H2326" s="16">
        <v>1.2999999999999999E-2</v>
      </c>
      <c r="I2326" s="15">
        <f t="shared" si="734"/>
        <v>16.484999999999999</v>
      </c>
      <c r="J2326" s="15">
        <f>ROUND(H2326*I2326,2)</f>
        <v>0.21</v>
      </c>
      <c r="K2326" s="65"/>
      <c r="N2326" s="59">
        <v>21.98</v>
      </c>
      <c r="O2326" s="68">
        <f t="shared" si="727"/>
        <v>5.4950000000000001</v>
      </c>
      <c r="P2326" s="68">
        <f t="shared" si="732"/>
        <v>16.484999999999999</v>
      </c>
      <c r="Q2326" s="69">
        <f t="shared" si="728"/>
        <v>0.25</v>
      </c>
    </row>
    <row r="2327" spans="1:17" ht="51.95" customHeight="1" x14ac:dyDescent="0.2">
      <c r="A2327" s="17" t="s">
        <v>50</v>
      </c>
      <c r="B2327" s="19">
        <v>995</v>
      </c>
      <c r="C2327" s="17" t="s">
        <v>44</v>
      </c>
      <c r="D2327" s="17" t="s">
        <v>1133</v>
      </c>
      <c r="E2327" s="139" t="s">
        <v>54</v>
      </c>
      <c r="F2327" s="139"/>
      <c r="G2327" s="18" t="s">
        <v>108</v>
      </c>
      <c r="H2327" s="21">
        <v>1.0269999999999999</v>
      </c>
      <c r="I2327" s="20">
        <f t="shared" si="734"/>
        <v>10.852500000000001</v>
      </c>
      <c r="J2327" s="20">
        <f>ROUND(H2327*I2327,2)</f>
        <v>11.15</v>
      </c>
      <c r="K2327" s="65"/>
      <c r="N2327" s="59">
        <v>14.47</v>
      </c>
      <c r="O2327" s="68">
        <f t="shared" si="727"/>
        <v>3.6175000000000002</v>
      </c>
      <c r="P2327" s="68">
        <f t="shared" si="732"/>
        <v>10.852500000000001</v>
      </c>
      <c r="Q2327" s="69">
        <f t="shared" si="728"/>
        <v>0.25</v>
      </c>
    </row>
    <row r="2328" spans="1:17" ht="26.1" customHeight="1" thickBot="1" x14ac:dyDescent="0.25">
      <c r="A2328" s="17" t="s">
        <v>50</v>
      </c>
      <c r="B2328" s="19">
        <v>21127</v>
      </c>
      <c r="C2328" s="17" t="s">
        <v>44</v>
      </c>
      <c r="D2328" s="17" t="s">
        <v>1125</v>
      </c>
      <c r="E2328" s="139" t="s">
        <v>54</v>
      </c>
      <c r="F2328" s="139"/>
      <c r="G2328" s="18" t="s">
        <v>130</v>
      </c>
      <c r="H2328" s="21">
        <v>0.01</v>
      </c>
      <c r="I2328" s="20">
        <f t="shared" si="734"/>
        <v>3.84</v>
      </c>
      <c r="J2328" s="20">
        <f t="shared" ref="J2328" si="735">ROUNDDOWN(H2328*I2328,2)</f>
        <v>0.03</v>
      </c>
      <c r="K2328" s="65"/>
      <c r="N2328" s="59">
        <v>5.12</v>
      </c>
      <c r="O2328" s="68">
        <f t="shared" si="727"/>
        <v>1.28</v>
      </c>
      <c r="P2328" s="68">
        <f t="shared" si="732"/>
        <v>3.84</v>
      </c>
      <c r="Q2328" s="69">
        <f t="shared" si="728"/>
        <v>0.25</v>
      </c>
    </row>
    <row r="2329" spans="1:17" ht="0.95" customHeight="1" thickTop="1" x14ac:dyDescent="0.2">
      <c r="A2329" s="11"/>
      <c r="B2329" s="11"/>
      <c r="C2329" s="11"/>
      <c r="D2329" s="11"/>
      <c r="E2329" s="11"/>
      <c r="F2329" s="11"/>
      <c r="G2329" s="11"/>
      <c r="H2329" s="11"/>
      <c r="I2329" s="11"/>
      <c r="J2329" s="11"/>
      <c r="K2329" s="65" t="b">
        <f t="shared" si="730"/>
        <v>0</v>
      </c>
      <c r="N2329" s="59"/>
      <c r="O2329" s="68">
        <f t="shared" si="727"/>
        <v>0</v>
      </c>
      <c r="P2329" s="68">
        <f t="shared" si="732"/>
        <v>0</v>
      </c>
      <c r="Q2329" s="69" t="e">
        <f t="shared" si="728"/>
        <v>#DIV/0!</v>
      </c>
    </row>
    <row r="2330" spans="1:17" ht="18" customHeight="1" x14ac:dyDescent="0.2">
      <c r="A2330" s="2" t="s">
        <v>1134</v>
      </c>
      <c r="B2330" s="4" t="s">
        <v>36</v>
      </c>
      <c r="C2330" s="2" t="s">
        <v>37</v>
      </c>
      <c r="D2330" s="2" t="s">
        <v>9</v>
      </c>
      <c r="E2330" s="129" t="s">
        <v>38</v>
      </c>
      <c r="F2330" s="129"/>
      <c r="G2330" s="3" t="s">
        <v>39</v>
      </c>
      <c r="H2330" s="4" t="s">
        <v>40</v>
      </c>
      <c r="I2330" s="4" t="s">
        <v>41</v>
      </c>
      <c r="J2330" s="4" t="s">
        <v>10</v>
      </c>
      <c r="K2330" s="65">
        <f t="shared" si="730"/>
        <v>6.54</v>
      </c>
      <c r="N2330" s="59" t="s">
        <v>41</v>
      </c>
      <c r="O2330" s="68" t="e">
        <f t="shared" si="727"/>
        <v>#VALUE!</v>
      </c>
      <c r="P2330" s="68" t="e">
        <f t="shared" si="732"/>
        <v>#VALUE!</v>
      </c>
      <c r="Q2330" s="69" t="e">
        <f t="shared" si="728"/>
        <v>#VALUE!</v>
      </c>
    </row>
    <row r="2331" spans="1:17" ht="39" customHeight="1" x14ac:dyDescent="0.2">
      <c r="A2331" s="6" t="s">
        <v>42</v>
      </c>
      <c r="B2331" s="8">
        <v>91931</v>
      </c>
      <c r="C2331" s="6" t="s">
        <v>44</v>
      </c>
      <c r="D2331" s="6" t="s">
        <v>1135</v>
      </c>
      <c r="E2331" s="138" t="s">
        <v>157</v>
      </c>
      <c r="F2331" s="138"/>
      <c r="G2331" s="7" t="s">
        <v>108</v>
      </c>
      <c r="H2331" s="10">
        <v>1</v>
      </c>
      <c r="I2331" s="9">
        <f>SUM(J2332:J2335)</f>
        <v>6.54</v>
      </c>
      <c r="J2331" s="9">
        <f>H2331*I2331</f>
        <v>6.54</v>
      </c>
      <c r="K2331" s="65"/>
      <c r="N2331" s="59">
        <v>8.7099999999999991</v>
      </c>
      <c r="O2331" s="68">
        <f t="shared" si="727"/>
        <v>2.1774999999999998</v>
      </c>
      <c r="P2331" s="68">
        <f t="shared" si="732"/>
        <v>6.5324999999999989</v>
      </c>
      <c r="Q2331" s="69">
        <f t="shared" si="728"/>
        <v>0.25</v>
      </c>
    </row>
    <row r="2332" spans="1:17" ht="26.1" customHeight="1" x14ac:dyDescent="0.2">
      <c r="A2332" s="12" t="s">
        <v>48</v>
      </c>
      <c r="B2332" s="14">
        <v>88247</v>
      </c>
      <c r="C2332" s="12" t="s">
        <v>44</v>
      </c>
      <c r="D2332" s="12" t="s">
        <v>1049</v>
      </c>
      <c r="E2332" s="137" t="s">
        <v>46</v>
      </c>
      <c r="F2332" s="137"/>
      <c r="G2332" s="13" t="s">
        <v>73</v>
      </c>
      <c r="H2332" s="16">
        <v>5.1999999999999998E-2</v>
      </c>
      <c r="I2332" s="15">
        <f t="shared" ref="I2332:I2335" si="736">P2332</f>
        <v>13.5975</v>
      </c>
      <c r="J2332" s="15">
        <f>ROUND(H2332*I2332,2)</f>
        <v>0.71</v>
      </c>
      <c r="K2332" s="65"/>
      <c r="N2332" s="59">
        <v>18.13</v>
      </c>
      <c r="O2332" s="68">
        <f t="shared" si="727"/>
        <v>4.5324999999999998</v>
      </c>
      <c r="P2332" s="68">
        <f t="shared" si="732"/>
        <v>13.5975</v>
      </c>
      <c r="Q2332" s="69">
        <f t="shared" si="728"/>
        <v>0.25</v>
      </c>
    </row>
    <row r="2333" spans="1:17" ht="24" customHeight="1" x14ac:dyDescent="0.2">
      <c r="A2333" s="12" t="s">
        <v>48</v>
      </c>
      <c r="B2333" s="14">
        <v>88264</v>
      </c>
      <c r="C2333" s="12" t="s">
        <v>44</v>
      </c>
      <c r="D2333" s="12" t="s">
        <v>564</v>
      </c>
      <c r="E2333" s="137" t="s">
        <v>46</v>
      </c>
      <c r="F2333" s="137"/>
      <c r="G2333" s="13" t="s">
        <v>73</v>
      </c>
      <c r="H2333" s="16">
        <v>5.1999999999999998E-2</v>
      </c>
      <c r="I2333" s="15">
        <f t="shared" si="736"/>
        <v>16.484999999999999</v>
      </c>
      <c r="J2333" s="15">
        <f>ROUND(H2333*I2333,2)</f>
        <v>0.86</v>
      </c>
      <c r="K2333" s="65"/>
      <c r="N2333" s="59">
        <v>21.98</v>
      </c>
      <c r="O2333" s="68">
        <f t="shared" si="727"/>
        <v>5.4950000000000001</v>
      </c>
      <c r="P2333" s="68">
        <f t="shared" si="732"/>
        <v>16.484999999999999</v>
      </c>
      <c r="Q2333" s="69">
        <f t="shared" si="728"/>
        <v>0.25</v>
      </c>
    </row>
    <row r="2334" spans="1:17" ht="51.95" customHeight="1" x14ac:dyDescent="0.2">
      <c r="A2334" s="17" t="s">
        <v>50</v>
      </c>
      <c r="B2334" s="19">
        <v>994</v>
      </c>
      <c r="C2334" s="17" t="s">
        <v>44</v>
      </c>
      <c r="D2334" s="17" t="s">
        <v>1136</v>
      </c>
      <c r="E2334" s="139" t="s">
        <v>54</v>
      </c>
      <c r="F2334" s="139"/>
      <c r="G2334" s="18" t="s">
        <v>108</v>
      </c>
      <c r="H2334" s="21">
        <v>1.19</v>
      </c>
      <c r="I2334" s="20">
        <f t="shared" si="736"/>
        <v>4.1550000000000002</v>
      </c>
      <c r="J2334" s="20">
        <f t="shared" ref="J2334:J2335" si="737">ROUNDDOWN(H2334*I2334,2)</f>
        <v>4.9400000000000004</v>
      </c>
      <c r="K2334" s="65"/>
      <c r="N2334" s="59">
        <v>5.54</v>
      </c>
      <c r="O2334" s="68">
        <f t="shared" si="727"/>
        <v>1.385</v>
      </c>
      <c r="P2334" s="68">
        <f t="shared" si="732"/>
        <v>4.1550000000000002</v>
      </c>
      <c r="Q2334" s="69">
        <f t="shared" si="728"/>
        <v>0.25</v>
      </c>
    </row>
    <row r="2335" spans="1:17" ht="26.1" customHeight="1" thickBot="1" x14ac:dyDescent="0.25">
      <c r="A2335" s="17" t="s">
        <v>50</v>
      </c>
      <c r="B2335" s="19">
        <v>21127</v>
      </c>
      <c r="C2335" s="17" t="s">
        <v>44</v>
      </c>
      <c r="D2335" s="17" t="s">
        <v>1125</v>
      </c>
      <c r="E2335" s="139" t="s">
        <v>54</v>
      </c>
      <c r="F2335" s="139"/>
      <c r="G2335" s="18" t="s">
        <v>130</v>
      </c>
      <c r="H2335" s="21">
        <v>8.9999999999999993E-3</v>
      </c>
      <c r="I2335" s="20">
        <f t="shared" si="736"/>
        <v>3.84</v>
      </c>
      <c r="J2335" s="20">
        <f t="shared" si="737"/>
        <v>0.03</v>
      </c>
      <c r="K2335" s="65"/>
      <c r="N2335" s="59">
        <v>5.12</v>
      </c>
      <c r="O2335" s="68">
        <f t="shared" si="727"/>
        <v>1.28</v>
      </c>
      <c r="P2335" s="68">
        <f t="shared" si="732"/>
        <v>3.84</v>
      </c>
      <c r="Q2335" s="69">
        <f t="shared" si="728"/>
        <v>0.25</v>
      </c>
    </row>
    <row r="2336" spans="1:17" ht="0.95" customHeight="1" thickTop="1" x14ac:dyDescent="0.2">
      <c r="A2336" s="11"/>
      <c r="B2336" s="11"/>
      <c r="C2336" s="11"/>
      <c r="D2336" s="11"/>
      <c r="E2336" s="11"/>
      <c r="F2336" s="11"/>
      <c r="G2336" s="11"/>
      <c r="H2336" s="11"/>
      <c r="I2336" s="11"/>
      <c r="J2336" s="11"/>
      <c r="K2336" s="65" t="b">
        <f t="shared" si="730"/>
        <v>0</v>
      </c>
      <c r="N2336" s="59"/>
      <c r="O2336" s="68">
        <f t="shared" si="727"/>
        <v>0</v>
      </c>
      <c r="P2336" s="68">
        <f t="shared" si="732"/>
        <v>0</v>
      </c>
      <c r="Q2336" s="69" t="e">
        <f t="shared" si="728"/>
        <v>#DIV/0!</v>
      </c>
    </row>
    <row r="2337" spans="1:17" ht="18" customHeight="1" x14ac:dyDescent="0.2">
      <c r="A2337" s="2" t="s">
        <v>1137</v>
      </c>
      <c r="B2337" s="4" t="s">
        <v>36</v>
      </c>
      <c r="C2337" s="2" t="s">
        <v>37</v>
      </c>
      <c r="D2337" s="2" t="s">
        <v>9</v>
      </c>
      <c r="E2337" s="129" t="s">
        <v>38</v>
      </c>
      <c r="F2337" s="129"/>
      <c r="G2337" s="3" t="s">
        <v>39</v>
      </c>
      <c r="H2337" s="4" t="s">
        <v>40</v>
      </c>
      <c r="I2337" s="4" t="s">
        <v>41</v>
      </c>
      <c r="J2337" s="4" t="s">
        <v>10</v>
      </c>
      <c r="K2337" s="65">
        <f t="shared" si="730"/>
        <v>10.45</v>
      </c>
      <c r="N2337" s="59" t="s">
        <v>41</v>
      </c>
      <c r="O2337" s="68" t="e">
        <f t="shared" si="727"/>
        <v>#VALUE!</v>
      </c>
      <c r="P2337" s="68" t="e">
        <f t="shared" si="732"/>
        <v>#VALUE!</v>
      </c>
      <c r="Q2337" s="69" t="e">
        <f t="shared" si="728"/>
        <v>#VALUE!</v>
      </c>
    </row>
    <row r="2338" spans="1:17" ht="39" customHeight="1" x14ac:dyDescent="0.2">
      <c r="A2338" s="6" t="s">
        <v>42</v>
      </c>
      <c r="B2338" s="8">
        <v>91933</v>
      </c>
      <c r="C2338" s="6" t="s">
        <v>44</v>
      </c>
      <c r="D2338" s="6" t="s">
        <v>1138</v>
      </c>
      <c r="E2338" s="138" t="s">
        <v>157</v>
      </c>
      <c r="F2338" s="138"/>
      <c r="G2338" s="7" t="s">
        <v>108</v>
      </c>
      <c r="H2338" s="10">
        <v>1</v>
      </c>
      <c r="I2338" s="9">
        <f>SUM(J2339:J2342)</f>
        <v>10.45</v>
      </c>
      <c r="J2338" s="9">
        <f>H2338*I2338</f>
        <v>10.45</v>
      </c>
      <c r="K2338" s="65"/>
      <c r="N2338" s="59">
        <v>13.93</v>
      </c>
      <c r="O2338" s="68">
        <f t="shared" si="727"/>
        <v>3.4824999999999999</v>
      </c>
      <c r="P2338" s="68">
        <f t="shared" si="732"/>
        <v>10.4475</v>
      </c>
      <c r="Q2338" s="69">
        <f t="shared" si="728"/>
        <v>0.25</v>
      </c>
    </row>
    <row r="2339" spans="1:17" ht="26.1" customHeight="1" x14ac:dyDescent="0.2">
      <c r="A2339" s="12" t="s">
        <v>48</v>
      </c>
      <c r="B2339" s="14">
        <v>88247</v>
      </c>
      <c r="C2339" s="12" t="s">
        <v>44</v>
      </c>
      <c r="D2339" s="12" t="s">
        <v>1049</v>
      </c>
      <c r="E2339" s="137" t="s">
        <v>46</v>
      </c>
      <c r="F2339" s="137"/>
      <c r="G2339" s="13" t="s">
        <v>73</v>
      </c>
      <c r="H2339" s="16">
        <v>7.6999999999999999E-2</v>
      </c>
      <c r="I2339" s="15">
        <f t="shared" ref="I2339:I2342" si="738">P2339</f>
        <v>13.5975</v>
      </c>
      <c r="J2339" s="15">
        <f>ROUND(H2339*I2339,2)</f>
        <v>1.05</v>
      </c>
      <c r="K2339" s="65"/>
      <c r="N2339" s="59">
        <v>18.13</v>
      </c>
      <c r="O2339" s="68">
        <f t="shared" si="727"/>
        <v>4.5324999999999998</v>
      </c>
      <c r="P2339" s="68">
        <f t="shared" si="732"/>
        <v>13.5975</v>
      </c>
      <c r="Q2339" s="69">
        <f t="shared" si="728"/>
        <v>0.25</v>
      </c>
    </row>
    <row r="2340" spans="1:17" ht="24" customHeight="1" x14ac:dyDescent="0.2">
      <c r="A2340" s="12" t="s">
        <v>48</v>
      </c>
      <c r="B2340" s="14">
        <v>88264</v>
      </c>
      <c r="C2340" s="12" t="s">
        <v>44</v>
      </c>
      <c r="D2340" s="12" t="s">
        <v>564</v>
      </c>
      <c r="E2340" s="137" t="s">
        <v>46</v>
      </c>
      <c r="F2340" s="137"/>
      <c r="G2340" s="13" t="s">
        <v>73</v>
      </c>
      <c r="H2340" s="16">
        <v>7.6999999999999999E-2</v>
      </c>
      <c r="I2340" s="15">
        <f t="shared" si="738"/>
        <v>16.484999999999999</v>
      </c>
      <c r="J2340" s="15">
        <f t="shared" ref="J2340:J2342" si="739">ROUNDDOWN(H2340*I2340,2)</f>
        <v>1.26</v>
      </c>
      <c r="K2340" s="65"/>
      <c r="N2340" s="59">
        <v>21.98</v>
      </c>
      <c r="O2340" s="68">
        <f t="shared" si="727"/>
        <v>5.4950000000000001</v>
      </c>
      <c r="P2340" s="68">
        <f t="shared" si="732"/>
        <v>16.484999999999999</v>
      </c>
      <c r="Q2340" s="69">
        <f t="shared" si="728"/>
        <v>0.25</v>
      </c>
    </row>
    <row r="2341" spans="1:17" ht="51.95" customHeight="1" x14ac:dyDescent="0.2">
      <c r="A2341" s="17" t="s">
        <v>50</v>
      </c>
      <c r="B2341" s="19">
        <v>1020</v>
      </c>
      <c r="C2341" s="17" t="s">
        <v>44</v>
      </c>
      <c r="D2341" s="17" t="s">
        <v>1139</v>
      </c>
      <c r="E2341" s="139" t="s">
        <v>54</v>
      </c>
      <c r="F2341" s="139"/>
      <c r="G2341" s="18" t="s">
        <v>108</v>
      </c>
      <c r="H2341" s="21">
        <v>1.19</v>
      </c>
      <c r="I2341" s="20">
        <f t="shared" si="738"/>
        <v>6.8174999999999999</v>
      </c>
      <c r="J2341" s="20">
        <f t="shared" si="739"/>
        <v>8.11</v>
      </c>
      <c r="K2341" s="65"/>
      <c r="N2341" s="59">
        <v>9.09</v>
      </c>
      <c r="O2341" s="68">
        <f t="shared" si="727"/>
        <v>2.2725</v>
      </c>
      <c r="P2341" s="68">
        <f t="shared" si="732"/>
        <v>6.8174999999999999</v>
      </c>
      <c r="Q2341" s="69">
        <f t="shared" si="728"/>
        <v>0.25</v>
      </c>
    </row>
    <row r="2342" spans="1:17" ht="26.1" customHeight="1" thickBot="1" x14ac:dyDescent="0.25">
      <c r="A2342" s="17" t="s">
        <v>50</v>
      </c>
      <c r="B2342" s="19">
        <v>21127</v>
      </c>
      <c r="C2342" s="17" t="s">
        <v>44</v>
      </c>
      <c r="D2342" s="17" t="s">
        <v>1125</v>
      </c>
      <c r="E2342" s="139" t="s">
        <v>54</v>
      </c>
      <c r="F2342" s="139"/>
      <c r="G2342" s="18" t="s">
        <v>130</v>
      </c>
      <c r="H2342" s="21">
        <v>8.9999999999999993E-3</v>
      </c>
      <c r="I2342" s="20">
        <f t="shared" si="738"/>
        <v>3.84</v>
      </c>
      <c r="J2342" s="20">
        <f t="shared" si="739"/>
        <v>0.03</v>
      </c>
      <c r="K2342" s="65"/>
      <c r="N2342" s="59">
        <v>5.12</v>
      </c>
      <c r="O2342" s="68">
        <f t="shared" si="727"/>
        <v>1.28</v>
      </c>
      <c r="P2342" s="68">
        <f t="shared" si="732"/>
        <v>3.84</v>
      </c>
      <c r="Q2342" s="69">
        <f t="shared" si="728"/>
        <v>0.25</v>
      </c>
    </row>
    <row r="2343" spans="1:17" ht="0.95" customHeight="1" thickTop="1" x14ac:dyDescent="0.2">
      <c r="A2343" s="11"/>
      <c r="B2343" s="11"/>
      <c r="C2343" s="11"/>
      <c r="D2343" s="11"/>
      <c r="E2343" s="11"/>
      <c r="F2343" s="11"/>
      <c r="G2343" s="11"/>
      <c r="H2343" s="11"/>
      <c r="I2343" s="11"/>
      <c r="J2343" s="11"/>
      <c r="K2343" s="65" t="b">
        <f t="shared" si="730"/>
        <v>0</v>
      </c>
      <c r="N2343" s="59"/>
      <c r="O2343" s="68">
        <f t="shared" si="727"/>
        <v>0</v>
      </c>
      <c r="P2343" s="68">
        <f t="shared" si="732"/>
        <v>0</v>
      </c>
      <c r="Q2343" s="69" t="e">
        <f t="shared" si="728"/>
        <v>#DIV/0!</v>
      </c>
    </row>
    <row r="2344" spans="1:17" ht="18" customHeight="1" x14ac:dyDescent="0.2">
      <c r="A2344" s="2" t="s">
        <v>1140</v>
      </c>
      <c r="B2344" s="4" t="s">
        <v>36</v>
      </c>
      <c r="C2344" s="2" t="s">
        <v>37</v>
      </c>
      <c r="D2344" s="2" t="s">
        <v>9</v>
      </c>
      <c r="E2344" s="129" t="s">
        <v>38</v>
      </c>
      <c r="F2344" s="129"/>
      <c r="G2344" s="3" t="s">
        <v>39</v>
      </c>
      <c r="H2344" s="4" t="s">
        <v>40</v>
      </c>
      <c r="I2344" s="4" t="s">
        <v>41</v>
      </c>
      <c r="J2344" s="4" t="s">
        <v>10</v>
      </c>
      <c r="K2344" s="65">
        <f t="shared" si="730"/>
        <v>17.55</v>
      </c>
      <c r="N2344" s="59" t="s">
        <v>41</v>
      </c>
      <c r="O2344" s="68" t="e">
        <f t="shared" si="727"/>
        <v>#VALUE!</v>
      </c>
      <c r="P2344" s="68" t="e">
        <f t="shared" si="732"/>
        <v>#VALUE!</v>
      </c>
      <c r="Q2344" s="69" t="e">
        <f t="shared" si="728"/>
        <v>#VALUE!</v>
      </c>
    </row>
    <row r="2345" spans="1:17" ht="51.95" customHeight="1" x14ac:dyDescent="0.2">
      <c r="A2345" s="6" t="s">
        <v>42</v>
      </c>
      <c r="B2345" s="8">
        <v>101562</v>
      </c>
      <c r="C2345" s="6" t="s">
        <v>44</v>
      </c>
      <c r="D2345" s="6" t="s">
        <v>1141</v>
      </c>
      <c r="E2345" s="138" t="s">
        <v>157</v>
      </c>
      <c r="F2345" s="138"/>
      <c r="G2345" s="7" t="s">
        <v>108</v>
      </c>
      <c r="H2345" s="10">
        <v>1</v>
      </c>
      <c r="I2345" s="9">
        <f>SUM(J2346:J2347)</f>
        <v>17.55</v>
      </c>
      <c r="J2345" s="9">
        <f>H2345*I2345</f>
        <v>17.55</v>
      </c>
      <c r="K2345" s="65"/>
      <c r="N2345" s="59">
        <v>23.389999999999997</v>
      </c>
      <c r="O2345" s="68">
        <f t="shared" si="727"/>
        <v>5.8474999999999993</v>
      </c>
      <c r="P2345" s="68">
        <f t="shared" si="732"/>
        <v>17.542499999999997</v>
      </c>
      <c r="Q2345" s="69">
        <f t="shared" si="728"/>
        <v>0.25</v>
      </c>
    </row>
    <row r="2346" spans="1:17" ht="24" customHeight="1" x14ac:dyDescent="0.2">
      <c r="A2346" s="12" t="s">
        <v>48</v>
      </c>
      <c r="B2346" s="14">
        <v>88264</v>
      </c>
      <c r="C2346" s="12" t="s">
        <v>44</v>
      </c>
      <c r="D2346" s="12" t="s">
        <v>564</v>
      </c>
      <c r="E2346" s="137" t="s">
        <v>46</v>
      </c>
      <c r="F2346" s="137"/>
      <c r="G2346" s="13" t="s">
        <v>73</v>
      </c>
      <c r="H2346" s="16">
        <v>2.8999999999999998E-3</v>
      </c>
      <c r="I2346" s="15">
        <f t="shared" ref="I2346:I2347" si="740">P2346</f>
        <v>16.484999999999999</v>
      </c>
      <c r="J2346" s="15">
        <f>ROUND(H2346*I2346,2)</f>
        <v>0.05</v>
      </c>
      <c r="K2346" s="65"/>
      <c r="N2346" s="59">
        <v>21.98</v>
      </c>
      <c r="O2346" s="68">
        <f t="shared" si="727"/>
        <v>5.4950000000000001</v>
      </c>
      <c r="P2346" s="68">
        <f t="shared" si="732"/>
        <v>16.484999999999999</v>
      </c>
      <c r="Q2346" s="69">
        <f t="shared" si="728"/>
        <v>0.25</v>
      </c>
    </row>
    <row r="2347" spans="1:17" ht="51.95" customHeight="1" thickBot="1" x14ac:dyDescent="0.25">
      <c r="A2347" s="17" t="s">
        <v>50</v>
      </c>
      <c r="B2347" s="19">
        <v>996</v>
      </c>
      <c r="C2347" s="17" t="s">
        <v>44</v>
      </c>
      <c r="D2347" s="17" t="s">
        <v>1142</v>
      </c>
      <c r="E2347" s="139" t="s">
        <v>54</v>
      </c>
      <c r="F2347" s="139"/>
      <c r="G2347" s="18" t="s">
        <v>108</v>
      </c>
      <c r="H2347" s="21">
        <v>1.0401</v>
      </c>
      <c r="I2347" s="20">
        <f t="shared" si="740"/>
        <v>16.830000000000002</v>
      </c>
      <c r="J2347" s="20">
        <f t="shared" ref="J2347" si="741">ROUNDDOWN(H2347*I2347,2)</f>
        <v>17.5</v>
      </c>
      <c r="K2347" s="65"/>
      <c r="N2347" s="59">
        <v>22.44</v>
      </c>
      <c r="O2347" s="68">
        <f t="shared" si="727"/>
        <v>5.61</v>
      </c>
      <c r="P2347" s="68">
        <f t="shared" si="732"/>
        <v>16.830000000000002</v>
      </c>
      <c r="Q2347" s="69">
        <f t="shared" si="728"/>
        <v>0.25</v>
      </c>
    </row>
    <row r="2348" spans="1:17" ht="0.95" customHeight="1" thickTop="1" x14ac:dyDescent="0.2">
      <c r="A2348" s="11"/>
      <c r="B2348" s="11"/>
      <c r="C2348" s="11"/>
      <c r="D2348" s="11"/>
      <c r="E2348" s="11"/>
      <c r="F2348" s="11"/>
      <c r="G2348" s="11"/>
      <c r="H2348" s="11"/>
      <c r="I2348" s="11"/>
      <c r="J2348" s="11"/>
      <c r="K2348" s="65" t="b">
        <f t="shared" si="730"/>
        <v>0</v>
      </c>
      <c r="N2348" s="59"/>
      <c r="O2348" s="68">
        <f t="shared" si="727"/>
        <v>0</v>
      </c>
      <c r="P2348" s="68">
        <f t="shared" si="732"/>
        <v>0</v>
      </c>
      <c r="Q2348" s="69" t="e">
        <f t="shared" si="728"/>
        <v>#DIV/0!</v>
      </c>
    </row>
    <row r="2349" spans="1:17" ht="18" customHeight="1" x14ac:dyDescent="0.2">
      <c r="A2349" s="2" t="s">
        <v>1143</v>
      </c>
      <c r="B2349" s="4" t="s">
        <v>36</v>
      </c>
      <c r="C2349" s="2" t="s">
        <v>37</v>
      </c>
      <c r="D2349" s="2" t="s">
        <v>9</v>
      </c>
      <c r="E2349" s="129" t="s">
        <v>38</v>
      </c>
      <c r="F2349" s="129"/>
      <c r="G2349" s="3" t="s">
        <v>39</v>
      </c>
      <c r="H2349" s="4" t="s">
        <v>40</v>
      </c>
      <c r="I2349" s="4" t="s">
        <v>41</v>
      </c>
      <c r="J2349" s="4" t="s">
        <v>10</v>
      </c>
      <c r="K2349" s="65">
        <f t="shared" si="730"/>
        <v>24.78</v>
      </c>
      <c r="N2349" s="59" t="s">
        <v>41</v>
      </c>
      <c r="O2349" s="68" t="e">
        <f t="shared" si="727"/>
        <v>#VALUE!</v>
      </c>
      <c r="P2349" s="68" t="e">
        <f t="shared" si="732"/>
        <v>#VALUE!</v>
      </c>
      <c r="Q2349" s="69" t="e">
        <f t="shared" si="728"/>
        <v>#VALUE!</v>
      </c>
    </row>
    <row r="2350" spans="1:17" ht="51.95" customHeight="1" x14ac:dyDescent="0.2">
      <c r="A2350" s="6" t="s">
        <v>42</v>
      </c>
      <c r="B2350" s="8">
        <v>101563</v>
      </c>
      <c r="C2350" s="6" t="s">
        <v>44</v>
      </c>
      <c r="D2350" s="6" t="s">
        <v>1144</v>
      </c>
      <c r="E2350" s="138" t="s">
        <v>157</v>
      </c>
      <c r="F2350" s="138"/>
      <c r="G2350" s="7" t="s">
        <v>108</v>
      </c>
      <c r="H2350" s="10">
        <v>1</v>
      </c>
      <c r="I2350" s="9">
        <f>SUM(J2351:J2352)</f>
        <v>24.78</v>
      </c>
      <c r="J2350" s="9">
        <f>H2350*I2350</f>
        <v>24.78</v>
      </c>
      <c r="K2350" s="65"/>
      <c r="N2350" s="59">
        <v>33.04</v>
      </c>
      <c r="O2350" s="68">
        <f t="shared" si="727"/>
        <v>8.26</v>
      </c>
      <c r="P2350" s="68">
        <f t="shared" si="732"/>
        <v>24.78</v>
      </c>
      <c r="Q2350" s="69">
        <f t="shared" si="728"/>
        <v>0.25</v>
      </c>
    </row>
    <row r="2351" spans="1:17" ht="24" customHeight="1" x14ac:dyDescent="0.2">
      <c r="A2351" s="12" t="s">
        <v>48</v>
      </c>
      <c r="B2351" s="14">
        <v>88264</v>
      </c>
      <c r="C2351" s="12" t="s">
        <v>44</v>
      </c>
      <c r="D2351" s="12" t="s">
        <v>564</v>
      </c>
      <c r="E2351" s="137" t="s">
        <v>46</v>
      </c>
      <c r="F2351" s="137"/>
      <c r="G2351" s="13" t="s">
        <v>73</v>
      </c>
      <c r="H2351" s="16">
        <v>3.0000000000000001E-3</v>
      </c>
      <c r="I2351" s="15">
        <f t="shared" ref="I2351:I2352" si="742">P2351</f>
        <v>16.484999999999999</v>
      </c>
      <c r="J2351" s="15">
        <f>ROUND(H2351*I2351,2)</f>
        <v>0.05</v>
      </c>
      <c r="K2351" s="65"/>
      <c r="N2351" s="59">
        <v>21.98</v>
      </c>
      <c r="O2351" s="68">
        <f t="shared" si="727"/>
        <v>5.4950000000000001</v>
      </c>
      <c r="P2351" s="68">
        <f t="shared" si="732"/>
        <v>16.484999999999999</v>
      </c>
      <c r="Q2351" s="69">
        <f t="shared" si="728"/>
        <v>0.25</v>
      </c>
    </row>
    <row r="2352" spans="1:17" ht="51.95" customHeight="1" thickBot="1" x14ac:dyDescent="0.25">
      <c r="A2352" s="17" t="s">
        <v>50</v>
      </c>
      <c r="B2352" s="19">
        <v>1019</v>
      </c>
      <c r="C2352" s="17" t="s">
        <v>44</v>
      </c>
      <c r="D2352" s="17" t="s">
        <v>1145</v>
      </c>
      <c r="E2352" s="139" t="s">
        <v>54</v>
      </c>
      <c r="F2352" s="139"/>
      <c r="G2352" s="18" t="s">
        <v>108</v>
      </c>
      <c r="H2352" s="21">
        <v>1.0401</v>
      </c>
      <c r="I2352" s="20">
        <f t="shared" si="742"/>
        <v>23.782499999999999</v>
      </c>
      <c r="J2352" s="20">
        <f t="shared" ref="J2352" si="743">ROUNDDOWN(H2352*I2352,2)</f>
        <v>24.73</v>
      </c>
      <c r="K2352" s="65"/>
      <c r="N2352" s="59">
        <v>31.71</v>
      </c>
      <c r="O2352" s="68">
        <f t="shared" si="727"/>
        <v>7.9275000000000002</v>
      </c>
      <c r="P2352" s="68">
        <f t="shared" si="732"/>
        <v>23.782499999999999</v>
      </c>
      <c r="Q2352" s="69">
        <f t="shared" si="728"/>
        <v>0.25000000000000011</v>
      </c>
    </row>
    <row r="2353" spans="1:17" ht="0.95" customHeight="1" thickTop="1" x14ac:dyDescent="0.2">
      <c r="A2353" s="11"/>
      <c r="B2353" s="11"/>
      <c r="C2353" s="11"/>
      <c r="D2353" s="11"/>
      <c r="E2353" s="11"/>
      <c r="F2353" s="11"/>
      <c r="G2353" s="11"/>
      <c r="H2353" s="11"/>
      <c r="I2353" s="11"/>
      <c r="J2353" s="11"/>
      <c r="K2353" s="65" t="b">
        <f t="shared" si="730"/>
        <v>0</v>
      </c>
      <c r="N2353" s="59"/>
      <c r="O2353" s="68">
        <f t="shared" si="727"/>
        <v>0</v>
      </c>
      <c r="P2353" s="68">
        <f t="shared" si="732"/>
        <v>0</v>
      </c>
      <c r="Q2353" s="69" t="e">
        <f t="shared" si="728"/>
        <v>#DIV/0!</v>
      </c>
    </row>
    <row r="2354" spans="1:17" ht="18" customHeight="1" x14ac:dyDescent="0.2">
      <c r="A2354" s="2" t="s">
        <v>1146</v>
      </c>
      <c r="B2354" s="4" t="s">
        <v>36</v>
      </c>
      <c r="C2354" s="2" t="s">
        <v>37</v>
      </c>
      <c r="D2354" s="2" t="s">
        <v>9</v>
      </c>
      <c r="E2354" s="129" t="s">
        <v>38</v>
      </c>
      <c r="F2354" s="129"/>
      <c r="G2354" s="3" t="s">
        <v>39</v>
      </c>
      <c r="H2354" s="4" t="s">
        <v>40</v>
      </c>
      <c r="I2354" s="4" t="s">
        <v>41</v>
      </c>
      <c r="J2354" s="4" t="s">
        <v>10</v>
      </c>
      <c r="K2354" s="65">
        <f t="shared" si="730"/>
        <v>36.629999999999995</v>
      </c>
      <c r="N2354" s="59" t="s">
        <v>41</v>
      </c>
      <c r="O2354" s="68" t="e">
        <f t="shared" si="727"/>
        <v>#VALUE!</v>
      </c>
      <c r="P2354" s="68" t="e">
        <f t="shared" si="732"/>
        <v>#VALUE!</v>
      </c>
      <c r="Q2354" s="69" t="e">
        <f t="shared" si="728"/>
        <v>#VALUE!</v>
      </c>
    </row>
    <row r="2355" spans="1:17" ht="51.95" customHeight="1" x14ac:dyDescent="0.2">
      <c r="A2355" s="6" t="s">
        <v>42</v>
      </c>
      <c r="B2355" s="8">
        <v>101564</v>
      </c>
      <c r="C2355" s="6" t="s">
        <v>44</v>
      </c>
      <c r="D2355" s="6" t="s">
        <v>1147</v>
      </c>
      <c r="E2355" s="138" t="s">
        <v>157</v>
      </c>
      <c r="F2355" s="138"/>
      <c r="G2355" s="7" t="s">
        <v>108</v>
      </c>
      <c r="H2355" s="10">
        <v>1</v>
      </c>
      <c r="I2355" s="9">
        <f>SUM(J2356:J2357)</f>
        <v>36.629999999999995</v>
      </c>
      <c r="J2355" s="9">
        <f>H2355*I2355</f>
        <v>36.629999999999995</v>
      </c>
      <c r="K2355" s="65"/>
      <c r="N2355" s="59">
        <v>48.84</v>
      </c>
      <c r="O2355" s="68">
        <f t="shared" si="727"/>
        <v>12.21</v>
      </c>
      <c r="P2355" s="68">
        <f t="shared" si="732"/>
        <v>36.630000000000003</v>
      </c>
      <c r="Q2355" s="69">
        <f t="shared" si="728"/>
        <v>0.25</v>
      </c>
    </row>
    <row r="2356" spans="1:17" ht="24" customHeight="1" x14ac:dyDescent="0.2">
      <c r="A2356" s="12" t="s">
        <v>48</v>
      </c>
      <c r="B2356" s="14">
        <v>88264</v>
      </c>
      <c r="C2356" s="12" t="s">
        <v>44</v>
      </c>
      <c r="D2356" s="12" t="s">
        <v>564</v>
      </c>
      <c r="E2356" s="137" t="s">
        <v>46</v>
      </c>
      <c r="F2356" s="137"/>
      <c r="G2356" s="13" t="s">
        <v>73</v>
      </c>
      <c r="H2356" s="16">
        <v>3.0000000000000001E-3</v>
      </c>
      <c r="I2356" s="15">
        <f t="shared" ref="I2356:I2357" si="744">P2356</f>
        <v>16.484999999999999</v>
      </c>
      <c r="J2356" s="15">
        <f>ROUND(H2356*I2356,2)</f>
        <v>0.05</v>
      </c>
      <c r="K2356" s="65"/>
      <c r="N2356" s="59">
        <v>21.98</v>
      </c>
      <c r="O2356" s="68">
        <f t="shared" si="727"/>
        <v>5.4950000000000001</v>
      </c>
      <c r="P2356" s="68">
        <f t="shared" si="732"/>
        <v>16.484999999999999</v>
      </c>
      <c r="Q2356" s="69">
        <f t="shared" si="728"/>
        <v>0.25</v>
      </c>
    </row>
    <row r="2357" spans="1:17" ht="51.95" customHeight="1" thickBot="1" x14ac:dyDescent="0.25">
      <c r="A2357" s="17" t="s">
        <v>50</v>
      </c>
      <c r="B2357" s="19">
        <v>1018</v>
      </c>
      <c r="C2357" s="17" t="s">
        <v>44</v>
      </c>
      <c r="D2357" s="17" t="s">
        <v>1148</v>
      </c>
      <c r="E2357" s="139" t="s">
        <v>54</v>
      </c>
      <c r="F2357" s="139"/>
      <c r="G2357" s="18" t="s">
        <v>108</v>
      </c>
      <c r="H2357" s="21">
        <v>1.0401</v>
      </c>
      <c r="I2357" s="20">
        <f t="shared" si="744"/>
        <v>35.174999999999997</v>
      </c>
      <c r="J2357" s="20">
        <f t="shared" ref="J2357" si="745">ROUNDDOWN(H2357*I2357,2)</f>
        <v>36.58</v>
      </c>
      <c r="K2357" s="65"/>
      <c r="N2357" s="59">
        <v>46.9</v>
      </c>
      <c r="O2357" s="68">
        <f t="shared" si="727"/>
        <v>11.725</v>
      </c>
      <c r="P2357" s="68">
        <f t="shared" si="732"/>
        <v>35.174999999999997</v>
      </c>
      <c r="Q2357" s="69">
        <f t="shared" si="728"/>
        <v>0.25</v>
      </c>
    </row>
    <row r="2358" spans="1:17" ht="0.95" customHeight="1" thickTop="1" x14ac:dyDescent="0.2">
      <c r="A2358" s="11"/>
      <c r="B2358" s="11"/>
      <c r="C2358" s="11"/>
      <c r="D2358" s="11"/>
      <c r="E2358" s="11"/>
      <c r="F2358" s="11"/>
      <c r="G2358" s="11"/>
      <c r="H2358" s="11"/>
      <c r="I2358" s="11"/>
      <c r="J2358" s="11"/>
      <c r="K2358" s="65" t="b">
        <f t="shared" si="730"/>
        <v>0</v>
      </c>
      <c r="N2358" s="59"/>
      <c r="O2358" s="68">
        <f t="shared" si="727"/>
        <v>0</v>
      </c>
      <c r="P2358" s="68">
        <f t="shared" si="732"/>
        <v>0</v>
      </c>
      <c r="Q2358" s="69" t="e">
        <f t="shared" si="728"/>
        <v>#DIV/0!</v>
      </c>
    </row>
    <row r="2359" spans="1:17" ht="18" customHeight="1" x14ac:dyDescent="0.2">
      <c r="A2359" s="2" t="s">
        <v>1149</v>
      </c>
      <c r="B2359" s="4" t="s">
        <v>36</v>
      </c>
      <c r="C2359" s="2" t="s">
        <v>37</v>
      </c>
      <c r="D2359" s="2" t="s">
        <v>9</v>
      </c>
      <c r="E2359" s="129" t="s">
        <v>38</v>
      </c>
      <c r="F2359" s="129"/>
      <c r="G2359" s="3" t="s">
        <v>39</v>
      </c>
      <c r="H2359" s="4" t="s">
        <v>40</v>
      </c>
      <c r="I2359" s="4" t="s">
        <v>41</v>
      </c>
      <c r="J2359" s="4" t="s">
        <v>10</v>
      </c>
      <c r="K2359" s="65">
        <f t="shared" si="730"/>
        <v>51.23</v>
      </c>
      <c r="N2359" s="59" t="s">
        <v>41</v>
      </c>
      <c r="O2359" s="68" t="e">
        <f t="shared" si="727"/>
        <v>#VALUE!</v>
      </c>
      <c r="P2359" s="68" t="e">
        <f t="shared" si="732"/>
        <v>#VALUE!</v>
      </c>
      <c r="Q2359" s="69" t="e">
        <f t="shared" si="728"/>
        <v>#VALUE!</v>
      </c>
    </row>
    <row r="2360" spans="1:17" ht="51.95" customHeight="1" x14ac:dyDescent="0.2">
      <c r="A2360" s="6" t="s">
        <v>42</v>
      </c>
      <c r="B2360" s="8">
        <v>101565</v>
      </c>
      <c r="C2360" s="6" t="s">
        <v>44</v>
      </c>
      <c r="D2360" s="6" t="s">
        <v>1150</v>
      </c>
      <c r="E2360" s="138" t="s">
        <v>157</v>
      </c>
      <c r="F2360" s="138"/>
      <c r="G2360" s="7" t="s">
        <v>108</v>
      </c>
      <c r="H2360" s="10">
        <v>1</v>
      </c>
      <c r="I2360" s="9">
        <f>SUM(J2361:J2362)</f>
        <v>51.23</v>
      </c>
      <c r="J2360" s="9">
        <f>H2360*I2360</f>
        <v>51.23</v>
      </c>
      <c r="K2360" s="65"/>
      <c r="N2360" s="59">
        <v>68.3</v>
      </c>
      <c r="O2360" s="68">
        <f t="shared" si="727"/>
        <v>17.074999999999999</v>
      </c>
      <c r="P2360" s="68">
        <f t="shared" si="732"/>
        <v>51.224999999999994</v>
      </c>
      <c r="Q2360" s="69">
        <f t="shared" si="728"/>
        <v>0.25</v>
      </c>
    </row>
    <row r="2361" spans="1:17" ht="24" customHeight="1" x14ac:dyDescent="0.2">
      <c r="A2361" s="12" t="s">
        <v>48</v>
      </c>
      <c r="B2361" s="14">
        <v>88264</v>
      </c>
      <c r="C2361" s="12" t="s">
        <v>44</v>
      </c>
      <c r="D2361" s="12" t="s">
        <v>564</v>
      </c>
      <c r="E2361" s="137" t="s">
        <v>46</v>
      </c>
      <c r="F2361" s="137"/>
      <c r="G2361" s="13" t="s">
        <v>73</v>
      </c>
      <c r="H2361" s="16">
        <v>3.0999999999999999E-3</v>
      </c>
      <c r="I2361" s="15">
        <f t="shared" ref="I2361:I2362" si="746">P2361</f>
        <v>16.484999999999999</v>
      </c>
      <c r="J2361" s="15">
        <f t="shared" ref="J2361:J2362" si="747">ROUNDDOWN(H2361*I2361,2)</f>
        <v>0.05</v>
      </c>
      <c r="K2361" s="65"/>
      <c r="N2361" s="59">
        <v>21.98</v>
      </c>
      <c r="O2361" s="68">
        <f t="shared" si="727"/>
        <v>5.4950000000000001</v>
      </c>
      <c r="P2361" s="68">
        <f t="shared" si="732"/>
        <v>16.484999999999999</v>
      </c>
      <c r="Q2361" s="69">
        <f t="shared" si="728"/>
        <v>0.25</v>
      </c>
    </row>
    <row r="2362" spans="1:17" ht="51.95" customHeight="1" thickBot="1" x14ac:dyDescent="0.25">
      <c r="A2362" s="17" t="s">
        <v>50</v>
      </c>
      <c r="B2362" s="19">
        <v>977</v>
      </c>
      <c r="C2362" s="17" t="s">
        <v>44</v>
      </c>
      <c r="D2362" s="17" t="s">
        <v>1151</v>
      </c>
      <c r="E2362" s="139" t="s">
        <v>54</v>
      </c>
      <c r="F2362" s="139"/>
      <c r="G2362" s="18" t="s">
        <v>108</v>
      </c>
      <c r="H2362" s="21">
        <v>1.0401</v>
      </c>
      <c r="I2362" s="20">
        <f t="shared" si="746"/>
        <v>49.207499999999996</v>
      </c>
      <c r="J2362" s="20">
        <f t="shared" si="747"/>
        <v>51.18</v>
      </c>
      <c r="K2362" s="65"/>
      <c r="N2362" s="59">
        <v>65.61</v>
      </c>
      <c r="O2362" s="68">
        <f t="shared" si="727"/>
        <v>16.4025</v>
      </c>
      <c r="P2362" s="68">
        <f t="shared" si="732"/>
        <v>49.207499999999996</v>
      </c>
      <c r="Q2362" s="69">
        <f t="shared" si="728"/>
        <v>0.25</v>
      </c>
    </row>
    <row r="2363" spans="1:17" ht="0.95" customHeight="1" thickTop="1" x14ac:dyDescent="0.2">
      <c r="A2363" s="11"/>
      <c r="B2363" s="11"/>
      <c r="C2363" s="11"/>
      <c r="D2363" s="11"/>
      <c r="E2363" s="11"/>
      <c r="F2363" s="11"/>
      <c r="G2363" s="11"/>
      <c r="H2363" s="11"/>
      <c r="I2363" s="11"/>
      <c r="J2363" s="11"/>
      <c r="K2363" s="65" t="b">
        <f t="shared" si="730"/>
        <v>0</v>
      </c>
      <c r="N2363" s="59"/>
      <c r="O2363" s="68">
        <f t="shared" si="727"/>
        <v>0</v>
      </c>
      <c r="P2363" s="68">
        <f t="shared" si="732"/>
        <v>0</v>
      </c>
      <c r="Q2363" s="69" t="e">
        <f t="shared" si="728"/>
        <v>#DIV/0!</v>
      </c>
    </row>
    <row r="2364" spans="1:17" ht="18" customHeight="1" x14ac:dyDescent="0.2">
      <c r="A2364" s="2" t="s">
        <v>1152</v>
      </c>
      <c r="B2364" s="4" t="s">
        <v>36</v>
      </c>
      <c r="C2364" s="2" t="s">
        <v>37</v>
      </c>
      <c r="D2364" s="2" t="s">
        <v>9</v>
      </c>
      <c r="E2364" s="129" t="s">
        <v>38</v>
      </c>
      <c r="F2364" s="129"/>
      <c r="G2364" s="3" t="s">
        <v>39</v>
      </c>
      <c r="H2364" s="4" t="s">
        <v>40</v>
      </c>
      <c r="I2364" s="4" t="s">
        <v>41</v>
      </c>
      <c r="J2364" s="4" t="s">
        <v>10</v>
      </c>
      <c r="K2364" s="65">
        <f t="shared" si="730"/>
        <v>1.91</v>
      </c>
      <c r="N2364" s="59" t="s">
        <v>41</v>
      </c>
      <c r="O2364" s="68" t="e">
        <f t="shared" si="727"/>
        <v>#VALUE!</v>
      </c>
      <c r="P2364" s="68" t="e">
        <f t="shared" si="732"/>
        <v>#VALUE!</v>
      </c>
      <c r="Q2364" s="69" t="e">
        <f t="shared" si="728"/>
        <v>#VALUE!</v>
      </c>
    </row>
    <row r="2365" spans="1:17" ht="26.1" customHeight="1" x14ac:dyDescent="0.2">
      <c r="A2365" s="6" t="s">
        <v>42</v>
      </c>
      <c r="B2365" s="8">
        <v>7925</v>
      </c>
      <c r="C2365" s="6" t="s">
        <v>90</v>
      </c>
      <c r="D2365" s="6" t="s">
        <v>1153</v>
      </c>
      <c r="E2365" s="138" t="s">
        <v>1154</v>
      </c>
      <c r="F2365" s="138"/>
      <c r="G2365" s="7" t="s">
        <v>545</v>
      </c>
      <c r="H2365" s="10">
        <v>1</v>
      </c>
      <c r="I2365" s="9">
        <f>SUM(J2366:J2368)</f>
        <v>1.91</v>
      </c>
      <c r="J2365" s="9">
        <f>H2365*I2365</f>
        <v>1.91</v>
      </c>
      <c r="K2365" s="65"/>
      <c r="N2365" s="59">
        <v>2.54</v>
      </c>
      <c r="O2365" s="68">
        <f t="shared" si="727"/>
        <v>0.63500000000000001</v>
      </c>
      <c r="P2365" s="68">
        <f t="shared" si="732"/>
        <v>1.905</v>
      </c>
      <c r="Q2365" s="69">
        <f t="shared" si="728"/>
        <v>0.25</v>
      </c>
    </row>
    <row r="2366" spans="1:17" ht="24" customHeight="1" x14ac:dyDescent="0.2">
      <c r="A2366" s="12" t="s">
        <v>48</v>
      </c>
      <c r="B2366" s="14">
        <v>88264</v>
      </c>
      <c r="C2366" s="12" t="s">
        <v>44</v>
      </c>
      <c r="D2366" s="12" t="s">
        <v>564</v>
      </c>
      <c r="E2366" s="137" t="s">
        <v>46</v>
      </c>
      <c r="F2366" s="137"/>
      <c r="G2366" s="13" t="s">
        <v>73</v>
      </c>
      <c r="H2366" s="16">
        <v>0.04</v>
      </c>
      <c r="I2366" s="15">
        <f t="shared" ref="I2366:I2368" si="748">P2366</f>
        <v>16.484999999999999</v>
      </c>
      <c r="J2366" s="15">
        <f>ROUND(H2366*I2366,2)</f>
        <v>0.66</v>
      </c>
      <c r="K2366" s="65"/>
      <c r="N2366" s="59">
        <v>21.98</v>
      </c>
      <c r="O2366" s="68">
        <f t="shared" si="727"/>
        <v>5.4950000000000001</v>
      </c>
      <c r="P2366" s="68">
        <f t="shared" si="732"/>
        <v>16.484999999999999</v>
      </c>
      <c r="Q2366" s="69">
        <f t="shared" si="728"/>
        <v>0.25</v>
      </c>
    </row>
    <row r="2367" spans="1:17" ht="26.1" customHeight="1" x14ac:dyDescent="0.2">
      <c r="A2367" s="17" t="s">
        <v>50</v>
      </c>
      <c r="B2367" s="19">
        <v>7880</v>
      </c>
      <c r="C2367" s="17" t="s">
        <v>90</v>
      </c>
      <c r="D2367" s="17" t="s">
        <v>1155</v>
      </c>
      <c r="E2367" s="139" t="s">
        <v>78</v>
      </c>
      <c r="F2367" s="139"/>
      <c r="G2367" s="18" t="s">
        <v>932</v>
      </c>
      <c r="H2367" s="21">
        <v>3.3000000000000002E-2</v>
      </c>
      <c r="I2367" s="20">
        <f t="shared" si="748"/>
        <v>2.0024999999999999</v>
      </c>
      <c r="J2367" s="20">
        <f t="shared" ref="J2367:J2368" si="749">ROUND(H2367*I2367,2)</f>
        <v>7.0000000000000007E-2</v>
      </c>
      <c r="K2367" s="65"/>
      <c r="N2367" s="59">
        <v>2.67</v>
      </c>
      <c r="O2367" s="68">
        <f t="shared" si="727"/>
        <v>0.66749999999999998</v>
      </c>
      <c r="P2367" s="68">
        <f t="shared" si="732"/>
        <v>2.0024999999999999</v>
      </c>
      <c r="Q2367" s="69">
        <f t="shared" si="728"/>
        <v>0.25</v>
      </c>
    </row>
    <row r="2368" spans="1:17" ht="39" customHeight="1" thickBot="1" x14ac:dyDescent="0.25">
      <c r="A2368" s="17" t="s">
        <v>50</v>
      </c>
      <c r="B2368" s="19">
        <v>1573</v>
      </c>
      <c r="C2368" s="17" t="s">
        <v>44</v>
      </c>
      <c r="D2368" s="17" t="s">
        <v>1081</v>
      </c>
      <c r="E2368" s="139" t="s">
        <v>54</v>
      </c>
      <c r="F2368" s="139"/>
      <c r="G2368" s="18" t="s">
        <v>130</v>
      </c>
      <c r="H2368" s="21">
        <v>1</v>
      </c>
      <c r="I2368" s="20">
        <f t="shared" si="748"/>
        <v>1.1775</v>
      </c>
      <c r="J2368" s="20">
        <f t="shared" si="749"/>
        <v>1.18</v>
      </c>
      <c r="K2368" s="65"/>
      <c r="N2368" s="59">
        <v>1.57</v>
      </c>
      <c r="O2368" s="68">
        <f t="shared" si="727"/>
        <v>0.39250000000000002</v>
      </c>
      <c r="P2368" s="68">
        <f t="shared" si="732"/>
        <v>1.1775</v>
      </c>
      <c r="Q2368" s="69">
        <f t="shared" si="728"/>
        <v>0.25</v>
      </c>
    </row>
    <row r="2369" spans="1:17" ht="0.95" customHeight="1" thickTop="1" x14ac:dyDescent="0.2">
      <c r="A2369" s="11"/>
      <c r="B2369" s="11"/>
      <c r="C2369" s="11"/>
      <c r="D2369" s="11"/>
      <c r="E2369" s="11"/>
      <c r="F2369" s="11"/>
      <c r="G2369" s="11"/>
      <c r="H2369" s="11"/>
      <c r="I2369" s="11"/>
      <c r="J2369" s="11"/>
      <c r="K2369" s="65" t="b">
        <f t="shared" si="730"/>
        <v>0</v>
      </c>
      <c r="N2369" s="59"/>
      <c r="O2369" s="68">
        <f t="shared" si="727"/>
        <v>0</v>
      </c>
      <c r="P2369" s="68">
        <f t="shared" si="732"/>
        <v>0</v>
      </c>
      <c r="Q2369" s="69" t="e">
        <f t="shared" si="728"/>
        <v>#DIV/0!</v>
      </c>
    </row>
    <row r="2370" spans="1:17" ht="18" customHeight="1" x14ac:dyDescent="0.2">
      <c r="A2370" s="2" t="s">
        <v>1156</v>
      </c>
      <c r="B2370" s="4" t="s">
        <v>36</v>
      </c>
      <c r="C2370" s="2" t="s">
        <v>37</v>
      </c>
      <c r="D2370" s="2" t="s">
        <v>9</v>
      </c>
      <c r="E2370" s="129" t="s">
        <v>38</v>
      </c>
      <c r="F2370" s="129"/>
      <c r="G2370" s="3" t="s">
        <v>39</v>
      </c>
      <c r="H2370" s="4" t="s">
        <v>40</v>
      </c>
      <c r="I2370" s="4" t="s">
        <v>41</v>
      </c>
      <c r="J2370" s="4" t="s">
        <v>10</v>
      </c>
      <c r="K2370" s="65">
        <f t="shared" si="730"/>
        <v>2.0099999999999998</v>
      </c>
      <c r="N2370" s="59" t="s">
        <v>41</v>
      </c>
      <c r="O2370" s="68" t="e">
        <f t="shared" si="727"/>
        <v>#VALUE!</v>
      </c>
      <c r="P2370" s="68" t="e">
        <f t="shared" si="732"/>
        <v>#VALUE!</v>
      </c>
      <c r="Q2370" s="69" t="e">
        <f t="shared" si="728"/>
        <v>#VALUE!</v>
      </c>
    </row>
    <row r="2371" spans="1:17" ht="26.1" customHeight="1" x14ac:dyDescent="0.2">
      <c r="A2371" s="6" t="s">
        <v>42</v>
      </c>
      <c r="B2371" s="8">
        <v>7926</v>
      </c>
      <c r="C2371" s="6" t="s">
        <v>90</v>
      </c>
      <c r="D2371" s="6" t="s">
        <v>1157</v>
      </c>
      <c r="E2371" s="138" t="s">
        <v>1154</v>
      </c>
      <c r="F2371" s="138"/>
      <c r="G2371" s="7" t="s">
        <v>545</v>
      </c>
      <c r="H2371" s="10">
        <v>1</v>
      </c>
      <c r="I2371" s="9">
        <f>SUM(J2372:J2374)</f>
        <v>2.0099999999999998</v>
      </c>
      <c r="J2371" s="9">
        <f>H2371*I2371</f>
        <v>2.0099999999999998</v>
      </c>
      <c r="K2371" s="65"/>
      <c r="N2371" s="59">
        <v>2.67</v>
      </c>
      <c r="O2371" s="68">
        <f t="shared" si="727"/>
        <v>0.66749999999999998</v>
      </c>
      <c r="P2371" s="68">
        <f t="shared" si="732"/>
        <v>2.0024999999999999</v>
      </c>
      <c r="Q2371" s="69">
        <f t="shared" si="728"/>
        <v>0.25</v>
      </c>
    </row>
    <row r="2372" spans="1:17" ht="24" customHeight="1" x14ac:dyDescent="0.2">
      <c r="A2372" s="12" t="s">
        <v>48</v>
      </c>
      <c r="B2372" s="14">
        <v>88264</v>
      </c>
      <c r="C2372" s="12" t="s">
        <v>44</v>
      </c>
      <c r="D2372" s="12" t="s">
        <v>564</v>
      </c>
      <c r="E2372" s="137" t="s">
        <v>46</v>
      </c>
      <c r="F2372" s="137"/>
      <c r="G2372" s="13" t="s">
        <v>73</v>
      </c>
      <c r="H2372" s="16">
        <v>0.04</v>
      </c>
      <c r="I2372" s="15">
        <f t="shared" ref="I2372:I2374" si="750">P2372</f>
        <v>16.484999999999999</v>
      </c>
      <c r="J2372" s="15">
        <f>ROUND(H2372*I2372,2)</f>
        <v>0.66</v>
      </c>
      <c r="K2372" s="65"/>
      <c r="N2372" s="59">
        <v>21.98</v>
      </c>
      <c r="O2372" s="68">
        <f t="shared" si="727"/>
        <v>5.4950000000000001</v>
      </c>
      <c r="P2372" s="68">
        <f t="shared" si="732"/>
        <v>16.484999999999999</v>
      </c>
      <c r="Q2372" s="69">
        <f t="shared" si="728"/>
        <v>0.25</v>
      </c>
    </row>
    <row r="2373" spans="1:17" ht="26.1" customHeight="1" x14ac:dyDescent="0.2">
      <c r="A2373" s="17" t="s">
        <v>50</v>
      </c>
      <c r="B2373" s="19">
        <v>7880</v>
      </c>
      <c r="C2373" s="17" t="s">
        <v>90</v>
      </c>
      <c r="D2373" s="17" t="s">
        <v>1155</v>
      </c>
      <c r="E2373" s="139" t="s">
        <v>78</v>
      </c>
      <c r="F2373" s="139"/>
      <c r="G2373" s="18" t="s">
        <v>932</v>
      </c>
      <c r="H2373" s="21">
        <v>3.3000000000000002E-2</v>
      </c>
      <c r="I2373" s="20">
        <f t="shared" si="750"/>
        <v>2.0024999999999999</v>
      </c>
      <c r="J2373" s="20">
        <f t="shared" ref="J2373:J2374" si="751">ROUND(H2373*I2373,2)</f>
        <v>7.0000000000000007E-2</v>
      </c>
      <c r="K2373" s="65"/>
      <c r="N2373" s="59">
        <v>2.67</v>
      </c>
      <c r="O2373" s="68">
        <f t="shared" si="727"/>
        <v>0.66749999999999998</v>
      </c>
      <c r="P2373" s="68">
        <f t="shared" si="732"/>
        <v>2.0024999999999999</v>
      </c>
      <c r="Q2373" s="69">
        <f t="shared" si="728"/>
        <v>0.25</v>
      </c>
    </row>
    <row r="2374" spans="1:17" ht="39" customHeight="1" thickBot="1" x14ac:dyDescent="0.25">
      <c r="A2374" s="17" t="s">
        <v>50</v>
      </c>
      <c r="B2374" s="19">
        <v>1574</v>
      </c>
      <c r="C2374" s="17" t="s">
        <v>44</v>
      </c>
      <c r="D2374" s="17" t="s">
        <v>1087</v>
      </c>
      <c r="E2374" s="139" t="s">
        <v>54</v>
      </c>
      <c r="F2374" s="139"/>
      <c r="G2374" s="18" t="s">
        <v>130</v>
      </c>
      <c r="H2374" s="21">
        <v>1</v>
      </c>
      <c r="I2374" s="20">
        <f t="shared" si="750"/>
        <v>1.2749999999999999</v>
      </c>
      <c r="J2374" s="20">
        <f t="shared" si="751"/>
        <v>1.28</v>
      </c>
      <c r="K2374" s="65"/>
      <c r="N2374" s="59">
        <v>1.7</v>
      </c>
      <c r="O2374" s="68">
        <f t="shared" si="727"/>
        <v>0.42499999999999999</v>
      </c>
      <c r="P2374" s="68">
        <f t="shared" si="732"/>
        <v>1.2749999999999999</v>
      </c>
      <c r="Q2374" s="69">
        <f t="shared" si="728"/>
        <v>0.25</v>
      </c>
    </row>
    <row r="2375" spans="1:17" ht="0.95" customHeight="1" thickTop="1" x14ac:dyDescent="0.2">
      <c r="A2375" s="11"/>
      <c r="B2375" s="11"/>
      <c r="C2375" s="11"/>
      <c r="D2375" s="11"/>
      <c r="E2375" s="11"/>
      <c r="F2375" s="11"/>
      <c r="G2375" s="11"/>
      <c r="H2375" s="11"/>
      <c r="I2375" s="11"/>
      <c r="J2375" s="11"/>
      <c r="K2375" s="65" t="b">
        <f t="shared" si="730"/>
        <v>0</v>
      </c>
      <c r="N2375" s="59"/>
      <c r="O2375" s="68">
        <f t="shared" si="727"/>
        <v>0</v>
      </c>
      <c r="P2375" s="68">
        <f t="shared" si="732"/>
        <v>0</v>
      </c>
      <c r="Q2375" s="69" t="e">
        <f t="shared" si="728"/>
        <v>#DIV/0!</v>
      </c>
    </row>
    <row r="2376" spans="1:17" ht="18" customHeight="1" x14ac:dyDescent="0.2">
      <c r="A2376" s="2" t="s">
        <v>1158</v>
      </c>
      <c r="B2376" s="4" t="s">
        <v>36</v>
      </c>
      <c r="C2376" s="2" t="s">
        <v>37</v>
      </c>
      <c r="D2376" s="2" t="s">
        <v>9</v>
      </c>
      <c r="E2376" s="129" t="s">
        <v>38</v>
      </c>
      <c r="F2376" s="129"/>
      <c r="G2376" s="3" t="s">
        <v>39</v>
      </c>
      <c r="H2376" s="4" t="s">
        <v>40</v>
      </c>
      <c r="I2376" s="4" t="s">
        <v>41</v>
      </c>
      <c r="J2376" s="4" t="s">
        <v>10</v>
      </c>
      <c r="K2376" s="65">
        <f t="shared" ref="K2376:K2439" si="752">IF(J2376="Total",J2377)</f>
        <v>2.2599999999999998</v>
      </c>
      <c r="N2376" s="59" t="s">
        <v>41</v>
      </c>
      <c r="O2376" s="68" t="e">
        <f t="shared" ref="O2376:O2439" si="753">N2376*$O$4</f>
        <v>#VALUE!</v>
      </c>
      <c r="P2376" s="68" t="e">
        <f t="shared" si="732"/>
        <v>#VALUE!</v>
      </c>
      <c r="Q2376" s="69" t="e">
        <f t="shared" ref="Q2376:Q2439" si="754">1-(P2376/N2376)</f>
        <v>#VALUE!</v>
      </c>
    </row>
    <row r="2377" spans="1:17" ht="26.1" customHeight="1" x14ac:dyDescent="0.2">
      <c r="A2377" s="6" t="s">
        <v>42</v>
      </c>
      <c r="B2377" s="8">
        <v>7927</v>
      </c>
      <c r="C2377" s="6" t="s">
        <v>90</v>
      </c>
      <c r="D2377" s="6" t="s">
        <v>1159</v>
      </c>
      <c r="E2377" s="138" t="s">
        <v>1154</v>
      </c>
      <c r="F2377" s="138"/>
      <c r="G2377" s="7" t="s">
        <v>545</v>
      </c>
      <c r="H2377" s="10">
        <v>1</v>
      </c>
      <c r="I2377" s="9">
        <f>SUM(J2378:J2380)</f>
        <v>2.2599999999999998</v>
      </c>
      <c r="J2377" s="9">
        <f>H2377*I2377</f>
        <v>2.2599999999999998</v>
      </c>
      <c r="K2377" s="65"/>
      <c r="N2377" s="59">
        <v>3.01</v>
      </c>
      <c r="O2377" s="68">
        <f t="shared" si="753"/>
        <v>0.75249999999999995</v>
      </c>
      <c r="P2377" s="68">
        <f t="shared" si="732"/>
        <v>2.2574999999999998</v>
      </c>
      <c r="Q2377" s="69">
        <f t="shared" si="754"/>
        <v>0.25</v>
      </c>
    </row>
    <row r="2378" spans="1:17" ht="24" customHeight="1" x14ac:dyDescent="0.2">
      <c r="A2378" s="12" t="s">
        <v>48</v>
      </c>
      <c r="B2378" s="14">
        <v>88264</v>
      </c>
      <c r="C2378" s="12" t="s">
        <v>44</v>
      </c>
      <c r="D2378" s="12" t="s">
        <v>564</v>
      </c>
      <c r="E2378" s="137" t="s">
        <v>46</v>
      </c>
      <c r="F2378" s="137"/>
      <c r="G2378" s="13" t="s">
        <v>73</v>
      </c>
      <c r="H2378" s="16">
        <v>0.04</v>
      </c>
      <c r="I2378" s="15">
        <f t="shared" ref="I2378:I2380" si="755">P2378</f>
        <v>16.484999999999999</v>
      </c>
      <c r="J2378" s="15">
        <f>ROUNDDOWN(H2378*I2378,2)</f>
        <v>0.65</v>
      </c>
      <c r="K2378" s="65"/>
      <c r="N2378" s="59">
        <v>21.98</v>
      </c>
      <c r="O2378" s="68">
        <f t="shared" si="753"/>
        <v>5.4950000000000001</v>
      </c>
      <c r="P2378" s="68">
        <f t="shared" si="732"/>
        <v>16.484999999999999</v>
      </c>
      <c r="Q2378" s="69">
        <f t="shared" si="754"/>
        <v>0.25</v>
      </c>
    </row>
    <row r="2379" spans="1:17" ht="26.1" customHeight="1" x14ac:dyDescent="0.2">
      <c r="A2379" s="17" t="s">
        <v>50</v>
      </c>
      <c r="B2379" s="19">
        <v>7880</v>
      </c>
      <c r="C2379" s="17" t="s">
        <v>90</v>
      </c>
      <c r="D2379" s="17" t="s">
        <v>1155</v>
      </c>
      <c r="E2379" s="139" t="s">
        <v>78</v>
      </c>
      <c r="F2379" s="139"/>
      <c r="G2379" s="18" t="s">
        <v>932</v>
      </c>
      <c r="H2379" s="21">
        <v>4.2999999999999997E-2</v>
      </c>
      <c r="I2379" s="20">
        <f t="shared" si="755"/>
        <v>2.0024999999999999</v>
      </c>
      <c r="J2379" s="20">
        <f t="shared" ref="J2379:J2380" si="756">ROUND(H2379*I2379,2)</f>
        <v>0.09</v>
      </c>
      <c r="K2379" s="65"/>
      <c r="N2379" s="59">
        <v>2.67</v>
      </c>
      <c r="O2379" s="68">
        <f t="shared" si="753"/>
        <v>0.66749999999999998</v>
      </c>
      <c r="P2379" s="68">
        <f t="shared" si="732"/>
        <v>2.0024999999999999</v>
      </c>
      <c r="Q2379" s="69">
        <f t="shared" si="754"/>
        <v>0.25</v>
      </c>
    </row>
    <row r="2380" spans="1:17" ht="39" customHeight="1" thickBot="1" x14ac:dyDescent="0.25">
      <c r="A2380" s="17" t="s">
        <v>50</v>
      </c>
      <c r="B2380" s="19">
        <v>1575</v>
      </c>
      <c r="C2380" s="17" t="s">
        <v>44</v>
      </c>
      <c r="D2380" s="17" t="s">
        <v>1090</v>
      </c>
      <c r="E2380" s="139" t="s">
        <v>54</v>
      </c>
      <c r="F2380" s="139"/>
      <c r="G2380" s="18" t="s">
        <v>130</v>
      </c>
      <c r="H2380" s="21">
        <v>1</v>
      </c>
      <c r="I2380" s="20">
        <f t="shared" si="755"/>
        <v>1.5150000000000001</v>
      </c>
      <c r="J2380" s="20">
        <f t="shared" si="756"/>
        <v>1.52</v>
      </c>
      <c r="K2380" s="65"/>
      <c r="N2380" s="59">
        <v>2.02</v>
      </c>
      <c r="O2380" s="68">
        <f t="shared" si="753"/>
        <v>0.505</v>
      </c>
      <c r="P2380" s="68">
        <f t="shared" si="732"/>
        <v>1.5150000000000001</v>
      </c>
      <c r="Q2380" s="69">
        <f t="shared" si="754"/>
        <v>0.25</v>
      </c>
    </row>
    <row r="2381" spans="1:17" ht="0.95" customHeight="1" thickTop="1" x14ac:dyDescent="0.2">
      <c r="A2381" s="11"/>
      <c r="B2381" s="11"/>
      <c r="C2381" s="11"/>
      <c r="D2381" s="11"/>
      <c r="E2381" s="11"/>
      <c r="F2381" s="11"/>
      <c r="G2381" s="11"/>
      <c r="H2381" s="11"/>
      <c r="I2381" s="11"/>
      <c r="J2381" s="11"/>
      <c r="K2381" s="65" t="b">
        <f t="shared" si="752"/>
        <v>0</v>
      </c>
      <c r="N2381" s="59"/>
      <c r="O2381" s="68">
        <f t="shared" si="753"/>
        <v>0</v>
      </c>
      <c r="P2381" s="68">
        <f t="shared" si="732"/>
        <v>0</v>
      </c>
      <c r="Q2381" s="69" t="e">
        <f t="shared" si="754"/>
        <v>#DIV/0!</v>
      </c>
    </row>
    <row r="2382" spans="1:17" ht="18" customHeight="1" x14ac:dyDescent="0.2">
      <c r="A2382" s="2" t="s">
        <v>1160</v>
      </c>
      <c r="B2382" s="4" t="s">
        <v>36</v>
      </c>
      <c r="C2382" s="2" t="s">
        <v>37</v>
      </c>
      <c r="D2382" s="2" t="s">
        <v>9</v>
      </c>
      <c r="E2382" s="129" t="s">
        <v>38</v>
      </c>
      <c r="F2382" s="129"/>
      <c r="G2382" s="3" t="s">
        <v>39</v>
      </c>
      <c r="H2382" s="4" t="s">
        <v>40</v>
      </c>
      <c r="I2382" s="4" t="s">
        <v>41</v>
      </c>
      <c r="J2382" s="4" t="s">
        <v>10</v>
      </c>
      <c r="K2382" s="65">
        <f t="shared" si="752"/>
        <v>3.01</v>
      </c>
      <c r="N2382" s="59" t="s">
        <v>41</v>
      </c>
      <c r="O2382" s="68" t="e">
        <f t="shared" si="753"/>
        <v>#VALUE!</v>
      </c>
      <c r="P2382" s="68" t="e">
        <f t="shared" ref="P2382:P2445" si="757">N2382-O2382</f>
        <v>#VALUE!</v>
      </c>
      <c r="Q2382" s="69" t="e">
        <f t="shared" si="754"/>
        <v>#VALUE!</v>
      </c>
    </row>
    <row r="2383" spans="1:17" ht="26.1" customHeight="1" x14ac:dyDescent="0.2">
      <c r="A2383" s="6" t="s">
        <v>42</v>
      </c>
      <c r="B2383" s="8">
        <v>7922</v>
      </c>
      <c r="C2383" s="6" t="s">
        <v>90</v>
      </c>
      <c r="D2383" s="6" t="s">
        <v>1161</v>
      </c>
      <c r="E2383" s="138" t="s">
        <v>1154</v>
      </c>
      <c r="F2383" s="138"/>
      <c r="G2383" s="7" t="s">
        <v>545</v>
      </c>
      <c r="H2383" s="10">
        <v>1</v>
      </c>
      <c r="I2383" s="9">
        <f>SUM(J2384:J2386)</f>
        <v>3.01</v>
      </c>
      <c r="J2383" s="9">
        <f>H2383*I2383</f>
        <v>3.01</v>
      </c>
      <c r="K2383" s="65"/>
      <c r="N2383" s="59">
        <v>4.01</v>
      </c>
      <c r="O2383" s="68">
        <f t="shared" si="753"/>
        <v>1.0024999999999999</v>
      </c>
      <c r="P2383" s="68">
        <f t="shared" si="757"/>
        <v>3.0074999999999998</v>
      </c>
      <c r="Q2383" s="69">
        <f t="shared" si="754"/>
        <v>0.25</v>
      </c>
    </row>
    <row r="2384" spans="1:17" ht="24" customHeight="1" x14ac:dyDescent="0.2">
      <c r="A2384" s="12" t="s">
        <v>48</v>
      </c>
      <c r="B2384" s="14">
        <v>88264</v>
      </c>
      <c r="C2384" s="12" t="s">
        <v>44</v>
      </c>
      <c r="D2384" s="12" t="s">
        <v>564</v>
      </c>
      <c r="E2384" s="137" t="s">
        <v>46</v>
      </c>
      <c r="F2384" s="137"/>
      <c r="G2384" s="13" t="s">
        <v>73</v>
      </c>
      <c r="H2384" s="16">
        <v>0.05</v>
      </c>
      <c r="I2384" s="15">
        <f t="shared" ref="I2384:I2386" si="758">P2384</f>
        <v>16.484999999999999</v>
      </c>
      <c r="J2384" s="15">
        <f>ROUND(H2384*I2384,2)</f>
        <v>0.82</v>
      </c>
      <c r="K2384" s="65"/>
      <c r="N2384" s="59">
        <v>21.98</v>
      </c>
      <c r="O2384" s="68">
        <f t="shared" si="753"/>
        <v>5.4950000000000001</v>
      </c>
      <c r="P2384" s="68">
        <f t="shared" si="757"/>
        <v>16.484999999999999</v>
      </c>
      <c r="Q2384" s="69">
        <f t="shared" si="754"/>
        <v>0.25</v>
      </c>
    </row>
    <row r="2385" spans="1:17" ht="26.1" customHeight="1" x14ac:dyDescent="0.2">
      <c r="A2385" s="17" t="s">
        <v>50</v>
      </c>
      <c r="B2385" s="19">
        <v>7880</v>
      </c>
      <c r="C2385" s="17" t="s">
        <v>90</v>
      </c>
      <c r="D2385" s="17" t="s">
        <v>1155</v>
      </c>
      <c r="E2385" s="139" t="s">
        <v>78</v>
      </c>
      <c r="F2385" s="139"/>
      <c r="G2385" s="18" t="s">
        <v>932</v>
      </c>
      <c r="H2385" s="21">
        <v>4.2999999999999997E-2</v>
      </c>
      <c r="I2385" s="20">
        <f t="shared" si="758"/>
        <v>2.0024999999999999</v>
      </c>
      <c r="J2385" s="20">
        <f t="shared" ref="J2385:J2386" si="759">ROUND(H2385*I2385,2)</f>
        <v>0.09</v>
      </c>
      <c r="K2385" s="65"/>
      <c r="N2385" s="59">
        <v>2.67</v>
      </c>
      <c r="O2385" s="68">
        <f t="shared" si="753"/>
        <v>0.66749999999999998</v>
      </c>
      <c r="P2385" s="68">
        <f t="shared" si="757"/>
        <v>2.0024999999999999</v>
      </c>
      <c r="Q2385" s="69">
        <f t="shared" si="754"/>
        <v>0.25</v>
      </c>
    </row>
    <row r="2386" spans="1:17" ht="39" customHeight="1" thickBot="1" x14ac:dyDescent="0.25">
      <c r="A2386" s="17" t="s">
        <v>50</v>
      </c>
      <c r="B2386" s="19">
        <v>1576</v>
      </c>
      <c r="C2386" s="17" t="s">
        <v>44</v>
      </c>
      <c r="D2386" s="17" t="s">
        <v>1093</v>
      </c>
      <c r="E2386" s="139" t="s">
        <v>54</v>
      </c>
      <c r="F2386" s="139"/>
      <c r="G2386" s="18" t="s">
        <v>130</v>
      </c>
      <c r="H2386" s="21">
        <v>1</v>
      </c>
      <c r="I2386" s="20">
        <f t="shared" si="758"/>
        <v>2.0999999999999996</v>
      </c>
      <c r="J2386" s="20">
        <f t="shared" si="759"/>
        <v>2.1</v>
      </c>
      <c r="K2386" s="65"/>
      <c r="N2386" s="59">
        <v>2.8</v>
      </c>
      <c r="O2386" s="68">
        <f t="shared" si="753"/>
        <v>0.7</v>
      </c>
      <c r="P2386" s="68">
        <f t="shared" si="757"/>
        <v>2.0999999999999996</v>
      </c>
      <c r="Q2386" s="69">
        <f t="shared" si="754"/>
        <v>0.25000000000000011</v>
      </c>
    </row>
    <row r="2387" spans="1:17" ht="0.95" customHeight="1" thickTop="1" x14ac:dyDescent="0.2">
      <c r="A2387" s="11"/>
      <c r="B2387" s="11"/>
      <c r="C2387" s="11"/>
      <c r="D2387" s="11"/>
      <c r="E2387" s="11"/>
      <c r="F2387" s="11"/>
      <c r="G2387" s="11"/>
      <c r="H2387" s="11"/>
      <c r="I2387" s="11"/>
      <c r="J2387" s="11"/>
      <c r="K2387" s="65" t="b">
        <f t="shared" si="752"/>
        <v>0</v>
      </c>
      <c r="N2387" s="59"/>
      <c r="O2387" s="68">
        <f t="shared" si="753"/>
        <v>0</v>
      </c>
      <c r="P2387" s="68">
        <f t="shared" si="757"/>
        <v>0</v>
      </c>
      <c r="Q2387" s="69" t="e">
        <f t="shared" si="754"/>
        <v>#DIV/0!</v>
      </c>
    </row>
    <row r="2388" spans="1:17" ht="18" customHeight="1" x14ac:dyDescent="0.2">
      <c r="A2388" s="2" t="s">
        <v>1162</v>
      </c>
      <c r="B2388" s="4" t="s">
        <v>36</v>
      </c>
      <c r="C2388" s="2" t="s">
        <v>37</v>
      </c>
      <c r="D2388" s="2" t="s">
        <v>9</v>
      </c>
      <c r="E2388" s="129" t="s">
        <v>38</v>
      </c>
      <c r="F2388" s="129"/>
      <c r="G2388" s="3" t="s">
        <v>39</v>
      </c>
      <c r="H2388" s="4" t="s">
        <v>40</v>
      </c>
      <c r="I2388" s="4" t="s">
        <v>41</v>
      </c>
      <c r="J2388" s="4" t="s">
        <v>10</v>
      </c>
      <c r="K2388" s="65">
        <f t="shared" si="752"/>
        <v>3.4</v>
      </c>
      <c r="N2388" s="59" t="s">
        <v>41</v>
      </c>
      <c r="O2388" s="68" t="e">
        <f t="shared" si="753"/>
        <v>#VALUE!</v>
      </c>
      <c r="P2388" s="68" t="e">
        <f t="shared" si="757"/>
        <v>#VALUE!</v>
      </c>
      <c r="Q2388" s="69" t="e">
        <f t="shared" si="754"/>
        <v>#VALUE!</v>
      </c>
    </row>
    <row r="2389" spans="1:17" ht="26.1" customHeight="1" x14ac:dyDescent="0.2">
      <c r="A2389" s="6" t="s">
        <v>42</v>
      </c>
      <c r="B2389" s="8">
        <v>7928</v>
      </c>
      <c r="C2389" s="6" t="s">
        <v>90</v>
      </c>
      <c r="D2389" s="6" t="s">
        <v>1163</v>
      </c>
      <c r="E2389" s="138" t="s">
        <v>1154</v>
      </c>
      <c r="F2389" s="138"/>
      <c r="G2389" s="7" t="s">
        <v>545</v>
      </c>
      <c r="H2389" s="10">
        <v>1</v>
      </c>
      <c r="I2389" s="9">
        <f>SUM(J2390:J2392)</f>
        <v>3.4</v>
      </c>
      <c r="J2389" s="9">
        <f>H2389*I2389</f>
        <v>3.4</v>
      </c>
      <c r="K2389" s="65"/>
      <c r="N2389" s="59">
        <v>4.5299999999999994</v>
      </c>
      <c r="O2389" s="68">
        <f t="shared" si="753"/>
        <v>1.1324999999999998</v>
      </c>
      <c r="P2389" s="68">
        <f t="shared" si="757"/>
        <v>3.3974999999999995</v>
      </c>
      <c r="Q2389" s="69">
        <f t="shared" si="754"/>
        <v>0.25</v>
      </c>
    </row>
    <row r="2390" spans="1:17" ht="24" customHeight="1" x14ac:dyDescent="0.2">
      <c r="A2390" s="12" t="s">
        <v>48</v>
      </c>
      <c r="B2390" s="14">
        <v>88264</v>
      </c>
      <c r="C2390" s="12" t="s">
        <v>44</v>
      </c>
      <c r="D2390" s="12" t="s">
        <v>564</v>
      </c>
      <c r="E2390" s="137" t="s">
        <v>46</v>
      </c>
      <c r="F2390" s="137"/>
      <c r="G2390" s="13" t="s">
        <v>73</v>
      </c>
      <c r="H2390" s="16">
        <v>5.6000000000000001E-2</v>
      </c>
      <c r="I2390" s="15">
        <f t="shared" ref="I2390:I2392" si="760">P2390</f>
        <v>16.484999999999999</v>
      </c>
      <c r="J2390" s="15">
        <f>ROUND(H2390*I2390,2)</f>
        <v>0.92</v>
      </c>
      <c r="K2390" s="65"/>
      <c r="N2390" s="59">
        <v>21.98</v>
      </c>
      <c r="O2390" s="68">
        <f t="shared" si="753"/>
        <v>5.4950000000000001</v>
      </c>
      <c r="P2390" s="68">
        <f t="shared" si="757"/>
        <v>16.484999999999999</v>
      </c>
      <c r="Q2390" s="69">
        <f t="shared" si="754"/>
        <v>0.25</v>
      </c>
    </row>
    <row r="2391" spans="1:17" ht="26.1" customHeight="1" x14ac:dyDescent="0.2">
      <c r="A2391" s="17" t="s">
        <v>50</v>
      </c>
      <c r="B2391" s="19">
        <v>7880</v>
      </c>
      <c r="C2391" s="17" t="s">
        <v>90</v>
      </c>
      <c r="D2391" s="17" t="s">
        <v>1155</v>
      </c>
      <c r="E2391" s="139" t="s">
        <v>78</v>
      </c>
      <c r="F2391" s="139"/>
      <c r="G2391" s="18" t="s">
        <v>932</v>
      </c>
      <c r="H2391" s="21">
        <v>5.6000000000000001E-2</v>
      </c>
      <c r="I2391" s="20">
        <f t="shared" si="760"/>
        <v>2.0024999999999999</v>
      </c>
      <c r="J2391" s="20">
        <f>ROUNDUP(H2391*I2391,2)</f>
        <v>0.12</v>
      </c>
      <c r="K2391" s="65"/>
      <c r="N2391" s="59">
        <v>2.67</v>
      </c>
      <c r="O2391" s="68">
        <f t="shared" si="753"/>
        <v>0.66749999999999998</v>
      </c>
      <c r="P2391" s="68">
        <f t="shared" si="757"/>
        <v>2.0024999999999999</v>
      </c>
      <c r="Q2391" s="69">
        <f t="shared" si="754"/>
        <v>0.25</v>
      </c>
    </row>
    <row r="2392" spans="1:17" ht="39" customHeight="1" thickBot="1" x14ac:dyDescent="0.25">
      <c r="A2392" s="17" t="s">
        <v>50</v>
      </c>
      <c r="B2392" s="19">
        <v>1577</v>
      </c>
      <c r="C2392" s="17" t="s">
        <v>44</v>
      </c>
      <c r="D2392" s="17" t="s">
        <v>1164</v>
      </c>
      <c r="E2392" s="139" t="s">
        <v>54</v>
      </c>
      <c r="F2392" s="139"/>
      <c r="G2392" s="18" t="s">
        <v>130</v>
      </c>
      <c r="H2392" s="21">
        <v>1</v>
      </c>
      <c r="I2392" s="20">
        <f t="shared" si="760"/>
        <v>2.3624999999999998</v>
      </c>
      <c r="J2392" s="20">
        <f t="shared" ref="J2392" si="761">ROUND(H2392*I2392,2)</f>
        <v>2.36</v>
      </c>
      <c r="K2392" s="65"/>
      <c r="N2392" s="59">
        <v>3.15</v>
      </c>
      <c r="O2392" s="68">
        <f t="shared" si="753"/>
        <v>0.78749999999999998</v>
      </c>
      <c r="P2392" s="68">
        <f t="shared" si="757"/>
        <v>2.3624999999999998</v>
      </c>
      <c r="Q2392" s="69">
        <f t="shared" si="754"/>
        <v>0.25</v>
      </c>
    </row>
    <row r="2393" spans="1:17" ht="0.95" customHeight="1" thickTop="1" x14ac:dyDescent="0.2">
      <c r="A2393" s="11"/>
      <c r="B2393" s="11"/>
      <c r="C2393" s="11"/>
      <c r="D2393" s="11"/>
      <c r="E2393" s="11"/>
      <c r="F2393" s="11"/>
      <c r="G2393" s="11"/>
      <c r="H2393" s="11"/>
      <c r="I2393" s="11"/>
      <c r="J2393" s="11"/>
      <c r="K2393" s="65" t="b">
        <f t="shared" si="752"/>
        <v>0</v>
      </c>
      <c r="N2393" s="59"/>
      <c r="O2393" s="68">
        <f t="shared" si="753"/>
        <v>0</v>
      </c>
      <c r="P2393" s="68">
        <f t="shared" si="757"/>
        <v>0</v>
      </c>
      <c r="Q2393" s="69" t="e">
        <f t="shared" si="754"/>
        <v>#DIV/0!</v>
      </c>
    </row>
    <row r="2394" spans="1:17" ht="18" customHeight="1" x14ac:dyDescent="0.2">
      <c r="A2394" s="2" t="s">
        <v>1165</v>
      </c>
      <c r="B2394" s="4" t="s">
        <v>36</v>
      </c>
      <c r="C2394" s="2" t="s">
        <v>37</v>
      </c>
      <c r="D2394" s="2" t="s">
        <v>9</v>
      </c>
      <c r="E2394" s="129" t="s">
        <v>38</v>
      </c>
      <c r="F2394" s="129"/>
      <c r="G2394" s="3" t="s">
        <v>39</v>
      </c>
      <c r="H2394" s="4" t="s">
        <v>40</v>
      </c>
      <c r="I2394" s="4" t="s">
        <v>41</v>
      </c>
      <c r="J2394" s="4" t="s">
        <v>10</v>
      </c>
      <c r="K2394" s="65">
        <f t="shared" si="752"/>
        <v>5.0399999999999991</v>
      </c>
      <c r="N2394" s="59" t="s">
        <v>41</v>
      </c>
      <c r="O2394" s="68" t="e">
        <f t="shared" si="753"/>
        <v>#VALUE!</v>
      </c>
      <c r="P2394" s="68" t="e">
        <f t="shared" si="757"/>
        <v>#VALUE!</v>
      </c>
      <c r="Q2394" s="69" t="e">
        <f t="shared" si="754"/>
        <v>#VALUE!</v>
      </c>
    </row>
    <row r="2395" spans="1:17" ht="26.1" customHeight="1" x14ac:dyDescent="0.2">
      <c r="A2395" s="6" t="s">
        <v>42</v>
      </c>
      <c r="B2395" s="8">
        <v>7923</v>
      </c>
      <c r="C2395" s="6" t="s">
        <v>90</v>
      </c>
      <c r="D2395" s="6" t="s">
        <v>1166</v>
      </c>
      <c r="E2395" s="138" t="s">
        <v>1154</v>
      </c>
      <c r="F2395" s="138"/>
      <c r="G2395" s="7" t="s">
        <v>545</v>
      </c>
      <c r="H2395" s="10">
        <v>1</v>
      </c>
      <c r="I2395" s="9">
        <f>SUM(J2396:J2398)</f>
        <v>5.0399999999999991</v>
      </c>
      <c r="J2395" s="9">
        <f>H2395*I2395</f>
        <v>5.0399999999999991</v>
      </c>
      <c r="K2395" s="65"/>
      <c r="N2395" s="59">
        <v>6.72</v>
      </c>
      <c r="O2395" s="68">
        <f t="shared" si="753"/>
        <v>1.68</v>
      </c>
      <c r="P2395" s="68">
        <f t="shared" si="757"/>
        <v>5.04</v>
      </c>
      <c r="Q2395" s="69">
        <f t="shared" si="754"/>
        <v>0.25</v>
      </c>
    </row>
    <row r="2396" spans="1:17" ht="24" customHeight="1" x14ac:dyDescent="0.2">
      <c r="A2396" s="12" t="s">
        <v>48</v>
      </c>
      <c r="B2396" s="14">
        <v>88264</v>
      </c>
      <c r="C2396" s="12" t="s">
        <v>44</v>
      </c>
      <c r="D2396" s="12" t="s">
        <v>564</v>
      </c>
      <c r="E2396" s="137" t="s">
        <v>46</v>
      </c>
      <c r="F2396" s="137"/>
      <c r="G2396" s="13" t="s">
        <v>73</v>
      </c>
      <c r="H2396" s="16">
        <v>0.05</v>
      </c>
      <c r="I2396" s="15">
        <f t="shared" ref="I2396:I2398" si="762">P2396</f>
        <v>16.484999999999999</v>
      </c>
      <c r="J2396" s="15">
        <f>ROUNDUP(H2396*I2396,2)</f>
        <v>0.83</v>
      </c>
      <c r="K2396" s="65"/>
      <c r="N2396" s="59">
        <v>21.98</v>
      </c>
      <c r="O2396" s="68">
        <f t="shared" si="753"/>
        <v>5.4950000000000001</v>
      </c>
      <c r="P2396" s="68">
        <f t="shared" si="757"/>
        <v>16.484999999999999</v>
      </c>
      <c r="Q2396" s="69">
        <f t="shared" si="754"/>
        <v>0.25</v>
      </c>
    </row>
    <row r="2397" spans="1:17" ht="29.25" customHeight="1" x14ac:dyDescent="0.2">
      <c r="A2397" s="17" t="s">
        <v>50</v>
      </c>
      <c r="B2397" s="19">
        <v>7880</v>
      </c>
      <c r="C2397" s="17" t="s">
        <v>90</v>
      </c>
      <c r="D2397" s="17" t="s">
        <v>1155</v>
      </c>
      <c r="E2397" s="139" t="s">
        <v>78</v>
      </c>
      <c r="F2397" s="139"/>
      <c r="G2397" s="18" t="s">
        <v>932</v>
      </c>
      <c r="H2397" s="21">
        <v>5.6000000000000001E-2</v>
      </c>
      <c r="I2397" s="20">
        <f t="shared" si="762"/>
        <v>2.0024999999999999</v>
      </c>
      <c r="J2397" s="20">
        <f t="shared" ref="J2397:J2398" si="763">ROUND(H2397*I2397,2)</f>
        <v>0.11</v>
      </c>
      <c r="K2397" s="65"/>
      <c r="N2397" s="59">
        <v>2.67</v>
      </c>
      <c r="O2397" s="68">
        <f t="shared" si="753"/>
        <v>0.66749999999999998</v>
      </c>
      <c r="P2397" s="68">
        <f t="shared" si="757"/>
        <v>2.0024999999999999</v>
      </c>
      <c r="Q2397" s="69">
        <f t="shared" si="754"/>
        <v>0.25</v>
      </c>
    </row>
    <row r="2398" spans="1:17" ht="39" customHeight="1" thickBot="1" x14ac:dyDescent="0.25">
      <c r="A2398" s="17" t="s">
        <v>50</v>
      </c>
      <c r="B2398" s="19">
        <v>1578</v>
      </c>
      <c r="C2398" s="17" t="s">
        <v>44</v>
      </c>
      <c r="D2398" s="17" t="s">
        <v>1098</v>
      </c>
      <c r="E2398" s="139" t="s">
        <v>54</v>
      </c>
      <c r="F2398" s="139"/>
      <c r="G2398" s="18" t="s">
        <v>130</v>
      </c>
      <c r="H2398" s="21">
        <v>1</v>
      </c>
      <c r="I2398" s="20">
        <f t="shared" si="762"/>
        <v>4.1025</v>
      </c>
      <c r="J2398" s="20">
        <f t="shared" si="763"/>
        <v>4.0999999999999996</v>
      </c>
      <c r="K2398" s="65"/>
      <c r="N2398" s="59">
        <v>5.47</v>
      </c>
      <c r="O2398" s="68">
        <f t="shared" si="753"/>
        <v>1.3674999999999999</v>
      </c>
      <c r="P2398" s="68">
        <f t="shared" si="757"/>
        <v>4.1025</v>
      </c>
      <c r="Q2398" s="69">
        <f t="shared" si="754"/>
        <v>0.25</v>
      </c>
    </row>
    <row r="2399" spans="1:17" ht="0.95" customHeight="1" thickTop="1" x14ac:dyDescent="0.2">
      <c r="A2399" s="11"/>
      <c r="B2399" s="11"/>
      <c r="C2399" s="11"/>
      <c r="D2399" s="11"/>
      <c r="E2399" s="11"/>
      <c r="F2399" s="11"/>
      <c r="G2399" s="11"/>
      <c r="H2399" s="11"/>
      <c r="I2399" s="11"/>
      <c r="J2399" s="11"/>
      <c r="K2399" s="65" t="b">
        <f t="shared" si="752"/>
        <v>0</v>
      </c>
      <c r="N2399" s="59"/>
      <c r="O2399" s="68">
        <f t="shared" si="753"/>
        <v>0</v>
      </c>
      <c r="P2399" s="68">
        <f t="shared" si="757"/>
        <v>0</v>
      </c>
      <c r="Q2399" s="69" t="e">
        <f t="shared" si="754"/>
        <v>#DIV/0!</v>
      </c>
    </row>
    <row r="2400" spans="1:17" ht="18" customHeight="1" x14ac:dyDescent="0.2">
      <c r="A2400" s="2" t="s">
        <v>1167</v>
      </c>
      <c r="B2400" s="4" t="s">
        <v>36</v>
      </c>
      <c r="C2400" s="2" t="s">
        <v>37</v>
      </c>
      <c r="D2400" s="2" t="s">
        <v>9</v>
      </c>
      <c r="E2400" s="129" t="s">
        <v>38</v>
      </c>
      <c r="F2400" s="129"/>
      <c r="G2400" s="3" t="s">
        <v>39</v>
      </c>
      <c r="H2400" s="4" t="s">
        <v>40</v>
      </c>
      <c r="I2400" s="4" t="s">
        <v>41</v>
      </c>
      <c r="J2400" s="4" t="s">
        <v>10</v>
      </c>
      <c r="K2400" s="65">
        <f t="shared" si="752"/>
        <v>6.25</v>
      </c>
      <c r="N2400" s="59" t="s">
        <v>41</v>
      </c>
      <c r="O2400" s="68" t="e">
        <f t="shared" si="753"/>
        <v>#VALUE!</v>
      </c>
      <c r="P2400" s="68" t="e">
        <f t="shared" si="757"/>
        <v>#VALUE!</v>
      </c>
      <c r="Q2400" s="69" t="e">
        <f t="shared" si="754"/>
        <v>#VALUE!</v>
      </c>
    </row>
    <row r="2401" spans="1:17" ht="26.1" customHeight="1" x14ac:dyDescent="0.2">
      <c r="A2401" s="6" t="s">
        <v>42</v>
      </c>
      <c r="B2401" s="8">
        <v>7929</v>
      </c>
      <c r="C2401" s="6" t="s">
        <v>90</v>
      </c>
      <c r="D2401" s="6" t="s">
        <v>1168</v>
      </c>
      <c r="E2401" s="138" t="s">
        <v>1154</v>
      </c>
      <c r="F2401" s="138"/>
      <c r="G2401" s="7" t="s">
        <v>545</v>
      </c>
      <c r="H2401" s="10">
        <v>1</v>
      </c>
      <c r="I2401" s="9">
        <f>SUM(J2402:J2404)</f>
        <v>6.25</v>
      </c>
      <c r="J2401" s="9">
        <f>H2401*I2401</f>
        <v>6.25</v>
      </c>
      <c r="K2401" s="65"/>
      <c r="N2401" s="59">
        <v>8.33</v>
      </c>
      <c r="O2401" s="68">
        <f t="shared" si="753"/>
        <v>2.0825</v>
      </c>
      <c r="P2401" s="68">
        <f t="shared" si="757"/>
        <v>6.2475000000000005</v>
      </c>
      <c r="Q2401" s="69">
        <f t="shared" si="754"/>
        <v>0.25</v>
      </c>
    </row>
    <row r="2402" spans="1:17" ht="24" customHeight="1" x14ac:dyDescent="0.2">
      <c r="A2402" s="12" t="s">
        <v>48</v>
      </c>
      <c r="B2402" s="14">
        <v>88264</v>
      </c>
      <c r="C2402" s="12" t="s">
        <v>44</v>
      </c>
      <c r="D2402" s="12" t="s">
        <v>564</v>
      </c>
      <c r="E2402" s="137" t="s">
        <v>46</v>
      </c>
      <c r="F2402" s="137"/>
      <c r="G2402" s="13" t="s">
        <v>73</v>
      </c>
      <c r="H2402" s="16">
        <v>0.06</v>
      </c>
      <c r="I2402" s="15">
        <f t="shared" ref="I2402:I2404" si="764">P2402</f>
        <v>16.484999999999999</v>
      </c>
      <c r="J2402" s="15">
        <f>ROUNDDOWN(H2402*I2402,2)</f>
        <v>0.98</v>
      </c>
      <c r="K2402" s="65"/>
      <c r="N2402" s="59">
        <v>21.98</v>
      </c>
      <c r="O2402" s="68">
        <f t="shared" si="753"/>
        <v>5.4950000000000001</v>
      </c>
      <c r="P2402" s="68">
        <f t="shared" si="757"/>
        <v>16.484999999999999</v>
      </c>
      <c r="Q2402" s="69">
        <f t="shared" si="754"/>
        <v>0.25</v>
      </c>
    </row>
    <row r="2403" spans="1:17" ht="26.1" customHeight="1" x14ac:dyDescent="0.2">
      <c r="A2403" s="17" t="s">
        <v>50</v>
      </c>
      <c r="B2403" s="19">
        <v>7880</v>
      </c>
      <c r="C2403" s="17" t="s">
        <v>90</v>
      </c>
      <c r="D2403" s="17" t="s">
        <v>1155</v>
      </c>
      <c r="E2403" s="139" t="s">
        <v>78</v>
      </c>
      <c r="F2403" s="139"/>
      <c r="G2403" s="18" t="s">
        <v>932</v>
      </c>
      <c r="H2403" s="21">
        <v>7.2999999999999995E-2</v>
      </c>
      <c r="I2403" s="20">
        <f t="shared" si="764"/>
        <v>2.0024999999999999</v>
      </c>
      <c r="J2403" s="20">
        <f t="shared" ref="J2403:J2404" si="765">ROUND(H2403*I2403,2)</f>
        <v>0.15</v>
      </c>
      <c r="K2403" s="65"/>
      <c r="N2403" s="59">
        <v>2.67</v>
      </c>
      <c r="O2403" s="68">
        <f t="shared" si="753"/>
        <v>0.66749999999999998</v>
      </c>
      <c r="P2403" s="68">
        <f t="shared" si="757"/>
        <v>2.0024999999999999</v>
      </c>
      <c r="Q2403" s="69">
        <f t="shared" si="754"/>
        <v>0.25</v>
      </c>
    </row>
    <row r="2404" spans="1:17" ht="39" customHeight="1" thickBot="1" x14ac:dyDescent="0.25">
      <c r="A2404" s="17" t="s">
        <v>50</v>
      </c>
      <c r="B2404" s="19">
        <v>1579</v>
      </c>
      <c r="C2404" s="17" t="s">
        <v>44</v>
      </c>
      <c r="D2404" s="17" t="s">
        <v>1169</v>
      </c>
      <c r="E2404" s="139" t="s">
        <v>54</v>
      </c>
      <c r="F2404" s="139"/>
      <c r="G2404" s="18" t="s">
        <v>130</v>
      </c>
      <c r="H2404" s="21">
        <v>1</v>
      </c>
      <c r="I2404" s="20">
        <f t="shared" si="764"/>
        <v>5.1150000000000002</v>
      </c>
      <c r="J2404" s="20">
        <f t="shared" si="765"/>
        <v>5.12</v>
      </c>
      <c r="K2404" s="65"/>
      <c r="N2404" s="59">
        <v>6.82</v>
      </c>
      <c r="O2404" s="68">
        <f t="shared" si="753"/>
        <v>1.7050000000000001</v>
      </c>
      <c r="P2404" s="68">
        <f t="shared" si="757"/>
        <v>5.1150000000000002</v>
      </c>
      <c r="Q2404" s="69">
        <f t="shared" si="754"/>
        <v>0.25</v>
      </c>
    </row>
    <row r="2405" spans="1:17" ht="0.95" customHeight="1" thickTop="1" x14ac:dyDescent="0.2">
      <c r="A2405" s="11"/>
      <c r="B2405" s="11"/>
      <c r="C2405" s="11"/>
      <c r="D2405" s="11"/>
      <c r="E2405" s="11"/>
      <c r="F2405" s="11"/>
      <c r="G2405" s="11"/>
      <c r="H2405" s="11"/>
      <c r="I2405" s="11"/>
      <c r="J2405" s="11"/>
      <c r="K2405" s="65" t="b">
        <f t="shared" si="752"/>
        <v>0</v>
      </c>
      <c r="N2405" s="59"/>
      <c r="O2405" s="68">
        <f t="shared" si="753"/>
        <v>0</v>
      </c>
      <c r="P2405" s="68">
        <f t="shared" si="757"/>
        <v>0</v>
      </c>
      <c r="Q2405" s="69" t="e">
        <f t="shared" si="754"/>
        <v>#DIV/0!</v>
      </c>
    </row>
    <row r="2406" spans="1:17" ht="18" customHeight="1" x14ac:dyDescent="0.2">
      <c r="A2406" s="2" t="s">
        <v>1170</v>
      </c>
      <c r="B2406" s="4" t="s">
        <v>36</v>
      </c>
      <c r="C2406" s="2" t="s">
        <v>37</v>
      </c>
      <c r="D2406" s="2" t="s">
        <v>9</v>
      </c>
      <c r="E2406" s="129" t="s">
        <v>38</v>
      </c>
      <c r="F2406" s="129"/>
      <c r="G2406" s="3" t="s">
        <v>39</v>
      </c>
      <c r="H2406" s="4" t="s">
        <v>40</v>
      </c>
      <c r="I2406" s="4" t="s">
        <v>41</v>
      </c>
      <c r="J2406" s="4" t="s">
        <v>10</v>
      </c>
      <c r="K2406" s="65">
        <f t="shared" si="752"/>
        <v>6.83</v>
      </c>
      <c r="N2406" s="59" t="s">
        <v>41</v>
      </c>
      <c r="O2406" s="68" t="e">
        <f t="shared" si="753"/>
        <v>#VALUE!</v>
      </c>
      <c r="P2406" s="68" t="e">
        <f t="shared" si="757"/>
        <v>#VALUE!</v>
      </c>
      <c r="Q2406" s="69" t="e">
        <f t="shared" si="754"/>
        <v>#VALUE!</v>
      </c>
    </row>
    <row r="2407" spans="1:17" ht="39" customHeight="1" x14ac:dyDescent="0.2">
      <c r="A2407" s="6" t="s">
        <v>42</v>
      </c>
      <c r="B2407" s="8">
        <v>91862</v>
      </c>
      <c r="C2407" s="6" t="s">
        <v>44</v>
      </c>
      <c r="D2407" s="6" t="s">
        <v>190</v>
      </c>
      <c r="E2407" s="138" t="s">
        <v>157</v>
      </c>
      <c r="F2407" s="138"/>
      <c r="G2407" s="7" t="s">
        <v>108</v>
      </c>
      <c r="H2407" s="10">
        <v>1</v>
      </c>
      <c r="I2407" s="9">
        <f>SUM(J2408:J2411)</f>
        <v>6.83</v>
      </c>
      <c r="J2407" s="9">
        <f>H2407*I2407</f>
        <v>6.83</v>
      </c>
      <c r="K2407" s="65"/>
      <c r="N2407" s="59">
        <v>9.1</v>
      </c>
      <c r="O2407" s="68">
        <f t="shared" si="753"/>
        <v>2.2749999999999999</v>
      </c>
      <c r="P2407" s="68">
        <f t="shared" si="757"/>
        <v>6.8249999999999993</v>
      </c>
      <c r="Q2407" s="69">
        <f t="shared" si="754"/>
        <v>0.25</v>
      </c>
    </row>
    <row r="2408" spans="1:17" ht="26.1" customHeight="1" x14ac:dyDescent="0.2">
      <c r="A2408" s="12" t="s">
        <v>48</v>
      </c>
      <c r="B2408" s="14">
        <v>88247</v>
      </c>
      <c r="C2408" s="12" t="s">
        <v>44</v>
      </c>
      <c r="D2408" s="12" t="s">
        <v>1049</v>
      </c>
      <c r="E2408" s="137" t="s">
        <v>46</v>
      </c>
      <c r="F2408" s="137"/>
      <c r="G2408" s="13" t="s">
        <v>73</v>
      </c>
      <c r="H2408" s="16">
        <v>0.06</v>
      </c>
      <c r="I2408" s="15">
        <f t="shared" ref="I2408:I2411" si="766">P2408</f>
        <v>13.5975</v>
      </c>
      <c r="J2408" s="15">
        <f>ROUND(H2408*I2408,2)</f>
        <v>0.82</v>
      </c>
      <c r="K2408" s="65"/>
      <c r="N2408" s="59">
        <v>18.13</v>
      </c>
      <c r="O2408" s="68">
        <f t="shared" si="753"/>
        <v>4.5324999999999998</v>
      </c>
      <c r="P2408" s="68">
        <f t="shared" si="757"/>
        <v>13.5975</v>
      </c>
      <c r="Q2408" s="69">
        <f t="shared" si="754"/>
        <v>0.25</v>
      </c>
    </row>
    <row r="2409" spans="1:17" ht="24" customHeight="1" x14ac:dyDescent="0.2">
      <c r="A2409" s="12" t="s">
        <v>48</v>
      </c>
      <c r="B2409" s="14">
        <v>88264</v>
      </c>
      <c r="C2409" s="12" t="s">
        <v>44</v>
      </c>
      <c r="D2409" s="12" t="s">
        <v>564</v>
      </c>
      <c r="E2409" s="137" t="s">
        <v>46</v>
      </c>
      <c r="F2409" s="137"/>
      <c r="G2409" s="13" t="s">
        <v>73</v>
      </c>
      <c r="H2409" s="16">
        <v>6.9000000000000006E-2</v>
      </c>
      <c r="I2409" s="15">
        <f t="shared" si="766"/>
        <v>16.484999999999999</v>
      </c>
      <c r="J2409" s="15">
        <f>ROUND(H2409*I2409,2)</f>
        <v>1.1399999999999999</v>
      </c>
      <c r="K2409" s="65"/>
      <c r="N2409" s="59">
        <v>21.98</v>
      </c>
      <c r="O2409" s="68">
        <f t="shared" si="753"/>
        <v>5.4950000000000001</v>
      </c>
      <c r="P2409" s="68">
        <f t="shared" si="757"/>
        <v>16.484999999999999</v>
      </c>
      <c r="Q2409" s="69">
        <f t="shared" si="754"/>
        <v>0.25</v>
      </c>
    </row>
    <row r="2410" spans="1:17" ht="65.099999999999994" customHeight="1" x14ac:dyDescent="0.2">
      <c r="A2410" s="12" t="s">
        <v>48</v>
      </c>
      <c r="B2410" s="14">
        <v>91170</v>
      </c>
      <c r="C2410" s="12" t="s">
        <v>44</v>
      </c>
      <c r="D2410" s="12" t="s">
        <v>187</v>
      </c>
      <c r="E2410" s="137" t="s">
        <v>154</v>
      </c>
      <c r="F2410" s="137"/>
      <c r="G2410" s="13" t="s">
        <v>108</v>
      </c>
      <c r="H2410" s="16">
        <v>1</v>
      </c>
      <c r="I2410" s="15">
        <f t="shared" si="766"/>
        <v>1.9575</v>
      </c>
      <c r="J2410" s="15">
        <f t="shared" ref="J2410:J2411" si="767">ROUNDDOWN(H2410*I2410,2)</f>
        <v>1.95</v>
      </c>
      <c r="K2410" s="65"/>
      <c r="N2410" s="59">
        <v>2.61</v>
      </c>
      <c r="O2410" s="68">
        <f t="shared" si="753"/>
        <v>0.65249999999999997</v>
      </c>
      <c r="P2410" s="68">
        <f t="shared" si="757"/>
        <v>1.9575</v>
      </c>
      <c r="Q2410" s="69">
        <f t="shared" si="754"/>
        <v>0.25</v>
      </c>
    </row>
    <row r="2411" spans="1:17" ht="26.1" customHeight="1" thickBot="1" x14ac:dyDescent="0.25">
      <c r="A2411" s="17" t="s">
        <v>50</v>
      </c>
      <c r="B2411" s="19">
        <v>2673</v>
      </c>
      <c r="C2411" s="17" t="s">
        <v>44</v>
      </c>
      <c r="D2411" s="17" t="s">
        <v>1171</v>
      </c>
      <c r="E2411" s="139" t="s">
        <v>54</v>
      </c>
      <c r="F2411" s="139"/>
      <c r="G2411" s="18" t="s">
        <v>108</v>
      </c>
      <c r="H2411" s="21">
        <v>1.0169999999999999</v>
      </c>
      <c r="I2411" s="20">
        <f t="shared" si="766"/>
        <v>2.88</v>
      </c>
      <c r="J2411" s="20">
        <f t="shared" si="767"/>
        <v>2.92</v>
      </c>
      <c r="K2411" s="65"/>
      <c r="N2411" s="59">
        <v>3.84</v>
      </c>
      <c r="O2411" s="68">
        <f t="shared" si="753"/>
        <v>0.96</v>
      </c>
      <c r="P2411" s="68">
        <f t="shared" si="757"/>
        <v>2.88</v>
      </c>
      <c r="Q2411" s="69">
        <f t="shared" si="754"/>
        <v>0.25</v>
      </c>
    </row>
    <row r="2412" spans="1:17" ht="0.95" customHeight="1" thickTop="1" x14ac:dyDescent="0.2">
      <c r="A2412" s="11"/>
      <c r="B2412" s="11"/>
      <c r="C2412" s="11"/>
      <c r="D2412" s="11"/>
      <c r="E2412" s="11"/>
      <c r="F2412" s="11"/>
      <c r="G2412" s="11"/>
      <c r="H2412" s="11"/>
      <c r="I2412" s="11"/>
      <c r="J2412" s="11"/>
      <c r="K2412" s="65" t="b">
        <f t="shared" si="752"/>
        <v>0</v>
      </c>
      <c r="N2412" s="59"/>
      <c r="O2412" s="68">
        <f t="shared" si="753"/>
        <v>0</v>
      </c>
      <c r="P2412" s="68">
        <f t="shared" si="757"/>
        <v>0</v>
      </c>
      <c r="Q2412" s="69" t="e">
        <f t="shared" si="754"/>
        <v>#DIV/0!</v>
      </c>
    </row>
    <row r="2413" spans="1:17" ht="18" customHeight="1" x14ac:dyDescent="0.2">
      <c r="A2413" s="2" t="s">
        <v>1172</v>
      </c>
      <c r="B2413" s="4" t="s">
        <v>36</v>
      </c>
      <c r="C2413" s="2" t="s">
        <v>37</v>
      </c>
      <c r="D2413" s="2" t="s">
        <v>9</v>
      </c>
      <c r="E2413" s="129" t="s">
        <v>38</v>
      </c>
      <c r="F2413" s="129"/>
      <c r="G2413" s="3" t="s">
        <v>39</v>
      </c>
      <c r="H2413" s="4" t="s">
        <v>40</v>
      </c>
      <c r="I2413" s="4" t="s">
        <v>41</v>
      </c>
      <c r="J2413" s="4" t="s">
        <v>10</v>
      </c>
      <c r="K2413" s="65">
        <f t="shared" si="752"/>
        <v>8.07</v>
      </c>
      <c r="N2413" s="59" t="s">
        <v>41</v>
      </c>
      <c r="O2413" s="68" t="e">
        <f t="shared" si="753"/>
        <v>#VALUE!</v>
      </c>
      <c r="P2413" s="68" t="e">
        <f t="shared" si="757"/>
        <v>#VALUE!</v>
      </c>
      <c r="Q2413" s="69" t="e">
        <f t="shared" si="754"/>
        <v>#VALUE!</v>
      </c>
    </row>
    <row r="2414" spans="1:17" ht="39" customHeight="1" x14ac:dyDescent="0.2">
      <c r="A2414" s="6" t="s">
        <v>42</v>
      </c>
      <c r="B2414" s="8">
        <v>91863</v>
      </c>
      <c r="C2414" s="6" t="s">
        <v>44</v>
      </c>
      <c r="D2414" s="6" t="s">
        <v>191</v>
      </c>
      <c r="E2414" s="138" t="s">
        <v>157</v>
      </c>
      <c r="F2414" s="138"/>
      <c r="G2414" s="7" t="s">
        <v>108</v>
      </c>
      <c r="H2414" s="10">
        <v>1</v>
      </c>
      <c r="I2414" s="9">
        <f>SUM(J2415:J2418)</f>
        <v>8.07</v>
      </c>
      <c r="J2414" s="9">
        <f>H2414*I2414</f>
        <v>8.07</v>
      </c>
      <c r="K2414" s="65"/>
      <c r="N2414" s="59">
        <v>10.75</v>
      </c>
      <c r="O2414" s="68">
        <f t="shared" si="753"/>
        <v>2.6875</v>
      </c>
      <c r="P2414" s="68">
        <f t="shared" si="757"/>
        <v>8.0625</v>
      </c>
      <c r="Q2414" s="69">
        <f t="shared" si="754"/>
        <v>0.25</v>
      </c>
    </row>
    <row r="2415" spans="1:17" ht="26.1" customHeight="1" x14ac:dyDescent="0.2">
      <c r="A2415" s="12" t="s">
        <v>48</v>
      </c>
      <c r="B2415" s="14">
        <v>88247</v>
      </c>
      <c r="C2415" s="12" t="s">
        <v>44</v>
      </c>
      <c r="D2415" s="12" t="s">
        <v>1049</v>
      </c>
      <c r="E2415" s="137" t="s">
        <v>46</v>
      </c>
      <c r="F2415" s="137"/>
      <c r="G2415" s="13" t="s">
        <v>73</v>
      </c>
      <c r="H2415" s="16">
        <v>0.08</v>
      </c>
      <c r="I2415" s="15">
        <f t="shared" ref="I2415:I2418" si="768">P2415</f>
        <v>13.5975</v>
      </c>
      <c r="J2415" s="15">
        <f>ROUND(H2415*I2415,2)</f>
        <v>1.0900000000000001</v>
      </c>
      <c r="K2415" s="65"/>
      <c r="N2415" s="59">
        <v>18.13</v>
      </c>
      <c r="O2415" s="68">
        <f t="shared" si="753"/>
        <v>4.5324999999999998</v>
      </c>
      <c r="P2415" s="68">
        <f t="shared" si="757"/>
        <v>13.5975</v>
      </c>
      <c r="Q2415" s="69">
        <f t="shared" si="754"/>
        <v>0.25</v>
      </c>
    </row>
    <row r="2416" spans="1:17" ht="24" customHeight="1" x14ac:dyDescent="0.2">
      <c r="A2416" s="12" t="s">
        <v>48</v>
      </c>
      <c r="B2416" s="14">
        <v>88264</v>
      </c>
      <c r="C2416" s="12" t="s">
        <v>44</v>
      </c>
      <c r="D2416" s="12" t="s">
        <v>564</v>
      </c>
      <c r="E2416" s="137" t="s">
        <v>46</v>
      </c>
      <c r="F2416" s="137"/>
      <c r="G2416" s="13" t="s">
        <v>73</v>
      </c>
      <c r="H2416" s="16">
        <v>7.0000000000000007E-2</v>
      </c>
      <c r="I2416" s="15">
        <f t="shared" si="768"/>
        <v>16.484999999999999</v>
      </c>
      <c r="J2416" s="15">
        <f>ROUND(H2416*I2416,2)</f>
        <v>1.1499999999999999</v>
      </c>
      <c r="K2416" s="65"/>
      <c r="N2416" s="59">
        <v>21.98</v>
      </c>
      <c r="O2416" s="68">
        <f t="shared" si="753"/>
        <v>5.4950000000000001</v>
      </c>
      <c r="P2416" s="68">
        <f t="shared" si="757"/>
        <v>16.484999999999999</v>
      </c>
      <c r="Q2416" s="69">
        <f t="shared" si="754"/>
        <v>0.25</v>
      </c>
    </row>
    <row r="2417" spans="1:17" ht="65.099999999999994" customHeight="1" x14ac:dyDescent="0.2">
      <c r="A2417" s="12" t="s">
        <v>48</v>
      </c>
      <c r="B2417" s="14">
        <v>91170</v>
      </c>
      <c r="C2417" s="12" t="s">
        <v>44</v>
      </c>
      <c r="D2417" s="12" t="s">
        <v>187</v>
      </c>
      <c r="E2417" s="137" t="s">
        <v>154</v>
      </c>
      <c r="F2417" s="137"/>
      <c r="G2417" s="13" t="s">
        <v>108</v>
      </c>
      <c r="H2417" s="16">
        <v>1</v>
      </c>
      <c r="I2417" s="15">
        <f t="shared" si="768"/>
        <v>1.9575</v>
      </c>
      <c r="J2417" s="15">
        <f>ROUND(H2417*I2417,2)</f>
        <v>1.96</v>
      </c>
      <c r="K2417" s="65"/>
      <c r="N2417" s="59">
        <v>2.61</v>
      </c>
      <c r="O2417" s="68">
        <f t="shared" si="753"/>
        <v>0.65249999999999997</v>
      </c>
      <c r="P2417" s="68">
        <f t="shared" si="757"/>
        <v>1.9575</v>
      </c>
      <c r="Q2417" s="69">
        <f t="shared" si="754"/>
        <v>0.25</v>
      </c>
    </row>
    <row r="2418" spans="1:17" ht="26.1" customHeight="1" thickBot="1" x14ac:dyDescent="0.25">
      <c r="A2418" s="17" t="s">
        <v>50</v>
      </c>
      <c r="B2418" s="19">
        <v>2674</v>
      </c>
      <c r="C2418" s="17" t="s">
        <v>44</v>
      </c>
      <c r="D2418" s="17" t="s">
        <v>1173</v>
      </c>
      <c r="E2418" s="139" t="s">
        <v>54</v>
      </c>
      <c r="F2418" s="139"/>
      <c r="G2418" s="18" t="s">
        <v>108</v>
      </c>
      <c r="H2418" s="21">
        <v>1.08</v>
      </c>
      <c r="I2418" s="20">
        <f t="shared" si="768"/>
        <v>3.585</v>
      </c>
      <c r="J2418" s="20">
        <f t="shared" ref="J2418" si="769">ROUNDDOWN(H2418*I2418,2)</f>
        <v>3.87</v>
      </c>
      <c r="K2418" s="65"/>
      <c r="N2418" s="59">
        <v>4.78</v>
      </c>
      <c r="O2418" s="68">
        <f t="shared" si="753"/>
        <v>1.1950000000000001</v>
      </c>
      <c r="P2418" s="68">
        <f t="shared" si="757"/>
        <v>3.585</v>
      </c>
      <c r="Q2418" s="69">
        <f t="shared" si="754"/>
        <v>0.25</v>
      </c>
    </row>
    <row r="2419" spans="1:17" ht="0.95" customHeight="1" thickTop="1" x14ac:dyDescent="0.2">
      <c r="A2419" s="11"/>
      <c r="B2419" s="11"/>
      <c r="C2419" s="11"/>
      <c r="D2419" s="11"/>
      <c r="E2419" s="11"/>
      <c r="F2419" s="11"/>
      <c r="G2419" s="11"/>
      <c r="H2419" s="11"/>
      <c r="I2419" s="11"/>
      <c r="J2419" s="11"/>
      <c r="K2419" s="65" t="b">
        <f t="shared" si="752"/>
        <v>0</v>
      </c>
      <c r="N2419" s="59"/>
      <c r="O2419" s="68">
        <f t="shared" si="753"/>
        <v>0</v>
      </c>
      <c r="P2419" s="68">
        <f t="shared" si="757"/>
        <v>0</v>
      </c>
      <c r="Q2419" s="69" t="e">
        <f t="shared" si="754"/>
        <v>#DIV/0!</v>
      </c>
    </row>
    <row r="2420" spans="1:17" ht="18" customHeight="1" x14ac:dyDescent="0.2">
      <c r="A2420" s="2" t="s">
        <v>1174</v>
      </c>
      <c r="B2420" s="4" t="s">
        <v>36</v>
      </c>
      <c r="C2420" s="2" t="s">
        <v>37</v>
      </c>
      <c r="D2420" s="2" t="s">
        <v>9</v>
      </c>
      <c r="E2420" s="129" t="s">
        <v>38</v>
      </c>
      <c r="F2420" s="129"/>
      <c r="G2420" s="3" t="s">
        <v>39</v>
      </c>
      <c r="H2420" s="4" t="s">
        <v>40</v>
      </c>
      <c r="I2420" s="4" t="s">
        <v>41</v>
      </c>
      <c r="J2420" s="4" t="s">
        <v>10</v>
      </c>
      <c r="K2420" s="65">
        <f t="shared" si="752"/>
        <v>10.83</v>
      </c>
      <c r="N2420" s="59" t="s">
        <v>41</v>
      </c>
      <c r="O2420" s="68" t="e">
        <f t="shared" si="753"/>
        <v>#VALUE!</v>
      </c>
      <c r="P2420" s="68" t="e">
        <f t="shared" si="757"/>
        <v>#VALUE!</v>
      </c>
      <c r="Q2420" s="69" t="e">
        <f t="shared" si="754"/>
        <v>#VALUE!</v>
      </c>
    </row>
    <row r="2421" spans="1:17" ht="39" customHeight="1" x14ac:dyDescent="0.2">
      <c r="A2421" s="6" t="s">
        <v>42</v>
      </c>
      <c r="B2421" s="8">
        <v>91864</v>
      </c>
      <c r="C2421" s="6" t="s">
        <v>44</v>
      </c>
      <c r="D2421" s="6" t="s">
        <v>1175</v>
      </c>
      <c r="E2421" s="138" t="s">
        <v>157</v>
      </c>
      <c r="F2421" s="138"/>
      <c r="G2421" s="7" t="s">
        <v>108</v>
      </c>
      <c r="H2421" s="10">
        <v>1</v>
      </c>
      <c r="I2421" s="9">
        <f>SUM(J2422:J2425)</f>
        <v>10.83</v>
      </c>
      <c r="J2421" s="9">
        <f>H2421*I2421</f>
        <v>10.83</v>
      </c>
      <c r="K2421" s="65"/>
      <c r="N2421" s="59">
        <v>14.440000000000001</v>
      </c>
      <c r="O2421" s="68">
        <f t="shared" si="753"/>
        <v>3.6100000000000003</v>
      </c>
      <c r="P2421" s="68">
        <f t="shared" si="757"/>
        <v>10.830000000000002</v>
      </c>
      <c r="Q2421" s="69">
        <f t="shared" si="754"/>
        <v>0.24999999999999989</v>
      </c>
    </row>
    <row r="2422" spans="1:17" ht="26.1" customHeight="1" x14ac:dyDescent="0.2">
      <c r="A2422" s="12" t="s">
        <v>48</v>
      </c>
      <c r="B2422" s="14">
        <v>88247</v>
      </c>
      <c r="C2422" s="12" t="s">
        <v>44</v>
      </c>
      <c r="D2422" s="12" t="s">
        <v>1049</v>
      </c>
      <c r="E2422" s="137" t="s">
        <v>46</v>
      </c>
      <c r="F2422" s="137"/>
      <c r="G2422" s="13" t="s">
        <v>73</v>
      </c>
      <c r="H2422" s="16">
        <v>0.1</v>
      </c>
      <c r="I2422" s="15">
        <f t="shared" ref="I2422:I2425" si="770">P2422</f>
        <v>13.5975</v>
      </c>
      <c r="J2422" s="15">
        <f>ROUND(H2422*I2422,2)</f>
        <v>1.36</v>
      </c>
      <c r="K2422" s="65"/>
      <c r="N2422" s="59">
        <v>18.13</v>
      </c>
      <c r="O2422" s="68">
        <f t="shared" si="753"/>
        <v>4.5324999999999998</v>
      </c>
      <c r="P2422" s="68">
        <f t="shared" si="757"/>
        <v>13.5975</v>
      </c>
      <c r="Q2422" s="69">
        <f t="shared" si="754"/>
        <v>0.25</v>
      </c>
    </row>
    <row r="2423" spans="1:17" ht="24" customHeight="1" x14ac:dyDescent="0.2">
      <c r="A2423" s="12" t="s">
        <v>48</v>
      </c>
      <c r="B2423" s="14">
        <v>88264</v>
      </c>
      <c r="C2423" s="12" t="s">
        <v>44</v>
      </c>
      <c r="D2423" s="12" t="s">
        <v>564</v>
      </c>
      <c r="E2423" s="137" t="s">
        <v>46</v>
      </c>
      <c r="F2423" s="137"/>
      <c r="G2423" s="13" t="s">
        <v>73</v>
      </c>
      <c r="H2423" s="16">
        <v>0.106</v>
      </c>
      <c r="I2423" s="15">
        <f t="shared" si="770"/>
        <v>16.484999999999999</v>
      </c>
      <c r="J2423" s="15">
        <f>ROUND(H2423*I2423,2)</f>
        <v>1.75</v>
      </c>
      <c r="K2423" s="65"/>
      <c r="N2423" s="59">
        <v>21.98</v>
      </c>
      <c r="O2423" s="68">
        <f t="shared" si="753"/>
        <v>5.4950000000000001</v>
      </c>
      <c r="P2423" s="68">
        <f t="shared" si="757"/>
        <v>16.484999999999999</v>
      </c>
      <c r="Q2423" s="69">
        <f t="shared" si="754"/>
        <v>0.25</v>
      </c>
    </row>
    <row r="2424" spans="1:17" ht="65.099999999999994" customHeight="1" x14ac:dyDescent="0.2">
      <c r="A2424" s="12" t="s">
        <v>48</v>
      </c>
      <c r="B2424" s="14">
        <v>91170</v>
      </c>
      <c r="C2424" s="12" t="s">
        <v>44</v>
      </c>
      <c r="D2424" s="12" t="s">
        <v>187</v>
      </c>
      <c r="E2424" s="137" t="s">
        <v>154</v>
      </c>
      <c r="F2424" s="137"/>
      <c r="G2424" s="13" t="s">
        <v>108</v>
      </c>
      <c r="H2424" s="16">
        <v>1</v>
      </c>
      <c r="I2424" s="15">
        <f t="shared" si="770"/>
        <v>1.9575</v>
      </c>
      <c r="J2424" s="15">
        <f t="shared" ref="J2424:J2425" si="771">ROUNDDOWN(H2424*I2424,2)</f>
        <v>1.95</v>
      </c>
      <c r="K2424" s="65"/>
      <c r="N2424" s="59">
        <v>2.61</v>
      </c>
      <c r="O2424" s="68">
        <f t="shared" si="753"/>
        <v>0.65249999999999997</v>
      </c>
      <c r="P2424" s="68">
        <f t="shared" si="757"/>
        <v>1.9575</v>
      </c>
      <c r="Q2424" s="69">
        <f t="shared" si="754"/>
        <v>0.25</v>
      </c>
    </row>
    <row r="2425" spans="1:17" ht="26.1" customHeight="1" thickBot="1" x14ac:dyDescent="0.25">
      <c r="A2425" s="17" t="s">
        <v>50</v>
      </c>
      <c r="B2425" s="19">
        <v>2685</v>
      </c>
      <c r="C2425" s="17" t="s">
        <v>44</v>
      </c>
      <c r="D2425" s="17" t="s">
        <v>1176</v>
      </c>
      <c r="E2425" s="139" t="s">
        <v>54</v>
      </c>
      <c r="F2425" s="139"/>
      <c r="G2425" s="18" t="s">
        <v>108</v>
      </c>
      <c r="H2425" s="21">
        <v>1.0309999999999999</v>
      </c>
      <c r="I2425" s="20">
        <f t="shared" si="770"/>
        <v>5.6025</v>
      </c>
      <c r="J2425" s="20">
        <f t="shared" si="771"/>
        <v>5.77</v>
      </c>
      <c r="K2425" s="65"/>
      <c r="N2425" s="59">
        <v>7.47</v>
      </c>
      <c r="O2425" s="68">
        <f t="shared" si="753"/>
        <v>1.8674999999999999</v>
      </c>
      <c r="P2425" s="68">
        <f t="shared" si="757"/>
        <v>5.6025</v>
      </c>
      <c r="Q2425" s="69">
        <f t="shared" si="754"/>
        <v>0.25</v>
      </c>
    </row>
    <row r="2426" spans="1:17" ht="0.95" customHeight="1" thickTop="1" x14ac:dyDescent="0.2">
      <c r="A2426" s="11"/>
      <c r="B2426" s="11"/>
      <c r="C2426" s="11"/>
      <c r="D2426" s="11"/>
      <c r="E2426" s="11"/>
      <c r="F2426" s="11"/>
      <c r="G2426" s="11"/>
      <c r="H2426" s="11"/>
      <c r="I2426" s="11"/>
      <c r="J2426" s="11"/>
      <c r="K2426" s="65" t="b">
        <f t="shared" si="752"/>
        <v>0</v>
      </c>
      <c r="N2426" s="59"/>
      <c r="O2426" s="68">
        <f t="shared" si="753"/>
        <v>0</v>
      </c>
      <c r="P2426" s="68">
        <f t="shared" si="757"/>
        <v>0</v>
      </c>
      <c r="Q2426" s="69" t="e">
        <f t="shared" si="754"/>
        <v>#DIV/0!</v>
      </c>
    </row>
    <row r="2427" spans="1:17" ht="18" customHeight="1" x14ac:dyDescent="0.2">
      <c r="A2427" s="2" t="s">
        <v>13594</v>
      </c>
      <c r="B2427" s="4" t="s">
        <v>36</v>
      </c>
      <c r="C2427" s="2" t="s">
        <v>37</v>
      </c>
      <c r="D2427" s="2" t="s">
        <v>9</v>
      </c>
      <c r="E2427" s="129" t="s">
        <v>38</v>
      </c>
      <c r="F2427" s="129"/>
      <c r="G2427" s="3" t="s">
        <v>39</v>
      </c>
      <c r="H2427" s="4" t="s">
        <v>40</v>
      </c>
      <c r="I2427" s="4" t="s">
        <v>41</v>
      </c>
      <c r="J2427" s="4" t="s">
        <v>10</v>
      </c>
      <c r="K2427" s="65">
        <f t="shared" si="752"/>
        <v>13.56</v>
      </c>
      <c r="N2427" s="59" t="s">
        <v>41</v>
      </c>
      <c r="O2427" s="68" t="e">
        <f t="shared" si="753"/>
        <v>#VALUE!</v>
      </c>
      <c r="P2427" s="68" t="e">
        <f t="shared" si="757"/>
        <v>#VALUE!</v>
      </c>
      <c r="Q2427" s="69" t="e">
        <f t="shared" si="754"/>
        <v>#VALUE!</v>
      </c>
    </row>
    <row r="2428" spans="1:17" ht="39" customHeight="1" x14ac:dyDescent="0.2">
      <c r="A2428" s="6" t="s">
        <v>42</v>
      </c>
      <c r="B2428" s="8">
        <v>91865</v>
      </c>
      <c r="C2428" s="6" t="s">
        <v>44</v>
      </c>
      <c r="D2428" s="6" t="s">
        <v>1177</v>
      </c>
      <c r="E2428" s="138" t="s">
        <v>157</v>
      </c>
      <c r="F2428" s="138"/>
      <c r="G2428" s="7" t="s">
        <v>108</v>
      </c>
      <c r="H2428" s="10">
        <v>1</v>
      </c>
      <c r="I2428" s="9">
        <f>SUM(J2429:J2432)</f>
        <v>13.56</v>
      </c>
      <c r="J2428" s="9">
        <f>H2428*I2428</f>
        <v>13.56</v>
      </c>
      <c r="K2428" s="65"/>
      <c r="N2428" s="59">
        <v>18.079999999999998</v>
      </c>
      <c r="O2428" s="68">
        <f t="shared" si="753"/>
        <v>4.5199999999999996</v>
      </c>
      <c r="P2428" s="68">
        <f t="shared" si="757"/>
        <v>13.559999999999999</v>
      </c>
      <c r="Q2428" s="69">
        <f t="shared" si="754"/>
        <v>0.25</v>
      </c>
    </row>
    <row r="2429" spans="1:17" ht="26.1" customHeight="1" x14ac:dyDescent="0.2">
      <c r="A2429" s="12" t="s">
        <v>48</v>
      </c>
      <c r="B2429" s="14">
        <v>88247</v>
      </c>
      <c r="C2429" s="12" t="s">
        <v>44</v>
      </c>
      <c r="D2429" s="12" t="s">
        <v>1049</v>
      </c>
      <c r="E2429" s="137" t="s">
        <v>46</v>
      </c>
      <c r="F2429" s="137"/>
      <c r="G2429" s="13" t="s">
        <v>73</v>
      </c>
      <c r="H2429" s="16">
        <v>0.11</v>
      </c>
      <c r="I2429" s="15">
        <f t="shared" ref="I2429:I2432" si="772">P2429</f>
        <v>13.5975</v>
      </c>
      <c r="J2429" s="15">
        <f>ROUND(H2429*I2429,2)</f>
        <v>1.5</v>
      </c>
      <c r="K2429" s="65"/>
      <c r="N2429" s="59">
        <v>18.13</v>
      </c>
      <c r="O2429" s="68">
        <f t="shared" si="753"/>
        <v>4.5324999999999998</v>
      </c>
      <c r="P2429" s="68">
        <f t="shared" si="757"/>
        <v>13.5975</v>
      </c>
      <c r="Q2429" s="69">
        <f t="shared" si="754"/>
        <v>0.25</v>
      </c>
    </row>
    <row r="2430" spans="1:17" ht="24" customHeight="1" x14ac:dyDescent="0.2">
      <c r="A2430" s="12" t="s">
        <v>48</v>
      </c>
      <c r="B2430" s="14">
        <v>88264</v>
      </c>
      <c r="C2430" s="12" t="s">
        <v>44</v>
      </c>
      <c r="D2430" s="12" t="s">
        <v>564</v>
      </c>
      <c r="E2430" s="137" t="s">
        <v>46</v>
      </c>
      <c r="F2430" s="137"/>
      <c r="G2430" s="13" t="s">
        <v>73</v>
      </c>
      <c r="H2430" s="16">
        <v>0.13400000000000001</v>
      </c>
      <c r="I2430" s="15">
        <f t="shared" si="772"/>
        <v>16.484999999999999</v>
      </c>
      <c r="J2430" s="15">
        <f t="shared" ref="J2430:J2432" si="773">ROUNDDOWN(H2430*I2430,2)</f>
        <v>2.2000000000000002</v>
      </c>
      <c r="K2430" s="65"/>
      <c r="N2430" s="59">
        <v>21.98</v>
      </c>
      <c r="O2430" s="68">
        <f t="shared" si="753"/>
        <v>5.4950000000000001</v>
      </c>
      <c r="P2430" s="68">
        <f t="shared" si="757"/>
        <v>16.484999999999999</v>
      </c>
      <c r="Q2430" s="69">
        <f t="shared" si="754"/>
        <v>0.25</v>
      </c>
    </row>
    <row r="2431" spans="1:17" ht="65.099999999999994" customHeight="1" x14ac:dyDescent="0.2">
      <c r="A2431" s="12" t="s">
        <v>48</v>
      </c>
      <c r="B2431" s="14">
        <v>91170</v>
      </c>
      <c r="C2431" s="12" t="s">
        <v>44</v>
      </c>
      <c r="D2431" s="12" t="s">
        <v>187</v>
      </c>
      <c r="E2431" s="137" t="s">
        <v>154</v>
      </c>
      <c r="F2431" s="137"/>
      <c r="G2431" s="13" t="s">
        <v>108</v>
      </c>
      <c r="H2431" s="16">
        <v>1</v>
      </c>
      <c r="I2431" s="15">
        <f t="shared" si="772"/>
        <v>1.9575</v>
      </c>
      <c r="J2431" s="15">
        <f t="shared" si="773"/>
        <v>1.95</v>
      </c>
      <c r="K2431" s="65"/>
      <c r="N2431" s="59">
        <v>2.61</v>
      </c>
      <c r="O2431" s="68">
        <f t="shared" si="753"/>
        <v>0.65249999999999997</v>
      </c>
      <c r="P2431" s="68">
        <f t="shared" si="757"/>
        <v>1.9575</v>
      </c>
      <c r="Q2431" s="69">
        <f t="shared" si="754"/>
        <v>0.25</v>
      </c>
    </row>
    <row r="2432" spans="1:17" ht="26.1" customHeight="1" thickBot="1" x14ac:dyDescent="0.25">
      <c r="A2432" s="17" t="s">
        <v>50</v>
      </c>
      <c r="B2432" s="19">
        <v>2684</v>
      </c>
      <c r="C2432" s="17" t="s">
        <v>44</v>
      </c>
      <c r="D2432" s="17" t="s">
        <v>1178</v>
      </c>
      <c r="E2432" s="139" t="s">
        <v>54</v>
      </c>
      <c r="F2432" s="139"/>
      <c r="G2432" s="18" t="s">
        <v>108</v>
      </c>
      <c r="H2432" s="21">
        <v>1.06</v>
      </c>
      <c r="I2432" s="20">
        <f t="shared" si="772"/>
        <v>7.4624999999999995</v>
      </c>
      <c r="J2432" s="20">
        <f t="shared" si="773"/>
        <v>7.91</v>
      </c>
      <c r="K2432" s="65"/>
      <c r="N2432" s="59">
        <v>9.9499999999999993</v>
      </c>
      <c r="O2432" s="68">
        <f t="shared" si="753"/>
        <v>2.4874999999999998</v>
      </c>
      <c r="P2432" s="68">
        <f t="shared" si="757"/>
        <v>7.4624999999999995</v>
      </c>
      <c r="Q2432" s="69">
        <f t="shared" si="754"/>
        <v>0.25</v>
      </c>
    </row>
    <row r="2433" spans="1:17" ht="0.95" customHeight="1" thickTop="1" x14ac:dyDescent="0.2">
      <c r="A2433" s="11"/>
      <c r="B2433" s="11"/>
      <c r="C2433" s="11"/>
      <c r="D2433" s="11"/>
      <c r="E2433" s="11"/>
      <c r="F2433" s="11"/>
      <c r="G2433" s="11"/>
      <c r="H2433" s="11"/>
      <c r="I2433" s="11"/>
      <c r="J2433" s="11"/>
      <c r="K2433" s="65" t="b">
        <f t="shared" si="752"/>
        <v>0</v>
      </c>
      <c r="N2433" s="59"/>
      <c r="O2433" s="68">
        <f t="shared" si="753"/>
        <v>0</v>
      </c>
      <c r="P2433" s="68">
        <f t="shared" si="757"/>
        <v>0</v>
      </c>
      <c r="Q2433" s="69" t="e">
        <f t="shared" si="754"/>
        <v>#DIV/0!</v>
      </c>
    </row>
    <row r="2434" spans="1:17" ht="18" customHeight="1" x14ac:dyDescent="0.2">
      <c r="A2434" s="2" t="s">
        <v>13595</v>
      </c>
      <c r="B2434" s="4" t="s">
        <v>36</v>
      </c>
      <c r="C2434" s="2" t="s">
        <v>37</v>
      </c>
      <c r="D2434" s="2" t="s">
        <v>9</v>
      </c>
      <c r="E2434" s="129" t="s">
        <v>38</v>
      </c>
      <c r="F2434" s="129"/>
      <c r="G2434" s="3" t="s">
        <v>39</v>
      </c>
      <c r="H2434" s="4" t="s">
        <v>40</v>
      </c>
      <c r="I2434" s="4" t="s">
        <v>41</v>
      </c>
      <c r="J2434" s="4" t="s">
        <v>10</v>
      </c>
      <c r="K2434" s="65">
        <f t="shared" si="752"/>
        <v>18.61</v>
      </c>
      <c r="N2434" s="59" t="s">
        <v>41</v>
      </c>
      <c r="O2434" s="68" t="e">
        <f t="shared" si="753"/>
        <v>#VALUE!</v>
      </c>
      <c r="P2434" s="68" t="e">
        <f t="shared" si="757"/>
        <v>#VALUE!</v>
      </c>
      <c r="Q2434" s="69" t="e">
        <f t="shared" si="754"/>
        <v>#VALUE!</v>
      </c>
    </row>
    <row r="2435" spans="1:17" ht="39" customHeight="1" x14ac:dyDescent="0.2">
      <c r="A2435" s="6" t="s">
        <v>42</v>
      </c>
      <c r="B2435" s="8">
        <v>93009</v>
      </c>
      <c r="C2435" s="6" t="s">
        <v>44</v>
      </c>
      <c r="D2435" s="6" t="s">
        <v>1179</v>
      </c>
      <c r="E2435" s="138" t="s">
        <v>157</v>
      </c>
      <c r="F2435" s="138"/>
      <c r="G2435" s="7" t="s">
        <v>108</v>
      </c>
      <c r="H2435" s="10">
        <v>1</v>
      </c>
      <c r="I2435" s="9">
        <f>SUM(J2436:J2438)</f>
        <v>18.61</v>
      </c>
      <c r="J2435" s="9">
        <f>H2435*I2435</f>
        <v>18.61</v>
      </c>
      <c r="K2435" s="65"/>
      <c r="N2435" s="59">
        <v>24.81</v>
      </c>
      <c r="O2435" s="68">
        <f t="shared" si="753"/>
        <v>6.2024999999999997</v>
      </c>
      <c r="P2435" s="68">
        <f t="shared" si="757"/>
        <v>18.607499999999998</v>
      </c>
      <c r="Q2435" s="69">
        <f t="shared" si="754"/>
        <v>0.25</v>
      </c>
    </row>
    <row r="2436" spans="1:17" ht="26.1" customHeight="1" x14ac:dyDescent="0.2">
      <c r="A2436" s="12" t="s">
        <v>48</v>
      </c>
      <c r="B2436" s="14">
        <v>88247</v>
      </c>
      <c r="C2436" s="12" t="s">
        <v>44</v>
      </c>
      <c r="D2436" s="12" t="s">
        <v>1049</v>
      </c>
      <c r="E2436" s="137" t="s">
        <v>46</v>
      </c>
      <c r="F2436" s="137"/>
      <c r="G2436" s="13" t="s">
        <v>73</v>
      </c>
      <c r="H2436" s="16">
        <v>0.129</v>
      </c>
      <c r="I2436" s="15">
        <f t="shared" ref="I2436:I2438" si="774">P2436</f>
        <v>13.5975</v>
      </c>
      <c r="J2436" s="15">
        <f t="shared" ref="J2436:J2438" si="775">ROUNDDOWN(H2436*I2436,2)</f>
        <v>1.75</v>
      </c>
      <c r="K2436" s="65"/>
      <c r="N2436" s="59">
        <v>18.13</v>
      </c>
      <c r="O2436" s="68">
        <f t="shared" si="753"/>
        <v>4.5324999999999998</v>
      </c>
      <c r="P2436" s="68">
        <f t="shared" si="757"/>
        <v>13.5975</v>
      </c>
      <c r="Q2436" s="69">
        <f t="shared" si="754"/>
        <v>0.25</v>
      </c>
    </row>
    <row r="2437" spans="1:17" ht="24" customHeight="1" x14ac:dyDescent="0.2">
      <c r="A2437" s="12" t="s">
        <v>48</v>
      </c>
      <c r="B2437" s="14">
        <v>88264</v>
      </c>
      <c r="C2437" s="12" t="s">
        <v>44</v>
      </c>
      <c r="D2437" s="12" t="s">
        <v>564</v>
      </c>
      <c r="E2437" s="137" t="s">
        <v>46</v>
      </c>
      <c r="F2437" s="137"/>
      <c r="G2437" s="13" t="s">
        <v>73</v>
      </c>
      <c r="H2437" s="16">
        <v>0.129</v>
      </c>
      <c r="I2437" s="15">
        <f t="shared" si="774"/>
        <v>16.484999999999999</v>
      </c>
      <c r="J2437" s="15">
        <f t="shared" si="775"/>
        <v>2.12</v>
      </c>
      <c r="K2437" s="65"/>
      <c r="N2437" s="59">
        <v>21.98</v>
      </c>
      <c r="O2437" s="68">
        <f t="shared" si="753"/>
        <v>5.4950000000000001</v>
      </c>
      <c r="P2437" s="68">
        <f t="shared" si="757"/>
        <v>16.484999999999999</v>
      </c>
      <c r="Q2437" s="69">
        <f t="shared" si="754"/>
        <v>0.25</v>
      </c>
    </row>
    <row r="2438" spans="1:17" ht="26.1" customHeight="1" thickBot="1" x14ac:dyDescent="0.25">
      <c r="A2438" s="17" t="s">
        <v>50</v>
      </c>
      <c r="B2438" s="19">
        <v>2681</v>
      </c>
      <c r="C2438" s="17" t="s">
        <v>44</v>
      </c>
      <c r="D2438" s="17" t="s">
        <v>1180</v>
      </c>
      <c r="E2438" s="139" t="s">
        <v>54</v>
      </c>
      <c r="F2438" s="139"/>
      <c r="G2438" s="18" t="s">
        <v>108</v>
      </c>
      <c r="H2438" s="21">
        <v>1.1000000000000001</v>
      </c>
      <c r="I2438" s="20">
        <f t="shared" si="774"/>
        <v>13.4025</v>
      </c>
      <c r="J2438" s="20">
        <f t="shared" si="775"/>
        <v>14.74</v>
      </c>
      <c r="K2438" s="65"/>
      <c r="N2438" s="59">
        <v>17.87</v>
      </c>
      <c r="O2438" s="68">
        <f t="shared" si="753"/>
        <v>4.4675000000000002</v>
      </c>
      <c r="P2438" s="68">
        <f t="shared" si="757"/>
        <v>13.4025</v>
      </c>
      <c r="Q2438" s="69">
        <f t="shared" si="754"/>
        <v>0.25</v>
      </c>
    </row>
    <row r="2439" spans="1:17" ht="0.95" customHeight="1" thickTop="1" x14ac:dyDescent="0.2">
      <c r="A2439" s="11"/>
      <c r="B2439" s="11"/>
      <c r="C2439" s="11"/>
      <c r="D2439" s="11"/>
      <c r="E2439" s="11"/>
      <c r="F2439" s="11"/>
      <c r="G2439" s="11"/>
      <c r="H2439" s="11"/>
      <c r="I2439" s="11"/>
      <c r="J2439" s="11"/>
      <c r="K2439" s="65" t="b">
        <f t="shared" si="752"/>
        <v>0</v>
      </c>
      <c r="N2439" s="59"/>
      <c r="O2439" s="68">
        <f t="shared" si="753"/>
        <v>0</v>
      </c>
      <c r="P2439" s="68">
        <f t="shared" si="757"/>
        <v>0</v>
      </c>
      <c r="Q2439" s="69" t="e">
        <f t="shared" si="754"/>
        <v>#DIV/0!</v>
      </c>
    </row>
    <row r="2440" spans="1:17" ht="18" customHeight="1" x14ac:dyDescent="0.2">
      <c r="A2440" s="2" t="s">
        <v>13596</v>
      </c>
      <c r="B2440" s="4" t="s">
        <v>36</v>
      </c>
      <c r="C2440" s="2" t="s">
        <v>37</v>
      </c>
      <c r="D2440" s="2" t="s">
        <v>9</v>
      </c>
      <c r="E2440" s="129" t="s">
        <v>38</v>
      </c>
      <c r="F2440" s="129"/>
      <c r="G2440" s="3" t="s">
        <v>39</v>
      </c>
      <c r="H2440" s="4" t="s">
        <v>40</v>
      </c>
      <c r="I2440" s="4" t="s">
        <v>41</v>
      </c>
      <c r="J2440" s="4" t="s">
        <v>10</v>
      </c>
      <c r="K2440" s="65">
        <f t="shared" ref="K2440:K2503" si="776">IF(J2440="Total",J2441)</f>
        <v>48.900000000000006</v>
      </c>
      <c r="N2440" s="59" t="s">
        <v>41</v>
      </c>
      <c r="O2440" s="68" t="e">
        <f t="shared" ref="O2440:O2503" si="777">N2440*$O$4</f>
        <v>#VALUE!</v>
      </c>
      <c r="P2440" s="68" t="e">
        <f t="shared" si="757"/>
        <v>#VALUE!</v>
      </c>
      <c r="Q2440" s="69" t="e">
        <f t="shared" ref="Q2440:Q2503" si="778">1-(P2440/N2440)</f>
        <v>#VALUE!</v>
      </c>
    </row>
    <row r="2441" spans="1:17" ht="39" customHeight="1" x14ac:dyDescent="0.2">
      <c r="A2441" s="6" t="s">
        <v>42</v>
      </c>
      <c r="B2441" s="8">
        <v>93012</v>
      </c>
      <c r="C2441" s="6" t="s">
        <v>44</v>
      </c>
      <c r="D2441" s="6" t="s">
        <v>1181</v>
      </c>
      <c r="E2441" s="138" t="s">
        <v>157</v>
      </c>
      <c r="F2441" s="138"/>
      <c r="G2441" s="7" t="s">
        <v>108</v>
      </c>
      <c r="H2441" s="10">
        <v>1</v>
      </c>
      <c r="I2441" s="9">
        <f>SUM(J2442:J2444)</f>
        <v>48.900000000000006</v>
      </c>
      <c r="J2441" s="9">
        <f>H2441*I2441</f>
        <v>48.900000000000006</v>
      </c>
      <c r="K2441" s="65"/>
      <c r="N2441" s="59">
        <v>65.199999999999989</v>
      </c>
      <c r="O2441" s="68">
        <f t="shared" si="777"/>
        <v>16.299999999999997</v>
      </c>
      <c r="P2441" s="68">
        <f t="shared" si="757"/>
        <v>48.899999999999991</v>
      </c>
      <c r="Q2441" s="69">
        <f t="shared" si="778"/>
        <v>0.25</v>
      </c>
    </row>
    <row r="2442" spans="1:17" ht="26.1" customHeight="1" x14ac:dyDescent="0.2">
      <c r="A2442" s="12" t="s">
        <v>48</v>
      </c>
      <c r="B2442" s="14">
        <v>88247</v>
      </c>
      <c r="C2442" s="12" t="s">
        <v>44</v>
      </c>
      <c r="D2442" s="12" t="s">
        <v>1049</v>
      </c>
      <c r="E2442" s="137" t="s">
        <v>46</v>
      </c>
      <c r="F2442" s="137"/>
      <c r="G2442" s="13" t="s">
        <v>73</v>
      </c>
      <c r="H2442" s="16">
        <v>0.21299999999999999</v>
      </c>
      <c r="I2442" s="15">
        <f t="shared" ref="I2442:I2444" si="779">P2442</f>
        <v>13.5975</v>
      </c>
      <c r="J2442" s="15">
        <f>ROUND(H2442*I2442,2)</f>
        <v>2.9</v>
      </c>
      <c r="K2442" s="65"/>
      <c r="N2442" s="59">
        <v>18.13</v>
      </c>
      <c r="O2442" s="68">
        <f t="shared" si="777"/>
        <v>4.5324999999999998</v>
      </c>
      <c r="P2442" s="68">
        <f t="shared" si="757"/>
        <v>13.5975</v>
      </c>
      <c r="Q2442" s="69">
        <f t="shared" si="778"/>
        <v>0.25</v>
      </c>
    </row>
    <row r="2443" spans="1:17" ht="24" customHeight="1" x14ac:dyDescent="0.2">
      <c r="A2443" s="12" t="s">
        <v>48</v>
      </c>
      <c r="B2443" s="14">
        <v>88264</v>
      </c>
      <c r="C2443" s="12" t="s">
        <v>44</v>
      </c>
      <c r="D2443" s="12" t="s">
        <v>564</v>
      </c>
      <c r="E2443" s="137" t="s">
        <v>46</v>
      </c>
      <c r="F2443" s="137"/>
      <c r="G2443" s="13" t="s">
        <v>73</v>
      </c>
      <c r="H2443" s="16">
        <v>0.21299999999999999</v>
      </c>
      <c r="I2443" s="15">
        <f t="shared" si="779"/>
        <v>16.484999999999999</v>
      </c>
      <c r="J2443" s="15">
        <f t="shared" ref="J2443:J2444" si="780">ROUNDDOWN(H2443*I2443,2)</f>
        <v>3.51</v>
      </c>
      <c r="K2443" s="65"/>
      <c r="N2443" s="59">
        <v>21.98</v>
      </c>
      <c r="O2443" s="68">
        <f t="shared" si="777"/>
        <v>5.4950000000000001</v>
      </c>
      <c r="P2443" s="68">
        <f t="shared" si="757"/>
        <v>16.484999999999999</v>
      </c>
      <c r="Q2443" s="69">
        <f t="shared" si="778"/>
        <v>0.25</v>
      </c>
    </row>
    <row r="2444" spans="1:17" ht="26.1" customHeight="1" thickBot="1" x14ac:dyDescent="0.25">
      <c r="A2444" s="17" t="s">
        <v>50</v>
      </c>
      <c r="B2444" s="19">
        <v>2683</v>
      </c>
      <c r="C2444" s="17" t="s">
        <v>44</v>
      </c>
      <c r="D2444" s="17" t="s">
        <v>1182</v>
      </c>
      <c r="E2444" s="139" t="s">
        <v>54</v>
      </c>
      <c r="F2444" s="139"/>
      <c r="G2444" s="18" t="s">
        <v>108</v>
      </c>
      <c r="H2444" s="21">
        <v>1.1000000000000001</v>
      </c>
      <c r="I2444" s="20">
        <f t="shared" si="779"/>
        <v>38.6325</v>
      </c>
      <c r="J2444" s="20">
        <f t="shared" si="780"/>
        <v>42.49</v>
      </c>
      <c r="K2444" s="65"/>
      <c r="N2444" s="59">
        <v>51.51</v>
      </c>
      <c r="O2444" s="68">
        <f t="shared" si="777"/>
        <v>12.8775</v>
      </c>
      <c r="P2444" s="68">
        <f t="shared" si="757"/>
        <v>38.6325</v>
      </c>
      <c r="Q2444" s="69">
        <f t="shared" si="778"/>
        <v>0.25</v>
      </c>
    </row>
    <row r="2445" spans="1:17" ht="0.95" customHeight="1" thickTop="1" x14ac:dyDescent="0.2">
      <c r="A2445" s="11"/>
      <c r="B2445" s="11"/>
      <c r="C2445" s="11"/>
      <c r="D2445" s="11"/>
      <c r="E2445" s="11"/>
      <c r="F2445" s="11"/>
      <c r="G2445" s="11"/>
      <c r="H2445" s="11"/>
      <c r="I2445" s="11"/>
      <c r="J2445" s="11"/>
      <c r="K2445" s="65" t="b">
        <f t="shared" si="776"/>
        <v>0</v>
      </c>
      <c r="N2445" s="59"/>
      <c r="O2445" s="68">
        <f t="shared" si="777"/>
        <v>0</v>
      </c>
      <c r="P2445" s="68">
        <f t="shared" si="757"/>
        <v>0</v>
      </c>
      <c r="Q2445" s="69" t="e">
        <f t="shared" si="778"/>
        <v>#DIV/0!</v>
      </c>
    </row>
    <row r="2446" spans="1:17" ht="18" customHeight="1" x14ac:dyDescent="0.2">
      <c r="A2446" s="2" t="s">
        <v>13597</v>
      </c>
      <c r="B2446" s="4" t="s">
        <v>36</v>
      </c>
      <c r="C2446" s="2" t="s">
        <v>37</v>
      </c>
      <c r="D2446" s="2" t="s">
        <v>9</v>
      </c>
      <c r="E2446" s="129" t="s">
        <v>38</v>
      </c>
      <c r="F2446" s="129"/>
      <c r="G2446" s="3" t="s">
        <v>39</v>
      </c>
      <c r="H2446" s="4" t="s">
        <v>40</v>
      </c>
      <c r="I2446" s="4" t="s">
        <v>41</v>
      </c>
      <c r="J2446" s="4" t="s">
        <v>10</v>
      </c>
      <c r="K2446" s="65">
        <f t="shared" si="776"/>
        <v>246.88</v>
      </c>
      <c r="N2446" s="59" t="s">
        <v>41</v>
      </c>
      <c r="O2446" s="68" t="e">
        <f t="shared" si="777"/>
        <v>#VALUE!</v>
      </c>
      <c r="P2446" s="68" t="e">
        <f t="shared" ref="P2446:P2509" si="781">N2446-O2446</f>
        <v>#VALUE!</v>
      </c>
      <c r="Q2446" s="69" t="e">
        <f t="shared" si="778"/>
        <v>#VALUE!</v>
      </c>
    </row>
    <row r="2447" spans="1:17" ht="39" customHeight="1" x14ac:dyDescent="0.2">
      <c r="A2447" s="6" t="s">
        <v>42</v>
      </c>
      <c r="B2447" s="8">
        <v>12472</v>
      </c>
      <c r="C2447" s="6" t="s">
        <v>90</v>
      </c>
      <c r="D2447" s="6" t="s">
        <v>1183</v>
      </c>
      <c r="E2447" s="138" t="s">
        <v>1184</v>
      </c>
      <c r="F2447" s="138"/>
      <c r="G2447" s="7" t="s">
        <v>545</v>
      </c>
      <c r="H2447" s="10">
        <v>1</v>
      </c>
      <c r="I2447" s="9">
        <f>SUM(J2448:J2450)</f>
        <v>246.88</v>
      </c>
      <c r="J2447" s="9">
        <f>H2447*I2447</f>
        <v>246.88</v>
      </c>
      <c r="K2447" s="65"/>
      <c r="N2447" s="59">
        <v>329.16999999999996</v>
      </c>
      <c r="O2447" s="68">
        <f t="shared" si="777"/>
        <v>82.29249999999999</v>
      </c>
      <c r="P2447" s="68">
        <f t="shared" si="781"/>
        <v>246.87749999999997</v>
      </c>
      <c r="Q2447" s="69">
        <f t="shared" si="778"/>
        <v>0.25</v>
      </c>
    </row>
    <row r="2448" spans="1:17" ht="24" customHeight="1" x14ac:dyDescent="0.2">
      <c r="A2448" s="12" t="s">
        <v>48</v>
      </c>
      <c r="B2448" s="14">
        <v>88316</v>
      </c>
      <c r="C2448" s="12" t="s">
        <v>44</v>
      </c>
      <c r="D2448" s="12" t="s">
        <v>106</v>
      </c>
      <c r="E2448" s="137" t="s">
        <v>46</v>
      </c>
      <c r="F2448" s="137"/>
      <c r="G2448" s="13" t="s">
        <v>73</v>
      </c>
      <c r="H2448" s="16">
        <v>0.4</v>
      </c>
      <c r="I2448" s="15">
        <f t="shared" ref="I2448:I2450" si="782">P2448</f>
        <v>12.84</v>
      </c>
      <c r="J2448" s="15">
        <f>ROUND(H2448*I2448,2)</f>
        <v>5.14</v>
      </c>
      <c r="K2448" s="65"/>
      <c r="N2448" s="59">
        <v>17.12</v>
      </c>
      <c r="O2448" s="68">
        <f t="shared" si="777"/>
        <v>4.28</v>
      </c>
      <c r="P2448" s="68">
        <f t="shared" si="781"/>
        <v>12.84</v>
      </c>
      <c r="Q2448" s="69">
        <f t="shared" si="778"/>
        <v>0.25</v>
      </c>
    </row>
    <row r="2449" spans="1:17" ht="24" customHeight="1" x14ac:dyDescent="0.2">
      <c r="A2449" s="12" t="s">
        <v>48</v>
      </c>
      <c r="B2449" s="14">
        <v>88264</v>
      </c>
      <c r="C2449" s="12" t="s">
        <v>44</v>
      </c>
      <c r="D2449" s="12" t="s">
        <v>564</v>
      </c>
      <c r="E2449" s="137" t="s">
        <v>46</v>
      </c>
      <c r="F2449" s="137"/>
      <c r="G2449" s="13" t="s">
        <v>73</v>
      </c>
      <c r="H2449" s="16">
        <v>0.4</v>
      </c>
      <c r="I2449" s="15">
        <f t="shared" si="782"/>
        <v>16.484999999999999</v>
      </c>
      <c r="J2449" s="15">
        <f t="shared" ref="J2449:J2450" si="783">ROUND(H2449*I2449,2)</f>
        <v>6.59</v>
      </c>
      <c r="K2449" s="65"/>
      <c r="N2449" s="59">
        <v>21.98</v>
      </c>
      <c r="O2449" s="68">
        <f t="shared" si="777"/>
        <v>5.4950000000000001</v>
      </c>
      <c r="P2449" s="68">
        <f t="shared" si="781"/>
        <v>16.484999999999999</v>
      </c>
      <c r="Q2449" s="69">
        <f t="shared" si="778"/>
        <v>0.25</v>
      </c>
    </row>
    <row r="2450" spans="1:17" ht="26.1" customHeight="1" thickBot="1" x14ac:dyDescent="0.25">
      <c r="A2450" s="17" t="s">
        <v>50</v>
      </c>
      <c r="B2450" s="19">
        <v>13299</v>
      </c>
      <c r="C2450" s="17" t="s">
        <v>90</v>
      </c>
      <c r="D2450" s="17" t="s">
        <v>1185</v>
      </c>
      <c r="E2450" s="139" t="s">
        <v>54</v>
      </c>
      <c r="F2450" s="139"/>
      <c r="G2450" s="18" t="s">
        <v>545</v>
      </c>
      <c r="H2450" s="21">
        <v>1</v>
      </c>
      <c r="I2450" s="20">
        <f t="shared" si="782"/>
        <v>235.14749999999998</v>
      </c>
      <c r="J2450" s="20">
        <f t="shared" si="783"/>
        <v>235.15</v>
      </c>
      <c r="K2450" s="65"/>
      <c r="N2450" s="59">
        <v>313.52999999999997</v>
      </c>
      <c r="O2450" s="68">
        <f t="shared" si="777"/>
        <v>78.382499999999993</v>
      </c>
      <c r="P2450" s="68">
        <f t="shared" si="781"/>
        <v>235.14749999999998</v>
      </c>
      <c r="Q2450" s="69">
        <f t="shared" si="778"/>
        <v>0.25</v>
      </c>
    </row>
    <row r="2451" spans="1:17" ht="0.95" customHeight="1" thickTop="1" x14ac:dyDescent="0.2">
      <c r="A2451" s="11"/>
      <c r="B2451" s="11"/>
      <c r="C2451" s="11"/>
      <c r="D2451" s="11"/>
      <c r="E2451" s="11"/>
      <c r="F2451" s="11"/>
      <c r="G2451" s="11"/>
      <c r="H2451" s="11"/>
      <c r="I2451" s="11"/>
      <c r="J2451" s="11"/>
      <c r="K2451" s="65" t="b">
        <f t="shared" si="776"/>
        <v>0</v>
      </c>
      <c r="N2451" s="59"/>
      <c r="O2451" s="68">
        <f t="shared" si="777"/>
        <v>0</v>
      </c>
      <c r="P2451" s="68">
        <f t="shared" si="781"/>
        <v>0</v>
      </c>
      <c r="Q2451" s="69" t="e">
        <f t="shared" si="778"/>
        <v>#DIV/0!</v>
      </c>
    </row>
    <row r="2452" spans="1:17" ht="18" customHeight="1" x14ac:dyDescent="0.2">
      <c r="A2452" s="2" t="s">
        <v>13598</v>
      </c>
      <c r="B2452" s="4" t="s">
        <v>36</v>
      </c>
      <c r="C2452" s="2" t="s">
        <v>37</v>
      </c>
      <c r="D2452" s="2" t="s">
        <v>9</v>
      </c>
      <c r="E2452" s="129" t="s">
        <v>38</v>
      </c>
      <c r="F2452" s="129"/>
      <c r="G2452" s="3" t="s">
        <v>39</v>
      </c>
      <c r="H2452" s="4" t="s">
        <v>40</v>
      </c>
      <c r="I2452" s="4" t="s">
        <v>41</v>
      </c>
      <c r="J2452" s="4" t="s">
        <v>10</v>
      </c>
      <c r="K2452" s="65">
        <f t="shared" si="776"/>
        <v>4.04</v>
      </c>
      <c r="N2452" s="59" t="s">
        <v>41</v>
      </c>
      <c r="O2452" s="68" t="e">
        <f t="shared" si="777"/>
        <v>#VALUE!</v>
      </c>
      <c r="P2452" s="68" t="e">
        <f t="shared" si="781"/>
        <v>#VALUE!</v>
      </c>
      <c r="Q2452" s="69" t="e">
        <f t="shared" si="778"/>
        <v>#VALUE!</v>
      </c>
    </row>
    <row r="2453" spans="1:17" ht="39" customHeight="1" x14ac:dyDescent="0.2">
      <c r="A2453" s="6" t="s">
        <v>42</v>
      </c>
      <c r="B2453" s="8">
        <v>91875</v>
      </c>
      <c r="C2453" s="6" t="s">
        <v>44</v>
      </c>
      <c r="D2453" s="6" t="s">
        <v>194</v>
      </c>
      <c r="E2453" s="138" t="s">
        <v>157</v>
      </c>
      <c r="F2453" s="138"/>
      <c r="G2453" s="7" t="s">
        <v>130</v>
      </c>
      <c r="H2453" s="10">
        <v>1</v>
      </c>
      <c r="I2453" s="9">
        <f>SUM(J2454:J2456)</f>
        <v>4.04</v>
      </c>
      <c r="J2453" s="9">
        <f>H2453*I2453</f>
        <v>4.04</v>
      </c>
      <c r="K2453" s="65"/>
      <c r="N2453" s="59">
        <v>5.3800000000000008</v>
      </c>
      <c r="O2453" s="68">
        <f t="shared" si="777"/>
        <v>1.3450000000000002</v>
      </c>
      <c r="P2453" s="68">
        <f t="shared" si="781"/>
        <v>4.0350000000000001</v>
      </c>
      <c r="Q2453" s="69">
        <f t="shared" si="778"/>
        <v>0.25000000000000011</v>
      </c>
    </row>
    <row r="2454" spans="1:17" ht="26.1" customHeight="1" x14ac:dyDescent="0.2">
      <c r="A2454" s="12" t="s">
        <v>48</v>
      </c>
      <c r="B2454" s="14">
        <v>88247</v>
      </c>
      <c r="C2454" s="12" t="s">
        <v>44</v>
      </c>
      <c r="D2454" s="12" t="s">
        <v>1049</v>
      </c>
      <c r="E2454" s="137" t="s">
        <v>46</v>
      </c>
      <c r="F2454" s="137"/>
      <c r="G2454" s="13" t="s">
        <v>73</v>
      </c>
      <c r="H2454" s="16">
        <v>0.107</v>
      </c>
      <c r="I2454" s="15">
        <f t="shared" ref="I2454:I2456" si="784">P2454</f>
        <v>13.5975</v>
      </c>
      <c r="J2454" s="15">
        <f>ROUND(H2454*I2454,2)</f>
        <v>1.45</v>
      </c>
      <c r="K2454" s="65"/>
      <c r="N2454" s="59">
        <v>18.13</v>
      </c>
      <c r="O2454" s="68">
        <f t="shared" si="777"/>
        <v>4.5324999999999998</v>
      </c>
      <c r="P2454" s="68">
        <f t="shared" si="781"/>
        <v>13.5975</v>
      </c>
      <c r="Q2454" s="69">
        <f t="shared" si="778"/>
        <v>0.25</v>
      </c>
    </row>
    <row r="2455" spans="1:17" ht="24" customHeight="1" x14ac:dyDescent="0.2">
      <c r="A2455" s="12" t="s">
        <v>48</v>
      </c>
      <c r="B2455" s="14">
        <v>88264</v>
      </c>
      <c r="C2455" s="12" t="s">
        <v>44</v>
      </c>
      <c r="D2455" s="12" t="s">
        <v>564</v>
      </c>
      <c r="E2455" s="137" t="s">
        <v>46</v>
      </c>
      <c r="F2455" s="137"/>
      <c r="G2455" s="13" t="s">
        <v>73</v>
      </c>
      <c r="H2455" s="16">
        <v>0.107</v>
      </c>
      <c r="I2455" s="15">
        <f t="shared" si="784"/>
        <v>16.484999999999999</v>
      </c>
      <c r="J2455" s="15">
        <f>ROUND(H2455*I2455,2)</f>
        <v>1.76</v>
      </c>
      <c r="K2455" s="65"/>
      <c r="N2455" s="59">
        <v>21.98</v>
      </c>
      <c r="O2455" s="68">
        <f t="shared" si="777"/>
        <v>5.4950000000000001</v>
      </c>
      <c r="P2455" s="68">
        <f t="shared" si="781"/>
        <v>16.484999999999999</v>
      </c>
      <c r="Q2455" s="69">
        <f t="shared" si="778"/>
        <v>0.25</v>
      </c>
    </row>
    <row r="2456" spans="1:17" ht="26.1" customHeight="1" thickBot="1" x14ac:dyDescent="0.25">
      <c r="A2456" s="17" t="s">
        <v>50</v>
      </c>
      <c r="B2456" s="19">
        <v>1891</v>
      </c>
      <c r="C2456" s="17" t="s">
        <v>44</v>
      </c>
      <c r="D2456" s="17" t="s">
        <v>1186</v>
      </c>
      <c r="E2456" s="139" t="s">
        <v>54</v>
      </c>
      <c r="F2456" s="139"/>
      <c r="G2456" s="18" t="s">
        <v>130</v>
      </c>
      <c r="H2456" s="21">
        <v>1</v>
      </c>
      <c r="I2456" s="20">
        <f t="shared" si="784"/>
        <v>0.82500000000000007</v>
      </c>
      <c r="J2456" s="20">
        <f>ROUND(H2456*I2456,2)</f>
        <v>0.83</v>
      </c>
      <c r="K2456" s="65"/>
      <c r="N2456" s="59">
        <v>1.1000000000000001</v>
      </c>
      <c r="O2456" s="68">
        <f t="shared" si="777"/>
        <v>0.27500000000000002</v>
      </c>
      <c r="P2456" s="68">
        <f t="shared" si="781"/>
        <v>0.82500000000000007</v>
      </c>
      <c r="Q2456" s="69">
        <f t="shared" si="778"/>
        <v>0.25</v>
      </c>
    </row>
    <row r="2457" spans="1:17" ht="0.95" customHeight="1" thickTop="1" x14ac:dyDescent="0.2">
      <c r="A2457" s="11"/>
      <c r="B2457" s="11"/>
      <c r="C2457" s="11"/>
      <c r="D2457" s="11"/>
      <c r="E2457" s="11"/>
      <c r="F2457" s="11"/>
      <c r="G2457" s="11"/>
      <c r="H2457" s="11"/>
      <c r="I2457" s="11"/>
      <c r="J2457" s="11"/>
      <c r="K2457" s="65"/>
      <c r="N2457" s="59"/>
      <c r="O2457" s="68">
        <f t="shared" si="777"/>
        <v>0</v>
      </c>
      <c r="P2457" s="68">
        <f t="shared" si="781"/>
        <v>0</v>
      </c>
      <c r="Q2457" s="69" t="e">
        <f t="shared" si="778"/>
        <v>#DIV/0!</v>
      </c>
    </row>
    <row r="2458" spans="1:17" ht="18" customHeight="1" x14ac:dyDescent="0.2">
      <c r="A2458" s="2" t="s">
        <v>13599</v>
      </c>
      <c r="B2458" s="4" t="s">
        <v>36</v>
      </c>
      <c r="C2458" s="2" t="s">
        <v>37</v>
      </c>
      <c r="D2458" s="2" t="s">
        <v>9</v>
      </c>
      <c r="E2458" s="129" t="s">
        <v>38</v>
      </c>
      <c r="F2458" s="129"/>
      <c r="G2458" s="3" t="s">
        <v>39</v>
      </c>
      <c r="H2458" s="4" t="s">
        <v>40</v>
      </c>
      <c r="I2458" s="4" t="s">
        <v>41</v>
      </c>
      <c r="J2458" s="4" t="s">
        <v>10</v>
      </c>
      <c r="K2458" s="65">
        <f t="shared" si="776"/>
        <v>5.33</v>
      </c>
      <c r="N2458" s="59" t="s">
        <v>41</v>
      </c>
      <c r="O2458" s="68" t="e">
        <f t="shared" si="777"/>
        <v>#VALUE!</v>
      </c>
      <c r="P2458" s="68" t="e">
        <f t="shared" si="781"/>
        <v>#VALUE!</v>
      </c>
      <c r="Q2458" s="69" t="e">
        <f t="shared" si="778"/>
        <v>#VALUE!</v>
      </c>
    </row>
    <row r="2459" spans="1:17" ht="39" customHeight="1" x14ac:dyDescent="0.2">
      <c r="A2459" s="6" t="s">
        <v>42</v>
      </c>
      <c r="B2459" s="8">
        <v>91876</v>
      </c>
      <c r="C2459" s="6" t="s">
        <v>44</v>
      </c>
      <c r="D2459" s="6" t="s">
        <v>1187</v>
      </c>
      <c r="E2459" s="138" t="s">
        <v>157</v>
      </c>
      <c r="F2459" s="138"/>
      <c r="G2459" s="7" t="s">
        <v>130</v>
      </c>
      <c r="H2459" s="10">
        <v>1</v>
      </c>
      <c r="I2459" s="9">
        <f>SUM(J2460:J2462)</f>
        <v>5.33</v>
      </c>
      <c r="J2459" s="9">
        <f>H2459*I2459</f>
        <v>5.33</v>
      </c>
      <c r="K2459" s="65"/>
      <c r="N2459" s="59">
        <v>7.1000000000000005</v>
      </c>
      <c r="O2459" s="68">
        <f t="shared" si="777"/>
        <v>1.7750000000000001</v>
      </c>
      <c r="P2459" s="68">
        <f t="shared" si="781"/>
        <v>5.3250000000000002</v>
      </c>
      <c r="Q2459" s="69">
        <f t="shared" si="778"/>
        <v>0.25</v>
      </c>
    </row>
    <row r="2460" spans="1:17" ht="26.1" customHeight="1" x14ac:dyDescent="0.2">
      <c r="A2460" s="12" t="s">
        <v>48</v>
      </c>
      <c r="B2460" s="14">
        <v>88247</v>
      </c>
      <c r="C2460" s="12" t="s">
        <v>44</v>
      </c>
      <c r="D2460" s="12" t="s">
        <v>1049</v>
      </c>
      <c r="E2460" s="137" t="s">
        <v>46</v>
      </c>
      <c r="F2460" s="137"/>
      <c r="G2460" s="13" t="s">
        <v>73</v>
      </c>
      <c r="H2460" s="16">
        <v>0.13900000000000001</v>
      </c>
      <c r="I2460" s="15">
        <f t="shared" ref="I2460:I2462" si="785">P2460</f>
        <v>13.5975</v>
      </c>
      <c r="J2460" s="15">
        <f>ROUND(H2460*I2460,2)</f>
        <v>1.89</v>
      </c>
      <c r="K2460" s="65"/>
      <c r="N2460" s="59">
        <v>18.13</v>
      </c>
      <c r="O2460" s="68">
        <f t="shared" si="777"/>
        <v>4.5324999999999998</v>
      </c>
      <c r="P2460" s="68">
        <f t="shared" si="781"/>
        <v>13.5975</v>
      </c>
      <c r="Q2460" s="69">
        <f t="shared" si="778"/>
        <v>0.25</v>
      </c>
    </row>
    <row r="2461" spans="1:17" ht="24" customHeight="1" x14ac:dyDescent="0.2">
      <c r="A2461" s="12" t="s">
        <v>48</v>
      </c>
      <c r="B2461" s="14">
        <v>88264</v>
      </c>
      <c r="C2461" s="12" t="s">
        <v>44</v>
      </c>
      <c r="D2461" s="12" t="s">
        <v>564</v>
      </c>
      <c r="E2461" s="137" t="s">
        <v>46</v>
      </c>
      <c r="F2461" s="137"/>
      <c r="G2461" s="13" t="s">
        <v>73</v>
      </c>
      <c r="H2461" s="16">
        <v>0.13900000000000001</v>
      </c>
      <c r="I2461" s="15">
        <f t="shared" si="785"/>
        <v>16.484999999999999</v>
      </c>
      <c r="J2461" s="15">
        <f>ROUND(H2461*I2461,2)</f>
        <v>2.29</v>
      </c>
      <c r="K2461" s="65"/>
      <c r="N2461" s="59">
        <v>21.98</v>
      </c>
      <c r="O2461" s="68">
        <f t="shared" si="777"/>
        <v>5.4950000000000001</v>
      </c>
      <c r="P2461" s="68">
        <f t="shared" si="781"/>
        <v>16.484999999999999</v>
      </c>
      <c r="Q2461" s="69">
        <f t="shared" si="778"/>
        <v>0.25</v>
      </c>
    </row>
    <row r="2462" spans="1:17" ht="26.1" customHeight="1" thickBot="1" x14ac:dyDescent="0.25">
      <c r="A2462" s="17" t="s">
        <v>50</v>
      </c>
      <c r="B2462" s="19">
        <v>1892</v>
      </c>
      <c r="C2462" s="17" t="s">
        <v>44</v>
      </c>
      <c r="D2462" s="17" t="s">
        <v>1188</v>
      </c>
      <c r="E2462" s="139" t="s">
        <v>54</v>
      </c>
      <c r="F2462" s="139"/>
      <c r="G2462" s="18" t="s">
        <v>130</v>
      </c>
      <c r="H2462" s="21">
        <v>1</v>
      </c>
      <c r="I2462" s="20">
        <f t="shared" si="785"/>
        <v>1.1475</v>
      </c>
      <c r="J2462" s="20">
        <f>ROUND(H2462*I2462,2)</f>
        <v>1.1499999999999999</v>
      </c>
      <c r="K2462" s="65"/>
      <c r="N2462" s="59">
        <v>1.53</v>
      </c>
      <c r="O2462" s="68">
        <f t="shared" si="777"/>
        <v>0.38250000000000001</v>
      </c>
      <c r="P2462" s="68">
        <f t="shared" si="781"/>
        <v>1.1475</v>
      </c>
      <c r="Q2462" s="69">
        <f t="shared" si="778"/>
        <v>0.25</v>
      </c>
    </row>
    <row r="2463" spans="1:17" ht="0.95" customHeight="1" thickTop="1" x14ac:dyDescent="0.2">
      <c r="A2463" s="11"/>
      <c r="B2463" s="11"/>
      <c r="C2463" s="11"/>
      <c r="D2463" s="11"/>
      <c r="E2463" s="11"/>
      <c r="F2463" s="11"/>
      <c r="G2463" s="11"/>
      <c r="H2463" s="11"/>
      <c r="I2463" s="11"/>
      <c r="J2463" s="11"/>
      <c r="K2463" s="65" t="b">
        <f t="shared" si="776"/>
        <v>0</v>
      </c>
      <c r="N2463" s="59"/>
      <c r="O2463" s="68">
        <f t="shared" si="777"/>
        <v>0</v>
      </c>
      <c r="P2463" s="68">
        <f t="shared" si="781"/>
        <v>0</v>
      </c>
      <c r="Q2463" s="69" t="e">
        <f t="shared" si="778"/>
        <v>#DIV/0!</v>
      </c>
    </row>
    <row r="2464" spans="1:17" ht="18" customHeight="1" x14ac:dyDescent="0.2">
      <c r="A2464" s="2" t="s">
        <v>13600</v>
      </c>
      <c r="B2464" s="4" t="s">
        <v>36</v>
      </c>
      <c r="C2464" s="2" t="s">
        <v>37</v>
      </c>
      <c r="D2464" s="2" t="s">
        <v>9</v>
      </c>
      <c r="E2464" s="129" t="s">
        <v>38</v>
      </c>
      <c r="F2464" s="129"/>
      <c r="G2464" s="3" t="s">
        <v>39</v>
      </c>
      <c r="H2464" s="4" t="s">
        <v>40</v>
      </c>
      <c r="I2464" s="4" t="s">
        <v>41</v>
      </c>
      <c r="J2464" s="4" t="s">
        <v>10</v>
      </c>
      <c r="K2464" s="65">
        <f t="shared" si="776"/>
        <v>7.08</v>
      </c>
      <c r="N2464" s="59" t="s">
        <v>41</v>
      </c>
      <c r="O2464" s="68" t="e">
        <f t="shared" si="777"/>
        <v>#VALUE!</v>
      </c>
      <c r="P2464" s="68" t="e">
        <f t="shared" si="781"/>
        <v>#VALUE!</v>
      </c>
      <c r="Q2464" s="69" t="e">
        <f t="shared" si="778"/>
        <v>#VALUE!</v>
      </c>
    </row>
    <row r="2465" spans="1:17" ht="39" customHeight="1" x14ac:dyDescent="0.2">
      <c r="A2465" s="6" t="s">
        <v>42</v>
      </c>
      <c r="B2465" s="8">
        <v>91877</v>
      </c>
      <c r="C2465" s="6" t="s">
        <v>44</v>
      </c>
      <c r="D2465" s="6" t="s">
        <v>1189</v>
      </c>
      <c r="E2465" s="138" t="s">
        <v>157</v>
      </c>
      <c r="F2465" s="138"/>
      <c r="G2465" s="7" t="s">
        <v>130</v>
      </c>
      <c r="H2465" s="10">
        <v>1</v>
      </c>
      <c r="I2465" s="9">
        <f>SUM(J2466:J2468)</f>
        <v>7.08</v>
      </c>
      <c r="J2465" s="9">
        <f>H2465*I2465</f>
        <v>7.08</v>
      </c>
      <c r="K2465" s="65"/>
      <c r="N2465" s="59">
        <v>9.43</v>
      </c>
      <c r="O2465" s="68">
        <f t="shared" si="777"/>
        <v>2.3574999999999999</v>
      </c>
      <c r="P2465" s="68">
        <f t="shared" si="781"/>
        <v>7.0724999999999998</v>
      </c>
      <c r="Q2465" s="69">
        <f t="shared" si="778"/>
        <v>0.25</v>
      </c>
    </row>
    <row r="2466" spans="1:17" ht="26.1" customHeight="1" x14ac:dyDescent="0.2">
      <c r="A2466" s="12" t="s">
        <v>48</v>
      </c>
      <c r="B2466" s="14">
        <v>88247</v>
      </c>
      <c r="C2466" s="12" t="s">
        <v>44</v>
      </c>
      <c r="D2466" s="12" t="s">
        <v>1049</v>
      </c>
      <c r="E2466" s="137" t="s">
        <v>46</v>
      </c>
      <c r="F2466" s="137"/>
      <c r="G2466" s="13" t="s">
        <v>73</v>
      </c>
      <c r="H2466" s="16">
        <v>0.17599999999999999</v>
      </c>
      <c r="I2466" s="15">
        <f t="shared" ref="I2466:I2468" si="786">P2466</f>
        <v>13.5975</v>
      </c>
      <c r="J2466" s="15">
        <f>ROUND(H2466*I2466,2)</f>
        <v>2.39</v>
      </c>
      <c r="K2466" s="65"/>
      <c r="N2466" s="59">
        <v>18.13</v>
      </c>
      <c r="O2466" s="68">
        <f t="shared" si="777"/>
        <v>4.5324999999999998</v>
      </c>
      <c r="P2466" s="68">
        <f t="shared" si="781"/>
        <v>13.5975</v>
      </c>
      <c r="Q2466" s="69">
        <f t="shared" si="778"/>
        <v>0.25</v>
      </c>
    </row>
    <row r="2467" spans="1:17" ht="24" customHeight="1" x14ac:dyDescent="0.2">
      <c r="A2467" s="12" t="s">
        <v>48</v>
      </c>
      <c r="B2467" s="14">
        <v>88264</v>
      </c>
      <c r="C2467" s="12" t="s">
        <v>44</v>
      </c>
      <c r="D2467" s="12" t="s">
        <v>564</v>
      </c>
      <c r="E2467" s="137" t="s">
        <v>46</v>
      </c>
      <c r="F2467" s="137"/>
      <c r="G2467" s="13" t="s">
        <v>73</v>
      </c>
      <c r="H2467" s="16">
        <v>0.17599999999999999</v>
      </c>
      <c r="I2467" s="15">
        <f t="shared" si="786"/>
        <v>16.484999999999999</v>
      </c>
      <c r="J2467" s="15">
        <f>ROUND(H2467*I2467,2)</f>
        <v>2.9</v>
      </c>
      <c r="K2467" s="65"/>
      <c r="N2467" s="59">
        <v>21.98</v>
      </c>
      <c r="O2467" s="68">
        <f t="shared" si="777"/>
        <v>5.4950000000000001</v>
      </c>
      <c r="P2467" s="68">
        <f t="shared" si="781"/>
        <v>16.484999999999999</v>
      </c>
      <c r="Q2467" s="69">
        <f t="shared" si="778"/>
        <v>0.25</v>
      </c>
    </row>
    <row r="2468" spans="1:17" ht="26.1" customHeight="1" thickBot="1" x14ac:dyDescent="0.25">
      <c r="A2468" s="17" t="s">
        <v>50</v>
      </c>
      <c r="B2468" s="19">
        <v>1902</v>
      </c>
      <c r="C2468" s="17" t="s">
        <v>44</v>
      </c>
      <c r="D2468" s="17" t="s">
        <v>1190</v>
      </c>
      <c r="E2468" s="139" t="s">
        <v>54</v>
      </c>
      <c r="F2468" s="139"/>
      <c r="G2468" s="18" t="s">
        <v>130</v>
      </c>
      <c r="H2468" s="21">
        <v>1</v>
      </c>
      <c r="I2468" s="20">
        <f t="shared" si="786"/>
        <v>1.7849999999999999</v>
      </c>
      <c r="J2468" s="20">
        <f>ROUND(H2468*I2468,2)</f>
        <v>1.79</v>
      </c>
      <c r="K2468" s="65"/>
      <c r="N2468" s="59">
        <v>2.38</v>
      </c>
      <c r="O2468" s="68">
        <f t="shared" si="777"/>
        <v>0.59499999999999997</v>
      </c>
      <c r="P2468" s="68">
        <f t="shared" si="781"/>
        <v>1.7849999999999999</v>
      </c>
      <c r="Q2468" s="69">
        <f t="shared" si="778"/>
        <v>0.25</v>
      </c>
    </row>
    <row r="2469" spans="1:17" ht="0.95" customHeight="1" thickTop="1" x14ac:dyDescent="0.2">
      <c r="A2469" s="11"/>
      <c r="B2469" s="11"/>
      <c r="C2469" s="11"/>
      <c r="D2469" s="11"/>
      <c r="E2469" s="11"/>
      <c r="F2469" s="11"/>
      <c r="G2469" s="11"/>
      <c r="H2469" s="11"/>
      <c r="I2469" s="11"/>
      <c r="J2469" s="11"/>
      <c r="K2469" s="65" t="b">
        <f t="shared" si="776"/>
        <v>0</v>
      </c>
      <c r="N2469" s="59"/>
      <c r="O2469" s="68">
        <f t="shared" si="777"/>
        <v>0</v>
      </c>
      <c r="P2469" s="68">
        <f t="shared" si="781"/>
        <v>0</v>
      </c>
      <c r="Q2469" s="69" t="e">
        <f t="shared" si="778"/>
        <v>#DIV/0!</v>
      </c>
    </row>
    <row r="2470" spans="1:17" ht="18" customHeight="1" x14ac:dyDescent="0.2">
      <c r="A2470" s="2" t="s">
        <v>13601</v>
      </c>
      <c r="B2470" s="4" t="s">
        <v>36</v>
      </c>
      <c r="C2470" s="2" t="s">
        <v>37</v>
      </c>
      <c r="D2470" s="2" t="s">
        <v>9</v>
      </c>
      <c r="E2470" s="129" t="s">
        <v>38</v>
      </c>
      <c r="F2470" s="129"/>
      <c r="G2470" s="3" t="s">
        <v>39</v>
      </c>
      <c r="H2470" s="4" t="s">
        <v>40</v>
      </c>
      <c r="I2470" s="4" t="s">
        <v>41</v>
      </c>
      <c r="J2470" s="4" t="s">
        <v>10</v>
      </c>
      <c r="K2470" s="65">
        <f t="shared" si="776"/>
        <v>9.1999999999999993</v>
      </c>
      <c r="N2470" s="59" t="s">
        <v>41</v>
      </c>
      <c r="O2470" s="68" t="e">
        <f t="shared" si="777"/>
        <v>#VALUE!</v>
      </c>
      <c r="P2470" s="68" t="e">
        <f t="shared" si="781"/>
        <v>#VALUE!</v>
      </c>
      <c r="Q2470" s="69" t="e">
        <f t="shared" si="778"/>
        <v>#VALUE!</v>
      </c>
    </row>
    <row r="2471" spans="1:17" ht="51.95" customHeight="1" x14ac:dyDescent="0.2">
      <c r="A2471" s="6" t="s">
        <v>42</v>
      </c>
      <c r="B2471" s="8">
        <v>93013</v>
      </c>
      <c r="C2471" s="6" t="s">
        <v>44</v>
      </c>
      <c r="D2471" s="6" t="s">
        <v>1191</v>
      </c>
      <c r="E2471" s="138" t="s">
        <v>157</v>
      </c>
      <c r="F2471" s="138"/>
      <c r="G2471" s="7" t="s">
        <v>130</v>
      </c>
      <c r="H2471" s="10">
        <v>1</v>
      </c>
      <c r="I2471" s="9">
        <f>SUM(J2472:J2474)</f>
        <v>9.1999999999999993</v>
      </c>
      <c r="J2471" s="9">
        <f>H2471*I2471</f>
        <v>9.1999999999999993</v>
      </c>
      <c r="K2471" s="65"/>
      <c r="N2471" s="59">
        <v>12.259999999999998</v>
      </c>
      <c r="O2471" s="68">
        <f t="shared" si="777"/>
        <v>3.0649999999999995</v>
      </c>
      <c r="P2471" s="68">
        <f t="shared" si="781"/>
        <v>9.1949999999999985</v>
      </c>
      <c r="Q2471" s="69">
        <f t="shared" si="778"/>
        <v>0.25</v>
      </c>
    </row>
    <row r="2472" spans="1:17" ht="26.1" customHeight="1" x14ac:dyDescent="0.2">
      <c r="A2472" s="12" t="s">
        <v>48</v>
      </c>
      <c r="B2472" s="14">
        <v>88247</v>
      </c>
      <c r="C2472" s="12" t="s">
        <v>44</v>
      </c>
      <c r="D2472" s="12" t="s">
        <v>1049</v>
      </c>
      <c r="E2472" s="137" t="s">
        <v>46</v>
      </c>
      <c r="F2472" s="137"/>
      <c r="G2472" s="13" t="s">
        <v>73</v>
      </c>
      <c r="H2472" s="16">
        <v>0.2243</v>
      </c>
      <c r="I2472" s="15">
        <f t="shared" ref="I2472:I2474" si="787">P2472</f>
        <v>13.5975</v>
      </c>
      <c r="J2472" s="15">
        <f>ROUND(H2472*I2472,2)</f>
        <v>3.05</v>
      </c>
      <c r="K2472" s="65"/>
      <c r="N2472" s="59">
        <v>18.13</v>
      </c>
      <c r="O2472" s="68">
        <f t="shared" si="777"/>
        <v>4.5324999999999998</v>
      </c>
      <c r="P2472" s="68">
        <f t="shared" si="781"/>
        <v>13.5975</v>
      </c>
      <c r="Q2472" s="69">
        <f t="shared" si="778"/>
        <v>0.25</v>
      </c>
    </row>
    <row r="2473" spans="1:17" ht="24" customHeight="1" x14ac:dyDescent="0.2">
      <c r="A2473" s="12" t="s">
        <v>48</v>
      </c>
      <c r="B2473" s="14">
        <v>88264</v>
      </c>
      <c r="C2473" s="12" t="s">
        <v>44</v>
      </c>
      <c r="D2473" s="12" t="s">
        <v>564</v>
      </c>
      <c r="E2473" s="137" t="s">
        <v>46</v>
      </c>
      <c r="F2473" s="137"/>
      <c r="G2473" s="13" t="s">
        <v>73</v>
      </c>
      <c r="H2473" s="16">
        <v>0.2243</v>
      </c>
      <c r="I2473" s="15">
        <f t="shared" si="787"/>
        <v>16.484999999999999</v>
      </c>
      <c r="J2473" s="15">
        <f>ROUND(H2473*I2473,2)</f>
        <v>3.7</v>
      </c>
      <c r="K2473" s="65"/>
      <c r="N2473" s="59">
        <v>21.98</v>
      </c>
      <c r="O2473" s="68">
        <f t="shared" si="777"/>
        <v>5.4950000000000001</v>
      </c>
      <c r="P2473" s="68">
        <f t="shared" si="781"/>
        <v>16.484999999999999</v>
      </c>
      <c r="Q2473" s="69">
        <f t="shared" si="778"/>
        <v>0.25</v>
      </c>
    </row>
    <row r="2474" spans="1:17" ht="26.1" customHeight="1" thickBot="1" x14ac:dyDescent="0.25">
      <c r="A2474" s="17" t="s">
        <v>50</v>
      </c>
      <c r="B2474" s="19">
        <v>1893</v>
      </c>
      <c r="C2474" s="17" t="s">
        <v>44</v>
      </c>
      <c r="D2474" s="17" t="s">
        <v>1192</v>
      </c>
      <c r="E2474" s="139" t="s">
        <v>54</v>
      </c>
      <c r="F2474" s="139"/>
      <c r="G2474" s="18" t="s">
        <v>130</v>
      </c>
      <c r="H2474" s="21">
        <v>1</v>
      </c>
      <c r="I2474" s="20">
        <f t="shared" si="787"/>
        <v>2.4525000000000001</v>
      </c>
      <c r="J2474" s="20">
        <f t="shared" ref="J2474" si="788">ROUNDDOWN(H2474*I2474,2)</f>
        <v>2.4500000000000002</v>
      </c>
      <c r="K2474" s="65"/>
      <c r="N2474" s="59">
        <v>3.27</v>
      </c>
      <c r="O2474" s="68">
        <f t="shared" si="777"/>
        <v>0.8175</v>
      </c>
      <c r="P2474" s="68">
        <f t="shared" si="781"/>
        <v>2.4525000000000001</v>
      </c>
      <c r="Q2474" s="69">
        <f t="shared" si="778"/>
        <v>0.25</v>
      </c>
    </row>
    <row r="2475" spans="1:17" ht="0.95" customHeight="1" thickTop="1" x14ac:dyDescent="0.2">
      <c r="A2475" s="11"/>
      <c r="B2475" s="11"/>
      <c r="C2475" s="11"/>
      <c r="D2475" s="11"/>
      <c r="E2475" s="11"/>
      <c r="F2475" s="11"/>
      <c r="G2475" s="11"/>
      <c r="H2475" s="11"/>
      <c r="I2475" s="11"/>
      <c r="J2475" s="11"/>
      <c r="K2475" s="65" t="b">
        <f t="shared" si="776"/>
        <v>0</v>
      </c>
      <c r="N2475" s="59"/>
      <c r="O2475" s="68">
        <f t="shared" si="777"/>
        <v>0</v>
      </c>
      <c r="P2475" s="68">
        <f t="shared" si="781"/>
        <v>0</v>
      </c>
      <c r="Q2475" s="69" t="e">
        <f t="shared" si="778"/>
        <v>#DIV/0!</v>
      </c>
    </row>
    <row r="2476" spans="1:17" ht="18" customHeight="1" x14ac:dyDescent="0.2">
      <c r="A2476" s="2" t="s">
        <v>13602</v>
      </c>
      <c r="B2476" s="4" t="s">
        <v>36</v>
      </c>
      <c r="C2476" s="2" t="s">
        <v>37</v>
      </c>
      <c r="D2476" s="2" t="s">
        <v>9</v>
      </c>
      <c r="E2476" s="129" t="s">
        <v>38</v>
      </c>
      <c r="F2476" s="129"/>
      <c r="G2476" s="3" t="s">
        <v>39</v>
      </c>
      <c r="H2476" s="4" t="s">
        <v>40</v>
      </c>
      <c r="I2476" s="4" t="s">
        <v>41</v>
      </c>
      <c r="J2476" s="4" t="s">
        <v>10</v>
      </c>
      <c r="K2476" s="65">
        <f t="shared" si="776"/>
        <v>11.3</v>
      </c>
      <c r="N2476" s="59" t="s">
        <v>41</v>
      </c>
      <c r="O2476" s="68" t="e">
        <f t="shared" si="777"/>
        <v>#VALUE!</v>
      </c>
      <c r="P2476" s="68" t="e">
        <f t="shared" si="781"/>
        <v>#VALUE!</v>
      </c>
      <c r="Q2476" s="69" t="e">
        <f t="shared" si="778"/>
        <v>#VALUE!</v>
      </c>
    </row>
    <row r="2477" spans="1:17" ht="39" customHeight="1" x14ac:dyDescent="0.2">
      <c r="A2477" s="6" t="s">
        <v>42</v>
      </c>
      <c r="B2477" s="8">
        <v>93014</v>
      </c>
      <c r="C2477" s="6" t="s">
        <v>44</v>
      </c>
      <c r="D2477" s="6" t="s">
        <v>1193</v>
      </c>
      <c r="E2477" s="138" t="s">
        <v>157</v>
      </c>
      <c r="F2477" s="138"/>
      <c r="G2477" s="7" t="s">
        <v>130</v>
      </c>
      <c r="H2477" s="10">
        <v>1</v>
      </c>
      <c r="I2477" s="9">
        <f>SUM(J2478:J2480)</f>
        <v>11.3</v>
      </c>
      <c r="J2477" s="9">
        <f>H2477*I2477</f>
        <v>11.3</v>
      </c>
      <c r="K2477" s="65"/>
      <c r="N2477" s="59">
        <v>15.06</v>
      </c>
      <c r="O2477" s="68">
        <f t="shared" si="777"/>
        <v>3.7650000000000001</v>
      </c>
      <c r="P2477" s="68">
        <f t="shared" si="781"/>
        <v>11.295</v>
      </c>
      <c r="Q2477" s="69">
        <f t="shared" si="778"/>
        <v>0.25</v>
      </c>
    </row>
    <row r="2478" spans="1:17" ht="26.1" customHeight="1" x14ac:dyDescent="0.2">
      <c r="A2478" s="12" t="s">
        <v>48</v>
      </c>
      <c r="B2478" s="14">
        <v>88247</v>
      </c>
      <c r="C2478" s="12" t="s">
        <v>44</v>
      </c>
      <c r="D2478" s="12" t="s">
        <v>1049</v>
      </c>
      <c r="E2478" s="137" t="s">
        <v>46</v>
      </c>
      <c r="F2478" s="137"/>
      <c r="G2478" s="13" t="s">
        <v>73</v>
      </c>
      <c r="H2478" s="16">
        <v>0.25790000000000002</v>
      </c>
      <c r="I2478" s="15">
        <f t="shared" ref="I2478:I2480" si="789">P2478</f>
        <v>13.5975</v>
      </c>
      <c r="J2478" s="15">
        <f>ROUND(H2478*I2478,2)</f>
        <v>3.51</v>
      </c>
      <c r="K2478" s="65"/>
      <c r="N2478" s="59">
        <v>18.13</v>
      </c>
      <c r="O2478" s="68">
        <f t="shared" si="777"/>
        <v>4.5324999999999998</v>
      </c>
      <c r="P2478" s="68">
        <f t="shared" si="781"/>
        <v>13.5975</v>
      </c>
      <c r="Q2478" s="69">
        <f t="shared" si="778"/>
        <v>0.25</v>
      </c>
    </row>
    <row r="2479" spans="1:17" ht="24" customHeight="1" x14ac:dyDescent="0.2">
      <c r="A2479" s="12" t="s">
        <v>48</v>
      </c>
      <c r="B2479" s="14">
        <v>88264</v>
      </c>
      <c r="C2479" s="12" t="s">
        <v>44</v>
      </c>
      <c r="D2479" s="12" t="s">
        <v>564</v>
      </c>
      <c r="E2479" s="137" t="s">
        <v>46</v>
      </c>
      <c r="F2479" s="137"/>
      <c r="G2479" s="13" t="s">
        <v>73</v>
      </c>
      <c r="H2479" s="16">
        <v>0.25790000000000002</v>
      </c>
      <c r="I2479" s="15">
        <f t="shared" si="789"/>
        <v>16.484999999999999</v>
      </c>
      <c r="J2479" s="15">
        <f t="shared" ref="J2479:J2480" si="790">ROUNDDOWN(H2479*I2479,2)</f>
        <v>4.25</v>
      </c>
      <c r="K2479" s="65"/>
      <c r="N2479" s="59">
        <v>21.98</v>
      </c>
      <c r="O2479" s="68">
        <f t="shared" si="777"/>
        <v>5.4950000000000001</v>
      </c>
      <c r="P2479" s="68">
        <f t="shared" si="781"/>
        <v>16.484999999999999</v>
      </c>
      <c r="Q2479" s="69">
        <f t="shared" si="778"/>
        <v>0.25</v>
      </c>
    </row>
    <row r="2480" spans="1:17" ht="26.1" customHeight="1" thickBot="1" x14ac:dyDescent="0.25">
      <c r="A2480" s="17" t="s">
        <v>50</v>
      </c>
      <c r="B2480" s="19">
        <v>1894</v>
      </c>
      <c r="C2480" s="17" t="s">
        <v>44</v>
      </c>
      <c r="D2480" s="17" t="s">
        <v>1194</v>
      </c>
      <c r="E2480" s="139" t="s">
        <v>54</v>
      </c>
      <c r="F2480" s="139"/>
      <c r="G2480" s="18" t="s">
        <v>130</v>
      </c>
      <c r="H2480" s="21">
        <v>1</v>
      </c>
      <c r="I2480" s="20">
        <f t="shared" si="789"/>
        <v>3.5475000000000003</v>
      </c>
      <c r="J2480" s="20">
        <f t="shared" si="790"/>
        <v>3.54</v>
      </c>
      <c r="K2480" s="65"/>
      <c r="N2480" s="59">
        <v>4.7300000000000004</v>
      </c>
      <c r="O2480" s="68">
        <f t="shared" si="777"/>
        <v>1.1825000000000001</v>
      </c>
      <c r="P2480" s="68">
        <f t="shared" si="781"/>
        <v>3.5475000000000003</v>
      </c>
      <c r="Q2480" s="69">
        <f t="shared" si="778"/>
        <v>0.25</v>
      </c>
    </row>
    <row r="2481" spans="1:17" ht="0.95" customHeight="1" thickTop="1" x14ac:dyDescent="0.2">
      <c r="A2481" s="11"/>
      <c r="B2481" s="11"/>
      <c r="C2481" s="11"/>
      <c r="D2481" s="11"/>
      <c r="E2481" s="11"/>
      <c r="F2481" s="11"/>
      <c r="G2481" s="11"/>
      <c r="H2481" s="11"/>
      <c r="I2481" s="11"/>
      <c r="J2481" s="11"/>
      <c r="K2481" s="65" t="b">
        <f t="shared" si="776"/>
        <v>0</v>
      </c>
      <c r="N2481" s="59"/>
      <c r="O2481" s="68">
        <f t="shared" si="777"/>
        <v>0</v>
      </c>
      <c r="P2481" s="68">
        <f t="shared" si="781"/>
        <v>0</v>
      </c>
      <c r="Q2481" s="69" t="e">
        <f t="shared" si="778"/>
        <v>#DIV/0!</v>
      </c>
    </row>
    <row r="2482" spans="1:17" ht="18" customHeight="1" x14ac:dyDescent="0.2">
      <c r="A2482" s="2" t="s">
        <v>13603</v>
      </c>
      <c r="B2482" s="4" t="s">
        <v>36</v>
      </c>
      <c r="C2482" s="2" t="s">
        <v>37</v>
      </c>
      <c r="D2482" s="2" t="s">
        <v>9</v>
      </c>
      <c r="E2482" s="129" t="s">
        <v>38</v>
      </c>
      <c r="F2482" s="129"/>
      <c r="G2482" s="3" t="s">
        <v>39</v>
      </c>
      <c r="H2482" s="4" t="s">
        <v>40</v>
      </c>
      <c r="I2482" s="4" t="s">
        <v>41</v>
      </c>
      <c r="J2482" s="4" t="s">
        <v>10</v>
      </c>
      <c r="K2482" s="65">
        <f t="shared" si="776"/>
        <v>31.45</v>
      </c>
      <c r="N2482" s="59" t="s">
        <v>41</v>
      </c>
      <c r="O2482" s="68" t="e">
        <f t="shared" si="777"/>
        <v>#VALUE!</v>
      </c>
      <c r="P2482" s="68" t="e">
        <f t="shared" si="781"/>
        <v>#VALUE!</v>
      </c>
      <c r="Q2482" s="69" t="e">
        <f t="shared" si="778"/>
        <v>#VALUE!</v>
      </c>
    </row>
    <row r="2483" spans="1:17" ht="39" customHeight="1" x14ac:dyDescent="0.2">
      <c r="A2483" s="6" t="s">
        <v>42</v>
      </c>
      <c r="B2483" s="8">
        <v>93017</v>
      </c>
      <c r="C2483" s="6" t="s">
        <v>44</v>
      </c>
      <c r="D2483" s="6" t="s">
        <v>1195</v>
      </c>
      <c r="E2483" s="138" t="s">
        <v>157</v>
      </c>
      <c r="F2483" s="138"/>
      <c r="G2483" s="7" t="s">
        <v>130</v>
      </c>
      <c r="H2483" s="10">
        <v>1</v>
      </c>
      <c r="I2483" s="9">
        <f>SUM(J2484:J2486)</f>
        <v>31.45</v>
      </c>
      <c r="J2483" s="9">
        <f>H2483*I2483</f>
        <v>31.45</v>
      </c>
      <c r="K2483" s="65"/>
      <c r="N2483" s="59">
        <v>41.93</v>
      </c>
      <c r="O2483" s="68">
        <f t="shared" si="777"/>
        <v>10.4825</v>
      </c>
      <c r="P2483" s="68">
        <f t="shared" si="781"/>
        <v>31.447499999999998</v>
      </c>
      <c r="Q2483" s="69">
        <f t="shared" si="778"/>
        <v>0.25</v>
      </c>
    </row>
    <row r="2484" spans="1:17" ht="26.1" customHeight="1" x14ac:dyDescent="0.2">
      <c r="A2484" s="12" t="s">
        <v>48</v>
      </c>
      <c r="B2484" s="14">
        <v>88247</v>
      </c>
      <c r="C2484" s="12" t="s">
        <v>44</v>
      </c>
      <c r="D2484" s="12" t="s">
        <v>1049</v>
      </c>
      <c r="E2484" s="137" t="s">
        <v>46</v>
      </c>
      <c r="F2484" s="137"/>
      <c r="G2484" s="13" t="s">
        <v>73</v>
      </c>
      <c r="H2484" s="16">
        <v>0.42599999999999999</v>
      </c>
      <c r="I2484" s="15">
        <f t="shared" ref="I2484:I2486" si="791">P2484</f>
        <v>13.5975</v>
      </c>
      <c r="J2484" s="15">
        <f>ROUND(H2484*I2484,2)</f>
        <v>5.79</v>
      </c>
      <c r="K2484" s="65"/>
      <c r="N2484" s="59">
        <v>18.13</v>
      </c>
      <c r="O2484" s="68">
        <f t="shared" si="777"/>
        <v>4.5324999999999998</v>
      </c>
      <c r="P2484" s="68">
        <f t="shared" si="781"/>
        <v>13.5975</v>
      </c>
      <c r="Q2484" s="69">
        <f t="shared" si="778"/>
        <v>0.25</v>
      </c>
    </row>
    <row r="2485" spans="1:17" ht="24" customHeight="1" x14ac:dyDescent="0.2">
      <c r="A2485" s="12" t="s">
        <v>48</v>
      </c>
      <c r="B2485" s="14">
        <v>88264</v>
      </c>
      <c r="C2485" s="12" t="s">
        <v>44</v>
      </c>
      <c r="D2485" s="12" t="s">
        <v>564</v>
      </c>
      <c r="E2485" s="137" t="s">
        <v>46</v>
      </c>
      <c r="F2485" s="137"/>
      <c r="G2485" s="13" t="s">
        <v>73</v>
      </c>
      <c r="H2485" s="16">
        <v>0.42599999999999999</v>
      </c>
      <c r="I2485" s="15">
        <f t="shared" si="791"/>
        <v>16.484999999999999</v>
      </c>
      <c r="J2485" s="15">
        <f>ROUND(H2485*I2485,2)</f>
        <v>7.02</v>
      </c>
      <c r="K2485" s="65"/>
      <c r="N2485" s="59">
        <v>21.98</v>
      </c>
      <c r="O2485" s="68">
        <f t="shared" si="777"/>
        <v>5.4950000000000001</v>
      </c>
      <c r="P2485" s="68">
        <f t="shared" si="781"/>
        <v>16.484999999999999</v>
      </c>
      <c r="Q2485" s="69">
        <f t="shared" si="778"/>
        <v>0.25</v>
      </c>
    </row>
    <row r="2486" spans="1:17" ht="26.1" customHeight="1" thickBot="1" x14ac:dyDescent="0.25">
      <c r="A2486" s="17" t="s">
        <v>50</v>
      </c>
      <c r="B2486" s="19">
        <v>1895</v>
      </c>
      <c r="C2486" s="17" t="s">
        <v>44</v>
      </c>
      <c r="D2486" s="17" t="s">
        <v>1196</v>
      </c>
      <c r="E2486" s="139" t="s">
        <v>54</v>
      </c>
      <c r="F2486" s="139"/>
      <c r="G2486" s="18" t="s">
        <v>130</v>
      </c>
      <c r="H2486" s="21">
        <v>1</v>
      </c>
      <c r="I2486" s="20">
        <f t="shared" si="791"/>
        <v>18.637500000000003</v>
      </c>
      <c r="J2486" s="20">
        <f>ROUND(H2486*I2486,2)</f>
        <v>18.64</v>
      </c>
      <c r="K2486" s="65"/>
      <c r="N2486" s="59">
        <v>24.85</v>
      </c>
      <c r="O2486" s="68">
        <f t="shared" si="777"/>
        <v>6.2125000000000004</v>
      </c>
      <c r="P2486" s="68">
        <f t="shared" si="781"/>
        <v>18.637500000000003</v>
      </c>
      <c r="Q2486" s="69">
        <f t="shared" si="778"/>
        <v>0.24999999999999989</v>
      </c>
    </row>
    <row r="2487" spans="1:17" ht="0.95" customHeight="1" thickTop="1" x14ac:dyDescent="0.2">
      <c r="A2487" s="11"/>
      <c r="B2487" s="11"/>
      <c r="C2487" s="11"/>
      <c r="D2487" s="11"/>
      <c r="E2487" s="11"/>
      <c r="F2487" s="11"/>
      <c r="G2487" s="11"/>
      <c r="H2487" s="11"/>
      <c r="I2487" s="11"/>
      <c r="J2487" s="11"/>
      <c r="K2487" s="65" t="b">
        <f t="shared" si="776"/>
        <v>0</v>
      </c>
      <c r="N2487" s="59"/>
      <c r="O2487" s="68">
        <f t="shared" si="777"/>
        <v>0</v>
      </c>
      <c r="P2487" s="68">
        <f t="shared" si="781"/>
        <v>0</v>
      </c>
      <c r="Q2487" s="69" t="e">
        <f t="shared" si="778"/>
        <v>#DIV/0!</v>
      </c>
    </row>
    <row r="2488" spans="1:17" ht="18" customHeight="1" x14ac:dyDescent="0.2">
      <c r="A2488" s="2" t="s">
        <v>1197</v>
      </c>
      <c r="B2488" s="4" t="s">
        <v>36</v>
      </c>
      <c r="C2488" s="2" t="s">
        <v>37</v>
      </c>
      <c r="D2488" s="2" t="s">
        <v>9</v>
      </c>
      <c r="E2488" s="129" t="s">
        <v>38</v>
      </c>
      <c r="F2488" s="129"/>
      <c r="G2488" s="3" t="s">
        <v>39</v>
      </c>
      <c r="H2488" s="4" t="s">
        <v>40</v>
      </c>
      <c r="I2488" s="4" t="s">
        <v>41</v>
      </c>
      <c r="J2488" s="4" t="s">
        <v>10</v>
      </c>
      <c r="K2488" s="65">
        <f t="shared" si="776"/>
        <v>22.59</v>
      </c>
      <c r="N2488" s="59" t="s">
        <v>41</v>
      </c>
      <c r="O2488" s="68" t="e">
        <f t="shared" si="777"/>
        <v>#VALUE!</v>
      </c>
      <c r="P2488" s="68" t="e">
        <f t="shared" si="781"/>
        <v>#VALUE!</v>
      </c>
      <c r="Q2488" s="69" t="e">
        <f t="shared" si="778"/>
        <v>#VALUE!</v>
      </c>
    </row>
    <row r="2489" spans="1:17" ht="39" customHeight="1" x14ac:dyDescent="0.2">
      <c r="A2489" s="6" t="s">
        <v>42</v>
      </c>
      <c r="B2489" s="8">
        <v>91955</v>
      </c>
      <c r="C2489" s="6" t="s">
        <v>44</v>
      </c>
      <c r="D2489" s="6" t="s">
        <v>1198</v>
      </c>
      <c r="E2489" s="138" t="s">
        <v>157</v>
      </c>
      <c r="F2489" s="138"/>
      <c r="G2489" s="7" t="s">
        <v>130</v>
      </c>
      <c r="H2489" s="10">
        <v>1</v>
      </c>
      <c r="I2489" s="9">
        <f>SUM(J2490:J2491)</f>
        <v>22.59</v>
      </c>
      <c r="J2489" s="9">
        <f>H2489*I2489</f>
        <v>22.59</v>
      </c>
      <c r="K2489" s="65"/>
      <c r="N2489" s="59">
        <v>30.12</v>
      </c>
      <c r="O2489" s="68">
        <f t="shared" si="777"/>
        <v>7.53</v>
      </c>
      <c r="P2489" s="68">
        <f t="shared" si="781"/>
        <v>22.59</v>
      </c>
      <c r="Q2489" s="69">
        <f t="shared" si="778"/>
        <v>0.25</v>
      </c>
    </row>
    <row r="2490" spans="1:17" ht="39" customHeight="1" x14ac:dyDescent="0.2">
      <c r="A2490" s="12" t="s">
        <v>48</v>
      </c>
      <c r="B2490" s="14">
        <v>91946</v>
      </c>
      <c r="C2490" s="12" t="s">
        <v>44</v>
      </c>
      <c r="D2490" s="12" t="s">
        <v>1199</v>
      </c>
      <c r="E2490" s="137" t="s">
        <v>157</v>
      </c>
      <c r="F2490" s="137"/>
      <c r="G2490" s="13" t="s">
        <v>130</v>
      </c>
      <c r="H2490" s="16">
        <v>1</v>
      </c>
      <c r="I2490" s="15">
        <f t="shared" ref="I2490:I2491" si="792">P2490</f>
        <v>5.7750000000000004</v>
      </c>
      <c r="J2490" s="15">
        <f>ROUND(H2490*I2490,2)</f>
        <v>5.78</v>
      </c>
      <c r="K2490" s="65"/>
      <c r="N2490" s="59">
        <v>7.7</v>
      </c>
      <c r="O2490" s="68">
        <f t="shared" si="777"/>
        <v>1.925</v>
      </c>
      <c r="P2490" s="68">
        <f t="shared" si="781"/>
        <v>5.7750000000000004</v>
      </c>
      <c r="Q2490" s="69">
        <f t="shared" si="778"/>
        <v>0.25</v>
      </c>
    </row>
    <row r="2491" spans="1:17" ht="39" customHeight="1" thickBot="1" x14ac:dyDescent="0.25">
      <c r="A2491" s="12" t="s">
        <v>48</v>
      </c>
      <c r="B2491" s="14">
        <v>91954</v>
      </c>
      <c r="C2491" s="12" t="s">
        <v>44</v>
      </c>
      <c r="D2491" s="12" t="s">
        <v>1200</v>
      </c>
      <c r="E2491" s="137" t="s">
        <v>157</v>
      </c>
      <c r="F2491" s="137"/>
      <c r="G2491" s="13" t="s">
        <v>130</v>
      </c>
      <c r="H2491" s="16">
        <v>1</v>
      </c>
      <c r="I2491" s="15">
        <f t="shared" si="792"/>
        <v>16.815000000000001</v>
      </c>
      <c r="J2491" s="15">
        <f t="shared" ref="J2491" si="793">ROUNDDOWN(H2491*I2491,2)</f>
        <v>16.809999999999999</v>
      </c>
      <c r="K2491" s="65"/>
      <c r="N2491" s="59">
        <v>22.42</v>
      </c>
      <c r="O2491" s="68">
        <f t="shared" si="777"/>
        <v>5.6050000000000004</v>
      </c>
      <c r="P2491" s="68">
        <f t="shared" si="781"/>
        <v>16.815000000000001</v>
      </c>
      <c r="Q2491" s="69">
        <f t="shared" si="778"/>
        <v>0.25</v>
      </c>
    </row>
    <row r="2492" spans="1:17" ht="0.95" customHeight="1" thickTop="1" x14ac:dyDescent="0.2">
      <c r="A2492" s="11"/>
      <c r="B2492" s="11"/>
      <c r="C2492" s="11"/>
      <c r="D2492" s="11"/>
      <c r="E2492" s="11"/>
      <c r="F2492" s="11"/>
      <c r="G2492" s="11"/>
      <c r="H2492" s="11"/>
      <c r="I2492" s="11"/>
      <c r="J2492" s="11"/>
      <c r="K2492" s="65" t="b">
        <f t="shared" si="776"/>
        <v>0</v>
      </c>
      <c r="N2492" s="59"/>
      <c r="O2492" s="68">
        <f t="shared" si="777"/>
        <v>0</v>
      </c>
      <c r="P2492" s="68">
        <f t="shared" si="781"/>
        <v>0</v>
      </c>
      <c r="Q2492" s="69" t="e">
        <f t="shared" si="778"/>
        <v>#DIV/0!</v>
      </c>
    </row>
    <row r="2493" spans="1:17" ht="18" customHeight="1" x14ac:dyDescent="0.2">
      <c r="A2493" s="2" t="s">
        <v>1201</v>
      </c>
      <c r="B2493" s="4" t="s">
        <v>36</v>
      </c>
      <c r="C2493" s="2" t="s">
        <v>37</v>
      </c>
      <c r="D2493" s="2" t="s">
        <v>9</v>
      </c>
      <c r="E2493" s="129" t="s">
        <v>38</v>
      </c>
      <c r="F2493" s="129"/>
      <c r="G2493" s="3" t="s">
        <v>39</v>
      </c>
      <c r="H2493" s="4" t="s">
        <v>40</v>
      </c>
      <c r="I2493" s="4" t="s">
        <v>41</v>
      </c>
      <c r="J2493" s="4" t="s">
        <v>10</v>
      </c>
      <c r="K2493" s="65">
        <f t="shared" si="776"/>
        <v>18.34</v>
      </c>
      <c r="N2493" s="59" t="s">
        <v>41</v>
      </c>
      <c r="O2493" s="68" t="e">
        <f t="shared" si="777"/>
        <v>#VALUE!</v>
      </c>
      <c r="P2493" s="68" t="e">
        <f t="shared" si="781"/>
        <v>#VALUE!</v>
      </c>
      <c r="Q2493" s="69" t="e">
        <f t="shared" si="778"/>
        <v>#VALUE!</v>
      </c>
    </row>
    <row r="2494" spans="1:17" ht="39" customHeight="1" x14ac:dyDescent="0.2">
      <c r="A2494" s="6" t="s">
        <v>42</v>
      </c>
      <c r="B2494" s="8">
        <v>91953</v>
      </c>
      <c r="C2494" s="6" t="s">
        <v>44</v>
      </c>
      <c r="D2494" s="6" t="s">
        <v>1202</v>
      </c>
      <c r="E2494" s="138" t="s">
        <v>157</v>
      </c>
      <c r="F2494" s="138"/>
      <c r="G2494" s="7" t="s">
        <v>130</v>
      </c>
      <c r="H2494" s="10">
        <v>1</v>
      </c>
      <c r="I2494" s="9">
        <f>SUM(J2495:J2496)</f>
        <v>18.34</v>
      </c>
      <c r="J2494" s="9">
        <f>H2494*I2494</f>
        <v>18.34</v>
      </c>
      <c r="K2494" s="65"/>
      <c r="N2494" s="59">
        <v>24.45</v>
      </c>
      <c r="O2494" s="68">
        <f t="shared" si="777"/>
        <v>6.1124999999999998</v>
      </c>
      <c r="P2494" s="68">
        <f t="shared" si="781"/>
        <v>18.337499999999999</v>
      </c>
      <c r="Q2494" s="69">
        <f t="shared" si="778"/>
        <v>0.25</v>
      </c>
    </row>
    <row r="2495" spans="1:17" ht="39" customHeight="1" x14ac:dyDescent="0.2">
      <c r="A2495" s="12" t="s">
        <v>48</v>
      </c>
      <c r="B2495" s="14">
        <v>91946</v>
      </c>
      <c r="C2495" s="12" t="s">
        <v>44</v>
      </c>
      <c r="D2495" s="12" t="s">
        <v>1199</v>
      </c>
      <c r="E2495" s="137" t="s">
        <v>157</v>
      </c>
      <c r="F2495" s="137"/>
      <c r="G2495" s="13" t="s">
        <v>130</v>
      </c>
      <c r="H2495" s="16">
        <v>1</v>
      </c>
      <c r="I2495" s="15">
        <f t="shared" ref="I2495:I2496" si="794">P2495</f>
        <v>5.7750000000000004</v>
      </c>
      <c r="J2495" s="15">
        <f>ROUND(H2495*I2495,2)</f>
        <v>5.78</v>
      </c>
      <c r="K2495" s="65"/>
      <c r="N2495" s="59">
        <v>7.7</v>
      </c>
      <c r="O2495" s="68">
        <f t="shared" si="777"/>
        <v>1.925</v>
      </c>
      <c r="P2495" s="68">
        <f t="shared" si="781"/>
        <v>5.7750000000000004</v>
      </c>
      <c r="Q2495" s="69">
        <f t="shared" si="778"/>
        <v>0.25</v>
      </c>
    </row>
    <row r="2496" spans="1:17" ht="39" customHeight="1" thickBot="1" x14ac:dyDescent="0.25">
      <c r="A2496" s="12" t="s">
        <v>48</v>
      </c>
      <c r="B2496" s="14">
        <v>91952</v>
      </c>
      <c r="C2496" s="12" t="s">
        <v>44</v>
      </c>
      <c r="D2496" s="12" t="s">
        <v>1203</v>
      </c>
      <c r="E2496" s="137" t="s">
        <v>157</v>
      </c>
      <c r="F2496" s="137"/>
      <c r="G2496" s="13" t="s">
        <v>130</v>
      </c>
      <c r="H2496" s="16">
        <v>1</v>
      </c>
      <c r="I2496" s="15">
        <f t="shared" si="794"/>
        <v>12.5625</v>
      </c>
      <c r="J2496" s="15">
        <f t="shared" ref="J2496" si="795">ROUNDDOWN(H2496*I2496,2)</f>
        <v>12.56</v>
      </c>
      <c r="K2496" s="65"/>
      <c r="N2496" s="59">
        <v>16.75</v>
      </c>
      <c r="O2496" s="68">
        <f t="shared" si="777"/>
        <v>4.1875</v>
      </c>
      <c r="P2496" s="68">
        <f t="shared" si="781"/>
        <v>12.5625</v>
      </c>
      <c r="Q2496" s="69">
        <f t="shared" si="778"/>
        <v>0.25</v>
      </c>
    </row>
    <row r="2497" spans="1:17" ht="0.95" customHeight="1" thickTop="1" x14ac:dyDescent="0.2">
      <c r="A2497" s="11"/>
      <c r="B2497" s="11"/>
      <c r="C2497" s="11"/>
      <c r="D2497" s="11"/>
      <c r="E2497" s="11"/>
      <c r="F2497" s="11"/>
      <c r="G2497" s="11"/>
      <c r="H2497" s="11"/>
      <c r="I2497" s="11"/>
      <c r="J2497" s="11"/>
      <c r="K2497" s="65" t="b">
        <f t="shared" si="776"/>
        <v>0</v>
      </c>
      <c r="N2497" s="59"/>
      <c r="O2497" s="68">
        <f t="shared" si="777"/>
        <v>0</v>
      </c>
      <c r="P2497" s="68">
        <f t="shared" si="781"/>
        <v>0</v>
      </c>
      <c r="Q2497" s="69" t="e">
        <f t="shared" si="778"/>
        <v>#DIV/0!</v>
      </c>
    </row>
    <row r="2498" spans="1:17" ht="18" customHeight="1" x14ac:dyDescent="0.2">
      <c r="A2498" s="2" t="s">
        <v>1204</v>
      </c>
      <c r="B2498" s="4" t="s">
        <v>36</v>
      </c>
      <c r="C2498" s="2" t="s">
        <v>37</v>
      </c>
      <c r="D2498" s="2" t="s">
        <v>9</v>
      </c>
      <c r="E2498" s="129" t="s">
        <v>38</v>
      </c>
      <c r="F2498" s="129"/>
      <c r="G2498" s="3" t="s">
        <v>39</v>
      </c>
      <c r="H2498" s="4" t="s">
        <v>40</v>
      </c>
      <c r="I2498" s="4" t="s">
        <v>41</v>
      </c>
      <c r="J2498" s="4" t="s">
        <v>10</v>
      </c>
      <c r="K2498" s="65">
        <f t="shared" si="776"/>
        <v>29.12</v>
      </c>
      <c r="N2498" s="59" t="s">
        <v>41</v>
      </c>
      <c r="O2498" s="68" t="e">
        <f t="shared" si="777"/>
        <v>#VALUE!</v>
      </c>
      <c r="P2498" s="68" t="e">
        <f t="shared" si="781"/>
        <v>#VALUE!</v>
      </c>
      <c r="Q2498" s="69" t="e">
        <f t="shared" si="778"/>
        <v>#VALUE!</v>
      </c>
    </row>
    <row r="2499" spans="1:17" ht="39" customHeight="1" x14ac:dyDescent="0.2">
      <c r="A2499" s="6" t="s">
        <v>42</v>
      </c>
      <c r="B2499" s="8">
        <v>91959</v>
      </c>
      <c r="C2499" s="6" t="s">
        <v>44</v>
      </c>
      <c r="D2499" s="6" t="s">
        <v>202</v>
      </c>
      <c r="E2499" s="138" t="s">
        <v>157</v>
      </c>
      <c r="F2499" s="138"/>
      <c r="G2499" s="7" t="s">
        <v>130</v>
      </c>
      <c r="H2499" s="10">
        <v>1</v>
      </c>
      <c r="I2499" s="9">
        <f>SUM(J2500:J2501)</f>
        <v>29.12</v>
      </c>
      <c r="J2499" s="9">
        <f>H2499*I2499</f>
        <v>29.12</v>
      </c>
      <c r="K2499" s="65" t="b">
        <f t="shared" si="776"/>
        <v>0</v>
      </c>
      <c r="N2499" s="59">
        <v>38.82</v>
      </c>
      <c r="O2499" s="68">
        <f t="shared" si="777"/>
        <v>9.7050000000000001</v>
      </c>
      <c r="P2499" s="68">
        <f t="shared" si="781"/>
        <v>29.115000000000002</v>
      </c>
      <c r="Q2499" s="69">
        <f t="shared" si="778"/>
        <v>0.25</v>
      </c>
    </row>
    <row r="2500" spans="1:17" ht="39" customHeight="1" x14ac:dyDescent="0.2">
      <c r="A2500" s="12" t="s">
        <v>48</v>
      </c>
      <c r="B2500" s="14">
        <v>91946</v>
      </c>
      <c r="C2500" s="12" t="s">
        <v>44</v>
      </c>
      <c r="D2500" s="12" t="s">
        <v>1199</v>
      </c>
      <c r="E2500" s="137" t="s">
        <v>157</v>
      </c>
      <c r="F2500" s="137"/>
      <c r="G2500" s="13" t="s">
        <v>130</v>
      </c>
      <c r="H2500" s="16">
        <v>1</v>
      </c>
      <c r="I2500" s="15">
        <f t="shared" ref="I2500:I2501" si="796">P2500</f>
        <v>5.7750000000000004</v>
      </c>
      <c r="J2500" s="15">
        <f>ROUND(H2500*I2500,2)</f>
        <v>5.78</v>
      </c>
      <c r="K2500" s="65" t="b">
        <f t="shared" si="776"/>
        <v>0</v>
      </c>
      <c r="N2500" s="59">
        <v>7.7</v>
      </c>
      <c r="O2500" s="68">
        <f t="shared" si="777"/>
        <v>1.925</v>
      </c>
      <c r="P2500" s="68">
        <f t="shared" si="781"/>
        <v>5.7750000000000004</v>
      </c>
      <c r="Q2500" s="69">
        <f t="shared" si="778"/>
        <v>0.25</v>
      </c>
    </row>
    <row r="2501" spans="1:17" ht="39" customHeight="1" thickBot="1" x14ac:dyDescent="0.25">
      <c r="A2501" s="12" t="s">
        <v>48</v>
      </c>
      <c r="B2501" s="14">
        <v>91958</v>
      </c>
      <c r="C2501" s="12" t="s">
        <v>44</v>
      </c>
      <c r="D2501" s="12" t="s">
        <v>1205</v>
      </c>
      <c r="E2501" s="137" t="s">
        <v>157</v>
      </c>
      <c r="F2501" s="137"/>
      <c r="G2501" s="13" t="s">
        <v>130</v>
      </c>
      <c r="H2501" s="16">
        <v>1</v>
      </c>
      <c r="I2501" s="15">
        <f t="shared" si="796"/>
        <v>23.34</v>
      </c>
      <c r="J2501" s="15">
        <f t="shared" ref="J2501" si="797">ROUNDDOWN(H2501*I2501,2)</f>
        <v>23.34</v>
      </c>
      <c r="K2501" s="65" t="b">
        <f t="shared" si="776"/>
        <v>0</v>
      </c>
      <c r="N2501" s="59">
        <v>31.12</v>
      </c>
      <c r="O2501" s="68">
        <f t="shared" si="777"/>
        <v>7.78</v>
      </c>
      <c r="P2501" s="68">
        <f t="shared" si="781"/>
        <v>23.34</v>
      </c>
      <c r="Q2501" s="69">
        <f t="shared" si="778"/>
        <v>0.25</v>
      </c>
    </row>
    <row r="2502" spans="1:17" ht="0.95" customHeight="1" thickTop="1" x14ac:dyDescent="0.2">
      <c r="A2502" s="11"/>
      <c r="B2502" s="11"/>
      <c r="C2502" s="11"/>
      <c r="D2502" s="11"/>
      <c r="E2502" s="11"/>
      <c r="F2502" s="11"/>
      <c r="G2502" s="11"/>
      <c r="H2502" s="11"/>
      <c r="I2502" s="11"/>
      <c r="J2502" s="11"/>
      <c r="K2502" s="65" t="b">
        <f t="shared" si="776"/>
        <v>0</v>
      </c>
      <c r="N2502" s="59"/>
      <c r="O2502" s="68">
        <f t="shared" si="777"/>
        <v>0</v>
      </c>
      <c r="P2502" s="68">
        <f t="shared" si="781"/>
        <v>0</v>
      </c>
      <c r="Q2502" s="69" t="e">
        <f t="shared" si="778"/>
        <v>#DIV/0!</v>
      </c>
    </row>
    <row r="2503" spans="1:17" ht="18" customHeight="1" x14ac:dyDescent="0.2">
      <c r="A2503" s="2" t="s">
        <v>1206</v>
      </c>
      <c r="B2503" s="4" t="s">
        <v>36</v>
      </c>
      <c r="C2503" s="2" t="s">
        <v>37</v>
      </c>
      <c r="D2503" s="2" t="s">
        <v>9</v>
      </c>
      <c r="E2503" s="129" t="s">
        <v>38</v>
      </c>
      <c r="F2503" s="129"/>
      <c r="G2503" s="3" t="s">
        <v>39</v>
      </c>
      <c r="H2503" s="4" t="s">
        <v>40</v>
      </c>
      <c r="I2503" s="4" t="s">
        <v>41</v>
      </c>
      <c r="J2503" s="4" t="s">
        <v>10</v>
      </c>
      <c r="K2503" s="65">
        <f t="shared" si="776"/>
        <v>39.880000000000003</v>
      </c>
      <c r="N2503" s="59" t="s">
        <v>41</v>
      </c>
      <c r="O2503" s="68" t="e">
        <f t="shared" si="777"/>
        <v>#VALUE!</v>
      </c>
      <c r="P2503" s="68" t="e">
        <f t="shared" si="781"/>
        <v>#VALUE!</v>
      </c>
      <c r="Q2503" s="69" t="e">
        <f t="shared" si="778"/>
        <v>#VALUE!</v>
      </c>
    </row>
    <row r="2504" spans="1:17" ht="39" customHeight="1" x14ac:dyDescent="0.2">
      <c r="A2504" s="6" t="s">
        <v>42</v>
      </c>
      <c r="B2504" s="8">
        <v>91967</v>
      </c>
      <c r="C2504" s="6" t="s">
        <v>44</v>
      </c>
      <c r="D2504" s="6" t="s">
        <v>203</v>
      </c>
      <c r="E2504" s="138" t="s">
        <v>157</v>
      </c>
      <c r="F2504" s="138"/>
      <c r="G2504" s="7" t="s">
        <v>130</v>
      </c>
      <c r="H2504" s="10">
        <v>1</v>
      </c>
      <c r="I2504" s="9">
        <f>SUM(J2505:J2506)</f>
        <v>39.880000000000003</v>
      </c>
      <c r="J2504" s="9">
        <f>H2504*I2504</f>
        <v>39.880000000000003</v>
      </c>
      <c r="K2504" s="65"/>
      <c r="N2504" s="59">
        <v>53.17</v>
      </c>
      <c r="O2504" s="68">
        <f t="shared" ref="O2504:O2567" si="798">N2504*$O$4</f>
        <v>13.2925</v>
      </c>
      <c r="P2504" s="68">
        <f t="shared" si="781"/>
        <v>39.877499999999998</v>
      </c>
      <c r="Q2504" s="69">
        <f t="shared" ref="Q2504:Q2567" si="799">1-(P2504/N2504)</f>
        <v>0.25000000000000011</v>
      </c>
    </row>
    <row r="2505" spans="1:17" ht="39" customHeight="1" x14ac:dyDescent="0.2">
      <c r="A2505" s="12" t="s">
        <v>48</v>
      </c>
      <c r="B2505" s="14">
        <v>91946</v>
      </c>
      <c r="C2505" s="12" t="s">
        <v>44</v>
      </c>
      <c r="D2505" s="12" t="s">
        <v>1199</v>
      </c>
      <c r="E2505" s="137" t="s">
        <v>157</v>
      </c>
      <c r="F2505" s="137"/>
      <c r="G2505" s="13" t="s">
        <v>130</v>
      </c>
      <c r="H2505" s="16">
        <v>1</v>
      </c>
      <c r="I2505" s="15">
        <f t="shared" ref="I2505:I2506" si="800">P2505</f>
        <v>5.7750000000000004</v>
      </c>
      <c r="J2505" s="15">
        <f>ROUND(H2505*I2505,2)</f>
        <v>5.78</v>
      </c>
      <c r="K2505" s="65"/>
      <c r="N2505" s="59">
        <v>7.7</v>
      </c>
      <c r="O2505" s="68">
        <f t="shared" si="798"/>
        <v>1.925</v>
      </c>
      <c r="P2505" s="68">
        <f t="shared" si="781"/>
        <v>5.7750000000000004</v>
      </c>
      <c r="Q2505" s="69">
        <f t="shared" si="799"/>
        <v>0.25</v>
      </c>
    </row>
    <row r="2506" spans="1:17" ht="39" customHeight="1" thickBot="1" x14ac:dyDescent="0.25">
      <c r="A2506" s="12" t="s">
        <v>48</v>
      </c>
      <c r="B2506" s="14">
        <v>91966</v>
      </c>
      <c r="C2506" s="12" t="s">
        <v>44</v>
      </c>
      <c r="D2506" s="12" t="s">
        <v>1207</v>
      </c>
      <c r="E2506" s="137" t="s">
        <v>157</v>
      </c>
      <c r="F2506" s="137"/>
      <c r="G2506" s="13" t="s">
        <v>130</v>
      </c>
      <c r="H2506" s="16">
        <v>1</v>
      </c>
      <c r="I2506" s="15">
        <f t="shared" si="800"/>
        <v>34.102499999999999</v>
      </c>
      <c r="J2506" s="15">
        <f t="shared" ref="J2506" si="801">ROUNDDOWN(H2506*I2506,2)</f>
        <v>34.1</v>
      </c>
      <c r="K2506" s="65"/>
      <c r="N2506" s="59">
        <v>45.47</v>
      </c>
      <c r="O2506" s="68">
        <f t="shared" si="798"/>
        <v>11.3675</v>
      </c>
      <c r="P2506" s="68">
        <f t="shared" si="781"/>
        <v>34.102499999999999</v>
      </c>
      <c r="Q2506" s="69">
        <f t="shared" si="799"/>
        <v>0.25</v>
      </c>
    </row>
    <row r="2507" spans="1:17" ht="0.95" customHeight="1" thickTop="1" x14ac:dyDescent="0.2">
      <c r="A2507" s="11"/>
      <c r="B2507" s="11"/>
      <c r="C2507" s="11"/>
      <c r="D2507" s="11"/>
      <c r="E2507" s="11"/>
      <c r="F2507" s="11"/>
      <c r="G2507" s="11"/>
      <c r="H2507" s="11"/>
      <c r="I2507" s="11"/>
      <c r="J2507" s="11"/>
      <c r="K2507" s="65" t="b">
        <f t="shared" ref="K2507:K2565" si="802">IF(J2507="Total",J2508)</f>
        <v>0</v>
      </c>
      <c r="N2507" s="59"/>
      <c r="O2507" s="68">
        <f t="shared" si="798"/>
        <v>0</v>
      </c>
      <c r="P2507" s="68">
        <f t="shared" si="781"/>
        <v>0</v>
      </c>
      <c r="Q2507" s="69" t="e">
        <f t="shared" si="799"/>
        <v>#DIV/0!</v>
      </c>
    </row>
    <row r="2508" spans="1:17" ht="18" customHeight="1" x14ac:dyDescent="0.2">
      <c r="A2508" s="2" t="s">
        <v>1208</v>
      </c>
      <c r="B2508" s="4" t="s">
        <v>36</v>
      </c>
      <c r="C2508" s="2" t="s">
        <v>37</v>
      </c>
      <c r="D2508" s="2" t="s">
        <v>9</v>
      </c>
      <c r="E2508" s="129" t="s">
        <v>38</v>
      </c>
      <c r="F2508" s="129"/>
      <c r="G2508" s="3" t="s">
        <v>39</v>
      </c>
      <c r="H2508" s="4" t="s">
        <v>40</v>
      </c>
      <c r="I2508" s="4" t="s">
        <v>41</v>
      </c>
      <c r="J2508" s="4" t="s">
        <v>10</v>
      </c>
      <c r="K2508" s="65">
        <f t="shared" si="802"/>
        <v>35.21</v>
      </c>
      <c r="N2508" s="59" t="s">
        <v>41</v>
      </c>
      <c r="O2508" s="68" t="e">
        <f t="shared" si="798"/>
        <v>#VALUE!</v>
      </c>
      <c r="P2508" s="68" t="e">
        <f t="shared" si="781"/>
        <v>#VALUE!</v>
      </c>
      <c r="Q2508" s="69" t="e">
        <f t="shared" si="799"/>
        <v>#VALUE!</v>
      </c>
    </row>
    <row r="2509" spans="1:17" ht="24" customHeight="1" x14ac:dyDescent="0.2">
      <c r="A2509" s="6" t="s">
        <v>42</v>
      </c>
      <c r="B2509" s="8">
        <v>9545</v>
      </c>
      <c r="C2509" s="6" t="s">
        <v>90</v>
      </c>
      <c r="D2509" s="6" t="s">
        <v>1209</v>
      </c>
      <c r="E2509" s="138" t="s">
        <v>1102</v>
      </c>
      <c r="F2509" s="138"/>
      <c r="G2509" s="7" t="s">
        <v>545</v>
      </c>
      <c r="H2509" s="10">
        <v>1</v>
      </c>
      <c r="I2509" s="9">
        <f>SUM(J2510:J2512)</f>
        <v>35.21</v>
      </c>
      <c r="J2509" s="9">
        <f>H2509*I2509</f>
        <v>35.21</v>
      </c>
      <c r="K2509" s="65"/>
      <c r="N2509" s="59">
        <v>46.94</v>
      </c>
      <c r="O2509" s="68">
        <f t="shared" si="798"/>
        <v>11.734999999999999</v>
      </c>
      <c r="P2509" s="68">
        <f t="shared" si="781"/>
        <v>35.204999999999998</v>
      </c>
      <c r="Q2509" s="69">
        <f t="shared" si="799"/>
        <v>0.25</v>
      </c>
    </row>
    <row r="2510" spans="1:17" ht="24" customHeight="1" x14ac:dyDescent="0.2">
      <c r="A2510" s="12" t="s">
        <v>48</v>
      </c>
      <c r="B2510" s="14">
        <v>88316</v>
      </c>
      <c r="C2510" s="12" t="s">
        <v>44</v>
      </c>
      <c r="D2510" s="12" t="s">
        <v>106</v>
      </c>
      <c r="E2510" s="137" t="s">
        <v>46</v>
      </c>
      <c r="F2510" s="137"/>
      <c r="G2510" s="13" t="s">
        <v>73</v>
      </c>
      <c r="H2510" s="16">
        <v>0.3</v>
      </c>
      <c r="I2510" s="15">
        <f t="shared" ref="I2510:I2512" si="803">P2510</f>
        <v>12.84</v>
      </c>
      <c r="J2510" s="15">
        <f>ROUND(H2510*I2510,2)</f>
        <v>3.85</v>
      </c>
      <c r="K2510" s="65"/>
      <c r="N2510" s="59">
        <v>17.12</v>
      </c>
      <c r="O2510" s="68">
        <f t="shared" si="798"/>
        <v>4.28</v>
      </c>
      <c r="P2510" s="68">
        <f t="shared" ref="P2510:P2573" si="804">N2510-O2510</f>
        <v>12.84</v>
      </c>
      <c r="Q2510" s="69">
        <f t="shared" si="799"/>
        <v>0.25</v>
      </c>
    </row>
    <row r="2511" spans="1:17" ht="24" customHeight="1" x14ac:dyDescent="0.2">
      <c r="A2511" s="12" t="s">
        <v>48</v>
      </c>
      <c r="B2511" s="14">
        <v>88264</v>
      </c>
      <c r="C2511" s="12" t="s">
        <v>44</v>
      </c>
      <c r="D2511" s="12" t="s">
        <v>564</v>
      </c>
      <c r="E2511" s="137" t="s">
        <v>46</v>
      </c>
      <c r="F2511" s="137"/>
      <c r="G2511" s="13" t="s">
        <v>73</v>
      </c>
      <c r="H2511" s="16">
        <v>0.3</v>
      </c>
      <c r="I2511" s="15">
        <f t="shared" si="803"/>
        <v>16.484999999999999</v>
      </c>
      <c r="J2511" s="15">
        <f t="shared" ref="J2511:J2512" si="805">ROUND(H2511*I2511,2)</f>
        <v>4.95</v>
      </c>
      <c r="K2511" s="65"/>
      <c r="N2511" s="59">
        <v>21.98</v>
      </c>
      <c r="O2511" s="68">
        <f t="shared" si="798"/>
        <v>5.4950000000000001</v>
      </c>
      <c r="P2511" s="68">
        <f t="shared" si="804"/>
        <v>16.484999999999999</v>
      </c>
      <c r="Q2511" s="69">
        <f t="shared" si="799"/>
        <v>0.25</v>
      </c>
    </row>
    <row r="2512" spans="1:17" ht="26.1" customHeight="1" thickBot="1" x14ac:dyDescent="0.25">
      <c r="A2512" s="17" t="s">
        <v>50</v>
      </c>
      <c r="B2512" s="19">
        <v>9875</v>
      </c>
      <c r="C2512" s="17" t="s">
        <v>90</v>
      </c>
      <c r="D2512" s="17" t="s">
        <v>1210</v>
      </c>
      <c r="E2512" s="139" t="s">
        <v>54</v>
      </c>
      <c r="F2512" s="139"/>
      <c r="G2512" s="18" t="s">
        <v>545</v>
      </c>
      <c r="H2512" s="21">
        <v>1</v>
      </c>
      <c r="I2512" s="20">
        <f t="shared" si="803"/>
        <v>26.407499999999999</v>
      </c>
      <c r="J2512" s="20">
        <f t="shared" si="805"/>
        <v>26.41</v>
      </c>
      <c r="K2512" s="65"/>
      <c r="N2512" s="59">
        <v>35.21</v>
      </c>
      <c r="O2512" s="68">
        <f t="shared" si="798"/>
        <v>8.8025000000000002</v>
      </c>
      <c r="P2512" s="68">
        <f t="shared" si="804"/>
        <v>26.407499999999999</v>
      </c>
      <c r="Q2512" s="69">
        <f t="shared" si="799"/>
        <v>0.25</v>
      </c>
    </row>
    <row r="2513" spans="1:17" ht="0.95" customHeight="1" thickTop="1" x14ac:dyDescent="0.2">
      <c r="A2513" s="11"/>
      <c r="B2513" s="11"/>
      <c r="C2513" s="11"/>
      <c r="D2513" s="11"/>
      <c r="E2513" s="11"/>
      <c r="F2513" s="11"/>
      <c r="G2513" s="11"/>
      <c r="H2513" s="11"/>
      <c r="I2513" s="11"/>
      <c r="J2513" s="11"/>
      <c r="K2513" s="65" t="b">
        <f t="shared" si="802"/>
        <v>0</v>
      </c>
      <c r="N2513" s="59"/>
      <c r="O2513" s="68">
        <f t="shared" si="798"/>
        <v>0</v>
      </c>
      <c r="P2513" s="68">
        <f t="shared" si="804"/>
        <v>0</v>
      </c>
      <c r="Q2513" s="69" t="e">
        <f t="shared" si="799"/>
        <v>#DIV/0!</v>
      </c>
    </row>
    <row r="2514" spans="1:17" ht="18" customHeight="1" x14ac:dyDescent="0.2">
      <c r="A2514" s="2" t="s">
        <v>1211</v>
      </c>
      <c r="B2514" s="4" t="s">
        <v>36</v>
      </c>
      <c r="C2514" s="2" t="s">
        <v>37</v>
      </c>
      <c r="D2514" s="2" t="s">
        <v>9</v>
      </c>
      <c r="E2514" s="129" t="s">
        <v>38</v>
      </c>
      <c r="F2514" s="129"/>
      <c r="G2514" s="3" t="s">
        <v>39</v>
      </c>
      <c r="H2514" s="4" t="s">
        <v>40</v>
      </c>
      <c r="I2514" s="4" t="s">
        <v>41</v>
      </c>
      <c r="J2514" s="4" t="s">
        <v>10</v>
      </c>
      <c r="K2514" s="65">
        <f t="shared" si="802"/>
        <v>31.28</v>
      </c>
      <c r="N2514" s="59" t="s">
        <v>41</v>
      </c>
      <c r="O2514" s="68" t="e">
        <f t="shared" si="798"/>
        <v>#VALUE!</v>
      </c>
      <c r="P2514" s="68" t="e">
        <f t="shared" si="804"/>
        <v>#VALUE!</v>
      </c>
      <c r="Q2514" s="69" t="e">
        <f t="shared" si="799"/>
        <v>#VALUE!</v>
      </c>
    </row>
    <row r="2515" spans="1:17" ht="39" customHeight="1" x14ac:dyDescent="0.2">
      <c r="A2515" s="6" t="s">
        <v>42</v>
      </c>
      <c r="B2515" s="8">
        <v>92008</v>
      </c>
      <c r="C2515" s="6" t="s">
        <v>44</v>
      </c>
      <c r="D2515" s="6" t="s">
        <v>13658</v>
      </c>
      <c r="E2515" s="138" t="s">
        <v>157</v>
      </c>
      <c r="F2515" s="138"/>
      <c r="G2515" s="7" t="s">
        <v>130</v>
      </c>
      <c r="H2515" s="10">
        <v>1</v>
      </c>
      <c r="I2515" s="9">
        <f>SUM(J2516:J2517)</f>
        <v>31.28</v>
      </c>
      <c r="J2515" s="9">
        <f>H2515*I2515</f>
        <v>31.28</v>
      </c>
      <c r="K2515" s="65"/>
      <c r="N2515" s="59">
        <v>41.71</v>
      </c>
      <c r="O2515" s="68">
        <f t="shared" si="798"/>
        <v>10.4275</v>
      </c>
      <c r="P2515" s="68">
        <f t="shared" si="804"/>
        <v>31.282499999999999</v>
      </c>
      <c r="Q2515" s="69">
        <f t="shared" si="799"/>
        <v>0.25</v>
      </c>
    </row>
    <row r="2516" spans="1:17" ht="39" customHeight="1" x14ac:dyDescent="0.2">
      <c r="A2516" s="12" t="s">
        <v>48</v>
      </c>
      <c r="B2516" s="14">
        <v>91946</v>
      </c>
      <c r="C2516" s="12" t="s">
        <v>44</v>
      </c>
      <c r="D2516" s="12" t="s">
        <v>1199</v>
      </c>
      <c r="E2516" s="137" t="s">
        <v>157</v>
      </c>
      <c r="F2516" s="137"/>
      <c r="G2516" s="13" t="s">
        <v>130</v>
      </c>
      <c r="H2516" s="16">
        <v>1</v>
      </c>
      <c r="I2516" s="15">
        <f t="shared" ref="I2516:I2517" si="806">P2516</f>
        <v>5.7750000000000004</v>
      </c>
      <c r="J2516" s="15">
        <f>ROUND(H2516*I2516,2)</f>
        <v>5.78</v>
      </c>
      <c r="K2516" s="65"/>
      <c r="N2516" s="59">
        <v>7.7</v>
      </c>
      <c r="O2516" s="68">
        <f t="shared" si="798"/>
        <v>1.925</v>
      </c>
      <c r="P2516" s="68">
        <f t="shared" si="804"/>
        <v>5.7750000000000004</v>
      </c>
      <c r="Q2516" s="69">
        <f t="shared" si="799"/>
        <v>0.25</v>
      </c>
    </row>
    <row r="2517" spans="1:17" ht="39" customHeight="1" thickBot="1" x14ac:dyDescent="0.25">
      <c r="A2517" s="12" t="s">
        <v>48</v>
      </c>
      <c r="B2517" s="14">
        <v>92006</v>
      </c>
      <c r="C2517" s="12" t="s">
        <v>44</v>
      </c>
      <c r="D2517" s="12" t="s">
        <v>1212</v>
      </c>
      <c r="E2517" s="137" t="s">
        <v>157</v>
      </c>
      <c r="F2517" s="137"/>
      <c r="G2517" s="13" t="s">
        <v>130</v>
      </c>
      <c r="H2517" s="16">
        <v>1</v>
      </c>
      <c r="I2517" s="15">
        <f t="shared" si="806"/>
        <v>25.5075</v>
      </c>
      <c r="J2517" s="15">
        <f t="shared" ref="J2517" si="807">ROUNDDOWN(H2517*I2517,2)</f>
        <v>25.5</v>
      </c>
      <c r="K2517" s="65"/>
      <c r="N2517" s="59">
        <v>34.01</v>
      </c>
      <c r="O2517" s="68">
        <f t="shared" si="798"/>
        <v>8.5024999999999995</v>
      </c>
      <c r="P2517" s="68">
        <f t="shared" si="804"/>
        <v>25.5075</v>
      </c>
      <c r="Q2517" s="69">
        <f t="shared" si="799"/>
        <v>0.25</v>
      </c>
    </row>
    <row r="2518" spans="1:17" ht="0.95" customHeight="1" thickTop="1" x14ac:dyDescent="0.2">
      <c r="A2518" s="11"/>
      <c r="B2518" s="11"/>
      <c r="C2518" s="11"/>
      <c r="D2518" s="11"/>
      <c r="E2518" s="11"/>
      <c r="F2518" s="11"/>
      <c r="G2518" s="11"/>
      <c r="H2518" s="11"/>
      <c r="I2518" s="11"/>
      <c r="J2518" s="11"/>
      <c r="K2518" s="65" t="b">
        <f t="shared" si="802"/>
        <v>0</v>
      </c>
      <c r="N2518" s="59"/>
      <c r="O2518" s="68">
        <f t="shared" si="798"/>
        <v>0</v>
      </c>
      <c r="P2518" s="68">
        <f t="shared" si="804"/>
        <v>0</v>
      </c>
      <c r="Q2518" s="69" t="e">
        <f t="shared" si="799"/>
        <v>#DIV/0!</v>
      </c>
    </row>
    <row r="2519" spans="1:17" ht="18" customHeight="1" x14ac:dyDescent="0.2">
      <c r="A2519" s="2" t="s">
        <v>1213</v>
      </c>
      <c r="B2519" s="4" t="s">
        <v>36</v>
      </c>
      <c r="C2519" s="2" t="s">
        <v>37</v>
      </c>
      <c r="D2519" s="2" t="s">
        <v>9</v>
      </c>
      <c r="E2519" s="129" t="s">
        <v>38</v>
      </c>
      <c r="F2519" s="129"/>
      <c r="G2519" s="3" t="s">
        <v>39</v>
      </c>
      <c r="H2519" s="4" t="s">
        <v>40</v>
      </c>
      <c r="I2519" s="4" t="s">
        <v>41</v>
      </c>
      <c r="J2519" s="4" t="s">
        <v>10</v>
      </c>
      <c r="K2519" s="65">
        <f t="shared" si="802"/>
        <v>27.3</v>
      </c>
      <c r="N2519" s="59" t="s">
        <v>41</v>
      </c>
      <c r="O2519" s="68" t="e">
        <f t="shared" si="798"/>
        <v>#VALUE!</v>
      </c>
      <c r="P2519" s="68" t="e">
        <f t="shared" si="804"/>
        <v>#VALUE!</v>
      </c>
      <c r="Q2519" s="69" t="e">
        <f t="shared" si="799"/>
        <v>#VALUE!</v>
      </c>
    </row>
    <row r="2520" spans="1:17" ht="39" customHeight="1" x14ac:dyDescent="0.2">
      <c r="A2520" s="6" t="s">
        <v>42</v>
      </c>
      <c r="B2520" s="8">
        <v>91992</v>
      </c>
      <c r="C2520" s="6" t="s">
        <v>44</v>
      </c>
      <c r="D2520" s="6" t="s">
        <v>1214</v>
      </c>
      <c r="E2520" s="138" t="s">
        <v>157</v>
      </c>
      <c r="F2520" s="138"/>
      <c r="G2520" s="7" t="s">
        <v>130</v>
      </c>
      <c r="H2520" s="10">
        <v>1</v>
      </c>
      <c r="I2520" s="9">
        <f>SUM(J2521:J2522)</f>
        <v>27.3</v>
      </c>
      <c r="J2520" s="9">
        <f>H2520*I2520</f>
        <v>27.3</v>
      </c>
      <c r="K2520" s="65"/>
      <c r="N2520" s="59">
        <v>36.4</v>
      </c>
      <c r="O2520" s="68">
        <f t="shared" si="798"/>
        <v>9.1</v>
      </c>
      <c r="P2520" s="68">
        <f t="shared" si="804"/>
        <v>27.299999999999997</v>
      </c>
      <c r="Q2520" s="69">
        <f t="shared" si="799"/>
        <v>0.25</v>
      </c>
    </row>
    <row r="2521" spans="1:17" ht="39" customHeight="1" x14ac:dyDescent="0.2">
      <c r="A2521" s="12" t="s">
        <v>48</v>
      </c>
      <c r="B2521" s="14">
        <v>91946</v>
      </c>
      <c r="C2521" s="12" t="s">
        <v>44</v>
      </c>
      <c r="D2521" s="12" t="s">
        <v>1199</v>
      </c>
      <c r="E2521" s="137" t="s">
        <v>157</v>
      </c>
      <c r="F2521" s="137"/>
      <c r="G2521" s="13" t="s">
        <v>130</v>
      </c>
      <c r="H2521" s="16">
        <v>1</v>
      </c>
      <c r="I2521" s="15">
        <f t="shared" ref="I2521:I2522" si="808">P2521</f>
        <v>5.7750000000000004</v>
      </c>
      <c r="J2521" s="15">
        <f>ROUND(H2521*I2521,2)</f>
        <v>5.78</v>
      </c>
      <c r="K2521" s="65"/>
      <c r="N2521" s="59">
        <v>7.7</v>
      </c>
      <c r="O2521" s="68">
        <f t="shared" si="798"/>
        <v>1.925</v>
      </c>
      <c r="P2521" s="68">
        <f t="shared" si="804"/>
        <v>5.7750000000000004</v>
      </c>
      <c r="Q2521" s="69">
        <f t="shared" si="799"/>
        <v>0.25</v>
      </c>
    </row>
    <row r="2522" spans="1:17" ht="39" customHeight="1" thickBot="1" x14ac:dyDescent="0.25">
      <c r="A2522" s="12" t="s">
        <v>48</v>
      </c>
      <c r="B2522" s="14">
        <v>91990</v>
      </c>
      <c r="C2522" s="12" t="s">
        <v>44</v>
      </c>
      <c r="D2522" s="12" t="s">
        <v>1215</v>
      </c>
      <c r="E2522" s="137" t="s">
        <v>157</v>
      </c>
      <c r="F2522" s="137"/>
      <c r="G2522" s="13" t="s">
        <v>130</v>
      </c>
      <c r="H2522" s="16">
        <v>1</v>
      </c>
      <c r="I2522" s="15">
        <f t="shared" si="808"/>
        <v>21.524999999999999</v>
      </c>
      <c r="J2522" s="15">
        <f t="shared" ref="J2522" si="809">ROUNDDOWN(H2522*I2522,2)</f>
        <v>21.52</v>
      </c>
      <c r="K2522" s="65"/>
      <c r="N2522" s="59">
        <v>28.7</v>
      </c>
      <c r="O2522" s="68">
        <f t="shared" si="798"/>
        <v>7.1749999999999998</v>
      </c>
      <c r="P2522" s="68">
        <f t="shared" si="804"/>
        <v>21.524999999999999</v>
      </c>
      <c r="Q2522" s="69">
        <f t="shared" si="799"/>
        <v>0.25</v>
      </c>
    </row>
    <row r="2523" spans="1:17" ht="0.95" customHeight="1" thickTop="1" x14ac:dyDescent="0.2">
      <c r="A2523" s="11"/>
      <c r="B2523" s="11"/>
      <c r="C2523" s="11"/>
      <c r="D2523" s="11"/>
      <c r="E2523" s="11"/>
      <c r="F2523" s="11"/>
      <c r="G2523" s="11"/>
      <c r="H2523" s="11"/>
      <c r="I2523" s="11"/>
      <c r="J2523" s="11"/>
      <c r="K2523" s="65" t="b">
        <f t="shared" si="802"/>
        <v>0</v>
      </c>
      <c r="N2523" s="59"/>
      <c r="O2523" s="68">
        <f t="shared" si="798"/>
        <v>0</v>
      </c>
      <c r="P2523" s="68">
        <f t="shared" si="804"/>
        <v>0</v>
      </c>
      <c r="Q2523" s="69" t="e">
        <f t="shared" si="799"/>
        <v>#DIV/0!</v>
      </c>
    </row>
    <row r="2524" spans="1:17" ht="18" customHeight="1" x14ac:dyDescent="0.2">
      <c r="A2524" s="2" t="s">
        <v>1216</v>
      </c>
      <c r="B2524" s="4" t="s">
        <v>36</v>
      </c>
      <c r="C2524" s="2" t="s">
        <v>37</v>
      </c>
      <c r="D2524" s="2" t="s">
        <v>9</v>
      </c>
      <c r="E2524" s="129" t="s">
        <v>38</v>
      </c>
      <c r="F2524" s="129"/>
      <c r="G2524" s="3" t="s">
        <v>39</v>
      </c>
      <c r="H2524" s="4" t="s">
        <v>40</v>
      </c>
      <c r="I2524" s="4" t="s">
        <v>41</v>
      </c>
      <c r="J2524" s="4" t="s">
        <v>10</v>
      </c>
      <c r="K2524" s="65">
        <f t="shared" si="802"/>
        <v>105.68</v>
      </c>
      <c r="N2524" s="59" t="s">
        <v>41</v>
      </c>
      <c r="O2524" s="68" t="e">
        <f t="shared" si="798"/>
        <v>#VALUE!</v>
      </c>
      <c r="P2524" s="68" t="e">
        <f t="shared" si="804"/>
        <v>#VALUE!</v>
      </c>
      <c r="Q2524" s="69" t="e">
        <f t="shared" si="799"/>
        <v>#VALUE!</v>
      </c>
    </row>
    <row r="2525" spans="1:17" ht="26.1" customHeight="1" x14ac:dyDescent="0.2">
      <c r="A2525" s="6" t="s">
        <v>42</v>
      </c>
      <c r="B2525" s="8">
        <v>780</v>
      </c>
      <c r="C2525" s="6" t="s">
        <v>90</v>
      </c>
      <c r="D2525" s="6" t="s">
        <v>13657</v>
      </c>
      <c r="E2525" s="138" t="s">
        <v>1217</v>
      </c>
      <c r="F2525" s="138"/>
      <c r="G2525" s="7" t="s">
        <v>545</v>
      </c>
      <c r="H2525" s="10">
        <v>1</v>
      </c>
      <c r="I2525" s="9">
        <f>SUM(J2526:J2529)</f>
        <v>105.68</v>
      </c>
      <c r="J2525" s="9">
        <f>H2525*I2525</f>
        <v>105.68</v>
      </c>
      <c r="K2525" s="65"/>
      <c r="N2525" s="59">
        <v>140.91</v>
      </c>
      <c r="O2525" s="68">
        <f t="shared" si="798"/>
        <v>35.227499999999999</v>
      </c>
      <c r="P2525" s="68">
        <f t="shared" si="804"/>
        <v>105.6825</v>
      </c>
      <c r="Q2525" s="69">
        <f t="shared" si="799"/>
        <v>0.25</v>
      </c>
    </row>
    <row r="2526" spans="1:17" ht="24" customHeight="1" x14ac:dyDescent="0.2">
      <c r="A2526" s="12" t="s">
        <v>48</v>
      </c>
      <c r="B2526" s="14">
        <v>88316</v>
      </c>
      <c r="C2526" s="12" t="s">
        <v>44</v>
      </c>
      <c r="D2526" s="12" t="s">
        <v>106</v>
      </c>
      <c r="E2526" s="137" t="s">
        <v>46</v>
      </c>
      <c r="F2526" s="137"/>
      <c r="G2526" s="13" t="s">
        <v>73</v>
      </c>
      <c r="H2526" s="16">
        <v>0.7</v>
      </c>
      <c r="I2526" s="15">
        <f t="shared" ref="I2526:I2529" si="810">P2526</f>
        <v>12.84</v>
      </c>
      <c r="J2526" s="15">
        <f>ROUNDDOWN(H2526*I2526,2)</f>
        <v>8.98</v>
      </c>
      <c r="K2526" s="65"/>
      <c r="N2526" s="59">
        <v>17.12</v>
      </c>
      <c r="O2526" s="68">
        <f t="shared" si="798"/>
        <v>4.28</v>
      </c>
      <c r="P2526" s="68">
        <f t="shared" si="804"/>
        <v>12.84</v>
      </c>
      <c r="Q2526" s="69">
        <f t="shared" si="799"/>
        <v>0.25</v>
      </c>
    </row>
    <row r="2527" spans="1:17" ht="24" customHeight="1" x14ac:dyDescent="0.2">
      <c r="A2527" s="12" t="s">
        <v>48</v>
      </c>
      <c r="B2527" s="14">
        <v>88264</v>
      </c>
      <c r="C2527" s="12" t="s">
        <v>44</v>
      </c>
      <c r="D2527" s="12" t="s">
        <v>564</v>
      </c>
      <c r="E2527" s="137" t="s">
        <v>46</v>
      </c>
      <c r="F2527" s="137"/>
      <c r="G2527" s="13" t="s">
        <v>73</v>
      </c>
      <c r="H2527" s="16">
        <v>0.7</v>
      </c>
      <c r="I2527" s="15">
        <f t="shared" si="810"/>
        <v>16.484999999999999</v>
      </c>
      <c r="J2527" s="15">
        <f t="shared" ref="J2527:J2529" si="811">ROUND(H2527*I2527,2)</f>
        <v>11.54</v>
      </c>
      <c r="K2527" s="65"/>
      <c r="N2527" s="59">
        <v>21.98</v>
      </c>
      <c r="O2527" s="68">
        <f t="shared" si="798"/>
        <v>5.4950000000000001</v>
      </c>
      <c r="P2527" s="68">
        <f t="shared" si="804"/>
        <v>16.484999999999999</v>
      </c>
      <c r="Q2527" s="69">
        <f t="shared" si="799"/>
        <v>0.25</v>
      </c>
    </row>
    <row r="2528" spans="1:17" ht="26.1" customHeight="1" x14ac:dyDescent="0.2">
      <c r="A2528" s="17" t="s">
        <v>50</v>
      </c>
      <c r="B2528" s="19">
        <v>9101</v>
      </c>
      <c r="C2528" s="17" t="s">
        <v>90</v>
      </c>
      <c r="D2528" s="17" t="s">
        <v>1218</v>
      </c>
      <c r="E2528" s="139" t="s">
        <v>54</v>
      </c>
      <c r="F2528" s="139"/>
      <c r="G2528" s="18" t="s">
        <v>545</v>
      </c>
      <c r="H2528" s="21">
        <v>2</v>
      </c>
      <c r="I2528" s="20">
        <f t="shared" si="810"/>
        <v>40.950000000000003</v>
      </c>
      <c r="J2528" s="20">
        <f t="shared" si="811"/>
        <v>81.900000000000006</v>
      </c>
      <c r="K2528" s="65"/>
      <c r="N2528" s="59">
        <v>54.6</v>
      </c>
      <c r="O2528" s="68">
        <f t="shared" si="798"/>
        <v>13.65</v>
      </c>
      <c r="P2528" s="68">
        <f t="shared" si="804"/>
        <v>40.950000000000003</v>
      </c>
      <c r="Q2528" s="69">
        <f t="shared" si="799"/>
        <v>0.25</v>
      </c>
    </row>
    <row r="2529" spans="1:17" ht="26.1" customHeight="1" thickBot="1" x14ac:dyDescent="0.25">
      <c r="A2529" s="17" t="s">
        <v>50</v>
      </c>
      <c r="B2529" s="19">
        <v>1873</v>
      </c>
      <c r="C2529" s="17" t="s">
        <v>44</v>
      </c>
      <c r="D2529" s="17" t="s">
        <v>1219</v>
      </c>
      <c r="E2529" s="139" t="s">
        <v>54</v>
      </c>
      <c r="F2529" s="139"/>
      <c r="G2529" s="18" t="s">
        <v>130</v>
      </c>
      <c r="H2529" s="21">
        <v>1</v>
      </c>
      <c r="I2529" s="20">
        <f t="shared" si="810"/>
        <v>3.2549999999999999</v>
      </c>
      <c r="J2529" s="20">
        <f t="shared" si="811"/>
        <v>3.26</v>
      </c>
      <c r="K2529" s="65"/>
      <c r="N2529" s="59">
        <v>4.34</v>
      </c>
      <c r="O2529" s="68">
        <f t="shared" si="798"/>
        <v>1.085</v>
      </c>
      <c r="P2529" s="68">
        <f t="shared" si="804"/>
        <v>3.2549999999999999</v>
      </c>
      <c r="Q2529" s="69">
        <f t="shared" si="799"/>
        <v>0.25</v>
      </c>
    </row>
    <row r="2530" spans="1:17" ht="0.95" customHeight="1" thickTop="1" x14ac:dyDescent="0.2">
      <c r="A2530" s="11"/>
      <c r="B2530" s="11"/>
      <c r="C2530" s="11"/>
      <c r="D2530" s="11"/>
      <c r="E2530" s="11"/>
      <c r="F2530" s="11"/>
      <c r="G2530" s="11"/>
      <c r="H2530" s="11"/>
      <c r="I2530" s="11"/>
      <c r="J2530" s="11"/>
      <c r="K2530" s="65" t="b">
        <f t="shared" si="802"/>
        <v>0</v>
      </c>
      <c r="N2530" s="59"/>
      <c r="O2530" s="68">
        <f t="shared" si="798"/>
        <v>0</v>
      </c>
      <c r="P2530" s="68">
        <f t="shared" si="804"/>
        <v>0</v>
      </c>
      <c r="Q2530" s="69" t="e">
        <f t="shared" si="799"/>
        <v>#DIV/0!</v>
      </c>
    </row>
    <row r="2531" spans="1:17" ht="18" customHeight="1" x14ac:dyDescent="0.2">
      <c r="A2531" s="2" t="s">
        <v>1220</v>
      </c>
      <c r="B2531" s="4" t="s">
        <v>36</v>
      </c>
      <c r="C2531" s="2" t="s">
        <v>37</v>
      </c>
      <c r="D2531" s="2" t="s">
        <v>9</v>
      </c>
      <c r="E2531" s="129" t="s">
        <v>38</v>
      </c>
      <c r="F2531" s="129"/>
      <c r="G2531" s="3" t="s">
        <v>39</v>
      </c>
      <c r="H2531" s="4" t="s">
        <v>40</v>
      </c>
      <c r="I2531" s="4" t="s">
        <v>41</v>
      </c>
      <c r="J2531" s="4" t="s">
        <v>10</v>
      </c>
      <c r="K2531" s="65">
        <f t="shared" si="802"/>
        <v>50.79</v>
      </c>
      <c r="N2531" s="59" t="s">
        <v>41</v>
      </c>
      <c r="O2531" s="68" t="e">
        <f t="shared" si="798"/>
        <v>#VALUE!</v>
      </c>
      <c r="P2531" s="68" t="e">
        <f t="shared" si="804"/>
        <v>#VALUE!</v>
      </c>
      <c r="Q2531" s="69" t="e">
        <f t="shared" si="799"/>
        <v>#VALUE!</v>
      </c>
    </row>
    <row r="2532" spans="1:17" ht="26.1" customHeight="1" x14ac:dyDescent="0.2">
      <c r="A2532" s="6" t="s">
        <v>42</v>
      </c>
      <c r="B2532" s="8">
        <v>97597</v>
      </c>
      <c r="C2532" s="6" t="s">
        <v>44</v>
      </c>
      <c r="D2532" s="6" t="s">
        <v>1221</v>
      </c>
      <c r="E2532" s="138" t="s">
        <v>157</v>
      </c>
      <c r="F2532" s="138"/>
      <c r="G2532" s="7" t="s">
        <v>130</v>
      </c>
      <c r="H2532" s="10">
        <v>1</v>
      </c>
      <c r="I2532" s="9">
        <f>SUM(J2533:J2535)</f>
        <v>50.79</v>
      </c>
      <c r="J2532" s="9">
        <f>H2532*I2532</f>
        <v>50.79</v>
      </c>
      <c r="K2532" s="65"/>
      <c r="N2532" s="59">
        <v>67.72</v>
      </c>
      <c r="O2532" s="68">
        <f t="shared" si="798"/>
        <v>16.93</v>
      </c>
      <c r="P2532" s="68">
        <f t="shared" si="804"/>
        <v>50.79</v>
      </c>
      <c r="Q2532" s="69">
        <f t="shared" si="799"/>
        <v>0.25</v>
      </c>
    </row>
    <row r="2533" spans="1:17" ht="26.1" customHeight="1" x14ac:dyDescent="0.2">
      <c r="A2533" s="12" t="s">
        <v>48</v>
      </c>
      <c r="B2533" s="14">
        <v>88247</v>
      </c>
      <c r="C2533" s="12" t="s">
        <v>44</v>
      </c>
      <c r="D2533" s="12" t="s">
        <v>1049</v>
      </c>
      <c r="E2533" s="137" t="s">
        <v>46</v>
      </c>
      <c r="F2533" s="137"/>
      <c r="G2533" s="13" t="s">
        <v>73</v>
      </c>
      <c r="H2533" s="16">
        <v>0.15659999999999999</v>
      </c>
      <c r="I2533" s="15">
        <f t="shared" ref="I2533:I2535" si="812">P2533</f>
        <v>13.5975</v>
      </c>
      <c r="J2533" s="15">
        <f>ROUND(H2533*I2533,2)</f>
        <v>2.13</v>
      </c>
      <c r="K2533" s="65"/>
      <c r="N2533" s="59">
        <v>18.13</v>
      </c>
      <c r="O2533" s="68">
        <f t="shared" si="798"/>
        <v>4.5324999999999998</v>
      </c>
      <c r="P2533" s="68">
        <f t="shared" si="804"/>
        <v>13.5975</v>
      </c>
      <c r="Q2533" s="69">
        <f t="shared" si="799"/>
        <v>0.25</v>
      </c>
    </row>
    <row r="2534" spans="1:17" ht="24" customHeight="1" x14ac:dyDescent="0.2">
      <c r="A2534" s="12" t="s">
        <v>48</v>
      </c>
      <c r="B2534" s="14">
        <v>88264</v>
      </c>
      <c r="C2534" s="12" t="s">
        <v>44</v>
      </c>
      <c r="D2534" s="12" t="s">
        <v>564</v>
      </c>
      <c r="E2534" s="137" t="s">
        <v>46</v>
      </c>
      <c r="F2534" s="137"/>
      <c r="G2534" s="13" t="s">
        <v>73</v>
      </c>
      <c r="H2534" s="16">
        <v>0.37580000000000002</v>
      </c>
      <c r="I2534" s="15">
        <f t="shared" si="812"/>
        <v>16.484999999999999</v>
      </c>
      <c r="J2534" s="15">
        <f t="shared" ref="J2534:J2535" si="813">ROUNDDOWN(H2534*I2534,2)</f>
        <v>6.19</v>
      </c>
      <c r="K2534" s="65"/>
      <c r="N2534" s="59">
        <v>21.98</v>
      </c>
      <c r="O2534" s="68">
        <f t="shared" si="798"/>
        <v>5.4950000000000001</v>
      </c>
      <c r="P2534" s="68">
        <f t="shared" si="804"/>
        <v>16.484999999999999</v>
      </c>
      <c r="Q2534" s="69">
        <f t="shared" si="799"/>
        <v>0.25</v>
      </c>
    </row>
    <row r="2535" spans="1:17" ht="39" customHeight="1" thickBot="1" x14ac:dyDescent="0.25">
      <c r="A2535" s="17" t="s">
        <v>50</v>
      </c>
      <c r="B2535" s="19">
        <v>39394</v>
      </c>
      <c r="C2535" s="17" t="s">
        <v>44</v>
      </c>
      <c r="D2535" s="17" t="s">
        <v>1222</v>
      </c>
      <c r="E2535" s="139" t="s">
        <v>54</v>
      </c>
      <c r="F2535" s="139"/>
      <c r="G2535" s="18" t="s">
        <v>130</v>
      </c>
      <c r="H2535" s="21">
        <v>1</v>
      </c>
      <c r="I2535" s="20">
        <f t="shared" si="812"/>
        <v>42.472500000000004</v>
      </c>
      <c r="J2535" s="20">
        <f t="shared" si="813"/>
        <v>42.47</v>
      </c>
      <c r="K2535" s="65"/>
      <c r="N2535" s="59">
        <v>56.63</v>
      </c>
      <c r="O2535" s="68">
        <f t="shared" si="798"/>
        <v>14.157500000000001</v>
      </c>
      <c r="P2535" s="68">
        <f t="shared" si="804"/>
        <v>42.472500000000004</v>
      </c>
      <c r="Q2535" s="69">
        <f t="shared" si="799"/>
        <v>0.25</v>
      </c>
    </row>
    <row r="2536" spans="1:17" ht="0.95" customHeight="1" thickTop="1" x14ac:dyDescent="0.2">
      <c r="A2536" s="11"/>
      <c r="B2536" s="11"/>
      <c r="C2536" s="11"/>
      <c r="D2536" s="11"/>
      <c r="E2536" s="11"/>
      <c r="F2536" s="11"/>
      <c r="G2536" s="11"/>
      <c r="H2536" s="11"/>
      <c r="I2536" s="11"/>
      <c r="J2536" s="11"/>
      <c r="K2536" s="65" t="b">
        <f t="shared" si="802"/>
        <v>0</v>
      </c>
      <c r="N2536" s="59"/>
      <c r="O2536" s="68">
        <f t="shared" si="798"/>
        <v>0</v>
      </c>
      <c r="P2536" s="68">
        <f t="shared" si="804"/>
        <v>0</v>
      </c>
      <c r="Q2536" s="69" t="e">
        <f t="shared" si="799"/>
        <v>#DIV/0!</v>
      </c>
    </row>
    <row r="2537" spans="1:17" ht="18" customHeight="1" x14ac:dyDescent="0.2">
      <c r="A2537" s="2" t="s">
        <v>1223</v>
      </c>
      <c r="B2537" s="4" t="s">
        <v>36</v>
      </c>
      <c r="C2537" s="2" t="s">
        <v>37</v>
      </c>
      <c r="D2537" s="2" t="s">
        <v>9</v>
      </c>
      <c r="E2537" s="129" t="s">
        <v>38</v>
      </c>
      <c r="F2537" s="129"/>
      <c r="G2537" s="3" t="s">
        <v>39</v>
      </c>
      <c r="H2537" s="4" t="s">
        <v>40</v>
      </c>
      <c r="I2537" s="4" t="s">
        <v>41</v>
      </c>
      <c r="J2537" s="4" t="s">
        <v>10</v>
      </c>
      <c r="K2537" s="65">
        <f t="shared" si="802"/>
        <v>178.33999999999997</v>
      </c>
      <c r="N2537" s="59" t="s">
        <v>41</v>
      </c>
      <c r="O2537" s="68" t="e">
        <f t="shared" si="798"/>
        <v>#VALUE!</v>
      </c>
      <c r="P2537" s="68" t="e">
        <f t="shared" si="804"/>
        <v>#VALUE!</v>
      </c>
      <c r="Q2537" s="69" t="e">
        <f t="shared" si="799"/>
        <v>#VALUE!</v>
      </c>
    </row>
    <row r="2538" spans="1:17" ht="26.1" customHeight="1" x14ac:dyDescent="0.2">
      <c r="A2538" s="6" t="s">
        <v>42</v>
      </c>
      <c r="B2538" s="8" t="s">
        <v>1224</v>
      </c>
      <c r="C2538" s="6" t="s">
        <v>87</v>
      </c>
      <c r="D2538" s="6" t="s">
        <v>1225</v>
      </c>
      <c r="E2538" s="138" t="s">
        <v>46</v>
      </c>
      <c r="F2538" s="138"/>
      <c r="G2538" s="7" t="s">
        <v>97</v>
      </c>
      <c r="H2538" s="10">
        <v>1</v>
      </c>
      <c r="I2538" s="9">
        <f>SUM(J2539:J2542)</f>
        <v>178.33999999999997</v>
      </c>
      <c r="J2538" s="9">
        <f>H2538*I2538</f>
        <v>178.33999999999997</v>
      </c>
      <c r="K2538" s="65"/>
      <c r="N2538" s="59">
        <v>237.79000000000002</v>
      </c>
      <c r="O2538" s="68">
        <f t="shared" si="798"/>
        <v>59.447500000000005</v>
      </c>
      <c r="P2538" s="68">
        <f t="shared" si="804"/>
        <v>178.34250000000003</v>
      </c>
      <c r="Q2538" s="69">
        <f t="shared" si="799"/>
        <v>0.24999999999999989</v>
      </c>
    </row>
    <row r="2539" spans="1:17" ht="26.1" customHeight="1" x14ac:dyDescent="0.2">
      <c r="A2539" s="12" t="s">
        <v>48</v>
      </c>
      <c r="B2539" s="14">
        <v>88247</v>
      </c>
      <c r="C2539" s="12" t="s">
        <v>44</v>
      </c>
      <c r="D2539" s="12" t="s">
        <v>1049</v>
      </c>
      <c r="E2539" s="137" t="s">
        <v>46</v>
      </c>
      <c r="F2539" s="137"/>
      <c r="G2539" s="13" t="s">
        <v>73</v>
      </c>
      <c r="H2539" s="16">
        <v>1</v>
      </c>
      <c r="I2539" s="15">
        <f t="shared" ref="I2539:I2542" si="814">P2539</f>
        <v>13.5975</v>
      </c>
      <c r="J2539" s="15">
        <f>ROUND(H2539*I2539,2)</f>
        <v>13.6</v>
      </c>
      <c r="K2539" s="65"/>
      <c r="N2539" s="59">
        <v>18.13</v>
      </c>
      <c r="O2539" s="68">
        <f t="shared" si="798"/>
        <v>4.5324999999999998</v>
      </c>
      <c r="P2539" s="68">
        <f t="shared" si="804"/>
        <v>13.5975</v>
      </c>
      <c r="Q2539" s="69">
        <f t="shared" si="799"/>
        <v>0.25</v>
      </c>
    </row>
    <row r="2540" spans="1:17" ht="24" customHeight="1" x14ac:dyDescent="0.2">
      <c r="A2540" s="12" t="s">
        <v>48</v>
      </c>
      <c r="B2540" s="14">
        <v>88264</v>
      </c>
      <c r="C2540" s="12" t="s">
        <v>44</v>
      </c>
      <c r="D2540" s="12" t="s">
        <v>564</v>
      </c>
      <c r="E2540" s="137" t="s">
        <v>46</v>
      </c>
      <c r="F2540" s="137"/>
      <c r="G2540" s="13" t="s">
        <v>73</v>
      </c>
      <c r="H2540" s="16">
        <v>1</v>
      </c>
      <c r="I2540" s="15">
        <f t="shared" si="814"/>
        <v>16.484999999999999</v>
      </c>
      <c r="J2540" s="15">
        <f>ROUND(H2540*I2540,2)</f>
        <v>16.489999999999998</v>
      </c>
      <c r="K2540" s="65"/>
      <c r="N2540" s="59">
        <v>21.98</v>
      </c>
      <c r="O2540" s="68">
        <f t="shared" si="798"/>
        <v>5.4950000000000001</v>
      </c>
      <c r="P2540" s="68">
        <f t="shared" si="804"/>
        <v>16.484999999999999</v>
      </c>
      <c r="Q2540" s="69">
        <f t="shared" si="799"/>
        <v>0.25</v>
      </c>
    </row>
    <row r="2541" spans="1:17" ht="24" customHeight="1" x14ac:dyDescent="0.2">
      <c r="A2541" s="17" t="s">
        <v>50</v>
      </c>
      <c r="B2541" s="19">
        <v>39387</v>
      </c>
      <c r="C2541" s="17" t="s">
        <v>44</v>
      </c>
      <c r="D2541" s="17" t="s">
        <v>1226</v>
      </c>
      <c r="E2541" s="139" t="s">
        <v>54</v>
      </c>
      <c r="F2541" s="139"/>
      <c r="G2541" s="18" t="s">
        <v>130</v>
      </c>
      <c r="H2541" s="21">
        <v>2</v>
      </c>
      <c r="I2541" s="20">
        <f t="shared" si="814"/>
        <v>12.9375</v>
      </c>
      <c r="J2541" s="20">
        <f t="shared" ref="J2541:J2542" si="815">ROUNDDOWN(H2541*I2541,2)</f>
        <v>25.87</v>
      </c>
      <c r="K2541" s="65"/>
      <c r="N2541" s="59">
        <v>17.25</v>
      </c>
      <c r="O2541" s="68">
        <f t="shared" si="798"/>
        <v>4.3125</v>
      </c>
      <c r="P2541" s="68">
        <f t="shared" si="804"/>
        <v>12.9375</v>
      </c>
      <c r="Q2541" s="69">
        <f t="shared" si="799"/>
        <v>0.25</v>
      </c>
    </row>
    <row r="2542" spans="1:17" ht="26.1" customHeight="1" thickBot="1" x14ac:dyDescent="0.25">
      <c r="A2542" s="17" t="s">
        <v>50</v>
      </c>
      <c r="B2542" s="19">
        <v>1366</v>
      </c>
      <c r="C2542" s="17" t="s">
        <v>90</v>
      </c>
      <c r="D2542" s="17" t="s">
        <v>1227</v>
      </c>
      <c r="E2542" s="139" t="s">
        <v>54</v>
      </c>
      <c r="F2542" s="139"/>
      <c r="G2542" s="18" t="s">
        <v>545</v>
      </c>
      <c r="H2542" s="21">
        <v>1</v>
      </c>
      <c r="I2542" s="20">
        <f t="shared" si="814"/>
        <v>122.38500000000001</v>
      </c>
      <c r="J2542" s="20">
        <f t="shared" si="815"/>
        <v>122.38</v>
      </c>
      <c r="K2542" s="65"/>
      <c r="N2542" s="59">
        <v>163.18</v>
      </c>
      <c r="O2542" s="68">
        <f t="shared" si="798"/>
        <v>40.795000000000002</v>
      </c>
      <c r="P2542" s="68">
        <f t="shared" si="804"/>
        <v>122.38500000000001</v>
      </c>
      <c r="Q2542" s="69">
        <f t="shared" si="799"/>
        <v>0.25</v>
      </c>
    </row>
    <row r="2543" spans="1:17" ht="0.95" customHeight="1" thickTop="1" x14ac:dyDescent="0.2">
      <c r="A2543" s="11"/>
      <c r="B2543" s="11"/>
      <c r="C2543" s="11"/>
      <c r="D2543" s="11"/>
      <c r="E2543" s="11"/>
      <c r="F2543" s="11"/>
      <c r="G2543" s="11"/>
      <c r="H2543" s="11"/>
      <c r="I2543" s="11"/>
      <c r="J2543" s="11"/>
      <c r="K2543" s="65" t="b">
        <f t="shared" si="802"/>
        <v>0</v>
      </c>
      <c r="N2543" s="59"/>
      <c r="O2543" s="68">
        <f t="shared" si="798"/>
        <v>0</v>
      </c>
      <c r="P2543" s="68">
        <f t="shared" si="804"/>
        <v>0</v>
      </c>
      <c r="Q2543" s="69" t="e">
        <f t="shared" si="799"/>
        <v>#DIV/0!</v>
      </c>
    </row>
    <row r="2544" spans="1:17" ht="18" customHeight="1" x14ac:dyDescent="0.2">
      <c r="A2544" s="2" t="s">
        <v>1228</v>
      </c>
      <c r="B2544" s="4" t="s">
        <v>36</v>
      </c>
      <c r="C2544" s="2" t="s">
        <v>37</v>
      </c>
      <c r="D2544" s="2" t="s">
        <v>9</v>
      </c>
      <c r="E2544" s="129" t="s">
        <v>38</v>
      </c>
      <c r="F2544" s="129"/>
      <c r="G2544" s="3" t="s">
        <v>39</v>
      </c>
      <c r="H2544" s="4" t="s">
        <v>40</v>
      </c>
      <c r="I2544" s="4" t="s">
        <v>41</v>
      </c>
      <c r="J2544" s="4" t="s">
        <v>10</v>
      </c>
      <c r="K2544" s="65">
        <f t="shared" si="802"/>
        <v>57.959999999999994</v>
      </c>
      <c r="N2544" s="59" t="s">
        <v>41</v>
      </c>
      <c r="O2544" s="68" t="e">
        <f t="shared" si="798"/>
        <v>#VALUE!</v>
      </c>
      <c r="P2544" s="68" t="e">
        <f t="shared" si="804"/>
        <v>#VALUE!</v>
      </c>
      <c r="Q2544" s="69" t="e">
        <f t="shared" si="799"/>
        <v>#VALUE!</v>
      </c>
    </row>
    <row r="2545" spans="1:17" ht="26.1" customHeight="1" x14ac:dyDescent="0.2">
      <c r="A2545" s="6" t="s">
        <v>42</v>
      </c>
      <c r="B2545" s="8" t="s">
        <v>1229</v>
      </c>
      <c r="C2545" s="6" t="s">
        <v>87</v>
      </c>
      <c r="D2545" s="6" t="s">
        <v>1230</v>
      </c>
      <c r="E2545" s="138" t="s">
        <v>46</v>
      </c>
      <c r="F2545" s="138"/>
      <c r="G2545" s="7" t="s">
        <v>97</v>
      </c>
      <c r="H2545" s="10">
        <v>1</v>
      </c>
      <c r="I2545" s="9">
        <f>SUM(J2546:J2549)</f>
        <v>57.959999999999994</v>
      </c>
      <c r="J2545" s="9">
        <f>H2545*I2545</f>
        <v>57.959999999999994</v>
      </c>
      <c r="K2545" s="65"/>
      <c r="N2545" s="59">
        <v>77.28</v>
      </c>
      <c r="O2545" s="68">
        <f t="shared" si="798"/>
        <v>19.32</v>
      </c>
      <c r="P2545" s="68">
        <f t="shared" si="804"/>
        <v>57.96</v>
      </c>
      <c r="Q2545" s="69">
        <f t="shared" si="799"/>
        <v>0.25</v>
      </c>
    </row>
    <row r="2546" spans="1:17" ht="26.1" customHeight="1" x14ac:dyDescent="0.2">
      <c r="A2546" s="12" t="s">
        <v>48</v>
      </c>
      <c r="B2546" s="14">
        <v>88247</v>
      </c>
      <c r="C2546" s="12" t="s">
        <v>44</v>
      </c>
      <c r="D2546" s="12" t="s">
        <v>1049</v>
      </c>
      <c r="E2546" s="137" t="s">
        <v>46</v>
      </c>
      <c r="F2546" s="137"/>
      <c r="G2546" s="13" t="s">
        <v>73</v>
      </c>
      <c r="H2546" s="16">
        <v>1</v>
      </c>
      <c r="I2546" s="15">
        <f t="shared" ref="I2546:I2549" si="816">P2546</f>
        <v>13.5975</v>
      </c>
      <c r="J2546" s="15">
        <f>ROUND(H2546*I2546,2)</f>
        <v>13.6</v>
      </c>
      <c r="K2546" s="65"/>
      <c r="N2546" s="59">
        <v>18.13</v>
      </c>
      <c r="O2546" s="68">
        <f t="shared" si="798"/>
        <v>4.5324999999999998</v>
      </c>
      <c r="P2546" s="68">
        <f t="shared" si="804"/>
        <v>13.5975</v>
      </c>
      <c r="Q2546" s="69">
        <f t="shared" si="799"/>
        <v>0.25</v>
      </c>
    </row>
    <row r="2547" spans="1:17" ht="24" customHeight="1" x14ac:dyDescent="0.2">
      <c r="A2547" s="12" t="s">
        <v>48</v>
      </c>
      <c r="B2547" s="14">
        <v>88264</v>
      </c>
      <c r="C2547" s="12" t="s">
        <v>44</v>
      </c>
      <c r="D2547" s="12" t="s">
        <v>564</v>
      </c>
      <c r="E2547" s="137" t="s">
        <v>46</v>
      </c>
      <c r="F2547" s="137"/>
      <c r="G2547" s="13" t="s">
        <v>73</v>
      </c>
      <c r="H2547" s="16">
        <v>1</v>
      </c>
      <c r="I2547" s="15">
        <f t="shared" si="816"/>
        <v>16.484999999999999</v>
      </c>
      <c r="J2547" s="15">
        <f>ROUND(H2547*I2547,2)</f>
        <v>16.489999999999998</v>
      </c>
      <c r="K2547" s="65"/>
      <c r="N2547" s="59">
        <v>21.98</v>
      </c>
      <c r="O2547" s="68">
        <f t="shared" si="798"/>
        <v>5.4950000000000001</v>
      </c>
      <c r="P2547" s="68">
        <f t="shared" si="804"/>
        <v>16.484999999999999</v>
      </c>
      <c r="Q2547" s="69">
        <f t="shared" si="799"/>
        <v>0.25</v>
      </c>
    </row>
    <row r="2548" spans="1:17" ht="24" customHeight="1" x14ac:dyDescent="0.2">
      <c r="A2548" s="17" t="s">
        <v>50</v>
      </c>
      <c r="B2548" s="19">
        <v>39387</v>
      </c>
      <c r="C2548" s="17" t="s">
        <v>44</v>
      </c>
      <c r="D2548" s="17" t="s">
        <v>1226</v>
      </c>
      <c r="E2548" s="139" t="s">
        <v>54</v>
      </c>
      <c r="F2548" s="139"/>
      <c r="G2548" s="18" t="s">
        <v>130</v>
      </c>
      <c r="H2548" s="21">
        <v>1</v>
      </c>
      <c r="I2548" s="20">
        <f t="shared" si="816"/>
        <v>12.9375</v>
      </c>
      <c r="J2548" s="20">
        <f t="shared" ref="J2548:J2549" si="817">ROUNDDOWN(H2548*I2548,2)</f>
        <v>12.93</v>
      </c>
      <c r="K2548" s="65"/>
      <c r="N2548" s="59">
        <v>17.25</v>
      </c>
      <c r="O2548" s="68">
        <f t="shared" si="798"/>
        <v>4.3125</v>
      </c>
      <c r="P2548" s="68">
        <f t="shared" si="804"/>
        <v>12.9375</v>
      </c>
      <c r="Q2548" s="69">
        <f t="shared" si="799"/>
        <v>0.25</v>
      </c>
    </row>
    <row r="2549" spans="1:17" ht="26.1" customHeight="1" thickBot="1" x14ac:dyDescent="0.25">
      <c r="A2549" s="17" t="s">
        <v>50</v>
      </c>
      <c r="B2549" s="19">
        <v>1342</v>
      </c>
      <c r="C2549" s="17" t="s">
        <v>90</v>
      </c>
      <c r="D2549" s="17" t="s">
        <v>1231</v>
      </c>
      <c r="E2549" s="139" t="s">
        <v>54</v>
      </c>
      <c r="F2549" s="139"/>
      <c r="G2549" s="18" t="s">
        <v>545</v>
      </c>
      <c r="H2549" s="21">
        <v>1</v>
      </c>
      <c r="I2549" s="20">
        <f t="shared" si="816"/>
        <v>14.940000000000001</v>
      </c>
      <c r="J2549" s="20">
        <f t="shared" si="817"/>
        <v>14.94</v>
      </c>
      <c r="K2549" s="65"/>
      <c r="N2549" s="59">
        <v>19.920000000000002</v>
      </c>
      <c r="O2549" s="68">
        <f t="shared" si="798"/>
        <v>4.9800000000000004</v>
      </c>
      <c r="P2549" s="68">
        <f t="shared" si="804"/>
        <v>14.940000000000001</v>
      </c>
      <c r="Q2549" s="69">
        <f t="shared" si="799"/>
        <v>0.25</v>
      </c>
    </row>
    <row r="2550" spans="1:17" ht="0.95" customHeight="1" thickTop="1" x14ac:dyDescent="0.2">
      <c r="A2550" s="11"/>
      <c r="B2550" s="11"/>
      <c r="C2550" s="11"/>
      <c r="D2550" s="11"/>
      <c r="E2550" s="11"/>
      <c r="F2550" s="11"/>
      <c r="G2550" s="11"/>
      <c r="H2550" s="11"/>
      <c r="I2550" s="11"/>
      <c r="J2550" s="11"/>
      <c r="K2550" s="65" t="b">
        <f t="shared" si="802"/>
        <v>0</v>
      </c>
      <c r="N2550" s="59"/>
      <c r="O2550" s="68">
        <f t="shared" si="798"/>
        <v>0</v>
      </c>
      <c r="P2550" s="68">
        <f t="shared" si="804"/>
        <v>0</v>
      </c>
      <c r="Q2550" s="69" t="e">
        <f t="shared" si="799"/>
        <v>#DIV/0!</v>
      </c>
    </row>
    <row r="2551" spans="1:17" ht="18" customHeight="1" x14ac:dyDescent="0.2">
      <c r="A2551" s="2" t="s">
        <v>1232</v>
      </c>
      <c r="B2551" s="4" t="s">
        <v>36</v>
      </c>
      <c r="C2551" s="2" t="s">
        <v>37</v>
      </c>
      <c r="D2551" s="2" t="s">
        <v>9</v>
      </c>
      <c r="E2551" s="129" t="s">
        <v>38</v>
      </c>
      <c r="F2551" s="129"/>
      <c r="G2551" s="3" t="s">
        <v>39</v>
      </c>
      <c r="H2551" s="4" t="s">
        <v>40</v>
      </c>
      <c r="I2551" s="4" t="s">
        <v>41</v>
      </c>
      <c r="J2551" s="4" t="s">
        <v>10</v>
      </c>
      <c r="K2551" s="65">
        <f t="shared" si="802"/>
        <v>91.279999999999987</v>
      </c>
      <c r="N2551" s="59" t="s">
        <v>41</v>
      </c>
      <c r="O2551" s="68" t="e">
        <f t="shared" si="798"/>
        <v>#VALUE!</v>
      </c>
      <c r="P2551" s="68" t="e">
        <f t="shared" si="804"/>
        <v>#VALUE!</v>
      </c>
      <c r="Q2551" s="69" t="e">
        <f t="shared" si="799"/>
        <v>#VALUE!</v>
      </c>
    </row>
    <row r="2552" spans="1:17" ht="39" customHeight="1" x14ac:dyDescent="0.2">
      <c r="A2552" s="6" t="s">
        <v>42</v>
      </c>
      <c r="B2552" s="8" t="s">
        <v>1233</v>
      </c>
      <c r="C2552" s="6" t="s">
        <v>87</v>
      </c>
      <c r="D2552" s="6" t="s">
        <v>1234</v>
      </c>
      <c r="E2552" s="138" t="s">
        <v>46</v>
      </c>
      <c r="F2552" s="138"/>
      <c r="G2552" s="7" t="s">
        <v>97</v>
      </c>
      <c r="H2552" s="10">
        <v>1</v>
      </c>
      <c r="I2552" s="9">
        <f>SUM(J2553:J2556)</f>
        <v>91.279999999999987</v>
      </c>
      <c r="J2552" s="9">
        <f>H2552*I2552</f>
        <v>91.279999999999987</v>
      </c>
      <c r="K2552" s="65"/>
      <c r="N2552" s="59">
        <v>121.69999999999999</v>
      </c>
      <c r="O2552" s="68">
        <f t="shared" si="798"/>
        <v>30.424999999999997</v>
      </c>
      <c r="P2552" s="68">
        <f t="shared" si="804"/>
        <v>91.274999999999991</v>
      </c>
      <c r="Q2552" s="69">
        <f t="shared" si="799"/>
        <v>0.25</v>
      </c>
    </row>
    <row r="2553" spans="1:17" ht="26.1" customHeight="1" x14ac:dyDescent="0.2">
      <c r="A2553" s="12" t="s">
        <v>48</v>
      </c>
      <c r="B2553" s="14">
        <v>88247</v>
      </c>
      <c r="C2553" s="12" t="s">
        <v>44</v>
      </c>
      <c r="D2553" s="12" t="s">
        <v>1049</v>
      </c>
      <c r="E2553" s="137" t="s">
        <v>46</v>
      </c>
      <c r="F2553" s="137"/>
      <c r="G2553" s="13" t="s">
        <v>73</v>
      </c>
      <c r="H2553" s="16">
        <v>0.55000000000000004</v>
      </c>
      <c r="I2553" s="15">
        <f t="shared" ref="I2553:I2556" si="818">P2553</f>
        <v>13.5975</v>
      </c>
      <c r="J2553" s="15">
        <f>ROUND(H2553*I2553,2)</f>
        <v>7.48</v>
      </c>
      <c r="K2553" s="65"/>
      <c r="N2553" s="59">
        <v>18.13</v>
      </c>
      <c r="O2553" s="68">
        <f t="shared" si="798"/>
        <v>4.5324999999999998</v>
      </c>
      <c r="P2553" s="68">
        <f t="shared" si="804"/>
        <v>13.5975</v>
      </c>
      <c r="Q2553" s="69">
        <f t="shared" si="799"/>
        <v>0.25</v>
      </c>
    </row>
    <row r="2554" spans="1:17" ht="24" customHeight="1" x14ac:dyDescent="0.2">
      <c r="A2554" s="12" t="s">
        <v>48</v>
      </c>
      <c r="B2554" s="14">
        <v>88264</v>
      </c>
      <c r="C2554" s="12" t="s">
        <v>44</v>
      </c>
      <c r="D2554" s="12" t="s">
        <v>564</v>
      </c>
      <c r="E2554" s="137" t="s">
        <v>46</v>
      </c>
      <c r="F2554" s="137"/>
      <c r="G2554" s="13" t="s">
        <v>73</v>
      </c>
      <c r="H2554" s="16">
        <v>0.22</v>
      </c>
      <c r="I2554" s="15">
        <f t="shared" si="818"/>
        <v>16.484999999999999</v>
      </c>
      <c r="J2554" s="15">
        <f>ROUND(H2554*I2554,2)</f>
        <v>3.63</v>
      </c>
      <c r="K2554" s="65"/>
      <c r="N2554" s="59">
        <v>21.98</v>
      </c>
      <c r="O2554" s="68">
        <f t="shared" si="798"/>
        <v>5.4950000000000001</v>
      </c>
      <c r="P2554" s="68">
        <f t="shared" si="804"/>
        <v>16.484999999999999</v>
      </c>
      <c r="Q2554" s="69">
        <f t="shared" si="799"/>
        <v>0.25</v>
      </c>
    </row>
    <row r="2555" spans="1:17" ht="39" customHeight="1" x14ac:dyDescent="0.2">
      <c r="A2555" s="17" t="s">
        <v>50</v>
      </c>
      <c r="B2555" s="19">
        <v>38775</v>
      </c>
      <c r="C2555" s="17" t="s">
        <v>44</v>
      </c>
      <c r="D2555" s="17" t="s">
        <v>1235</v>
      </c>
      <c r="E2555" s="139" t="s">
        <v>54</v>
      </c>
      <c r="F2555" s="139"/>
      <c r="G2555" s="18" t="s">
        <v>130</v>
      </c>
      <c r="H2555" s="21">
        <v>1</v>
      </c>
      <c r="I2555" s="20">
        <f t="shared" si="818"/>
        <v>62.932499999999997</v>
      </c>
      <c r="J2555" s="20">
        <f t="shared" ref="J2555:J2556" si="819">ROUNDDOWN(H2555*I2555,2)</f>
        <v>62.93</v>
      </c>
      <c r="K2555" s="65"/>
      <c r="N2555" s="59">
        <v>83.91</v>
      </c>
      <c r="O2555" s="68">
        <f t="shared" si="798"/>
        <v>20.977499999999999</v>
      </c>
      <c r="P2555" s="68">
        <f t="shared" si="804"/>
        <v>62.932499999999997</v>
      </c>
      <c r="Q2555" s="69">
        <f t="shared" si="799"/>
        <v>0.25</v>
      </c>
    </row>
    <row r="2556" spans="1:17" ht="26.1" customHeight="1" thickBot="1" x14ac:dyDescent="0.25">
      <c r="A2556" s="17" t="s">
        <v>50</v>
      </c>
      <c r="B2556" s="19">
        <v>13286</v>
      </c>
      <c r="C2556" s="17" t="s">
        <v>90</v>
      </c>
      <c r="D2556" s="17" t="s">
        <v>1236</v>
      </c>
      <c r="E2556" s="139" t="s">
        <v>54</v>
      </c>
      <c r="F2556" s="139"/>
      <c r="G2556" s="18" t="s">
        <v>545</v>
      </c>
      <c r="H2556" s="21">
        <v>1</v>
      </c>
      <c r="I2556" s="20">
        <f t="shared" si="818"/>
        <v>17.2425</v>
      </c>
      <c r="J2556" s="20">
        <f t="shared" si="819"/>
        <v>17.239999999999998</v>
      </c>
      <c r="K2556" s="65"/>
      <c r="N2556" s="59">
        <v>22.99</v>
      </c>
      <c r="O2556" s="68">
        <f t="shared" si="798"/>
        <v>5.7474999999999996</v>
      </c>
      <c r="P2556" s="68">
        <f t="shared" si="804"/>
        <v>17.2425</v>
      </c>
      <c r="Q2556" s="69">
        <f t="shared" si="799"/>
        <v>0.25</v>
      </c>
    </row>
    <row r="2557" spans="1:17" ht="0.95" customHeight="1" thickTop="1" x14ac:dyDescent="0.2">
      <c r="A2557" s="11"/>
      <c r="B2557" s="11"/>
      <c r="C2557" s="11"/>
      <c r="D2557" s="11"/>
      <c r="E2557" s="11"/>
      <c r="F2557" s="11"/>
      <c r="G2557" s="11"/>
      <c r="H2557" s="11"/>
      <c r="I2557" s="11"/>
      <c r="J2557" s="11"/>
      <c r="K2557" s="65" t="b">
        <f t="shared" si="802"/>
        <v>0</v>
      </c>
      <c r="N2557" s="59"/>
      <c r="O2557" s="68">
        <f t="shared" si="798"/>
        <v>0</v>
      </c>
      <c r="P2557" s="68">
        <f t="shared" si="804"/>
        <v>0</v>
      </c>
      <c r="Q2557" s="69" t="e">
        <f t="shared" si="799"/>
        <v>#DIV/0!</v>
      </c>
    </row>
    <row r="2558" spans="1:17" ht="18" customHeight="1" x14ac:dyDescent="0.2">
      <c r="A2558" s="2" t="s">
        <v>1237</v>
      </c>
      <c r="B2558" s="4" t="s">
        <v>36</v>
      </c>
      <c r="C2558" s="2" t="s">
        <v>37</v>
      </c>
      <c r="D2558" s="2" t="s">
        <v>9</v>
      </c>
      <c r="E2558" s="129" t="s">
        <v>38</v>
      </c>
      <c r="F2558" s="129"/>
      <c r="G2558" s="3" t="s">
        <v>39</v>
      </c>
      <c r="H2558" s="4" t="s">
        <v>40</v>
      </c>
      <c r="I2558" s="4" t="s">
        <v>41</v>
      </c>
      <c r="J2558" s="4" t="s">
        <v>10</v>
      </c>
      <c r="K2558" s="65">
        <f t="shared" si="802"/>
        <v>71.680000000000007</v>
      </c>
      <c r="N2558" s="59" t="s">
        <v>41</v>
      </c>
      <c r="O2558" s="68" t="e">
        <f t="shared" si="798"/>
        <v>#VALUE!</v>
      </c>
      <c r="P2558" s="68" t="e">
        <f t="shared" si="804"/>
        <v>#VALUE!</v>
      </c>
      <c r="Q2558" s="69" t="e">
        <f t="shared" si="799"/>
        <v>#VALUE!</v>
      </c>
    </row>
    <row r="2559" spans="1:17" ht="26.1" customHeight="1" x14ac:dyDescent="0.2">
      <c r="A2559" s="6" t="s">
        <v>42</v>
      </c>
      <c r="B2559" s="8">
        <v>12807</v>
      </c>
      <c r="C2559" s="6" t="s">
        <v>90</v>
      </c>
      <c r="D2559" s="6" t="s">
        <v>1238</v>
      </c>
      <c r="E2559" s="138" t="s">
        <v>1239</v>
      </c>
      <c r="F2559" s="138"/>
      <c r="G2559" s="7" t="s">
        <v>545</v>
      </c>
      <c r="H2559" s="10">
        <v>1</v>
      </c>
      <c r="I2559" s="9">
        <f>SUM(J2560:J2563)</f>
        <v>71.680000000000007</v>
      </c>
      <c r="J2559" s="9">
        <f>H2559*I2559</f>
        <v>71.680000000000007</v>
      </c>
      <c r="K2559" s="65"/>
      <c r="N2559" s="59">
        <v>95.57</v>
      </c>
      <c r="O2559" s="68">
        <f t="shared" si="798"/>
        <v>23.892499999999998</v>
      </c>
      <c r="P2559" s="68">
        <f t="shared" si="804"/>
        <v>71.677499999999995</v>
      </c>
      <c r="Q2559" s="69">
        <f t="shared" si="799"/>
        <v>0.25</v>
      </c>
    </row>
    <row r="2560" spans="1:17" ht="24" customHeight="1" x14ac:dyDescent="0.2">
      <c r="A2560" s="12" t="s">
        <v>48</v>
      </c>
      <c r="B2560" s="14">
        <v>88247</v>
      </c>
      <c r="C2560" s="12" t="s">
        <v>44</v>
      </c>
      <c r="D2560" s="12" t="s">
        <v>1049</v>
      </c>
      <c r="E2560" s="137" t="s">
        <v>46</v>
      </c>
      <c r="F2560" s="137"/>
      <c r="G2560" s="13" t="s">
        <v>932</v>
      </c>
      <c r="H2560" s="16">
        <v>0.3</v>
      </c>
      <c r="I2560" s="15">
        <f t="shared" ref="I2560:I2563" si="820">P2560</f>
        <v>13.5975</v>
      </c>
      <c r="J2560" s="15">
        <f>ROUND(H2560*I2560,2)</f>
        <v>4.08</v>
      </c>
      <c r="K2560" s="65"/>
      <c r="N2560" s="59">
        <v>18.13</v>
      </c>
      <c r="O2560" s="68">
        <f t="shared" si="798"/>
        <v>4.5324999999999998</v>
      </c>
      <c r="P2560" s="68">
        <f t="shared" si="804"/>
        <v>13.5975</v>
      </c>
      <c r="Q2560" s="69">
        <f t="shared" si="799"/>
        <v>0.25</v>
      </c>
    </row>
    <row r="2561" spans="1:17" ht="24" customHeight="1" x14ac:dyDescent="0.2">
      <c r="A2561" s="12" t="s">
        <v>48</v>
      </c>
      <c r="B2561" s="14">
        <v>88264</v>
      </c>
      <c r="C2561" s="12" t="s">
        <v>44</v>
      </c>
      <c r="D2561" s="12" t="s">
        <v>564</v>
      </c>
      <c r="E2561" s="137" t="s">
        <v>46</v>
      </c>
      <c r="F2561" s="137"/>
      <c r="G2561" s="13" t="s">
        <v>932</v>
      </c>
      <c r="H2561" s="16">
        <v>0.5</v>
      </c>
      <c r="I2561" s="15">
        <f t="shared" si="820"/>
        <v>16.484999999999999</v>
      </c>
      <c r="J2561" s="15">
        <f t="shared" ref="J2561:J2563" si="821">ROUND(H2561*I2561,2)</f>
        <v>8.24</v>
      </c>
      <c r="K2561" s="65"/>
      <c r="N2561" s="59">
        <v>21.98</v>
      </c>
      <c r="O2561" s="68">
        <f t="shared" si="798"/>
        <v>5.4950000000000001</v>
      </c>
      <c r="P2561" s="68">
        <f t="shared" si="804"/>
        <v>16.484999999999999</v>
      </c>
      <c r="Q2561" s="69">
        <f t="shared" si="799"/>
        <v>0.25</v>
      </c>
    </row>
    <row r="2562" spans="1:17" ht="24" customHeight="1" x14ac:dyDescent="0.2">
      <c r="A2562" s="17" t="s">
        <v>50</v>
      </c>
      <c r="B2562" s="19">
        <v>1691</v>
      </c>
      <c r="C2562" s="17" t="s">
        <v>90</v>
      </c>
      <c r="D2562" s="17" t="s">
        <v>1240</v>
      </c>
      <c r="E2562" s="139" t="s">
        <v>54</v>
      </c>
      <c r="F2562" s="139"/>
      <c r="G2562" s="18" t="s">
        <v>545</v>
      </c>
      <c r="H2562" s="21">
        <v>2</v>
      </c>
      <c r="I2562" s="20">
        <f t="shared" si="820"/>
        <v>0.57750000000000001</v>
      </c>
      <c r="J2562" s="20">
        <f t="shared" si="821"/>
        <v>1.1599999999999999</v>
      </c>
      <c r="K2562" s="65"/>
      <c r="N2562" s="59">
        <v>0.77</v>
      </c>
      <c r="O2562" s="68">
        <f t="shared" si="798"/>
        <v>0.1925</v>
      </c>
      <c r="P2562" s="68">
        <f t="shared" si="804"/>
        <v>0.57750000000000001</v>
      </c>
      <c r="Q2562" s="69">
        <f t="shared" si="799"/>
        <v>0.25</v>
      </c>
    </row>
    <row r="2563" spans="1:17" ht="51.95" customHeight="1" thickBot="1" x14ac:dyDescent="0.25">
      <c r="A2563" s="17" t="s">
        <v>50</v>
      </c>
      <c r="B2563" s="19">
        <v>13288</v>
      </c>
      <c r="C2563" s="17" t="s">
        <v>90</v>
      </c>
      <c r="D2563" s="17" t="s">
        <v>1241</v>
      </c>
      <c r="E2563" s="139" t="s">
        <v>54</v>
      </c>
      <c r="F2563" s="139"/>
      <c r="G2563" s="18" t="s">
        <v>545</v>
      </c>
      <c r="H2563" s="21">
        <v>1</v>
      </c>
      <c r="I2563" s="20">
        <f t="shared" si="820"/>
        <v>58.199999999999996</v>
      </c>
      <c r="J2563" s="20">
        <f t="shared" si="821"/>
        <v>58.2</v>
      </c>
      <c r="K2563" s="65"/>
      <c r="N2563" s="59">
        <v>77.599999999999994</v>
      </c>
      <c r="O2563" s="68">
        <f t="shared" si="798"/>
        <v>19.399999999999999</v>
      </c>
      <c r="P2563" s="68">
        <f t="shared" si="804"/>
        <v>58.199999999999996</v>
      </c>
      <c r="Q2563" s="69">
        <f t="shared" si="799"/>
        <v>0.25</v>
      </c>
    </row>
    <row r="2564" spans="1:17" ht="0.95" customHeight="1" thickTop="1" x14ac:dyDescent="0.2">
      <c r="A2564" s="11"/>
      <c r="B2564" s="11"/>
      <c r="C2564" s="11"/>
      <c r="D2564" s="11"/>
      <c r="E2564" s="11"/>
      <c r="F2564" s="11"/>
      <c r="G2564" s="11"/>
      <c r="H2564" s="11"/>
      <c r="I2564" s="11"/>
      <c r="J2564" s="11"/>
      <c r="K2564" s="65" t="b">
        <f t="shared" si="802"/>
        <v>0</v>
      </c>
      <c r="N2564" s="59"/>
      <c r="O2564" s="68">
        <f t="shared" si="798"/>
        <v>0</v>
      </c>
      <c r="P2564" s="68">
        <f t="shared" si="804"/>
        <v>0</v>
      </c>
      <c r="Q2564" s="69" t="e">
        <f t="shared" si="799"/>
        <v>#DIV/0!</v>
      </c>
    </row>
    <row r="2565" spans="1:17" ht="18" customHeight="1" x14ac:dyDescent="0.2">
      <c r="A2565" s="2" t="s">
        <v>1242</v>
      </c>
      <c r="B2565" s="4" t="s">
        <v>36</v>
      </c>
      <c r="C2565" s="2" t="s">
        <v>37</v>
      </c>
      <c r="D2565" s="2" t="s">
        <v>9</v>
      </c>
      <c r="E2565" s="129" t="s">
        <v>38</v>
      </c>
      <c r="F2565" s="129"/>
      <c r="G2565" s="3" t="s">
        <v>39</v>
      </c>
      <c r="H2565" s="4" t="s">
        <v>40</v>
      </c>
      <c r="I2565" s="4" t="s">
        <v>41</v>
      </c>
      <c r="J2565" s="4" t="s">
        <v>10</v>
      </c>
      <c r="K2565" s="65">
        <f t="shared" si="802"/>
        <v>166.34</v>
      </c>
      <c r="N2565" s="59" t="s">
        <v>41</v>
      </c>
      <c r="O2565" s="68" t="e">
        <f t="shared" si="798"/>
        <v>#VALUE!</v>
      </c>
      <c r="P2565" s="68" t="e">
        <f t="shared" si="804"/>
        <v>#VALUE!</v>
      </c>
      <c r="Q2565" s="69" t="e">
        <f t="shared" si="799"/>
        <v>#VALUE!</v>
      </c>
    </row>
    <row r="2566" spans="1:17" ht="39" customHeight="1" x14ac:dyDescent="0.2">
      <c r="A2566" s="6" t="s">
        <v>42</v>
      </c>
      <c r="B2566" s="8">
        <v>9629</v>
      </c>
      <c r="C2566" s="6" t="s">
        <v>90</v>
      </c>
      <c r="D2566" s="6" t="s">
        <v>1243</v>
      </c>
      <c r="E2566" s="138" t="s">
        <v>1244</v>
      </c>
      <c r="F2566" s="138"/>
      <c r="G2566" s="7" t="s">
        <v>545</v>
      </c>
      <c r="H2566" s="10">
        <v>1</v>
      </c>
      <c r="I2566" s="9">
        <f>SUM(J2567:J2570)</f>
        <v>166.34</v>
      </c>
      <c r="J2566" s="9">
        <f>H2566*I2566</f>
        <v>166.34</v>
      </c>
      <c r="K2566" s="65"/>
      <c r="N2566" s="59">
        <v>221.78</v>
      </c>
      <c r="O2566" s="68">
        <f t="shared" si="798"/>
        <v>55.445</v>
      </c>
      <c r="P2566" s="68">
        <f t="shared" si="804"/>
        <v>166.33500000000001</v>
      </c>
      <c r="Q2566" s="69">
        <f t="shared" si="799"/>
        <v>0.25</v>
      </c>
    </row>
    <row r="2567" spans="1:17" ht="26.1" customHeight="1" x14ac:dyDescent="0.2">
      <c r="A2567" s="12" t="s">
        <v>48</v>
      </c>
      <c r="B2567" s="14">
        <v>88247</v>
      </c>
      <c r="C2567" s="12" t="s">
        <v>44</v>
      </c>
      <c r="D2567" s="12" t="s">
        <v>1049</v>
      </c>
      <c r="E2567" s="137" t="s">
        <v>46</v>
      </c>
      <c r="F2567" s="137"/>
      <c r="G2567" s="13" t="s">
        <v>73</v>
      </c>
      <c r="H2567" s="16">
        <v>0.7</v>
      </c>
      <c r="I2567" s="15">
        <f t="shared" ref="I2567:I2570" si="822">P2567</f>
        <v>13.5975</v>
      </c>
      <c r="J2567" s="15">
        <f>ROUND(H2567*I2567,2)</f>
        <v>9.52</v>
      </c>
      <c r="K2567" s="65"/>
      <c r="N2567" s="59">
        <v>18.13</v>
      </c>
      <c r="O2567" s="68">
        <f t="shared" si="798"/>
        <v>4.5324999999999998</v>
      </c>
      <c r="P2567" s="68">
        <f t="shared" si="804"/>
        <v>13.5975</v>
      </c>
      <c r="Q2567" s="69">
        <f t="shared" si="799"/>
        <v>0.25</v>
      </c>
    </row>
    <row r="2568" spans="1:17" ht="24" customHeight="1" x14ac:dyDescent="0.2">
      <c r="A2568" s="12" t="s">
        <v>48</v>
      </c>
      <c r="B2568" s="14">
        <v>88264</v>
      </c>
      <c r="C2568" s="12" t="s">
        <v>44</v>
      </c>
      <c r="D2568" s="12" t="s">
        <v>564</v>
      </c>
      <c r="E2568" s="137" t="s">
        <v>46</v>
      </c>
      <c r="F2568" s="137"/>
      <c r="G2568" s="13" t="s">
        <v>73</v>
      </c>
      <c r="H2568" s="16">
        <v>0.7</v>
      </c>
      <c r="I2568" s="15">
        <f t="shared" si="822"/>
        <v>16.484999999999999</v>
      </c>
      <c r="J2568" s="15">
        <f t="shared" ref="J2568:J2570" si="823">ROUND(H2568*I2568,2)</f>
        <v>11.54</v>
      </c>
      <c r="K2568" s="65"/>
      <c r="N2568" s="59">
        <v>21.98</v>
      </c>
      <c r="O2568" s="68">
        <f t="shared" ref="O2568:O2631" si="824">N2568*$O$4</f>
        <v>5.4950000000000001</v>
      </c>
      <c r="P2568" s="68">
        <f t="shared" si="804"/>
        <v>16.484999999999999</v>
      </c>
      <c r="Q2568" s="69">
        <f t="shared" ref="Q2568:Q2631" si="825">1-(P2568/N2568)</f>
        <v>0.25</v>
      </c>
    </row>
    <row r="2569" spans="1:17" ht="26.1" customHeight="1" x14ac:dyDescent="0.2">
      <c r="A2569" s="17" t="s">
        <v>50</v>
      </c>
      <c r="B2569" s="19">
        <v>4675</v>
      </c>
      <c r="C2569" s="17" t="s">
        <v>90</v>
      </c>
      <c r="D2569" s="17" t="s">
        <v>1245</v>
      </c>
      <c r="E2569" s="139" t="s">
        <v>54</v>
      </c>
      <c r="F2569" s="139"/>
      <c r="G2569" s="18" t="s">
        <v>545</v>
      </c>
      <c r="H2569" s="21">
        <v>1</v>
      </c>
      <c r="I2569" s="20">
        <f t="shared" si="822"/>
        <v>5.6999999999999993</v>
      </c>
      <c r="J2569" s="20">
        <f t="shared" si="823"/>
        <v>5.7</v>
      </c>
      <c r="K2569" s="65"/>
      <c r="N2569" s="59">
        <v>7.6</v>
      </c>
      <c r="O2569" s="68">
        <f t="shared" si="824"/>
        <v>1.9</v>
      </c>
      <c r="P2569" s="68">
        <f t="shared" si="804"/>
        <v>5.6999999999999993</v>
      </c>
      <c r="Q2569" s="69">
        <f t="shared" si="825"/>
        <v>0.25000000000000011</v>
      </c>
    </row>
    <row r="2570" spans="1:17" ht="39" customHeight="1" thickBot="1" x14ac:dyDescent="0.25">
      <c r="A2570" s="17" t="s">
        <v>50</v>
      </c>
      <c r="B2570" s="19">
        <v>9951</v>
      </c>
      <c r="C2570" s="17" t="s">
        <v>90</v>
      </c>
      <c r="D2570" s="17" t="s">
        <v>1246</v>
      </c>
      <c r="E2570" s="139" t="s">
        <v>54</v>
      </c>
      <c r="F2570" s="139"/>
      <c r="G2570" s="18" t="s">
        <v>545</v>
      </c>
      <c r="H2570" s="21">
        <v>1</v>
      </c>
      <c r="I2570" s="20">
        <f t="shared" si="822"/>
        <v>139.57499999999999</v>
      </c>
      <c r="J2570" s="20">
        <f t="shared" si="823"/>
        <v>139.58000000000001</v>
      </c>
      <c r="K2570" s="65"/>
      <c r="N2570" s="59">
        <v>186.1</v>
      </c>
      <c r="O2570" s="68">
        <f t="shared" si="824"/>
        <v>46.524999999999999</v>
      </c>
      <c r="P2570" s="68">
        <f t="shared" si="804"/>
        <v>139.57499999999999</v>
      </c>
      <c r="Q2570" s="69">
        <f t="shared" si="825"/>
        <v>0.25</v>
      </c>
    </row>
    <row r="2571" spans="1:17" ht="0.95" customHeight="1" thickTop="1" x14ac:dyDescent="0.2">
      <c r="A2571" s="11"/>
      <c r="B2571" s="11"/>
      <c r="C2571" s="11"/>
      <c r="D2571" s="11"/>
      <c r="E2571" s="11"/>
      <c r="F2571" s="11"/>
      <c r="G2571" s="11"/>
      <c r="H2571" s="11"/>
      <c r="I2571" s="11"/>
      <c r="J2571" s="11"/>
      <c r="K2571" s="65" t="b">
        <f t="shared" ref="K2571:K2627" si="826">IF(J2571="Total",J2572)</f>
        <v>0</v>
      </c>
      <c r="N2571" s="59"/>
      <c r="O2571" s="68">
        <f t="shared" si="824"/>
        <v>0</v>
      </c>
      <c r="P2571" s="68">
        <f t="shared" si="804"/>
        <v>0</v>
      </c>
      <c r="Q2571" s="69" t="e">
        <f t="shared" si="825"/>
        <v>#DIV/0!</v>
      </c>
    </row>
    <row r="2572" spans="1:17" ht="18" customHeight="1" x14ac:dyDescent="0.2">
      <c r="A2572" s="2" t="s">
        <v>1247</v>
      </c>
      <c r="B2572" s="4" t="s">
        <v>36</v>
      </c>
      <c r="C2572" s="2" t="s">
        <v>37</v>
      </c>
      <c r="D2572" s="2" t="s">
        <v>9</v>
      </c>
      <c r="E2572" s="129" t="s">
        <v>38</v>
      </c>
      <c r="F2572" s="129"/>
      <c r="G2572" s="3" t="s">
        <v>39</v>
      </c>
      <c r="H2572" s="4" t="s">
        <v>40</v>
      </c>
      <c r="I2572" s="4" t="s">
        <v>41</v>
      </c>
      <c r="J2572" s="4" t="s">
        <v>10</v>
      </c>
      <c r="K2572" s="65">
        <f t="shared" si="826"/>
        <v>1577.32</v>
      </c>
      <c r="N2572" s="59" t="s">
        <v>41</v>
      </c>
      <c r="O2572" s="68" t="e">
        <f t="shared" si="824"/>
        <v>#VALUE!</v>
      </c>
      <c r="P2572" s="68" t="e">
        <f t="shared" si="804"/>
        <v>#VALUE!</v>
      </c>
      <c r="Q2572" s="69" t="e">
        <f t="shared" si="825"/>
        <v>#VALUE!</v>
      </c>
    </row>
    <row r="2573" spans="1:17" ht="38.25" x14ac:dyDescent="0.2">
      <c r="A2573" s="6" t="s">
        <v>42</v>
      </c>
      <c r="B2573" s="8">
        <v>10362</v>
      </c>
      <c r="C2573" s="6" t="s">
        <v>90</v>
      </c>
      <c r="D2573" s="6" t="s">
        <v>13656</v>
      </c>
      <c r="E2573" s="138" t="s">
        <v>1248</v>
      </c>
      <c r="F2573" s="138"/>
      <c r="G2573" s="7" t="s">
        <v>545</v>
      </c>
      <c r="H2573" s="10">
        <v>1</v>
      </c>
      <c r="I2573" s="9">
        <f>SUM(J2574:J2578)</f>
        <v>1577.32</v>
      </c>
      <c r="J2573" s="9">
        <f>H2573*I2573</f>
        <v>1577.32</v>
      </c>
      <c r="K2573" s="65"/>
      <c r="N2573" s="59">
        <v>2103.09</v>
      </c>
      <c r="O2573" s="68">
        <f t="shared" si="824"/>
        <v>525.77250000000004</v>
      </c>
      <c r="P2573" s="68">
        <f t="shared" si="804"/>
        <v>1577.3175000000001</v>
      </c>
      <c r="Q2573" s="69">
        <f t="shared" si="825"/>
        <v>0.25</v>
      </c>
    </row>
    <row r="2574" spans="1:17" ht="26.1" customHeight="1" x14ac:dyDescent="0.2">
      <c r="A2574" s="12" t="s">
        <v>48</v>
      </c>
      <c r="B2574" s="14">
        <v>126</v>
      </c>
      <c r="C2574" s="12" t="s">
        <v>90</v>
      </c>
      <c r="D2574" s="12" t="s">
        <v>604</v>
      </c>
      <c r="E2574" s="137" t="s">
        <v>394</v>
      </c>
      <c r="F2574" s="137"/>
      <c r="G2574" s="13" t="s">
        <v>104</v>
      </c>
      <c r="H2574" s="16">
        <v>2.7E-2</v>
      </c>
      <c r="I2574" s="15">
        <f t="shared" ref="I2574:I2578" si="827">P2574</f>
        <v>350.61</v>
      </c>
      <c r="J2574" s="15">
        <f>ROUND(H2574*I2574,2)</f>
        <v>9.4700000000000006</v>
      </c>
      <c r="K2574" s="65"/>
      <c r="N2574" s="59">
        <v>467.48</v>
      </c>
      <c r="O2574" s="68">
        <f t="shared" si="824"/>
        <v>116.87</v>
      </c>
      <c r="P2574" s="68">
        <f t="shared" ref="P2574:P2637" si="828">N2574-O2574</f>
        <v>350.61</v>
      </c>
      <c r="Q2574" s="69">
        <f t="shared" si="825"/>
        <v>0.25</v>
      </c>
    </row>
    <row r="2575" spans="1:17" ht="24" customHeight="1" x14ac:dyDescent="0.2">
      <c r="A2575" s="12" t="s">
        <v>48</v>
      </c>
      <c r="B2575" s="14">
        <v>88316</v>
      </c>
      <c r="C2575" s="12" t="s">
        <v>44</v>
      </c>
      <c r="D2575" s="12" t="s">
        <v>106</v>
      </c>
      <c r="E2575" s="137" t="s">
        <v>46</v>
      </c>
      <c r="F2575" s="137"/>
      <c r="G2575" s="13" t="s">
        <v>73</v>
      </c>
      <c r="H2575" s="16">
        <v>2.5</v>
      </c>
      <c r="I2575" s="15">
        <f t="shared" si="827"/>
        <v>12.84</v>
      </c>
      <c r="J2575" s="15">
        <f>ROUND(H2575*I2575,2)</f>
        <v>32.1</v>
      </c>
      <c r="K2575" s="65"/>
      <c r="N2575" s="59">
        <v>17.12</v>
      </c>
      <c r="O2575" s="68">
        <f t="shared" si="824"/>
        <v>4.28</v>
      </c>
      <c r="P2575" s="68">
        <f t="shared" si="828"/>
        <v>12.84</v>
      </c>
      <c r="Q2575" s="69">
        <f t="shared" si="825"/>
        <v>0.25</v>
      </c>
    </row>
    <row r="2576" spans="1:17" ht="24" customHeight="1" x14ac:dyDescent="0.2">
      <c r="A2576" s="12" t="s">
        <v>48</v>
      </c>
      <c r="B2576" s="14">
        <v>88264</v>
      </c>
      <c r="C2576" s="12" t="s">
        <v>44</v>
      </c>
      <c r="D2576" s="12" t="s">
        <v>564</v>
      </c>
      <c r="E2576" s="137" t="s">
        <v>46</v>
      </c>
      <c r="F2576" s="137"/>
      <c r="G2576" s="13" t="s">
        <v>73</v>
      </c>
      <c r="H2576" s="16">
        <v>2.5</v>
      </c>
      <c r="I2576" s="15">
        <f t="shared" si="827"/>
        <v>16.484999999999999</v>
      </c>
      <c r="J2576" s="15">
        <f>ROUND(H2576*I2576,2)</f>
        <v>41.21</v>
      </c>
      <c r="K2576" s="65"/>
      <c r="N2576" s="59">
        <v>21.98</v>
      </c>
      <c r="O2576" s="68">
        <f t="shared" si="824"/>
        <v>5.4950000000000001</v>
      </c>
      <c r="P2576" s="68">
        <f t="shared" si="828"/>
        <v>16.484999999999999</v>
      </c>
      <c r="Q2576" s="69">
        <f t="shared" si="825"/>
        <v>0.25</v>
      </c>
    </row>
    <row r="2577" spans="1:17" ht="39" customHeight="1" x14ac:dyDescent="0.2">
      <c r="A2577" s="17" t="s">
        <v>50</v>
      </c>
      <c r="B2577" s="19">
        <v>11142</v>
      </c>
      <c r="C2577" s="17" t="s">
        <v>90</v>
      </c>
      <c r="D2577" s="17" t="s">
        <v>1249</v>
      </c>
      <c r="E2577" s="139" t="s">
        <v>54</v>
      </c>
      <c r="F2577" s="139"/>
      <c r="G2577" s="18" t="s">
        <v>545</v>
      </c>
      <c r="H2577" s="21">
        <v>1</v>
      </c>
      <c r="I2577" s="20">
        <f t="shared" si="827"/>
        <v>637.66499999999996</v>
      </c>
      <c r="J2577" s="20">
        <f>ROUND(H2577*I2577,2)</f>
        <v>637.66999999999996</v>
      </c>
      <c r="K2577" s="65"/>
      <c r="N2577" s="59">
        <v>850.22</v>
      </c>
      <c r="O2577" s="68">
        <f t="shared" si="824"/>
        <v>212.55500000000001</v>
      </c>
      <c r="P2577" s="68">
        <f t="shared" si="828"/>
        <v>637.66499999999996</v>
      </c>
      <c r="Q2577" s="69">
        <f t="shared" si="825"/>
        <v>0.25000000000000011</v>
      </c>
    </row>
    <row r="2578" spans="1:17" ht="26.1" customHeight="1" thickBot="1" x14ac:dyDescent="0.25">
      <c r="A2578" s="17" t="s">
        <v>50</v>
      </c>
      <c r="B2578" s="19">
        <v>42243</v>
      </c>
      <c r="C2578" s="17" t="s">
        <v>44</v>
      </c>
      <c r="D2578" s="17" t="s">
        <v>1250</v>
      </c>
      <c r="E2578" s="139" t="s">
        <v>54</v>
      </c>
      <c r="F2578" s="139"/>
      <c r="G2578" s="18" t="s">
        <v>130</v>
      </c>
      <c r="H2578" s="21">
        <v>2</v>
      </c>
      <c r="I2578" s="20">
        <f t="shared" si="827"/>
        <v>428.4375</v>
      </c>
      <c r="J2578" s="20">
        <f t="shared" ref="J2578" si="829">ROUNDDOWN(H2578*I2578,2)</f>
        <v>856.87</v>
      </c>
      <c r="K2578" s="65"/>
      <c r="N2578" s="59">
        <v>571.25</v>
      </c>
      <c r="O2578" s="68">
        <f t="shared" si="824"/>
        <v>142.8125</v>
      </c>
      <c r="P2578" s="68">
        <f t="shared" si="828"/>
        <v>428.4375</v>
      </c>
      <c r="Q2578" s="69">
        <f t="shared" si="825"/>
        <v>0.25</v>
      </c>
    </row>
    <row r="2579" spans="1:17" ht="0.95" customHeight="1" thickTop="1" x14ac:dyDescent="0.2">
      <c r="A2579" s="11"/>
      <c r="B2579" s="11"/>
      <c r="C2579" s="11"/>
      <c r="D2579" s="11"/>
      <c r="E2579" s="11"/>
      <c r="F2579" s="11"/>
      <c r="G2579" s="11"/>
      <c r="H2579" s="11"/>
      <c r="I2579" s="11"/>
      <c r="J2579" s="11"/>
      <c r="K2579" s="65" t="b">
        <f t="shared" si="826"/>
        <v>0</v>
      </c>
      <c r="N2579" s="59"/>
      <c r="O2579" s="68">
        <f t="shared" si="824"/>
        <v>0</v>
      </c>
      <c r="P2579" s="68">
        <f t="shared" si="828"/>
        <v>0</v>
      </c>
      <c r="Q2579" s="69" t="e">
        <f t="shared" si="825"/>
        <v>#DIV/0!</v>
      </c>
    </row>
    <row r="2580" spans="1:17" ht="18" customHeight="1" x14ac:dyDescent="0.2">
      <c r="A2580" s="2" t="s">
        <v>1251</v>
      </c>
      <c r="B2580" s="4" t="s">
        <v>36</v>
      </c>
      <c r="C2580" s="2" t="s">
        <v>37</v>
      </c>
      <c r="D2580" s="2" t="s">
        <v>9</v>
      </c>
      <c r="E2580" s="129" t="s">
        <v>38</v>
      </c>
      <c r="F2580" s="129"/>
      <c r="G2580" s="3" t="s">
        <v>39</v>
      </c>
      <c r="H2580" s="4" t="s">
        <v>40</v>
      </c>
      <c r="I2580" s="4" t="s">
        <v>41</v>
      </c>
      <c r="J2580" s="4" t="s">
        <v>10</v>
      </c>
      <c r="K2580" s="65">
        <f t="shared" si="826"/>
        <v>6.47</v>
      </c>
      <c r="N2580" s="59" t="s">
        <v>41</v>
      </c>
      <c r="O2580" s="68" t="e">
        <f t="shared" si="824"/>
        <v>#VALUE!</v>
      </c>
      <c r="P2580" s="68" t="e">
        <f t="shared" si="828"/>
        <v>#VALUE!</v>
      </c>
      <c r="Q2580" s="69" t="e">
        <f t="shared" si="825"/>
        <v>#VALUE!</v>
      </c>
    </row>
    <row r="2581" spans="1:17" ht="39" customHeight="1" x14ac:dyDescent="0.2">
      <c r="A2581" s="6" t="s">
        <v>42</v>
      </c>
      <c r="B2581" s="8">
        <v>91941</v>
      </c>
      <c r="C2581" s="6" t="s">
        <v>44</v>
      </c>
      <c r="D2581" s="6" t="s">
        <v>1252</v>
      </c>
      <c r="E2581" s="138" t="s">
        <v>157</v>
      </c>
      <c r="F2581" s="138"/>
      <c r="G2581" s="7" t="s">
        <v>130</v>
      </c>
      <c r="H2581" s="10">
        <v>1</v>
      </c>
      <c r="I2581" s="9">
        <f>SUM(J2582:J2585)</f>
        <v>6.47</v>
      </c>
      <c r="J2581" s="9">
        <f>H2581*I2581</f>
        <v>6.47</v>
      </c>
      <c r="K2581" s="65"/>
      <c r="N2581" s="59">
        <v>8.620000000000001</v>
      </c>
      <c r="O2581" s="68">
        <f t="shared" si="824"/>
        <v>2.1550000000000002</v>
      </c>
      <c r="P2581" s="68">
        <f t="shared" si="828"/>
        <v>6.4650000000000007</v>
      </c>
      <c r="Q2581" s="69">
        <f t="shared" si="825"/>
        <v>0.25</v>
      </c>
    </row>
    <row r="2582" spans="1:17" ht="26.1" customHeight="1" x14ac:dyDescent="0.2">
      <c r="A2582" s="12" t="s">
        <v>48</v>
      </c>
      <c r="B2582" s="14">
        <v>88247</v>
      </c>
      <c r="C2582" s="12" t="s">
        <v>44</v>
      </c>
      <c r="D2582" s="12" t="s">
        <v>1049</v>
      </c>
      <c r="E2582" s="137" t="s">
        <v>46</v>
      </c>
      <c r="F2582" s="137"/>
      <c r="G2582" s="13" t="s">
        <v>73</v>
      </c>
      <c r="H2582" s="16">
        <v>0.14499999999999999</v>
      </c>
      <c r="I2582" s="15">
        <f t="shared" ref="I2582:I2585" si="830">P2582</f>
        <v>13.5975</v>
      </c>
      <c r="J2582" s="15">
        <f t="shared" ref="J2582:J2585" si="831">ROUNDDOWN(H2582*I2582,2)</f>
        <v>1.97</v>
      </c>
      <c r="K2582" s="65"/>
      <c r="N2582" s="59">
        <v>18.13</v>
      </c>
      <c r="O2582" s="68">
        <f t="shared" si="824"/>
        <v>4.5324999999999998</v>
      </c>
      <c r="P2582" s="68">
        <f t="shared" si="828"/>
        <v>13.5975</v>
      </c>
      <c r="Q2582" s="69">
        <f t="shared" si="825"/>
        <v>0.25</v>
      </c>
    </row>
    <row r="2583" spans="1:17" ht="24" customHeight="1" x14ac:dyDescent="0.2">
      <c r="A2583" s="12" t="s">
        <v>48</v>
      </c>
      <c r="B2583" s="14">
        <v>88264</v>
      </c>
      <c r="C2583" s="12" t="s">
        <v>44</v>
      </c>
      <c r="D2583" s="12" t="s">
        <v>564</v>
      </c>
      <c r="E2583" s="137" t="s">
        <v>46</v>
      </c>
      <c r="F2583" s="137"/>
      <c r="G2583" s="13" t="s">
        <v>73</v>
      </c>
      <c r="H2583" s="16">
        <v>0.14499999999999999</v>
      </c>
      <c r="I2583" s="15">
        <f t="shared" si="830"/>
        <v>16.484999999999999</v>
      </c>
      <c r="J2583" s="15">
        <f t="shared" si="831"/>
        <v>2.39</v>
      </c>
      <c r="K2583" s="65"/>
      <c r="N2583" s="59">
        <v>21.98</v>
      </c>
      <c r="O2583" s="68">
        <f t="shared" si="824"/>
        <v>5.4950000000000001</v>
      </c>
      <c r="P2583" s="68">
        <f t="shared" si="828"/>
        <v>16.484999999999999</v>
      </c>
      <c r="Q2583" s="69">
        <f t="shared" si="825"/>
        <v>0.25</v>
      </c>
    </row>
    <row r="2584" spans="1:17" ht="26.1" customHeight="1" x14ac:dyDescent="0.2">
      <c r="A2584" s="12" t="s">
        <v>48</v>
      </c>
      <c r="B2584" s="14">
        <v>88629</v>
      </c>
      <c r="C2584" s="12" t="s">
        <v>44</v>
      </c>
      <c r="D2584" s="12" t="s">
        <v>504</v>
      </c>
      <c r="E2584" s="137" t="s">
        <v>46</v>
      </c>
      <c r="F2584" s="137"/>
      <c r="G2584" s="13" t="s">
        <v>104</v>
      </c>
      <c r="H2584" s="16">
        <v>8.9999999999999998E-4</v>
      </c>
      <c r="I2584" s="15">
        <f t="shared" si="830"/>
        <v>537.23249999999996</v>
      </c>
      <c r="J2584" s="15">
        <f t="shared" si="831"/>
        <v>0.48</v>
      </c>
      <c r="K2584" s="65"/>
      <c r="N2584" s="59">
        <v>716.31</v>
      </c>
      <c r="O2584" s="68">
        <f t="shared" si="824"/>
        <v>179.07749999999999</v>
      </c>
      <c r="P2584" s="68">
        <f t="shared" si="828"/>
        <v>537.23249999999996</v>
      </c>
      <c r="Q2584" s="69">
        <f t="shared" si="825"/>
        <v>0.25</v>
      </c>
    </row>
    <row r="2585" spans="1:17" ht="26.1" customHeight="1" thickBot="1" x14ac:dyDescent="0.25">
      <c r="A2585" s="17" t="s">
        <v>50</v>
      </c>
      <c r="B2585" s="19">
        <v>1872</v>
      </c>
      <c r="C2585" s="17" t="s">
        <v>44</v>
      </c>
      <c r="D2585" s="17" t="s">
        <v>1253</v>
      </c>
      <c r="E2585" s="139" t="s">
        <v>54</v>
      </c>
      <c r="F2585" s="139"/>
      <c r="G2585" s="18" t="s">
        <v>130</v>
      </c>
      <c r="H2585" s="21">
        <v>1</v>
      </c>
      <c r="I2585" s="20">
        <f t="shared" si="830"/>
        <v>1.6350000000000002</v>
      </c>
      <c r="J2585" s="20">
        <f t="shared" si="831"/>
        <v>1.63</v>
      </c>
      <c r="K2585" s="65"/>
      <c r="N2585" s="59">
        <v>2.1800000000000002</v>
      </c>
      <c r="O2585" s="68">
        <f t="shared" si="824"/>
        <v>0.54500000000000004</v>
      </c>
      <c r="P2585" s="68">
        <f t="shared" si="828"/>
        <v>1.6350000000000002</v>
      </c>
      <c r="Q2585" s="69">
        <f t="shared" si="825"/>
        <v>0.25</v>
      </c>
    </row>
    <row r="2586" spans="1:17" ht="0.95" customHeight="1" thickTop="1" x14ac:dyDescent="0.2">
      <c r="A2586" s="11"/>
      <c r="B2586" s="11"/>
      <c r="C2586" s="11"/>
      <c r="D2586" s="11"/>
      <c r="E2586" s="11"/>
      <c r="F2586" s="11"/>
      <c r="G2586" s="11"/>
      <c r="H2586" s="11"/>
      <c r="I2586" s="11"/>
      <c r="J2586" s="11"/>
      <c r="K2586" s="65" t="b">
        <f t="shared" si="826"/>
        <v>0</v>
      </c>
      <c r="N2586" s="59"/>
      <c r="O2586" s="68">
        <f t="shared" si="824"/>
        <v>0</v>
      </c>
      <c r="P2586" s="68">
        <f t="shared" si="828"/>
        <v>0</v>
      </c>
      <c r="Q2586" s="69" t="e">
        <f t="shared" si="825"/>
        <v>#DIV/0!</v>
      </c>
    </row>
    <row r="2587" spans="1:17" ht="18" customHeight="1" x14ac:dyDescent="0.2">
      <c r="A2587" s="2" t="s">
        <v>1254</v>
      </c>
      <c r="B2587" s="4" t="s">
        <v>36</v>
      </c>
      <c r="C2587" s="2" t="s">
        <v>37</v>
      </c>
      <c r="D2587" s="2" t="s">
        <v>9</v>
      </c>
      <c r="E2587" s="129" t="s">
        <v>38</v>
      </c>
      <c r="F2587" s="129"/>
      <c r="G2587" s="3" t="s">
        <v>39</v>
      </c>
      <c r="H2587" s="4" t="s">
        <v>40</v>
      </c>
      <c r="I2587" s="4" t="s">
        <v>41</v>
      </c>
      <c r="J2587" s="4" t="s">
        <v>10</v>
      </c>
      <c r="K2587" s="65">
        <f t="shared" si="826"/>
        <v>8.5399999999999991</v>
      </c>
      <c r="N2587" s="59" t="s">
        <v>41</v>
      </c>
      <c r="O2587" s="68" t="e">
        <f t="shared" si="824"/>
        <v>#VALUE!</v>
      </c>
      <c r="P2587" s="68" t="e">
        <f t="shared" si="828"/>
        <v>#VALUE!</v>
      </c>
      <c r="Q2587" s="69" t="e">
        <f t="shared" si="825"/>
        <v>#VALUE!</v>
      </c>
    </row>
    <row r="2588" spans="1:17" ht="26.1" customHeight="1" x14ac:dyDescent="0.2">
      <c r="A2588" s="6" t="s">
        <v>42</v>
      </c>
      <c r="B2588" s="8">
        <v>91936</v>
      </c>
      <c r="C2588" s="6" t="s">
        <v>44</v>
      </c>
      <c r="D2588" s="6" t="s">
        <v>1255</v>
      </c>
      <c r="E2588" s="138" t="s">
        <v>157</v>
      </c>
      <c r="F2588" s="138"/>
      <c r="G2588" s="7" t="s">
        <v>130</v>
      </c>
      <c r="H2588" s="10">
        <v>1</v>
      </c>
      <c r="I2588" s="9">
        <f>SUM(J2589:J2591)</f>
        <v>8.5399999999999991</v>
      </c>
      <c r="J2588" s="9">
        <f>H2588*I2588</f>
        <v>8.5399999999999991</v>
      </c>
      <c r="K2588" s="65"/>
      <c r="N2588" s="59">
        <v>11.38</v>
      </c>
      <c r="O2588" s="68">
        <f t="shared" si="824"/>
        <v>2.8450000000000002</v>
      </c>
      <c r="P2588" s="68">
        <f t="shared" si="828"/>
        <v>8.5350000000000001</v>
      </c>
      <c r="Q2588" s="69">
        <f t="shared" si="825"/>
        <v>0.25</v>
      </c>
    </row>
    <row r="2589" spans="1:17" ht="26.1" customHeight="1" x14ac:dyDescent="0.2">
      <c r="A2589" s="12" t="s">
        <v>48</v>
      </c>
      <c r="B2589" s="14">
        <v>88247</v>
      </c>
      <c r="C2589" s="12" t="s">
        <v>44</v>
      </c>
      <c r="D2589" s="12" t="s">
        <v>1049</v>
      </c>
      <c r="E2589" s="137" t="s">
        <v>46</v>
      </c>
      <c r="F2589" s="137"/>
      <c r="G2589" s="13" t="s">
        <v>73</v>
      </c>
      <c r="H2589" s="16">
        <v>0.14299999999999999</v>
      </c>
      <c r="I2589" s="15">
        <f t="shared" ref="I2589:I2591" si="832">P2589</f>
        <v>13.5975</v>
      </c>
      <c r="J2589" s="15">
        <f>ROUND(H2589*I2589,2)</f>
        <v>1.94</v>
      </c>
      <c r="K2589" s="65"/>
      <c r="N2589" s="59">
        <v>18.13</v>
      </c>
      <c r="O2589" s="68">
        <f t="shared" si="824"/>
        <v>4.5324999999999998</v>
      </c>
      <c r="P2589" s="68">
        <f t="shared" si="828"/>
        <v>13.5975</v>
      </c>
      <c r="Q2589" s="69">
        <f t="shared" si="825"/>
        <v>0.25</v>
      </c>
    </row>
    <row r="2590" spans="1:17" ht="24" customHeight="1" x14ac:dyDescent="0.2">
      <c r="A2590" s="12" t="s">
        <v>48</v>
      </c>
      <c r="B2590" s="14">
        <v>88264</v>
      </c>
      <c r="C2590" s="12" t="s">
        <v>44</v>
      </c>
      <c r="D2590" s="12" t="s">
        <v>564</v>
      </c>
      <c r="E2590" s="137" t="s">
        <v>46</v>
      </c>
      <c r="F2590" s="137"/>
      <c r="G2590" s="13" t="s">
        <v>73</v>
      </c>
      <c r="H2590" s="16">
        <v>0.14299999999999999</v>
      </c>
      <c r="I2590" s="15">
        <f t="shared" si="832"/>
        <v>16.484999999999999</v>
      </c>
      <c r="J2590" s="15">
        <f>ROUND(H2590*I2590,2)</f>
        <v>2.36</v>
      </c>
      <c r="K2590" s="65"/>
      <c r="N2590" s="59">
        <v>21.98</v>
      </c>
      <c r="O2590" s="68">
        <f t="shared" si="824"/>
        <v>5.4950000000000001</v>
      </c>
      <c r="P2590" s="68">
        <f t="shared" si="828"/>
        <v>16.484999999999999</v>
      </c>
      <c r="Q2590" s="69">
        <f t="shared" si="825"/>
        <v>0.25</v>
      </c>
    </row>
    <row r="2591" spans="1:17" ht="26.1" customHeight="1" thickBot="1" x14ac:dyDescent="0.25">
      <c r="A2591" s="17" t="s">
        <v>50</v>
      </c>
      <c r="B2591" s="19">
        <v>12001</v>
      </c>
      <c r="C2591" s="17" t="s">
        <v>44</v>
      </c>
      <c r="D2591" s="17" t="s">
        <v>1256</v>
      </c>
      <c r="E2591" s="139" t="s">
        <v>54</v>
      </c>
      <c r="F2591" s="139"/>
      <c r="G2591" s="18" t="s">
        <v>130</v>
      </c>
      <c r="H2591" s="21">
        <v>1</v>
      </c>
      <c r="I2591" s="20">
        <f t="shared" si="832"/>
        <v>4.2375000000000007</v>
      </c>
      <c r="J2591" s="20">
        <f>ROUND(H2591*I2591,2)</f>
        <v>4.24</v>
      </c>
      <c r="K2591" s="65"/>
      <c r="N2591" s="59">
        <v>5.65</v>
      </c>
      <c r="O2591" s="68">
        <f t="shared" si="824"/>
        <v>1.4125000000000001</v>
      </c>
      <c r="P2591" s="68">
        <f t="shared" si="828"/>
        <v>4.2375000000000007</v>
      </c>
      <c r="Q2591" s="69">
        <f t="shared" si="825"/>
        <v>0.24999999999999989</v>
      </c>
    </row>
    <row r="2592" spans="1:17" ht="0.95" customHeight="1" thickTop="1" x14ac:dyDescent="0.2">
      <c r="A2592" s="11"/>
      <c r="B2592" s="11"/>
      <c r="C2592" s="11"/>
      <c r="D2592" s="11"/>
      <c r="E2592" s="11"/>
      <c r="F2592" s="11"/>
      <c r="G2592" s="11"/>
      <c r="H2592" s="11"/>
      <c r="I2592" s="11"/>
      <c r="J2592" s="11"/>
      <c r="K2592" s="65" t="b">
        <f t="shared" si="826"/>
        <v>0</v>
      </c>
      <c r="N2592" s="59"/>
      <c r="O2592" s="68">
        <f t="shared" si="824"/>
        <v>0</v>
      </c>
      <c r="P2592" s="68">
        <f t="shared" si="828"/>
        <v>0</v>
      </c>
      <c r="Q2592" s="69" t="e">
        <f t="shared" si="825"/>
        <v>#DIV/0!</v>
      </c>
    </row>
    <row r="2593" spans="1:17" ht="18" customHeight="1" x14ac:dyDescent="0.2">
      <c r="A2593" s="2" t="s">
        <v>1257</v>
      </c>
      <c r="B2593" s="4" t="s">
        <v>36</v>
      </c>
      <c r="C2593" s="2" t="s">
        <v>37</v>
      </c>
      <c r="D2593" s="2" t="s">
        <v>9</v>
      </c>
      <c r="E2593" s="129" t="s">
        <v>38</v>
      </c>
      <c r="F2593" s="129"/>
      <c r="G2593" s="3" t="s">
        <v>39</v>
      </c>
      <c r="H2593" s="4" t="s">
        <v>40</v>
      </c>
      <c r="I2593" s="4" t="s">
        <v>41</v>
      </c>
      <c r="J2593" s="4" t="s">
        <v>10</v>
      </c>
      <c r="K2593" s="65">
        <f t="shared" si="826"/>
        <v>185.48000000000002</v>
      </c>
      <c r="N2593" s="59" t="s">
        <v>41</v>
      </c>
      <c r="O2593" s="68" t="e">
        <f t="shared" si="824"/>
        <v>#VALUE!</v>
      </c>
      <c r="P2593" s="68" t="e">
        <f t="shared" si="828"/>
        <v>#VALUE!</v>
      </c>
      <c r="Q2593" s="69" t="e">
        <f t="shared" si="825"/>
        <v>#VALUE!</v>
      </c>
    </row>
    <row r="2594" spans="1:17" ht="39" customHeight="1" x14ac:dyDescent="0.2">
      <c r="A2594" s="6" t="s">
        <v>42</v>
      </c>
      <c r="B2594" s="8">
        <v>97887</v>
      </c>
      <c r="C2594" s="6" t="s">
        <v>44</v>
      </c>
      <c r="D2594" s="6" t="s">
        <v>1258</v>
      </c>
      <c r="E2594" s="138" t="s">
        <v>157</v>
      </c>
      <c r="F2594" s="138"/>
      <c r="G2594" s="7" t="s">
        <v>130</v>
      </c>
      <c r="H2594" s="10">
        <v>1</v>
      </c>
      <c r="I2594" s="9">
        <f>SUM(J2595:J2601)</f>
        <v>185.48000000000002</v>
      </c>
      <c r="J2594" s="9">
        <f>H2594*I2594</f>
        <v>185.48000000000002</v>
      </c>
      <c r="K2594" s="65"/>
      <c r="N2594" s="59">
        <v>247.3</v>
      </c>
      <c r="O2594" s="68">
        <f t="shared" si="824"/>
        <v>61.825000000000003</v>
      </c>
      <c r="P2594" s="68">
        <f t="shared" si="828"/>
        <v>185.47500000000002</v>
      </c>
      <c r="Q2594" s="69">
        <f t="shared" si="825"/>
        <v>0.24999999999999989</v>
      </c>
    </row>
    <row r="2595" spans="1:17" ht="39" customHeight="1" x14ac:dyDescent="0.2">
      <c r="A2595" s="12" t="s">
        <v>48</v>
      </c>
      <c r="B2595" s="14">
        <v>100475</v>
      </c>
      <c r="C2595" s="12" t="s">
        <v>44</v>
      </c>
      <c r="D2595" s="12" t="s">
        <v>812</v>
      </c>
      <c r="E2595" s="137" t="s">
        <v>46</v>
      </c>
      <c r="F2595" s="137"/>
      <c r="G2595" s="13" t="s">
        <v>104</v>
      </c>
      <c r="H2595" s="16">
        <v>4.6800000000000001E-2</v>
      </c>
      <c r="I2595" s="15">
        <f t="shared" ref="I2595:I2601" si="833">P2595</f>
        <v>638.91</v>
      </c>
      <c r="J2595" s="15">
        <f>ROUND(H2595*I2595,2)</f>
        <v>29.9</v>
      </c>
      <c r="K2595" s="65"/>
      <c r="N2595" s="59">
        <v>851.88</v>
      </c>
      <c r="O2595" s="68">
        <f t="shared" si="824"/>
        <v>212.97</v>
      </c>
      <c r="P2595" s="68">
        <f t="shared" si="828"/>
        <v>638.91</v>
      </c>
      <c r="Q2595" s="69">
        <f t="shared" si="825"/>
        <v>0.25</v>
      </c>
    </row>
    <row r="2596" spans="1:17" ht="39" customHeight="1" x14ac:dyDescent="0.2">
      <c r="A2596" s="12" t="s">
        <v>48</v>
      </c>
      <c r="B2596" s="14">
        <v>101619</v>
      </c>
      <c r="C2596" s="12" t="s">
        <v>44</v>
      </c>
      <c r="D2596" s="12" t="s">
        <v>1259</v>
      </c>
      <c r="E2596" s="137" t="s">
        <v>209</v>
      </c>
      <c r="F2596" s="137"/>
      <c r="G2596" s="13" t="s">
        <v>104</v>
      </c>
      <c r="H2596" s="16">
        <v>4.9000000000000002E-2</v>
      </c>
      <c r="I2596" s="15">
        <f t="shared" si="833"/>
        <v>303.73500000000001</v>
      </c>
      <c r="J2596" s="15">
        <f>ROUND(H2596*I2596,2)</f>
        <v>14.88</v>
      </c>
      <c r="K2596" s="65"/>
      <c r="N2596" s="59">
        <v>404.98</v>
      </c>
      <c r="O2596" s="68">
        <f t="shared" si="824"/>
        <v>101.245</v>
      </c>
      <c r="P2596" s="68">
        <f t="shared" si="828"/>
        <v>303.73500000000001</v>
      </c>
      <c r="Q2596" s="69">
        <f t="shared" si="825"/>
        <v>0.25</v>
      </c>
    </row>
    <row r="2597" spans="1:17" ht="39" customHeight="1" x14ac:dyDescent="0.2">
      <c r="A2597" s="12" t="s">
        <v>48</v>
      </c>
      <c r="B2597" s="14">
        <v>87316</v>
      </c>
      <c r="C2597" s="12" t="s">
        <v>44</v>
      </c>
      <c r="D2597" s="12" t="s">
        <v>816</v>
      </c>
      <c r="E2597" s="137" t="s">
        <v>46</v>
      </c>
      <c r="F2597" s="137"/>
      <c r="G2597" s="13" t="s">
        <v>104</v>
      </c>
      <c r="H2597" s="16">
        <v>6.4000000000000003E-3</v>
      </c>
      <c r="I2597" s="15">
        <f t="shared" si="833"/>
        <v>390.26250000000005</v>
      </c>
      <c r="J2597" s="15">
        <f>ROUND(H2597*I2597,2)</f>
        <v>2.5</v>
      </c>
      <c r="K2597" s="65"/>
      <c r="N2597" s="59">
        <v>520.35</v>
      </c>
      <c r="O2597" s="68">
        <f t="shared" si="824"/>
        <v>130.08750000000001</v>
      </c>
      <c r="P2597" s="68">
        <f t="shared" si="828"/>
        <v>390.26250000000005</v>
      </c>
      <c r="Q2597" s="69">
        <f t="shared" si="825"/>
        <v>0.25</v>
      </c>
    </row>
    <row r="2598" spans="1:17" ht="24" customHeight="1" x14ac:dyDescent="0.2">
      <c r="A2598" s="12" t="s">
        <v>48</v>
      </c>
      <c r="B2598" s="14">
        <v>88309</v>
      </c>
      <c r="C2598" s="12" t="s">
        <v>44</v>
      </c>
      <c r="D2598" s="12" t="s">
        <v>273</v>
      </c>
      <c r="E2598" s="137" t="s">
        <v>46</v>
      </c>
      <c r="F2598" s="137"/>
      <c r="G2598" s="13" t="s">
        <v>73</v>
      </c>
      <c r="H2598" s="16">
        <v>2.1139999999999999</v>
      </c>
      <c r="I2598" s="15">
        <f t="shared" si="833"/>
        <v>16.297499999999999</v>
      </c>
      <c r="J2598" s="15">
        <f t="shared" ref="J2598:J2601" si="834">ROUNDDOWN(H2598*I2598,2)</f>
        <v>34.450000000000003</v>
      </c>
      <c r="K2598" s="65"/>
      <c r="N2598" s="59">
        <v>21.73</v>
      </c>
      <c r="O2598" s="68">
        <f t="shared" si="824"/>
        <v>5.4325000000000001</v>
      </c>
      <c r="P2598" s="68">
        <f t="shared" si="828"/>
        <v>16.297499999999999</v>
      </c>
      <c r="Q2598" s="69">
        <f t="shared" si="825"/>
        <v>0.25</v>
      </c>
    </row>
    <row r="2599" spans="1:17" ht="24" customHeight="1" x14ac:dyDescent="0.2">
      <c r="A2599" s="12" t="s">
        <v>48</v>
      </c>
      <c r="B2599" s="14">
        <v>88316</v>
      </c>
      <c r="C2599" s="12" t="s">
        <v>44</v>
      </c>
      <c r="D2599" s="12" t="s">
        <v>106</v>
      </c>
      <c r="E2599" s="137" t="s">
        <v>46</v>
      </c>
      <c r="F2599" s="137"/>
      <c r="G2599" s="13" t="s">
        <v>73</v>
      </c>
      <c r="H2599" s="16">
        <v>1.661</v>
      </c>
      <c r="I2599" s="15">
        <f t="shared" si="833"/>
        <v>12.84</v>
      </c>
      <c r="J2599" s="15">
        <f t="shared" si="834"/>
        <v>21.32</v>
      </c>
      <c r="K2599" s="65"/>
      <c r="N2599" s="59">
        <v>17.12</v>
      </c>
      <c r="O2599" s="68">
        <f t="shared" si="824"/>
        <v>4.28</v>
      </c>
      <c r="P2599" s="68">
        <f t="shared" si="828"/>
        <v>12.84</v>
      </c>
      <c r="Q2599" s="69">
        <f t="shared" si="825"/>
        <v>0.25</v>
      </c>
    </row>
    <row r="2600" spans="1:17" ht="39" customHeight="1" x14ac:dyDescent="0.2">
      <c r="A2600" s="12" t="s">
        <v>48</v>
      </c>
      <c r="B2600" s="14">
        <v>97734</v>
      </c>
      <c r="C2600" s="12" t="s">
        <v>44</v>
      </c>
      <c r="D2600" s="12" t="s">
        <v>1260</v>
      </c>
      <c r="E2600" s="137" t="s">
        <v>103</v>
      </c>
      <c r="F2600" s="137"/>
      <c r="G2600" s="13" t="s">
        <v>104</v>
      </c>
      <c r="H2600" s="16">
        <v>2.52E-2</v>
      </c>
      <c r="I2600" s="15">
        <f t="shared" si="833"/>
        <v>2057.64</v>
      </c>
      <c r="J2600" s="15">
        <f t="shared" si="834"/>
        <v>51.85</v>
      </c>
      <c r="K2600" s="65"/>
      <c r="N2600" s="59">
        <v>2743.52</v>
      </c>
      <c r="O2600" s="68">
        <f t="shared" si="824"/>
        <v>685.88</v>
      </c>
      <c r="P2600" s="68">
        <f t="shared" si="828"/>
        <v>2057.64</v>
      </c>
      <c r="Q2600" s="69">
        <f t="shared" si="825"/>
        <v>0.25</v>
      </c>
    </row>
    <row r="2601" spans="1:17" ht="26.1" customHeight="1" thickBot="1" x14ac:dyDescent="0.25">
      <c r="A2601" s="17" t="s">
        <v>50</v>
      </c>
      <c r="B2601" s="19">
        <v>7258</v>
      </c>
      <c r="C2601" s="17" t="s">
        <v>44</v>
      </c>
      <c r="D2601" s="17" t="s">
        <v>819</v>
      </c>
      <c r="E2601" s="139" t="s">
        <v>54</v>
      </c>
      <c r="F2601" s="139"/>
      <c r="G2601" s="18" t="s">
        <v>130</v>
      </c>
      <c r="H2601" s="21">
        <v>63.721400000000003</v>
      </c>
      <c r="I2601" s="20">
        <f t="shared" si="833"/>
        <v>0.48</v>
      </c>
      <c r="J2601" s="20">
        <f t="shared" si="834"/>
        <v>30.58</v>
      </c>
      <c r="K2601" s="65"/>
      <c r="N2601" s="59">
        <v>0.64</v>
      </c>
      <c r="O2601" s="68">
        <f t="shared" si="824"/>
        <v>0.16</v>
      </c>
      <c r="P2601" s="68">
        <f t="shared" si="828"/>
        <v>0.48</v>
      </c>
      <c r="Q2601" s="69">
        <f t="shared" si="825"/>
        <v>0.25</v>
      </c>
    </row>
    <row r="2602" spans="1:17" ht="0.95" customHeight="1" thickTop="1" x14ac:dyDescent="0.2">
      <c r="A2602" s="11"/>
      <c r="B2602" s="11"/>
      <c r="C2602" s="11"/>
      <c r="D2602" s="11"/>
      <c r="E2602" s="11"/>
      <c r="F2602" s="11"/>
      <c r="G2602" s="11"/>
      <c r="H2602" s="11"/>
      <c r="I2602" s="11"/>
      <c r="J2602" s="11"/>
      <c r="K2602" s="65" t="b">
        <f t="shared" si="826"/>
        <v>0</v>
      </c>
      <c r="N2602" s="59"/>
      <c r="O2602" s="68">
        <f t="shared" si="824"/>
        <v>0</v>
      </c>
      <c r="P2602" s="68">
        <f t="shared" si="828"/>
        <v>0</v>
      </c>
      <c r="Q2602" s="69" t="e">
        <f t="shared" si="825"/>
        <v>#DIV/0!</v>
      </c>
    </row>
    <row r="2603" spans="1:17" ht="18" customHeight="1" x14ac:dyDescent="0.2">
      <c r="A2603" s="2" t="s">
        <v>1261</v>
      </c>
      <c r="B2603" s="4" t="s">
        <v>36</v>
      </c>
      <c r="C2603" s="2" t="s">
        <v>37</v>
      </c>
      <c r="D2603" s="2" t="s">
        <v>9</v>
      </c>
      <c r="E2603" s="129" t="s">
        <v>38</v>
      </c>
      <c r="F2603" s="129"/>
      <c r="G2603" s="3" t="s">
        <v>39</v>
      </c>
      <c r="H2603" s="4" t="s">
        <v>40</v>
      </c>
      <c r="I2603" s="4" t="s">
        <v>41</v>
      </c>
      <c r="J2603" s="4" t="s">
        <v>10</v>
      </c>
      <c r="K2603" s="65">
        <f t="shared" si="826"/>
        <v>118.25</v>
      </c>
      <c r="N2603" s="59" t="s">
        <v>41</v>
      </c>
      <c r="O2603" s="68" t="e">
        <f t="shared" si="824"/>
        <v>#VALUE!</v>
      </c>
      <c r="P2603" s="68" t="e">
        <f t="shared" si="828"/>
        <v>#VALUE!</v>
      </c>
      <c r="Q2603" s="69" t="e">
        <f t="shared" si="825"/>
        <v>#VALUE!</v>
      </c>
    </row>
    <row r="2604" spans="1:17" ht="39" customHeight="1" x14ac:dyDescent="0.2">
      <c r="A2604" s="6" t="s">
        <v>42</v>
      </c>
      <c r="B2604" s="8">
        <v>97886</v>
      </c>
      <c r="C2604" s="6" t="s">
        <v>44</v>
      </c>
      <c r="D2604" s="6" t="s">
        <v>219</v>
      </c>
      <c r="E2604" s="138" t="s">
        <v>157</v>
      </c>
      <c r="F2604" s="138"/>
      <c r="G2604" s="7" t="s">
        <v>130</v>
      </c>
      <c r="H2604" s="10">
        <v>1</v>
      </c>
      <c r="I2604" s="9">
        <f>SUM(J2605:J2611)</f>
        <v>118.25</v>
      </c>
      <c r="J2604" s="9">
        <f>H2604*I2604</f>
        <v>118.25</v>
      </c>
      <c r="K2604" s="65"/>
      <c r="N2604" s="59">
        <v>157.66</v>
      </c>
      <c r="O2604" s="68">
        <f t="shared" si="824"/>
        <v>39.414999999999999</v>
      </c>
      <c r="P2604" s="68">
        <f t="shared" si="828"/>
        <v>118.245</v>
      </c>
      <c r="Q2604" s="69">
        <f t="shared" si="825"/>
        <v>0.25</v>
      </c>
    </row>
    <row r="2605" spans="1:17" ht="39" customHeight="1" x14ac:dyDescent="0.2">
      <c r="A2605" s="12" t="s">
        <v>48</v>
      </c>
      <c r="B2605" s="14">
        <v>100475</v>
      </c>
      <c r="C2605" s="12" t="s">
        <v>44</v>
      </c>
      <c r="D2605" s="12" t="s">
        <v>812</v>
      </c>
      <c r="E2605" s="137" t="s">
        <v>46</v>
      </c>
      <c r="F2605" s="137"/>
      <c r="G2605" s="13" t="s">
        <v>104</v>
      </c>
      <c r="H2605" s="16">
        <v>2.7799999999999998E-2</v>
      </c>
      <c r="I2605" s="15">
        <f t="shared" ref="I2605:I2611" si="835">P2605</f>
        <v>638.91</v>
      </c>
      <c r="J2605" s="15">
        <f>ROUND(H2605*I2605,2)</f>
        <v>17.760000000000002</v>
      </c>
      <c r="K2605" s="65"/>
      <c r="N2605" s="59">
        <v>851.88</v>
      </c>
      <c r="O2605" s="68">
        <f t="shared" si="824"/>
        <v>212.97</v>
      </c>
      <c r="P2605" s="68">
        <f t="shared" si="828"/>
        <v>638.91</v>
      </c>
      <c r="Q2605" s="69">
        <f t="shared" si="825"/>
        <v>0.25</v>
      </c>
    </row>
    <row r="2606" spans="1:17" ht="39" customHeight="1" x14ac:dyDescent="0.2">
      <c r="A2606" s="12" t="s">
        <v>48</v>
      </c>
      <c r="B2606" s="14">
        <v>101619</v>
      </c>
      <c r="C2606" s="12" t="s">
        <v>44</v>
      </c>
      <c r="D2606" s="12" t="s">
        <v>1259</v>
      </c>
      <c r="E2606" s="137" t="s">
        <v>209</v>
      </c>
      <c r="F2606" s="137"/>
      <c r="G2606" s="13" t="s">
        <v>104</v>
      </c>
      <c r="H2606" s="16">
        <v>3.5999999999999997E-2</v>
      </c>
      <c r="I2606" s="15">
        <f t="shared" si="835"/>
        <v>303.73500000000001</v>
      </c>
      <c r="J2606" s="15">
        <f>ROUND(H2606*I2606,2)</f>
        <v>10.93</v>
      </c>
      <c r="K2606" s="65"/>
      <c r="N2606" s="59">
        <v>404.98</v>
      </c>
      <c r="O2606" s="68">
        <f t="shared" si="824"/>
        <v>101.245</v>
      </c>
      <c r="P2606" s="68">
        <f t="shared" si="828"/>
        <v>303.73500000000001</v>
      </c>
      <c r="Q2606" s="69">
        <f t="shared" si="825"/>
        <v>0.25</v>
      </c>
    </row>
    <row r="2607" spans="1:17" ht="39" customHeight="1" x14ac:dyDescent="0.2">
      <c r="A2607" s="12" t="s">
        <v>48</v>
      </c>
      <c r="B2607" s="14">
        <v>87316</v>
      </c>
      <c r="C2607" s="12" t="s">
        <v>44</v>
      </c>
      <c r="D2607" s="12" t="s">
        <v>816</v>
      </c>
      <c r="E2607" s="137" t="s">
        <v>46</v>
      </c>
      <c r="F2607" s="137"/>
      <c r="G2607" s="13" t="s">
        <v>104</v>
      </c>
      <c r="H2607" s="16">
        <v>3.8999999999999998E-3</v>
      </c>
      <c r="I2607" s="15">
        <f t="shared" si="835"/>
        <v>390.26250000000005</v>
      </c>
      <c r="J2607" s="15">
        <f>ROUND(H2607*I2607,2)</f>
        <v>1.52</v>
      </c>
      <c r="K2607" s="65"/>
      <c r="N2607" s="59">
        <v>520.35</v>
      </c>
      <c r="O2607" s="68">
        <f t="shared" si="824"/>
        <v>130.08750000000001</v>
      </c>
      <c r="P2607" s="68">
        <f t="shared" si="828"/>
        <v>390.26250000000005</v>
      </c>
      <c r="Q2607" s="69">
        <f t="shared" si="825"/>
        <v>0.25</v>
      </c>
    </row>
    <row r="2608" spans="1:17" ht="24" customHeight="1" x14ac:dyDescent="0.2">
      <c r="A2608" s="12" t="s">
        <v>48</v>
      </c>
      <c r="B2608" s="14">
        <v>88309</v>
      </c>
      <c r="C2608" s="12" t="s">
        <v>44</v>
      </c>
      <c r="D2608" s="12" t="s">
        <v>273</v>
      </c>
      <c r="E2608" s="137" t="s">
        <v>46</v>
      </c>
      <c r="F2608" s="137"/>
      <c r="G2608" s="13" t="s">
        <v>73</v>
      </c>
      <c r="H2608" s="16">
        <v>1.2685999999999999</v>
      </c>
      <c r="I2608" s="15">
        <f t="shared" si="835"/>
        <v>16.297499999999999</v>
      </c>
      <c r="J2608" s="15">
        <f>ROUND(H2608*I2608,2)</f>
        <v>20.68</v>
      </c>
      <c r="K2608" s="65"/>
      <c r="N2608" s="59">
        <v>21.73</v>
      </c>
      <c r="O2608" s="68">
        <f t="shared" si="824"/>
        <v>5.4325000000000001</v>
      </c>
      <c r="P2608" s="68">
        <f t="shared" si="828"/>
        <v>16.297499999999999</v>
      </c>
      <c r="Q2608" s="69">
        <f t="shared" si="825"/>
        <v>0.25</v>
      </c>
    </row>
    <row r="2609" spans="1:17" ht="24" customHeight="1" x14ac:dyDescent="0.2">
      <c r="A2609" s="12" t="s">
        <v>48</v>
      </c>
      <c r="B2609" s="14">
        <v>88316</v>
      </c>
      <c r="C2609" s="12" t="s">
        <v>44</v>
      </c>
      <c r="D2609" s="12" t="s">
        <v>106</v>
      </c>
      <c r="E2609" s="137" t="s">
        <v>46</v>
      </c>
      <c r="F2609" s="137"/>
      <c r="G2609" s="13" t="s">
        <v>73</v>
      </c>
      <c r="H2609" s="16">
        <v>0.99670000000000003</v>
      </c>
      <c r="I2609" s="15">
        <f t="shared" si="835"/>
        <v>12.84</v>
      </c>
      <c r="J2609" s="15">
        <f t="shared" ref="J2609:J2611" si="836">ROUNDDOWN(H2609*I2609,2)</f>
        <v>12.79</v>
      </c>
      <c r="K2609" s="65"/>
      <c r="N2609" s="59">
        <v>17.12</v>
      </c>
      <c r="O2609" s="68">
        <f t="shared" si="824"/>
        <v>4.28</v>
      </c>
      <c r="P2609" s="68">
        <f t="shared" si="828"/>
        <v>12.84</v>
      </c>
      <c r="Q2609" s="69">
        <f t="shared" si="825"/>
        <v>0.25</v>
      </c>
    </row>
    <row r="2610" spans="1:17" ht="39" customHeight="1" x14ac:dyDescent="0.2">
      <c r="A2610" s="12" t="s">
        <v>48</v>
      </c>
      <c r="B2610" s="14">
        <v>97734</v>
      </c>
      <c r="C2610" s="12" t="s">
        <v>44</v>
      </c>
      <c r="D2610" s="12" t="s">
        <v>1260</v>
      </c>
      <c r="E2610" s="137" t="s">
        <v>103</v>
      </c>
      <c r="F2610" s="137"/>
      <c r="G2610" s="13" t="s">
        <v>104</v>
      </c>
      <c r="H2610" s="16">
        <v>1.7500000000000002E-2</v>
      </c>
      <c r="I2610" s="15">
        <f t="shared" si="835"/>
        <v>2057.64</v>
      </c>
      <c r="J2610" s="15">
        <f t="shared" si="836"/>
        <v>36</v>
      </c>
      <c r="K2610" s="65"/>
      <c r="N2610" s="59">
        <v>2743.52</v>
      </c>
      <c r="O2610" s="68">
        <f t="shared" si="824"/>
        <v>685.88</v>
      </c>
      <c r="P2610" s="68">
        <f t="shared" si="828"/>
        <v>2057.64</v>
      </c>
      <c r="Q2610" s="69">
        <f t="shared" si="825"/>
        <v>0.25</v>
      </c>
    </row>
    <row r="2611" spans="1:17" ht="26.1" customHeight="1" thickBot="1" x14ac:dyDescent="0.25">
      <c r="A2611" s="17" t="s">
        <v>50</v>
      </c>
      <c r="B2611" s="19">
        <v>7258</v>
      </c>
      <c r="C2611" s="17" t="s">
        <v>44</v>
      </c>
      <c r="D2611" s="17" t="s">
        <v>819</v>
      </c>
      <c r="E2611" s="139" t="s">
        <v>54</v>
      </c>
      <c r="F2611" s="139"/>
      <c r="G2611" s="18" t="s">
        <v>130</v>
      </c>
      <c r="H2611" s="21">
        <v>38.691000000000003</v>
      </c>
      <c r="I2611" s="20">
        <f t="shared" si="835"/>
        <v>0.48</v>
      </c>
      <c r="J2611" s="20">
        <f t="shared" si="836"/>
        <v>18.57</v>
      </c>
      <c r="K2611" s="65"/>
      <c r="N2611" s="59">
        <v>0.64</v>
      </c>
      <c r="O2611" s="68">
        <f t="shared" si="824"/>
        <v>0.16</v>
      </c>
      <c r="P2611" s="68">
        <f t="shared" si="828"/>
        <v>0.48</v>
      </c>
      <c r="Q2611" s="69">
        <f t="shared" si="825"/>
        <v>0.25</v>
      </c>
    </row>
    <row r="2612" spans="1:17" ht="0.95" customHeight="1" thickTop="1" x14ac:dyDescent="0.2">
      <c r="A2612" s="11"/>
      <c r="B2612" s="11"/>
      <c r="C2612" s="11"/>
      <c r="D2612" s="11"/>
      <c r="E2612" s="11"/>
      <c r="F2612" s="11"/>
      <c r="G2612" s="11"/>
      <c r="H2612" s="11"/>
      <c r="I2612" s="11"/>
      <c r="J2612" s="11"/>
      <c r="K2612" s="65" t="b">
        <f t="shared" si="826"/>
        <v>0</v>
      </c>
      <c r="N2612" s="59"/>
      <c r="O2612" s="68">
        <f t="shared" si="824"/>
        <v>0</v>
      </c>
      <c r="P2612" s="68">
        <f t="shared" si="828"/>
        <v>0</v>
      </c>
      <c r="Q2612" s="69" t="e">
        <f t="shared" si="825"/>
        <v>#DIV/0!</v>
      </c>
    </row>
    <row r="2613" spans="1:17" ht="18" customHeight="1" x14ac:dyDescent="0.2">
      <c r="A2613" s="2" t="s">
        <v>1262</v>
      </c>
      <c r="B2613" s="4" t="s">
        <v>36</v>
      </c>
      <c r="C2613" s="2" t="s">
        <v>37</v>
      </c>
      <c r="D2613" s="2" t="s">
        <v>9</v>
      </c>
      <c r="E2613" s="129" t="s">
        <v>38</v>
      </c>
      <c r="F2613" s="129"/>
      <c r="G2613" s="3" t="s">
        <v>39</v>
      </c>
      <c r="H2613" s="4" t="s">
        <v>40</v>
      </c>
      <c r="I2613" s="4" t="s">
        <v>41</v>
      </c>
      <c r="J2613" s="4" t="s">
        <v>10</v>
      </c>
      <c r="K2613" s="65">
        <f t="shared" si="826"/>
        <v>10.6</v>
      </c>
      <c r="N2613" s="59" t="s">
        <v>41</v>
      </c>
      <c r="O2613" s="68" t="e">
        <f t="shared" si="824"/>
        <v>#VALUE!</v>
      </c>
      <c r="P2613" s="68" t="e">
        <f t="shared" si="828"/>
        <v>#VALUE!</v>
      </c>
      <c r="Q2613" s="69" t="e">
        <f t="shared" si="825"/>
        <v>#VALUE!</v>
      </c>
    </row>
    <row r="2614" spans="1:17" ht="26.1" customHeight="1" x14ac:dyDescent="0.2">
      <c r="A2614" s="6" t="s">
        <v>42</v>
      </c>
      <c r="B2614" s="8">
        <v>101553</v>
      </c>
      <c r="C2614" s="6" t="s">
        <v>44</v>
      </c>
      <c r="D2614" s="6" t="s">
        <v>1263</v>
      </c>
      <c r="E2614" s="138" t="s">
        <v>157</v>
      </c>
      <c r="F2614" s="138"/>
      <c r="G2614" s="7" t="s">
        <v>130</v>
      </c>
      <c r="H2614" s="10">
        <v>1</v>
      </c>
      <c r="I2614" s="9">
        <f>SUM(J2615:J2617)</f>
        <v>10.6</v>
      </c>
      <c r="J2614" s="9">
        <f>H2614*I2614</f>
        <v>10.6</v>
      </c>
      <c r="K2614" s="65"/>
      <c r="N2614" s="59">
        <v>14.129999999999999</v>
      </c>
      <c r="O2614" s="68">
        <f t="shared" si="824"/>
        <v>3.5324999999999998</v>
      </c>
      <c r="P2614" s="68">
        <f t="shared" si="828"/>
        <v>10.5975</v>
      </c>
      <c r="Q2614" s="69">
        <f t="shared" si="825"/>
        <v>0.24999999999999989</v>
      </c>
    </row>
    <row r="2615" spans="1:17" ht="26.1" customHeight="1" x14ac:dyDescent="0.2">
      <c r="A2615" s="12" t="s">
        <v>48</v>
      </c>
      <c r="B2615" s="14">
        <v>88247</v>
      </c>
      <c r="C2615" s="12" t="s">
        <v>44</v>
      </c>
      <c r="D2615" s="12" t="s">
        <v>1049</v>
      </c>
      <c r="E2615" s="137" t="s">
        <v>46</v>
      </c>
      <c r="F2615" s="137"/>
      <c r="G2615" s="13" t="s">
        <v>73</v>
      </c>
      <c r="H2615" s="16">
        <v>1.7442699999999998E-2</v>
      </c>
      <c r="I2615" s="15">
        <f t="shared" ref="I2615:I2617" si="837">P2615</f>
        <v>13.5975</v>
      </c>
      <c r="J2615" s="15">
        <f>ROUND(H2615*I2615,2)</f>
        <v>0.24</v>
      </c>
      <c r="K2615" s="65"/>
      <c r="N2615" s="59">
        <v>18.13</v>
      </c>
      <c r="O2615" s="68">
        <f t="shared" si="824"/>
        <v>4.5324999999999998</v>
      </c>
      <c r="P2615" s="68">
        <f t="shared" si="828"/>
        <v>13.5975</v>
      </c>
      <c r="Q2615" s="69">
        <f t="shared" si="825"/>
        <v>0.25</v>
      </c>
    </row>
    <row r="2616" spans="1:17" ht="24" customHeight="1" x14ac:dyDescent="0.2">
      <c r="A2616" s="12" t="s">
        <v>48</v>
      </c>
      <c r="B2616" s="14">
        <v>88264</v>
      </c>
      <c r="C2616" s="12" t="s">
        <v>44</v>
      </c>
      <c r="D2616" s="12" t="s">
        <v>564</v>
      </c>
      <c r="E2616" s="137" t="s">
        <v>46</v>
      </c>
      <c r="F2616" s="137"/>
      <c r="G2616" s="13" t="s">
        <v>73</v>
      </c>
      <c r="H2616" s="16">
        <v>0.157</v>
      </c>
      <c r="I2616" s="15">
        <f t="shared" si="837"/>
        <v>16.484999999999999</v>
      </c>
      <c r="J2616" s="15">
        <f>ROUND(H2616*I2616,2)</f>
        <v>2.59</v>
      </c>
      <c r="K2616" s="65"/>
      <c r="N2616" s="59">
        <v>21.98</v>
      </c>
      <c r="O2616" s="68">
        <f t="shared" si="824"/>
        <v>5.4950000000000001</v>
      </c>
      <c r="P2616" s="68">
        <f t="shared" si="828"/>
        <v>16.484999999999999</v>
      </c>
      <c r="Q2616" s="69">
        <f t="shared" si="825"/>
        <v>0.25</v>
      </c>
    </row>
    <row r="2617" spans="1:17" ht="39" customHeight="1" thickBot="1" x14ac:dyDescent="0.25">
      <c r="A2617" s="17" t="s">
        <v>50</v>
      </c>
      <c r="B2617" s="19">
        <v>11273</v>
      </c>
      <c r="C2617" s="17" t="s">
        <v>44</v>
      </c>
      <c r="D2617" s="17" t="s">
        <v>1264</v>
      </c>
      <c r="E2617" s="139" t="s">
        <v>54</v>
      </c>
      <c r="F2617" s="139"/>
      <c r="G2617" s="18" t="s">
        <v>130</v>
      </c>
      <c r="H2617" s="21">
        <v>1</v>
      </c>
      <c r="I2617" s="20">
        <f t="shared" si="837"/>
        <v>7.7774999999999999</v>
      </c>
      <c r="J2617" s="20">
        <f t="shared" ref="J2617" si="838">ROUNDDOWN(H2617*I2617,2)</f>
        <v>7.77</v>
      </c>
      <c r="K2617" s="65"/>
      <c r="N2617" s="59">
        <v>10.37</v>
      </c>
      <c r="O2617" s="68">
        <f t="shared" si="824"/>
        <v>2.5924999999999998</v>
      </c>
      <c r="P2617" s="68">
        <f t="shared" si="828"/>
        <v>7.7774999999999999</v>
      </c>
      <c r="Q2617" s="69">
        <f t="shared" si="825"/>
        <v>0.25</v>
      </c>
    </row>
    <row r="2618" spans="1:17" ht="0.95" customHeight="1" thickTop="1" x14ac:dyDescent="0.2">
      <c r="A2618" s="11"/>
      <c r="B2618" s="11"/>
      <c r="C2618" s="11"/>
      <c r="D2618" s="11"/>
      <c r="E2618" s="11"/>
      <c r="F2618" s="11"/>
      <c r="G2618" s="11"/>
      <c r="H2618" s="11"/>
      <c r="I2618" s="11"/>
      <c r="J2618" s="11"/>
      <c r="K2618" s="65" t="b">
        <f t="shared" si="826"/>
        <v>0</v>
      </c>
      <c r="N2618" s="59"/>
      <c r="O2618" s="68">
        <f t="shared" si="824"/>
        <v>0</v>
      </c>
      <c r="P2618" s="68">
        <f t="shared" si="828"/>
        <v>0</v>
      </c>
      <c r="Q2618" s="69" t="e">
        <f t="shared" si="825"/>
        <v>#DIV/0!</v>
      </c>
    </row>
    <row r="2619" spans="1:17" ht="18" customHeight="1" x14ac:dyDescent="0.2">
      <c r="A2619" s="2" t="s">
        <v>1265</v>
      </c>
      <c r="B2619" s="4" t="s">
        <v>36</v>
      </c>
      <c r="C2619" s="2" t="s">
        <v>37</v>
      </c>
      <c r="D2619" s="2" t="s">
        <v>9</v>
      </c>
      <c r="E2619" s="129" t="s">
        <v>38</v>
      </c>
      <c r="F2619" s="129"/>
      <c r="G2619" s="3" t="s">
        <v>39</v>
      </c>
      <c r="H2619" s="4" t="s">
        <v>40</v>
      </c>
      <c r="I2619" s="4" t="s">
        <v>41</v>
      </c>
      <c r="J2619" s="4" t="s">
        <v>10</v>
      </c>
      <c r="K2619" s="65">
        <f t="shared" si="826"/>
        <v>16</v>
      </c>
      <c r="N2619" s="59" t="s">
        <v>41</v>
      </c>
      <c r="O2619" s="68" t="e">
        <f t="shared" si="824"/>
        <v>#VALUE!</v>
      </c>
      <c r="P2619" s="68" t="e">
        <f t="shared" si="828"/>
        <v>#VALUE!</v>
      </c>
      <c r="Q2619" s="69" t="e">
        <f t="shared" si="825"/>
        <v>#VALUE!</v>
      </c>
    </row>
    <row r="2620" spans="1:17" ht="26.1" customHeight="1" x14ac:dyDescent="0.2">
      <c r="A2620" s="6" t="s">
        <v>42</v>
      </c>
      <c r="B2620" s="8">
        <v>43130</v>
      </c>
      <c r="C2620" s="6" t="s">
        <v>87</v>
      </c>
      <c r="D2620" s="6" t="s">
        <v>1266</v>
      </c>
      <c r="E2620" s="138" t="s">
        <v>46</v>
      </c>
      <c r="F2620" s="138"/>
      <c r="G2620" s="7" t="s">
        <v>396</v>
      </c>
      <c r="H2620" s="10">
        <v>1</v>
      </c>
      <c r="I2620" s="9">
        <f>SUM(J2621)</f>
        <v>16</v>
      </c>
      <c r="J2620" s="9">
        <f>H2620*I2620</f>
        <v>16</v>
      </c>
      <c r="K2620" s="65"/>
      <c r="N2620" s="59">
        <v>21.33</v>
      </c>
      <c r="O2620" s="68">
        <f t="shared" si="824"/>
        <v>5.3324999999999996</v>
      </c>
      <c r="P2620" s="68">
        <f t="shared" si="828"/>
        <v>15.997499999999999</v>
      </c>
      <c r="Q2620" s="69">
        <f t="shared" si="825"/>
        <v>0.25</v>
      </c>
    </row>
    <row r="2621" spans="1:17" ht="26.1" customHeight="1" thickBot="1" x14ac:dyDescent="0.25">
      <c r="A2621" s="17" t="s">
        <v>50</v>
      </c>
      <c r="B2621" s="19">
        <v>43130</v>
      </c>
      <c r="C2621" s="17" t="s">
        <v>44</v>
      </c>
      <c r="D2621" s="17" t="s">
        <v>1266</v>
      </c>
      <c r="E2621" s="139" t="s">
        <v>54</v>
      </c>
      <c r="F2621" s="139"/>
      <c r="G2621" s="18" t="s">
        <v>112</v>
      </c>
      <c r="H2621" s="21">
        <v>1</v>
      </c>
      <c r="I2621" s="20">
        <f t="shared" ref="I2621" si="839">P2621</f>
        <v>15.997499999999999</v>
      </c>
      <c r="J2621" s="20">
        <f>ROUND(H2621*I2621,2)</f>
        <v>16</v>
      </c>
      <c r="K2621" s="65"/>
      <c r="N2621" s="59">
        <v>21.33</v>
      </c>
      <c r="O2621" s="68">
        <f t="shared" si="824"/>
        <v>5.3324999999999996</v>
      </c>
      <c r="P2621" s="68">
        <f t="shared" si="828"/>
        <v>15.997499999999999</v>
      </c>
      <c r="Q2621" s="69">
        <f t="shared" si="825"/>
        <v>0.25</v>
      </c>
    </row>
    <row r="2622" spans="1:17" ht="0.95" customHeight="1" thickTop="1" x14ac:dyDescent="0.2">
      <c r="A2622" s="11"/>
      <c r="B2622" s="11"/>
      <c r="C2622" s="11"/>
      <c r="D2622" s="11"/>
      <c r="E2622" s="11"/>
      <c r="F2622" s="11"/>
      <c r="G2622" s="11"/>
      <c r="H2622" s="11"/>
      <c r="I2622" s="11"/>
      <c r="J2622" s="11"/>
      <c r="K2622" s="65" t="b">
        <f t="shared" si="826"/>
        <v>0</v>
      </c>
      <c r="N2622" s="59"/>
      <c r="O2622" s="68">
        <f t="shared" si="824"/>
        <v>0</v>
      </c>
      <c r="P2622" s="68">
        <f t="shared" si="828"/>
        <v>0</v>
      </c>
      <c r="Q2622" s="69" t="e">
        <f t="shared" si="825"/>
        <v>#DIV/0!</v>
      </c>
    </row>
    <row r="2623" spans="1:17" ht="18" customHeight="1" x14ac:dyDescent="0.2">
      <c r="A2623" s="2" t="s">
        <v>1267</v>
      </c>
      <c r="B2623" s="4" t="s">
        <v>36</v>
      </c>
      <c r="C2623" s="2" t="s">
        <v>37</v>
      </c>
      <c r="D2623" s="2" t="s">
        <v>9</v>
      </c>
      <c r="E2623" s="129" t="s">
        <v>38</v>
      </c>
      <c r="F2623" s="129"/>
      <c r="G2623" s="3" t="s">
        <v>39</v>
      </c>
      <c r="H2623" s="4" t="s">
        <v>40</v>
      </c>
      <c r="I2623" s="4" t="s">
        <v>41</v>
      </c>
      <c r="J2623" s="4" t="s">
        <v>10</v>
      </c>
      <c r="K2623" s="65">
        <f t="shared" si="826"/>
        <v>1.18</v>
      </c>
      <c r="N2623" s="59" t="s">
        <v>41</v>
      </c>
      <c r="O2623" s="68" t="e">
        <f t="shared" si="824"/>
        <v>#VALUE!</v>
      </c>
      <c r="P2623" s="68" t="e">
        <f t="shared" si="828"/>
        <v>#VALUE!</v>
      </c>
      <c r="Q2623" s="69" t="e">
        <f t="shared" si="825"/>
        <v>#VALUE!</v>
      </c>
    </row>
    <row r="2624" spans="1:17" ht="26.1" customHeight="1" x14ac:dyDescent="0.2">
      <c r="A2624" s="6" t="s">
        <v>42</v>
      </c>
      <c r="B2624" s="8" t="s">
        <v>1268</v>
      </c>
      <c r="C2624" s="6" t="s">
        <v>87</v>
      </c>
      <c r="D2624" s="6" t="s">
        <v>1269</v>
      </c>
      <c r="E2624" s="138" t="s">
        <v>46</v>
      </c>
      <c r="F2624" s="138"/>
      <c r="G2624" s="7" t="s">
        <v>545</v>
      </c>
      <c r="H2624" s="10">
        <v>1</v>
      </c>
      <c r="I2624" s="9">
        <f>SUM(J2625)</f>
        <v>1.18</v>
      </c>
      <c r="J2624" s="9">
        <f>H2624*I2624</f>
        <v>1.18</v>
      </c>
      <c r="K2624" s="65"/>
      <c r="N2624" s="59">
        <v>1.57</v>
      </c>
      <c r="O2624" s="68">
        <f t="shared" si="824"/>
        <v>0.39250000000000002</v>
      </c>
      <c r="P2624" s="68">
        <f t="shared" si="828"/>
        <v>1.1775</v>
      </c>
      <c r="Q2624" s="69">
        <f t="shared" si="825"/>
        <v>0.25</v>
      </c>
    </row>
    <row r="2625" spans="1:17" ht="26.1" customHeight="1" thickBot="1" x14ac:dyDescent="0.25">
      <c r="A2625" s="17" t="s">
        <v>50</v>
      </c>
      <c r="B2625" s="19">
        <v>379</v>
      </c>
      <c r="C2625" s="17" t="s">
        <v>44</v>
      </c>
      <c r="D2625" s="17" t="s">
        <v>1269</v>
      </c>
      <c r="E2625" s="139" t="s">
        <v>54</v>
      </c>
      <c r="F2625" s="139"/>
      <c r="G2625" s="18" t="s">
        <v>130</v>
      </c>
      <c r="H2625" s="21">
        <v>1</v>
      </c>
      <c r="I2625" s="20">
        <f t="shared" ref="I2625" si="840">P2625</f>
        <v>1.1775</v>
      </c>
      <c r="J2625" s="20">
        <f>ROUND(H2625*I2625,2)</f>
        <v>1.18</v>
      </c>
      <c r="K2625" s="65"/>
      <c r="N2625" s="59">
        <v>1.57</v>
      </c>
      <c r="O2625" s="68">
        <f t="shared" si="824"/>
        <v>0.39250000000000002</v>
      </c>
      <c r="P2625" s="68">
        <f t="shared" si="828"/>
        <v>1.1775</v>
      </c>
      <c r="Q2625" s="69">
        <f t="shared" si="825"/>
        <v>0.25</v>
      </c>
    </row>
    <row r="2626" spans="1:17" ht="0.95" customHeight="1" thickTop="1" x14ac:dyDescent="0.2">
      <c r="A2626" s="11"/>
      <c r="B2626" s="11"/>
      <c r="C2626" s="11"/>
      <c r="D2626" s="11"/>
      <c r="E2626" s="11"/>
      <c r="F2626" s="11"/>
      <c r="G2626" s="11"/>
      <c r="H2626" s="11"/>
      <c r="I2626" s="11"/>
      <c r="J2626" s="11"/>
      <c r="K2626" s="65" t="b">
        <f t="shared" si="826"/>
        <v>0</v>
      </c>
      <c r="N2626" s="59"/>
      <c r="O2626" s="68">
        <f t="shared" si="824"/>
        <v>0</v>
      </c>
      <c r="P2626" s="68">
        <f t="shared" si="828"/>
        <v>0</v>
      </c>
      <c r="Q2626" s="69" t="e">
        <f t="shared" si="825"/>
        <v>#DIV/0!</v>
      </c>
    </row>
    <row r="2627" spans="1:17" ht="18" customHeight="1" x14ac:dyDescent="0.2">
      <c r="A2627" s="2" t="s">
        <v>1270</v>
      </c>
      <c r="B2627" s="4" t="s">
        <v>36</v>
      </c>
      <c r="C2627" s="2" t="s">
        <v>37</v>
      </c>
      <c r="D2627" s="2" t="s">
        <v>9</v>
      </c>
      <c r="E2627" s="129" t="s">
        <v>38</v>
      </c>
      <c r="F2627" s="129"/>
      <c r="G2627" s="3" t="s">
        <v>39</v>
      </c>
      <c r="H2627" s="4" t="s">
        <v>40</v>
      </c>
      <c r="I2627" s="4" t="s">
        <v>41</v>
      </c>
      <c r="J2627" s="4" t="s">
        <v>10</v>
      </c>
      <c r="K2627" s="65">
        <f t="shared" si="826"/>
        <v>184.61</v>
      </c>
      <c r="N2627" s="59" t="s">
        <v>41</v>
      </c>
      <c r="O2627" s="68" t="e">
        <f t="shared" si="824"/>
        <v>#VALUE!</v>
      </c>
      <c r="P2627" s="68" t="e">
        <f t="shared" si="828"/>
        <v>#VALUE!</v>
      </c>
      <c r="Q2627" s="69" t="e">
        <f t="shared" si="825"/>
        <v>#VALUE!</v>
      </c>
    </row>
    <row r="2628" spans="1:17" ht="26.1" customHeight="1" x14ac:dyDescent="0.2">
      <c r="A2628" s="6" t="s">
        <v>42</v>
      </c>
      <c r="B2628" s="8">
        <v>961</v>
      </c>
      <c r="C2628" s="6" t="s">
        <v>90</v>
      </c>
      <c r="D2628" s="6" t="s">
        <v>13655</v>
      </c>
      <c r="E2628" s="138" t="s">
        <v>1271</v>
      </c>
      <c r="F2628" s="138"/>
      <c r="G2628" s="7" t="s">
        <v>545</v>
      </c>
      <c r="H2628" s="10">
        <v>1</v>
      </c>
      <c r="I2628" s="9">
        <f>SUM(J2629:J2631)</f>
        <v>184.61</v>
      </c>
      <c r="J2628" s="9">
        <f>H2628*I2628</f>
        <v>184.61</v>
      </c>
      <c r="K2628" s="65"/>
      <c r="N2628" s="59">
        <v>246.14</v>
      </c>
      <c r="O2628" s="68">
        <f t="shared" si="824"/>
        <v>61.534999999999997</v>
      </c>
      <c r="P2628" s="68">
        <f t="shared" si="828"/>
        <v>184.60499999999999</v>
      </c>
      <c r="Q2628" s="69">
        <f t="shared" si="825"/>
        <v>0.25</v>
      </c>
    </row>
    <row r="2629" spans="1:17" ht="26.1" customHeight="1" x14ac:dyDescent="0.2">
      <c r="A2629" s="12" t="s">
        <v>48</v>
      </c>
      <c r="B2629" s="14">
        <v>88247</v>
      </c>
      <c r="C2629" s="12" t="s">
        <v>44</v>
      </c>
      <c r="D2629" s="12" t="s">
        <v>1049</v>
      </c>
      <c r="E2629" s="137" t="s">
        <v>46</v>
      </c>
      <c r="F2629" s="137"/>
      <c r="G2629" s="13" t="s">
        <v>73</v>
      </c>
      <c r="H2629" s="16">
        <v>1.2</v>
      </c>
      <c r="I2629" s="15">
        <f t="shared" ref="I2629:I2631" si="841">P2629</f>
        <v>13.5975</v>
      </c>
      <c r="J2629" s="15">
        <f>ROUNDUP(H2629*I2629,2)</f>
        <v>16.32</v>
      </c>
      <c r="K2629" s="65"/>
      <c r="N2629" s="59">
        <v>18.13</v>
      </c>
      <c r="O2629" s="68">
        <f t="shared" si="824"/>
        <v>4.5324999999999998</v>
      </c>
      <c r="P2629" s="68">
        <f t="shared" si="828"/>
        <v>13.5975</v>
      </c>
      <c r="Q2629" s="69">
        <f t="shared" si="825"/>
        <v>0.25</v>
      </c>
    </row>
    <row r="2630" spans="1:17" ht="24" customHeight="1" x14ac:dyDescent="0.2">
      <c r="A2630" s="12" t="s">
        <v>48</v>
      </c>
      <c r="B2630" s="14">
        <v>88264</v>
      </c>
      <c r="C2630" s="12" t="s">
        <v>44</v>
      </c>
      <c r="D2630" s="12" t="s">
        <v>564</v>
      </c>
      <c r="E2630" s="137" t="s">
        <v>46</v>
      </c>
      <c r="F2630" s="137"/>
      <c r="G2630" s="13" t="s">
        <v>73</v>
      </c>
      <c r="H2630" s="16">
        <v>1.2</v>
      </c>
      <c r="I2630" s="15">
        <f t="shared" si="841"/>
        <v>16.484999999999999</v>
      </c>
      <c r="J2630" s="15">
        <f>ROUNDUP(H2630*I2630,2)</f>
        <v>19.790000000000003</v>
      </c>
      <c r="K2630" s="65"/>
      <c r="N2630" s="59">
        <v>21.98</v>
      </c>
      <c r="O2630" s="68">
        <f t="shared" si="824"/>
        <v>5.4950000000000001</v>
      </c>
      <c r="P2630" s="68">
        <f t="shared" si="828"/>
        <v>16.484999999999999</v>
      </c>
      <c r="Q2630" s="69">
        <f t="shared" si="825"/>
        <v>0.25</v>
      </c>
    </row>
    <row r="2631" spans="1:17" ht="24" customHeight="1" thickBot="1" x14ac:dyDescent="0.25">
      <c r="A2631" s="17" t="s">
        <v>50</v>
      </c>
      <c r="B2631" s="19">
        <v>4634</v>
      </c>
      <c r="C2631" s="17" t="s">
        <v>90</v>
      </c>
      <c r="D2631" s="17" t="s">
        <v>1272</v>
      </c>
      <c r="E2631" s="139" t="s">
        <v>54</v>
      </c>
      <c r="F2631" s="139"/>
      <c r="G2631" s="18" t="s">
        <v>545</v>
      </c>
      <c r="H2631" s="21">
        <v>1</v>
      </c>
      <c r="I2631" s="20">
        <f t="shared" si="841"/>
        <v>148.5</v>
      </c>
      <c r="J2631" s="20">
        <f t="shared" ref="J2631" si="842">ROUND(H2631*I2631,2)</f>
        <v>148.5</v>
      </c>
      <c r="K2631" s="65"/>
      <c r="N2631" s="59">
        <v>198</v>
      </c>
      <c r="O2631" s="68">
        <f t="shared" si="824"/>
        <v>49.5</v>
      </c>
      <c r="P2631" s="68">
        <f t="shared" si="828"/>
        <v>148.5</v>
      </c>
      <c r="Q2631" s="69">
        <f t="shared" si="825"/>
        <v>0.25</v>
      </c>
    </row>
    <row r="2632" spans="1:17" ht="0.95" customHeight="1" thickTop="1" x14ac:dyDescent="0.2">
      <c r="A2632" s="11"/>
      <c r="B2632" s="11"/>
      <c r="C2632" s="11"/>
      <c r="D2632" s="11"/>
      <c r="E2632" s="11"/>
      <c r="F2632" s="11"/>
      <c r="G2632" s="11"/>
      <c r="H2632" s="11"/>
      <c r="I2632" s="11"/>
      <c r="J2632" s="11"/>
      <c r="K2632" s="65" t="b">
        <f t="shared" ref="K2632:K2693" si="843">IF(J2632="Total",J2633)</f>
        <v>0</v>
      </c>
      <c r="N2632" s="59"/>
      <c r="O2632" s="68">
        <f t="shared" ref="O2632:O2695" si="844">N2632*$O$4</f>
        <v>0</v>
      </c>
      <c r="P2632" s="68">
        <f t="shared" si="828"/>
        <v>0</v>
      </c>
      <c r="Q2632" s="69" t="e">
        <f t="shared" ref="Q2632:Q2695" si="845">1-(P2632/N2632)</f>
        <v>#DIV/0!</v>
      </c>
    </row>
    <row r="2633" spans="1:17" ht="18" customHeight="1" x14ac:dyDescent="0.2">
      <c r="A2633" s="2" t="s">
        <v>1273</v>
      </c>
      <c r="B2633" s="4" t="s">
        <v>36</v>
      </c>
      <c r="C2633" s="2" t="s">
        <v>37</v>
      </c>
      <c r="D2633" s="2" t="s">
        <v>9</v>
      </c>
      <c r="E2633" s="129" t="s">
        <v>38</v>
      </c>
      <c r="F2633" s="129"/>
      <c r="G2633" s="3" t="s">
        <v>39</v>
      </c>
      <c r="H2633" s="4" t="s">
        <v>40</v>
      </c>
      <c r="I2633" s="4" t="s">
        <v>41</v>
      </c>
      <c r="J2633" s="4" t="s">
        <v>10</v>
      </c>
      <c r="K2633" s="65">
        <f t="shared" si="843"/>
        <v>41.69</v>
      </c>
      <c r="N2633" s="59" t="s">
        <v>41</v>
      </c>
      <c r="O2633" s="68" t="e">
        <f t="shared" si="844"/>
        <v>#VALUE!</v>
      </c>
      <c r="P2633" s="68" t="e">
        <f t="shared" si="828"/>
        <v>#VALUE!</v>
      </c>
      <c r="Q2633" s="69" t="e">
        <f t="shared" si="845"/>
        <v>#VALUE!</v>
      </c>
    </row>
    <row r="2634" spans="1:17" ht="26.1" customHeight="1" x14ac:dyDescent="0.2">
      <c r="A2634" s="6" t="s">
        <v>42</v>
      </c>
      <c r="B2634" s="8">
        <v>96977</v>
      </c>
      <c r="C2634" s="6" t="s">
        <v>44</v>
      </c>
      <c r="D2634" s="6" t="s">
        <v>1274</v>
      </c>
      <c r="E2634" s="138" t="s">
        <v>157</v>
      </c>
      <c r="F2634" s="138"/>
      <c r="G2634" s="7" t="s">
        <v>108</v>
      </c>
      <c r="H2634" s="10">
        <v>1</v>
      </c>
      <c r="I2634" s="9">
        <f>SUM(J2635:J2637)</f>
        <v>41.69</v>
      </c>
      <c r="J2634" s="9">
        <f>H2634*I2634</f>
        <v>41.69</v>
      </c>
      <c r="K2634" s="65"/>
      <c r="N2634" s="59">
        <v>55.59</v>
      </c>
      <c r="O2634" s="68">
        <f t="shared" si="844"/>
        <v>13.897500000000001</v>
      </c>
      <c r="P2634" s="68">
        <f t="shared" si="828"/>
        <v>41.692500000000003</v>
      </c>
      <c r="Q2634" s="69">
        <f t="shared" si="845"/>
        <v>0.25</v>
      </c>
    </row>
    <row r="2635" spans="1:17" ht="26.1" customHeight="1" x14ac:dyDescent="0.2">
      <c r="A2635" s="12" t="s">
        <v>48</v>
      </c>
      <c r="B2635" s="14">
        <v>88247</v>
      </c>
      <c r="C2635" s="12" t="s">
        <v>44</v>
      </c>
      <c r="D2635" s="12" t="s">
        <v>1049</v>
      </c>
      <c r="E2635" s="137" t="s">
        <v>46</v>
      </c>
      <c r="F2635" s="137"/>
      <c r="G2635" s="13" t="s">
        <v>73</v>
      </c>
      <c r="H2635" s="16">
        <v>3.3700000000000001E-2</v>
      </c>
      <c r="I2635" s="15">
        <f t="shared" ref="I2635:I2637" si="846">P2635</f>
        <v>13.5975</v>
      </c>
      <c r="J2635" s="15">
        <f>ROUND(H2635*I2635,2)</f>
        <v>0.46</v>
      </c>
      <c r="K2635" s="65"/>
      <c r="N2635" s="59">
        <v>18.13</v>
      </c>
      <c r="O2635" s="68">
        <f t="shared" si="844"/>
        <v>4.5324999999999998</v>
      </c>
      <c r="P2635" s="68">
        <f t="shared" si="828"/>
        <v>13.5975</v>
      </c>
      <c r="Q2635" s="69">
        <f t="shared" si="845"/>
        <v>0.25</v>
      </c>
    </row>
    <row r="2636" spans="1:17" ht="24" customHeight="1" x14ac:dyDescent="0.2">
      <c r="A2636" s="12" t="s">
        <v>48</v>
      </c>
      <c r="B2636" s="14">
        <v>88264</v>
      </c>
      <c r="C2636" s="12" t="s">
        <v>44</v>
      </c>
      <c r="D2636" s="12" t="s">
        <v>564</v>
      </c>
      <c r="E2636" s="137" t="s">
        <v>46</v>
      </c>
      <c r="F2636" s="137"/>
      <c r="G2636" s="13" t="s">
        <v>73</v>
      </c>
      <c r="H2636" s="16">
        <v>3.3700000000000001E-2</v>
      </c>
      <c r="I2636" s="15">
        <f t="shared" si="846"/>
        <v>16.484999999999999</v>
      </c>
      <c r="J2636" s="15">
        <f t="shared" ref="J2636:J2637" si="847">ROUNDDOWN(H2636*I2636,2)</f>
        <v>0.55000000000000004</v>
      </c>
      <c r="K2636" s="65"/>
      <c r="N2636" s="59">
        <v>21.98</v>
      </c>
      <c r="O2636" s="68">
        <f t="shared" si="844"/>
        <v>5.4950000000000001</v>
      </c>
      <c r="P2636" s="68">
        <f t="shared" si="828"/>
        <v>16.484999999999999</v>
      </c>
      <c r="Q2636" s="69">
        <f t="shared" si="845"/>
        <v>0.25</v>
      </c>
    </row>
    <row r="2637" spans="1:17" ht="24" customHeight="1" thickBot="1" x14ac:dyDescent="0.25">
      <c r="A2637" s="17" t="s">
        <v>50</v>
      </c>
      <c r="B2637" s="19">
        <v>867</v>
      </c>
      <c r="C2637" s="17" t="s">
        <v>44</v>
      </c>
      <c r="D2637" s="17" t="s">
        <v>1275</v>
      </c>
      <c r="E2637" s="139" t="s">
        <v>54</v>
      </c>
      <c r="F2637" s="139"/>
      <c r="G2637" s="18" t="s">
        <v>108</v>
      </c>
      <c r="H2637" s="21">
        <v>1.1000000000000001</v>
      </c>
      <c r="I2637" s="20">
        <f t="shared" si="846"/>
        <v>36.982500000000002</v>
      </c>
      <c r="J2637" s="20">
        <f t="shared" si="847"/>
        <v>40.68</v>
      </c>
      <c r="K2637" s="65"/>
      <c r="N2637" s="59">
        <v>49.31</v>
      </c>
      <c r="O2637" s="68">
        <f t="shared" si="844"/>
        <v>12.327500000000001</v>
      </c>
      <c r="P2637" s="68">
        <f t="shared" si="828"/>
        <v>36.982500000000002</v>
      </c>
      <c r="Q2637" s="69">
        <f t="shared" si="845"/>
        <v>0.25</v>
      </c>
    </row>
    <row r="2638" spans="1:17" ht="0.95" customHeight="1" thickTop="1" x14ac:dyDescent="0.2">
      <c r="A2638" s="11"/>
      <c r="B2638" s="11"/>
      <c r="C2638" s="11"/>
      <c r="D2638" s="11"/>
      <c r="E2638" s="11"/>
      <c r="F2638" s="11"/>
      <c r="G2638" s="11"/>
      <c r="H2638" s="11"/>
      <c r="I2638" s="11"/>
      <c r="J2638" s="11"/>
      <c r="K2638" s="65" t="b">
        <f t="shared" si="843"/>
        <v>0</v>
      </c>
      <c r="N2638" s="59"/>
      <c r="O2638" s="68">
        <f t="shared" si="844"/>
        <v>0</v>
      </c>
      <c r="P2638" s="68">
        <f t="shared" ref="P2638:P2701" si="848">N2638-O2638</f>
        <v>0</v>
      </c>
      <c r="Q2638" s="69" t="e">
        <f t="shared" si="845"/>
        <v>#DIV/0!</v>
      </c>
    </row>
    <row r="2639" spans="1:17" ht="18" customHeight="1" x14ac:dyDescent="0.2">
      <c r="A2639" s="2" t="s">
        <v>1276</v>
      </c>
      <c r="B2639" s="4" t="s">
        <v>36</v>
      </c>
      <c r="C2639" s="2" t="s">
        <v>37</v>
      </c>
      <c r="D2639" s="2" t="s">
        <v>9</v>
      </c>
      <c r="E2639" s="129" t="s">
        <v>38</v>
      </c>
      <c r="F2639" s="129"/>
      <c r="G2639" s="3" t="s">
        <v>39</v>
      </c>
      <c r="H2639" s="4" t="s">
        <v>40</v>
      </c>
      <c r="I2639" s="4" t="s">
        <v>41</v>
      </c>
      <c r="J2639" s="4" t="s">
        <v>10</v>
      </c>
      <c r="K2639" s="65">
        <f t="shared" si="843"/>
        <v>53</v>
      </c>
      <c r="N2639" s="59" t="s">
        <v>41</v>
      </c>
      <c r="O2639" s="68" t="e">
        <f t="shared" si="844"/>
        <v>#VALUE!</v>
      </c>
      <c r="P2639" s="68" t="e">
        <f t="shared" si="848"/>
        <v>#VALUE!</v>
      </c>
      <c r="Q2639" s="69" t="e">
        <f t="shared" si="845"/>
        <v>#VALUE!</v>
      </c>
    </row>
    <row r="2640" spans="1:17" ht="51.95" customHeight="1" x14ac:dyDescent="0.2">
      <c r="A2640" s="6" t="s">
        <v>42</v>
      </c>
      <c r="B2640" s="8">
        <v>92990</v>
      </c>
      <c r="C2640" s="6" t="s">
        <v>44</v>
      </c>
      <c r="D2640" s="6" t="s">
        <v>1277</v>
      </c>
      <c r="E2640" s="138" t="s">
        <v>157</v>
      </c>
      <c r="F2640" s="138"/>
      <c r="G2640" s="7" t="s">
        <v>108</v>
      </c>
      <c r="H2640" s="10">
        <v>1</v>
      </c>
      <c r="I2640" s="9">
        <f>SUM(J2641:J2644)</f>
        <v>53</v>
      </c>
      <c r="J2640" s="9">
        <f>H2640*I2640</f>
        <v>53</v>
      </c>
      <c r="K2640" s="65"/>
      <c r="N2640" s="59">
        <v>70.660000000000011</v>
      </c>
      <c r="O2640" s="68">
        <f t="shared" si="844"/>
        <v>17.665000000000003</v>
      </c>
      <c r="P2640" s="68">
        <f t="shared" si="848"/>
        <v>52.995000000000005</v>
      </c>
      <c r="Q2640" s="69">
        <f t="shared" si="845"/>
        <v>0.25</v>
      </c>
    </row>
    <row r="2641" spans="1:17" ht="26.1" customHeight="1" x14ac:dyDescent="0.2">
      <c r="A2641" s="12" t="s">
        <v>48</v>
      </c>
      <c r="B2641" s="14">
        <v>88247</v>
      </c>
      <c r="C2641" s="12" t="s">
        <v>44</v>
      </c>
      <c r="D2641" s="12" t="s">
        <v>1049</v>
      </c>
      <c r="E2641" s="137" t="s">
        <v>46</v>
      </c>
      <c r="F2641" s="137"/>
      <c r="G2641" s="13" t="s">
        <v>73</v>
      </c>
      <c r="H2641" s="16">
        <v>0.1007</v>
      </c>
      <c r="I2641" s="15">
        <f t="shared" ref="I2641:I2644" si="849">P2641</f>
        <v>13.5975</v>
      </c>
      <c r="J2641" s="15">
        <f>ROUND(H2641*I2641,2)</f>
        <v>1.37</v>
      </c>
      <c r="K2641" s="65"/>
      <c r="N2641" s="59">
        <v>18.13</v>
      </c>
      <c r="O2641" s="68">
        <f t="shared" si="844"/>
        <v>4.5324999999999998</v>
      </c>
      <c r="P2641" s="68">
        <f t="shared" si="848"/>
        <v>13.5975</v>
      </c>
      <c r="Q2641" s="69">
        <f t="shared" si="845"/>
        <v>0.25</v>
      </c>
    </row>
    <row r="2642" spans="1:17" ht="24" customHeight="1" x14ac:dyDescent="0.2">
      <c r="A2642" s="12" t="s">
        <v>48</v>
      </c>
      <c r="B2642" s="14">
        <v>88264</v>
      </c>
      <c r="C2642" s="12" t="s">
        <v>44</v>
      </c>
      <c r="D2642" s="12" t="s">
        <v>564</v>
      </c>
      <c r="E2642" s="137" t="s">
        <v>46</v>
      </c>
      <c r="F2642" s="137"/>
      <c r="G2642" s="13" t="s">
        <v>73</v>
      </c>
      <c r="H2642" s="16">
        <v>0.1007</v>
      </c>
      <c r="I2642" s="15">
        <f t="shared" si="849"/>
        <v>16.484999999999999</v>
      </c>
      <c r="J2642" s="15">
        <f t="shared" ref="J2642:J2644" si="850">ROUNDDOWN(H2642*I2642,2)</f>
        <v>1.66</v>
      </c>
      <c r="K2642" s="65"/>
      <c r="N2642" s="59">
        <v>21.98</v>
      </c>
      <c r="O2642" s="68">
        <f t="shared" si="844"/>
        <v>5.4950000000000001</v>
      </c>
      <c r="P2642" s="68">
        <f t="shared" si="848"/>
        <v>16.484999999999999</v>
      </c>
      <c r="Q2642" s="69">
        <f t="shared" si="845"/>
        <v>0.25</v>
      </c>
    </row>
    <row r="2643" spans="1:17" ht="51.95" customHeight="1" x14ac:dyDescent="0.2">
      <c r="A2643" s="17" t="s">
        <v>50</v>
      </c>
      <c r="B2643" s="19">
        <v>977</v>
      </c>
      <c r="C2643" s="17" t="s">
        <v>44</v>
      </c>
      <c r="D2643" s="17" t="s">
        <v>1151</v>
      </c>
      <c r="E2643" s="139" t="s">
        <v>54</v>
      </c>
      <c r="F2643" s="139"/>
      <c r="G2643" s="18" t="s">
        <v>108</v>
      </c>
      <c r="H2643" s="21">
        <v>1.0149999999999999</v>
      </c>
      <c r="I2643" s="20">
        <f t="shared" si="849"/>
        <v>49.207499999999996</v>
      </c>
      <c r="J2643" s="20">
        <f t="shared" si="850"/>
        <v>49.94</v>
      </c>
      <c r="K2643" s="65"/>
      <c r="N2643" s="59">
        <v>65.61</v>
      </c>
      <c r="O2643" s="68">
        <f t="shared" si="844"/>
        <v>16.4025</v>
      </c>
      <c r="P2643" s="68">
        <f t="shared" si="848"/>
        <v>49.207499999999996</v>
      </c>
      <c r="Q2643" s="69">
        <f t="shared" si="845"/>
        <v>0.25</v>
      </c>
    </row>
    <row r="2644" spans="1:17" ht="26.1" customHeight="1" thickBot="1" x14ac:dyDescent="0.25">
      <c r="A2644" s="17" t="s">
        <v>50</v>
      </c>
      <c r="B2644" s="19">
        <v>21127</v>
      </c>
      <c r="C2644" s="17" t="s">
        <v>44</v>
      </c>
      <c r="D2644" s="17" t="s">
        <v>1125</v>
      </c>
      <c r="E2644" s="139" t="s">
        <v>54</v>
      </c>
      <c r="F2644" s="139"/>
      <c r="G2644" s="18" t="s">
        <v>130</v>
      </c>
      <c r="H2644" s="21">
        <v>8.9999999999999993E-3</v>
      </c>
      <c r="I2644" s="20">
        <f t="shared" si="849"/>
        <v>3.84</v>
      </c>
      <c r="J2644" s="20">
        <f t="shared" si="850"/>
        <v>0.03</v>
      </c>
      <c r="K2644" s="65"/>
      <c r="N2644" s="59">
        <v>5.12</v>
      </c>
      <c r="O2644" s="68">
        <f t="shared" si="844"/>
        <v>1.28</v>
      </c>
      <c r="P2644" s="68">
        <f t="shared" si="848"/>
        <v>3.84</v>
      </c>
      <c r="Q2644" s="69">
        <f t="shared" si="845"/>
        <v>0.25</v>
      </c>
    </row>
    <row r="2645" spans="1:17" ht="0.95" customHeight="1" thickTop="1" x14ac:dyDescent="0.2">
      <c r="A2645" s="11"/>
      <c r="B2645" s="11"/>
      <c r="C2645" s="11"/>
      <c r="D2645" s="11"/>
      <c r="E2645" s="11"/>
      <c r="F2645" s="11"/>
      <c r="G2645" s="11"/>
      <c r="H2645" s="11"/>
      <c r="I2645" s="11"/>
      <c r="J2645" s="11"/>
      <c r="K2645" s="65" t="b">
        <f t="shared" si="843"/>
        <v>0</v>
      </c>
      <c r="N2645" s="59"/>
      <c r="O2645" s="68">
        <f t="shared" si="844"/>
        <v>0</v>
      </c>
      <c r="P2645" s="68">
        <f t="shared" si="848"/>
        <v>0</v>
      </c>
      <c r="Q2645" s="69" t="e">
        <f t="shared" si="845"/>
        <v>#DIV/0!</v>
      </c>
    </row>
    <row r="2646" spans="1:17" ht="18" customHeight="1" x14ac:dyDescent="0.2">
      <c r="A2646" s="2" t="s">
        <v>1278</v>
      </c>
      <c r="B2646" s="4" t="s">
        <v>36</v>
      </c>
      <c r="C2646" s="2" t="s">
        <v>37</v>
      </c>
      <c r="D2646" s="2" t="s">
        <v>9</v>
      </c>
      <c r="E2646" s="129" t="s">
        <v>38</v>
      </c>
      <c r="F2646" s="129"/>
      <c r="G2646" s="3" t="s">
        <v>39</v>
      </c>
      <c r="H2646" s="4" t="s">
        <v>40</v>
      </c>
      <c r="I2646" s="4" t="s">
        <v>41</v>
      </c>
      <c r="J2646" s="4" t="s">
        <v>10</v>
      </c>
      <c r="K2646" s="65">
        <f t="shared" si="843"/>
        <v>24.78</v>
      </c>
      <c r="N2646" s="59" t="s">
        <v>41</v>
      </c>
      <c r="O2646" s="68" t="e">
        <f t="shared" si="844"/>
        <v>#VALUE!</v>
      </c>
      <c r="P2646" s="68" t="e">
        <f t="shared" si="848"/>
        <v>#VALUE!</v>
      </c>
      <c r="Q2646" s="69" t="e">
        <f t="shared" si="845"/>
        <v>#VALUE!</v>
      </c>
    </row>
    <row r="2647" spans="1:17" ht="51.95" customHeight="1" x14ac:dyDescent="0.2">
      <c r="A2647" s="6" t="s">
        <v>42</v>
      </c>
      <c r="B2647" s="8">
        <v>101563</v>
      </c>
      <c r="C2647" s="6" t="s">
        <v>44</v>
      </c>
      <c r="D2647" s="6" t="s">
        <v>1144</v>
      </c>
      <c r="E2647" s="138" t="s">
        <v>157</v>
      </c>
      <c r="F2647" s="138"/>
      <c r="G2647" s="7" t="s">
        <v>108</v>
      </c>
      <c r="H2647" s="10">
        <v>1</v>
      </c>
      <c r="I2647" s="9">
        <f>SUM(J2648:J2649)</f>
        <v>24.78</v>
      </c>
      <c r="J2647" s="9">
        <f>H2647*I2647</f>
        <v>24.78</v>
      </c>
      <c r="K2647" s="65"/>
      <c r="N2647" s="59">
        <v>33.04</v>
      </c>
      <c r="O2647" s="68">
        <f t="shared" si="844"/>
        <v>8.26</v>
      </c>
      <c r="P2647" s="68">
        <f t="shared" si="848"/>
        <v>24.78</v>
      </c>
      <c r="Q2647" s="69">
        <f t="shared" si="845"/>
        <v>0.25</v>
      </c>
    </row>
    <row r="2648" spans="1:17" ht="24" customHeight="1" x14ac:dyDescent="0.2">
      <c r="A2648" s="12" t="s">
        <v>48</v>
      </c>
      <c r="B2648" s="14">
        <v>88264</v>
      </c>
      <c r="C2648" s="12" t="s">
        <v>44</v>
      </c>
      <c r="D2648" s="12" t="s">
        <v>564</v>
      </c>
      <c r="E2648" s="137" t="s">
        <v>46</v>
      </c>
      <c r="F2648" s="137"/>
      <c r="G2648" s="13" t="s">
        <v>73</v>
      </c>
      <c r="H2648" s="16">
        <v>3.0000000000000001E-3</v>
      </c>
      <c r="I2648" s="15">
        <f t="shared" ref="I2648:I2649" si="851">P2648</f>
        <v>16.484999999999999</v>
      </c>
      <c r="J2648" s="15">
        <f>ROUND(H2648*I2648,2)</f>
        <v>0.05</v>
      </c>
      <c r="K2648" s="65"/>
      <c r="N2648" s="59">
        <v>21.98</v>
      </c>
      <c r="O2648" s="68">
        <f t="shared" si="844"/>
        <v>5.4950000000000001</v>
      </c>
      <c r="P2648" s="68">
        <f t="shared" si="848"/>
        <v>16.484999999999999</v>
      </c>
      <c r="Q2648" s="69">
        <f t="shared" si="845"/>
        <v>0.25</v>
      </c>
    </row>
    <row r="2649" spans="1:17" ht="51.95" customHeight="1" thickBot="1" x14ac:dyDescent="0.25">
      <c r="A2649" s="17" t="s">
        <v>50</v>
      </c>
      <c r="B2649" s="19">
        <v>1019</v>
      </c>
      <c r="C2649" s="17" t="s">
        <v>44</v>
      </c>
      <c r="D2649" s="17" t="s">
        <v>1145</v>
      </c>
      <c r="E2649" s="139" t="s">
        <v>54</v>
      </c>
      <c r="F2649" s="139"/>
      <c r="G2649" s="18" t="s">
        <v>108</v>
      </c>
      <c r="H2649" s="21">
        <v>1.0401</v>
      </c>
      <c r="I2649" s="20">
        <f t="shared" si="851"/>
        <v>23.782499999999999</v>
      </c>
      <c r="J2649" s="20">
        <f t="shared" ref="J2649" si="852">ROUNDDOWN(H2649*I2649,2)</f>
        <v>24.73</v>
      </c>
      <c r="K2649" s="65"/>
      <c r="N2649" s="59">
        <v>31.71</v>
      </c>
      <c r="O2649" s="68">
        <f t="shared" si="844"/>
        <v>7.9275000000000002</v>
      </c>
      <c r="P2649" s="68">
        <f t="shared" si="848"/>
        <v>23.782499999999999</v>
      </c>
      <c r="Q2649" s="69">
        <f t="shared" si="845"/>
        <v>0.25000000000000011</v>
      </c>
    </row>
    <row r="2650" spans="1:17" ht="0.95" customHeight="1" thickTop="1" x14ac:dyDescent="0.2">
      <c r="A2650" s="11"/>
      <c r="B2650" s="11"/>
      <c r="C2650" s="11"/>
      <c r="D2650" s="11"/>
      <c r="E2650" s="11"/>
      <c r="F2650" s="11"/>
      <c r="G2650" s="11"/>
      <c r="H2650" s="11"/>
      <c r="I2650" s="11"/>
      <c r="J2650" s="11"/>
      <c r="K2650" s="65" t="b">
        <f t="shared" si="843"/>
        <v>0</v>
      </c>
      <c r="N2650" s="59"/>
      <c r="O2650" s="68">
        <f t="shared" si="844"/>
        <v>0</v>
      </c>
      <c r="P2650" s="68">
        <f t="shared" si="848"/>
        <v>0</v>
      </c>
      <c r="Q2650" s="69" t="e">
        <f t="shared" si="845"/>
        <v>#DIV/0!</v>
      </c>
    </row>
    <row r="2651" spans="1:17" ht="18" customHeight="1" x14ac:dyDescent="0.2">
      <c r="A2651" s="2" t="s">
        <v>1279</v>
      </c>
      <c r="B2651" s="4" t="s">
        <v>36</v>
      </c>
      <c r="C2651" s="2" t="s">
        <v>37</v>
      </c>
      <c r="D2651" s="2" t="s">
        <v>9</v>
      </c>
      <c r="E2651" s="129" t="s">
        <v>38</v>
      </c>
      <c r="F2651" s="129"/>
      <c r="G2651" s="3" t="s">
        <v>39</v>
      </c>
      <c r="H2651" s="4" t="s">
        <v>40</v>
      </c>
      <c r="I2651" s="4" t="s">
        <v>41</v>
      </c>
      <c r="J2651" s="4" t="s">
        <v>10</v>
      </c>
      <c r="K2651" s="65">
        <f t="shared" si="843"/>
        <v>11.57</v>
      </c>
      <c r="N2651" s="59" t="s">
        <v>41</v>
      </c>
      <c r="O2651" s="68" t="e">
        <f t="shared" si="844"/>
        <v>#VALUE!</v>
      </c>
      <c r="P2651" s="68" t="e">
        <f t="shared" si="848"/>
        <v>#VALUE!</v>
      </c>
      <c r="Q2651" s="69" t="e">
        <f t="shared" si="845"/>
        <v>#VALUE!</v>
      </c>
    </row>
    <row r="2652" spans="1:17" ht="39" customHeight="1" x14ac:dyDescent="0.2">
      <c r="A2652" s="6" t="s">
        <v>42</v>
      </c>
      <c r="B2652" s="8">
        <v>92982</v>
      </c>
      <c r="C2652" s="6" t="s">
        <v>44</v>
      </c>
      <c r="D2652" s="6" t="s">
        <v>1132</v>
      </c>
      <c r="E2652" s="138" t="s">
        <v>157</v>
      </c>
      <c r="F2652" s="138"/>
      <c r="G2652" s="7" t="s">
        <v>108</v>
      </c>
      <c r="H2652" s="10">
        <v>1</v>
      </c>
      <c r="I2652" s="9">
        <f>SUM(J2653:J2656)</f>
        <v>11.57</v>
      </c>
      <c r="J2652" s="9">
        <f>H2652*I2652</f>
        <v>11.57</v>
      </c>
      <c r="K2652" s="65"/>
      <c r="N2652" s="59">
        <v>15.42</v>
      </c>
      <c r="O2652" s="68">
        <f t="shared" si="844"/>
        <v>3.855</v>
      </c>
      <c r="P2652" s="68">
        <f t="shared" si="848"/>
        <v>11.565</v>
      </c>
      <c r="Q2652" s="69">
        <f t="shared" si="845"/>
        <v>0.25</v>
      </c>
    </row>
    <row r="2653" spans="1:17" ht="26.1" customHeight="1" x14ac:dyDescent="0.2">
      <c r="A2653" s="12" t="s">
        <v>48</v>
      </c>
      <c r="B2653" s="14">
        <v>88247</v>
      </c>
      <c r="C2653" s="12" t="s">
        <v>44</v>
      </c>
      <c r="D2653" s="12" t="s">
        <v>1049</v>
      </c>
      <c r="E2653" s="137" t="s">
        <v>46</v>
      </c>
      <c r="F2653" s="137"/>
      <c r="G2653" s="13" t="s">
        <v>73</v>
      </c>
      <c r="H2653" s="16">
        <v>1.2999999999999999E-2</v>
      </c>
      <c r="I2653" s="15">
        <f t="shared" ref="I2653:I2656" si="853">P2653</f>
        <v>13.5975</v>
      </c>
      <c r="J2653" s="15">
        <f>ROUND(H2653*I2653,2)</f>
        <v>0.18</v>
      </c>
      <c r="K2653" s="65"/>
      <c r="N2653" s="59">
        <v>18.13</v>
      </c>
      <c r="O2653" s="68">
        <f t="shared" si="844"/>
        <v>4.5324999999999998</v>
      </c>
      <c r="P2653" s="68">
        <f t="shared" si="848"/>
        <v>13.5975</v>
      </c>
      <c r="Q2653" s="69">
        <f t="shared" si="845"/>
        <v>0.25</v>
      </c>
    </row>
    <row r="2654" spans="1:17" ht="24" customHeight="1" x14ac:dyDescent="0.2">
      <c r="A2654" s="12" t="s">
        <v>48</v>
      </c>
      <c r="B2654" s="14">
        <v>88264</v>
      </c>
      <c r="C2654" s="12" t="s">
        <v>44</v>
      </c>
      <c r="D2654" s="12" t="s">
        <v>564</v>
      </c>
      <c r="E2654" s="137" t="s">
        <v>46</v>
      </c>
      <c r="F2654" s="137"/>
      <c r="G2654" s="13" t="s">
        <v>73</v>
      </c>
      <c r="H2654" s="16">
        <v>1.2999999999999999E-2</v>
      </c>
      <c r="I2654" s="15">
        <f t="shared" si="853"/>
        <v>16.484999999999999</v>
      </c>
      <c r="J2654" s="15">
        <f>ROUND(H2654*I2654,2)</f>
        <v>0.21</v>
      </c>
      <c r="K2654" s="65"/>
      <c r="N2654" s="59">
        <v>21.98</v>
      </c>
      <c r="O2654" s="68">
        <f t="shared" si="844"/>
        <v>5.4950000000000001</v>
      </c>
      <c r="P2654" s="68">
        <f t="shared" si="848"/>
        <v>16.484999999999999</v>
      </c>
      <c r="Q2654" s="69">
        <f t="shared" si="845"/>
        <v>0.25</v>
      </c>
    </row>
    <row r="2655" spans="1:17" ht="51.95" customHeight="1" x14ac:dyDescent="0.2">
      <c r="A2655" s="17" t="s">
        <v>50</v>
      </c>
      <c r="B2655" s="19">
        <v>995</v>
      </c>
      <c r="C2655" s="17" t="s">
        <v>44</v>
      </c>
      <c r="D2655" s="17" t="s">
        <v>1133</v>
      </c>
      <c r="E2655" s="139" t="s">
        <v>54</v>
      </c>
      <c r="F2655" s="139"/>
      <c r="G2655" s="18" t="s">
        <v>108</v>
      </c>
      <c r="H2655" s="21">
        <v>1.0269999999999999</v>
      </c>
      <c r="I2655" s="20">
        <f t="shared" si="853"/>
        <v>10.852500000000001</v>
      </c>
      <c r="J2655" s="20">
        <f>ROUND(H2655*I2655,2)</f>
        <v>11.15</v>
      </c>
      <c r="K2655" s="65"/>
      <c r="N2655" s="59">
        <v>14.47</v>
      </c>
      <c r="O2655" s="68">
        <f t="shared" si="844"/>
        <v>3.6175000000000002</v>
      </c>
      <c r="P2655" s="68">
        <f t="shared" si="848"/>
        <v>10.852500000000001</v>
      </c>
      <c r="Q2655" s="69">
        <f t="shared" si="845"/>
        <v>0.25</v>
      </c>
    </row>
    <row r="2656" spans="1:17" ht="26.1" customHeight="1" thickBot="1" x14ac:dyDescent="0.25">
      <c r="A2656" s="17" t="s">
        <v>50</v>
      </c>
      <c r="B2656" s="19">
        <v>21127</v>
      </c>
      <c r="C2656" s="17" t="s">
        <v>44</v>
      </c>
      <c r="D2656" s="17" t="s">
        <v>1125</v>
      </c>
      <c r="E2656" s="139" t="s">
        <v>54</v>
      </c>
      <c r="F2656" s="139"/>
      <c r="G2656" s="18" t="s">
        <v>130</v>
      </c>
      <c r="H2656" s="21">
        <v>0.01</v>
      </c>
      <c r="I2656" s="20">
        <f t="shared" si="853"/>
        <v>3.84</v>
      </c>
      <c r="J2656" s="20">
        <f t="shared" ref="J2656" si="854">ROUNDDOWN(H2656*I2656,2)</f>
        <v>0.03</v>
      </c>
      <c r="K2656" s="65"/>
      <c r="N2656" s="59">
        <v>5.12</v>
      </c>
      <c r="O2656" s="68">
        <f t="shared" si="844"/>
        <v>1.28</v>
      </c>
      <c r="P2656" s="68">
        <f t="shared" si="848"/>
        <v>3.84</v>
      </c>
      <c r="Q2656" s="69">
        <f t="shared" si="845"/>
        <v>0.25</v>
      </c>
    </row>
    <row r="2657" spans="1:17" ht="0.95" customHeight="1" thickTop="1" x14ac:dyDescent="0.2">
      <c r="A2657" s="11"/>
      <c r="B2657" s="11"/>
      <c r="C2657" s="11"/>
      <c r="D2657" s="11"/>
      <c r="E2657" s="11"/>
      <c r="F2657" s="11"/>
      <c r="G2657" s="11"/>
      <c r="H2657" s="11"/>
      <c r="I2657" s="11"/>
      <c r="J2657" s="11"/>
      <c r="K2657" s="65" t="b">
        <f t="shared" si="843"/>
        <v>0</v>
      </c>
      <c r="N2657" s="59"/>
      <c r="O2657" s="68">
        <f t="shared" si="844"/>
        <v>0</v>
      </c>
      <c r="P2657" s="68">
        <f t="shared" si="848"/>
        <v>0</v>
      </c>
      <c r="Q2657" s="69" t="e">
        <f t="shared" si="845"/>
        <v>#DIV/0!</v>
      </c>
    </row>
    <row r="2658" spans="1:17" ht="18" customHeight="1" x14ac:dyDescent="0.2">
      <c r="A2658" s="2" t="s">
        <v>1280</v>
      </c>
      <c r="B2658" s="4" t="s">
        <v>36</v>
      </c>
      <c r="C2658" s="2" t="s">
        <v>37</v>
      </c>
      <c r="D2658" s="2" t="s">
        <v>9</v>
      </c>
      <c r="E2658" s="129" t="s">
        <v>38</v>
      </c>
      <c r="F2658" s="129"/>
      <c r="G2658" s="3" t="s">
        <v>39</v>
      </c>
      <c r="H2658" s="4" t="s">
        <v>40</v>
      </c>
      <c r="I2658" s="4" t="s">
        <v>41</v>
      </c>
      <c r="J2658" s="4" t="s">
        <v>10</v>
      </c>
      <c r="K2658" s="65">
        <f t="shared" si="843"/>
        <v>45.769999999999996</v>
      </c>
      <c r="N2658" s="59" t="s">
        <v>41</v>
      </c>
      <c r="O2658" s="68" t="e">
        <f t="shared" si="844"/>
        <v>#VALUE!</v>
      </c>
      <c r="P2658" s="68" t="e">
        <f t="shared" si="848"/>
        <v>#VALUE!</v>
      </c>
      <c r="Q2658" s="69" t="e">
        <f t="shared" si="845"/>
        <v>#VALUE!</v>
      </c>
    </row>
    <row r="2659" spans="1:17" x14ac:dyDescent="0.2">
      <c r="A2659" s="6" t="s">
        <v>42</v>
      </c>
      <c r="B2659" s="8">
        <v>9508</v>
      </c>
      <c r="C2659" s="6" t="s">
        <v>90</v>
      </c>
      <c r="D2659" s="6" t="s">
        <v>13654</v>
      </c>
      <c r="E2659" s="138" t="s">
        <v>1154</v>
      </c>
      <c r="F2659" s="138"/>
      <c r="G2659" s="7" t="s">
        <v>390</v>
      </c>
      <c r="H2659" s="10">
        <v>1</v>
      </c>
      <c r="I2659" s="9">
        <f>SUM(J2660:J2662)</f>
        <v>45.769999999999996</v>
      </c>
      <c r="J2659" s="9">
        <f>H2659*I2659</f>
        <v>45.769999999999996</v>
      </c>
      <c r="K2659" s="65"/>
      <c r="N2659" s="59">
        <v>61.03</v>
      </c>
      <c r="O2659" s="68">
        <f t="shared" si="844"/>
        <v>15.2575</v>
      </c>
      <c r="P2659" s="68">
        <f t="shared" si="848"/>
        <v>45.772500000000001</v>
      </c>
      <c r="Q2659" s="69">
        <f t="shared" si="845"/>
        <v>0.25</v>
      </c>
    </row>
    <row r="2660" spans="1:17" ht="26.1" customHeight="1" x14ac:dyDescent="0.2">
      <c r="A2660" s="12" t="s">
        <v>48</v>
      </c>
      <c r="B2660" s="14">
        <v>88247</v>
      </c>
      <c r="C2660" s="12" t="s">
        <v>44</v>
      </c>
      <c r="D2660" s="12" t="s">
        <v>1049</v>
      </c>
      <c r="E2660" s="137" t="s">
        <v>46</v>
      </c>
      <c r="F2660" s="137"/>
      <c r="G2660" s="13" t="s">
        <v>73</v>
      </c>
      <c r="H2660" s="16">
        <v>0.25</v>
      </c>
      <c r="I2660" s="15">
        <f t="shared" ref="I2660:I2662" si="855">P2660</f>
        <v>13.5975</v>
      </c>
      <c r="J2660" s="15">
        <f>ROUND(H2660*I2660,2)</f>
        <v>3.4</v>
      </c>
      <c r="K2660" s="65"/>
      <c r="N2660" s="59">
        <v>18.13</v>
      </c>
      <c r="O2660" s="68">
        <f t="shared" si="844"/>
        <v>4.5324999999999998</v>
      </c>
      <c r="P2660" s="68">
        <f t="shared" si="848"/>
        <v>13.5975</v>
      </c>
      <c r="Q2660" s="69">
        <f t="shared" si="845"/>
        <v>0.25</v>
      </c>
    </row>
    <row r="2661" spans="1:17" ht="24" customHeight="1" x14ac:dyDescent="0.2">
      <c r="A2661" s="12" t="s">
        <v>48</v>
      </c>
      <c r="B2661" s="14">
        <v>88264</v>
      </c>
      <c r="C2661" s="12" t="s">
        <v>44</v>
      </c>
      <c r="D2661" s="12" t="s">
        <v>564</v>
      </c>
      <c r="E2661" s="137" t="s">
        <v>46</v>
      </c>
      <c r="F2661" s="137"/>
      <c r="G2661" s="13" t="s">
        <v>73</v>
      </c>
      <c r="H2661" s="16">
        <v>0.25</v>
      </c>
      <c r="I2661" s="15">
        <f t="shared" si="855"/>
        <v>16.484999999999999</v>
      </c>
      <c r="J2661" s="15">
        <f t="shared" ref="J2661:J2662" si="856">ROUND(H2661*I2661,2)</f>
        <v>4.12</v>
      </c>
      <c r="K2661" s="65"/>
      <c r="N2661" s="59">
        <v>21.98</v>
      </c>
      <c r="O2661" s="68">
        <f t="shared" si="844"/>
        <v>5.4950000000000001</v>
      </c>
      <c r="P2661" s="68">
        <f t="shared" si="848"/>
        <v>16.484999999999999</v>
      </c>
      <c r="Q2661" s="69">
        <f t="shared" si="845"/>
        <v>0.25</v>
      </c>
    </row>
    <row r="2662" spans="1:17" ht="24" customHeight="1" thickBot="1" x14ac:dyDescent="0.25">
      <c r="A2662" s="17" t="s">
        <v>50</v>
      </c>
      <c r="B2662" s="19">
        <v>13926</v>
      </c>
      <c r="C2662" s="17" t="s">
        <v>90</v>
      </c>
      <c r="D2662" s="17" t="s">
        <v>1281</v>
      </c>
      <c r="E2662" s="139" t="s">
        <v>54</v>
      </c>
      <c r="F2662" s="139"/>
      <c r="G2662" s="18" t="s">
        <v>390</v>
      </c>
      <c r="H2662" s="21">
        <v>1.02</v>
      </c>
      <c r="I2662" s="20">
        <f t="shared" si="855"/>
        <v>37.5</v>
      </c>
      <c r="J2662" s="20">
        <f t="shared" si="856"/>
        <v>38.25</v>
      </c>
      <c r="K2662" s="65"/>
      <c r="N2662" s="59">
        <v>50</v>
      </c>
      <c r="O2662" s="68">
        <f t="shared" si="844"/>
        <v>12.5</v>
      </c>
      <c r="P2662" s="68">
        <f t="shared" si="848"/>
        <v>37.5</v>
      </c>
      <c r="Q2662" s="69">
        <f t="shared" si="845"/>
        <v>0.25</v>
      </c>
    </row>
    <row r="2663" spans="1:17" ht="0.95" customHeight="1" thickTop="1" x14ac:dyDescent="0.2">
      <c r="A2663" s="11"/>
      <c r="B2663" s="11"/>
      <c r="C2663" s="11"/>
      <c r="D2663" s="11"/>
      <c r="E2663" s="11"/>
      <c r="F2663" s="11"/>
      <c r="G2663" s="11"/>
      <c r="H2663" s="11"/>
      <c r="I2663" s="11"/>
      <c r="J2663" s="11"/>
      <c r="K2663" s="65" t="b">
        <f t="shared" si="843"/>
        <v>0</v>
      </c>
      <c r="N2663" s="59"/>
      <c r="O2663" s="68">
        <f t="shared" si="844"/>
        <v>0</v>
      </c>
      <c r="P2663" s="68">
        <f t="shared" si="848"/>
        <v>0</v>
      </c>
      <c r="Q2663" s="69" t="e">
        <f t="shared" si="845"/>
        <v>#DIV/0!</v>
      </c>
    </row>
    <row r="2664" spans="1:17" ht="18" customHeight="1" x14ac:dyDescent="0.2">
      <c r="A2664" s="2" t="s">
        <v>1282</v>
      </c>
      <c r="B2664" s="4" t="s">
        <v>36</v>
      </c>
      <c r="C2664" s="2" t="s">
        <v>37</v>
      </c>
      <c r="D2664" s="2" t="s">
        <v>9</v>
      </c>
      <c r="E2664" s="129" t="s">
        <v>38</v>
      </c>
      <c r="F2664" s="129"/>
      <c r="G2664" s="3" t="s">
        <v>39</v>
      </c>
      <c r="H2664" s="4" t="s">
        <v>40</v>
      </c>
      <c r="I2664" s="4" t="s">
        <v>41</v>
      </c>
      <c r="J2664" s="4" t="s">
        <v>10</v>
      </c>
      <c r="K2664" s="65">
        <f t="shared" si="843"/>
        <v>30.169999999999998</v>
      </c>
      <c r="N2664" s="59" t="s">
        <v>41</v>
      </c>
      <c r="O2664" s="68" t="e">
        <f t="shared" si="844"/>
        <v>#VALUE!</v>
      </c>
      <c r="P2664" s="68" t="e">
        <f t="shared" si="848"/>
        <v>#VALUE!</v>
      </c>
      <c r="Q2664" s="69" t="e">
        <f t="shared" si="845"/>
        <v>#VALUE!</v>
      </c>
    </row>
    <row r="2665" spans="1:17" ht="24" customHeight="1" x14ac:dyDescent="0.2">
      <c r="A2665" s="6" t="s">
        <v>42</v>
      </c>
      <c r="B2665" s="8">
        <v>3923</v>
      </c>
      <c r="C2665" s="6" t="s">
        <v>90</v>
      </c>
      <c r="D2665" s="6" t="s">
        <v>1283</v>
      </c>
      <c r="E2665" s="138" t="s">
        <v>1284</v>
      </c>
      <c r="F2665" s="138"/>
      <c r="G2665" s="7" t="s">
        <v>390</v>
      </c>
      <c r="H2665" s="10">
        <v>1</v>
      </c>
      <c r="I2665" s="9">
        <f>SUM(J2666:J2668)</f>
        <v>30.169999999999998</v>
      </c>
      <c r="J2665" s="9">
        <f>H2665*I2665</f>
        <v>30.169999999999998</v>
      </c>
      <c r="K2665" s="65"/>
      <c r="N2665" s="59">
        <v>40.230000000000004</v>
      </c>
      <c r="O2665" s="68">
        <f t="shared" si="844"/>
        <v>10.057500000000001</v>
      </c>
      <c r="P2665" s="68">
        <f t="shared" si="848"/>
        <v>30.172500000000003</v>
      </c>
      <c r="Q2665" s="69">
        <f t="shared" si="845"/>
        <v>0.25</v>
      </c>
    </row>
    <row r="2666" spans="1:17" ht="26.1" customHeight="1" x14ac:dyDescent="0.2">
      <c r="A2666" s="12" t="s">
        <v>48</v>
      </c>
      <c r="B2666" s="14">
        <v>88247</v>
      </c>
      <c r="C2666" s="12" t="s">
        <v>44</v>
      </c>
      <c r="D2666" s="12" t="s">
        <v>1049</v>
      </c>
      <c r="E2666" s="137" t="s">
        <v>46</v>
      </c>
      <c r="F2666" s="137"/>
      <c r="G2666" s="13" t="s">
        <v>73</v>
      </c>
      <c r="H2666" s="16">
        <v>0.25</v>
      </c>
      <c r="I2666" s="15">
        <f t="shared" ref="I2666:I2668" si="857">P2666</f>
        <v>13.5975</v>
      </c>
      <c r="J2666" s="15">
        <f>ROUND(H2666*I2666,2)</f>
        <v>3.4</v>
      </c>
      <c r="K2666" s="65"/>
      <c r="N2666" s="59">
        <v>18.13</v>
      </c>
      <c r="O2666" s="68">
        <f t="shared" si="844"/>
        <v>4.5324999999999998</v>
      </c>
      <c r="P2666" s="68">
        <f t="shared" si="848"/>
        <v>13.5975</v>
      </c>
      <c r="Q2666" s="69">
        <f t="shared" si="845"/>
        <v>0.25</v>
      </c>
    </row>
    <row r="2667" spans="1:17" ht="24" customHeight="1" x14ac:dyDescent="0.2">
      <c r="A2667" s="12" t="s">
        <v>48</v>
      </c>
      <c r="B2667" s="14">
        <v>88264</v>
      </c>
      <c r="C2667" s="12" t="s">
        <v>44</v>
      </c>
      <c r="D2667" s="12" t="s">
        <v>564</v>
      </c>
      <c r="E2667" s="137" t="s">
        <v>46</v>
      </c>
      <c r="F2667" s="137"/>
      <c r="G2667" s="13" t="s">
        <v>73</v>
      </c>
      <c r="H2667" s="16">
        <v>0.25</v>
      </c>
      <c r="I2667" s="15">
        <f t="shared" si="857"/>
        <v>16.484999999999999</v>
      </c>
      <c r="J2667" s="15">
        <f t="shared" ref="J2667:J2668" si="858">ROUND(H2667*I2667,2)</f>
        <v>4.12</v>
      </c>
      <c r="K2667" s="65"/>
      <c r="N2667" s="59">
        <v>21.98</v>
      </c>
      <c r="O2667" s="68">
        <f t="shared" si="844"/>
        <v>5.4950000000000001</v>
      </c>
      <c r="P2667" s="68">
        <f t="shared" si="848"/>
        <v>16.484999999999999</v>
      </c>
      <c r="Q2667" s="69">
        <f t="shared" si="845"/>
        <v>0.25</v>
      </c>
    </row>
    <row r="2668" spans="1:17" ht="26.1" customHeight="1" thickBot="1" x14ac:dyDescent="0.25">
      <c r="A2668" s="17" t="s">
        <v>50</v>
      </c>
      <c r="B2668" s="19">
        <v>3047</v>
      </c>
      <c r="C2668" s="17" t="s">
        <v>90</v>
      </c>
      <c r="D2668" s="17" t="s">
        <v>1285</v>
      </c>
      <c r="E2668" s="139" t="s">
        <v>54</v>
      </c>
      <c r="F2668" s="139"/>
      <c r="G2668" s="18" t="s">
        <v>390</v>
      </c>
      <c r="H2668" s="21">
        <v>1.05</v>
      </c>
      <c r="I2668" s="20">
        <f t="shared" si="857"/>
        <v>21.57</v>
      </c>
      <c r="J2668" s="20">
        <f t="shared" si="858"/>
        <v>22.65</v>
      </c>
      <c r="K2668" s="65"/>
      <c r="N2668" s="59">
        <v>28.76</v>
      </c>
      <c r="O2668" s="68">
        <f t="shared" si="844"/>
        <v>7.19</v>
      </c>
      <c r="P2668" s="68">
        <f t="shared" si="848"/>
        <v>21.57</v>
      </c>
      <c r="Q2668" s="69">
        <f t="shared" si="845"/>
        <v>0.25</v>
      </c>
    </row>
    <row r="2669" spans="1:17" ht="0.95" customHeight="1" thickTop="1" x14ac:dyDescent="0.2">
      <c r="A2669" s="11"/>
      <c r="B2669" s="11"/>
      <c r="C2669" s="11"/>
      <c r="D2669" s="11"/>
      <c r="E2669" s="11"/>
      <c r="F2669" s="11"/>
      <c r="G2669" s="11"/>
      <c r="H2669" s="11"/>
      <c r="I2669" s="11"/>
      <c r="J2669" s="11"/>
      <c r="K2669" s="65" t="b">
        <f t="shared" si="843"/>
        <v>0</v>
      </c>
      <c r="N2669" s="59"/>
      <c r="O2669" s="68">
        <f t="shared" si="844"/>
        <v>0</v>
      </c>
      <c r="P2669" s="68">
        <f t="shared" si="848"/>
        <v>0</v>
      </c>
      <c r="Q2669" s="69" t="e">
        <f t="shared" si="845"/>
        <v>#DIV/0!</v>
      </c>
    </row>
    <row r="2670" spans="1:17" ht="18" customHeight="1" x14ac:dyDescent="0.2">
      <c r="A2670" s="2" t="s">
        <v>1286</v>
      </c>
      <c r="B2670" s="4" t="s">
        <v>36</v>
      </c>
      <c r="C2670" s="2" t="s">
        <v>37</v>
      </c>
      <c r="D2670" s="2" t="s">
        <v>9</v>
      </c>
      <c r="E2670" s="129" t="s">
        <v>38</v>
      </c>
      <c r="F2670" s="129"/>
      <c r="G2670" s="3" t="s">
        <v>39</v>
      </c>
      <c r="H2670" s="4" t="s">
        <v>40</v>
      </c>
      <c r="I2670" s="4" t="s">
        <v>41</v>
      </c>
      <c r="J2670" s="4" t="s">
        <v>10</v>
      </c>
      <c r="K2670" s="65">
        <f t="shared" si="843"/>
        <v>28.23</v>
      </c>
      <c r="N2670" s="59" t="s">
        <v>41</v>
      </c>
      <c r="O2670" s="68" t="e">
        <f t="shared" si="844"/>
        <v>#VALUE!</v>
      </c>
      <c r="P2670" s="68" t="e">
        <f t="shared" si="848"/>
        <v>#VALUE!</v>
      </c>
      <c r="Q2670" s="69" t="e">
        <f t="shared" si="845"/>
        <v>#VALUE!</v>
      </c>
    </row>
    <row r="2671" spans="1:17" ht="26.1" customHeight="1" x14ac:dyDescent="0.2">
      <c r="A2671" s="6" t="s">
        <v>42</v>
      </c>
      <c r="B2671" s="8">
        <v>98111</v>
      </c>
      <c r="C2671" s="6" t="s">
        <v>44</v>
      </c>
      <c r="D2671" s="6" t="s">
        <v>1287</v>
      </c>
      <c r="E2671" s="138" t="s">
        <v>154</v>
      </c>
      <c r="F2671" s="138"/>
      <c r="G2671" s="7" t="s">
        <v>130</v>
      </c>
      <c r="H2671" s="10">
        <v>1</v>
      </c>
      <c r="I2671" s="9">
        <f>SUM(J2672:J2675)</f>
        <v>28.23</v>
      </c>
      <c r="J2671" s="9">
        <f>H2671*I2671</f>
        <v>28.23</v>
      </c>
      <c r="K2671" s="65"/>
      <c r="N2671" s="59">
        <v>37.64</v>
      </c>
      <c r="O2671" s="68">
        <f t="shared" si="844"/>
        <v>9.41</v>
      </c>
      <c r="P2671" s="68">
        <f t="shared" si="848"/>
        <v>28.23</v>
      </c>
      <c r="Q2671" s="69">
        <f t="shared" si="845"/>
        <v>0.25</v>
      </c>
    </row>
    <row r="2672" spans="1:17" ht="39" customHeight="1" x14ac:dyDescent="0.2">
      <c r="A2672" s="12" t="s">
        <v>48</v>
      </c>
      <c r="B2672" s="14">
        <v>101618</v>
      </c>
      <c r="C2672" s="12" t="s">
        <v>44</v>
      </c>
      <c r="D2672" s="12" t="s">
        <v>1288</v>
      </c>
      <c r="E2672" s="137" t="s">
        <v>209</v>
      </c>
      <c r="F2672" s="137"/>
      <c r="G2672" s="13" t="s">
        <v>104</v>
      </c>
      <c r="H2672" s="16">
        <v>1.41E-2</v>
      </c>
      <c r="I2672" s="15">
        <f t="shared" ref="I2672:I2675" si="859">P2672</f>
        <v>148.965</v>
      </c>
      <c r="J2672" s="15">
        <f>ROUND(H2672*I2672,2)</f>
        <v>2.1</v>
      </c>
      <c r="K2672" s="65"/>
      <c r="N2672" s="59">
        <v>198.62</v>
      </c>
      <c r="O2672" s="68">
        <f t="shared" si="844"/>
        <v>49.655000000000001</v>
      </c>
      <c r="P2672" s="68">
        <f t="shared" si="848"/>
        <v>148.965</v>
      </c>
      <c r="Q2672" s="69">
        <f t="shared" si="845"/>
        <v>0.25</v>
      </c>
    </row>
    <row r="2673" spans="1:17" ht="24" customHeight="1" x14ac:dyDescent="0.2">
      <c r="A2673" s="12" t="s">
        <v>48</v>
      </c>
      <c r="B2673" s="14">
        <v>88309</v>
      </c>
      <c r="C2673" s="12" t="s">
        <v>44</v>
      </c>
      <c r="D2673" s="12" t="s">
        <v>273</v>
      </c>
      <c r="E2673" s="137" t="s">
        <v>46</v>
      </c>
      <c r="F2673" s="137"/>
      <c r="G2673" s="13" t="s">
        <v>73</v>
      </c>
      <c r="H2673" s="16">
        <v>0.1384</v>
      </c>
      <c r="I2673" s="15">
        <f t="shared" si="859"/>
        <v>16.297499999999999</v>
      </c>
      <c r="J2673" s="15">
        <f>ROUND(H2673*I2673,2)</f>
        <v>2.2599999999999998</v>
      </c>
      <c r="K2673" s="65"/>
      <c r="N2673" s="59">
        <v>21.73</v>
      </c>
      <c r="O2673" s="68">
        <f t="shared" si="844"/>
        <v>5.4325000000000001</v>
      </c>
      <c r="P2673" s="68">
        <f t="shared" si="848"/>
        <v>16.297499999999999</v>
      </c>
      <c r="Q2673" s="69">
        <f t="shared" si="845"/>
        <v>0.25</v>
      </c>
    </row>
    <row r="2674" spans="1:17" ht="24" customHeight="1" x14ac:dyDescent="0.2">
      <c r="A2674" s="12" t="s">
        <v>48</v>
      </c>
      <c r="B2674" s="14">
        <v>88316</v>
      </c>
      <c r="C2674" s="12" t="s">
        <v>44</v>
      </c>
      <c r="D2674" s="12" t="s">
        <v>106</v>
      </c>
      <c r="E2674" s="137" t="s">
        <v>46</v>
      </c>
      <c r="F2674" s="137"/>
      <c r="G2674" s="13" t="s">
        <v>73</v>
      </c>
      <c r="H2674" s="16">
        <v>0.10879999999999999</v>
      </c>
      <c r="I2674" s="15">
        <f t="shared" si="859"/>
        <v>12.84</v>
      </c>
      <c r="J2674" s="15">
        <f t="shared" ref="J2674:J2675" si="860">ROUNDDOWN(H2674*I2674,2)</f>
        <v>1.39</v>
      </c>
      <c r="K2674" s="65"/>
      <c r="N2674" s="59">
        <v>17.12</v>
      </c>
      <c r="O2674" s="68">
        <f t="shared" si="844"/>
        <v>4.28</v>
      </c>
      <c r="P2674" s="68">
        <f t="shared" si="848"/>
        <v>12.84</v>
      </c>
      <c r="Q2674" s="69">
        <f t="shared" si="845"/>
        <v>0.25</v>
      </c>
    </row>
    <row r="2675" spans="1:17" ht="39" customHeight="1" thickBot="1" x14ac:dyDescent="0.25">
      <c r="A2675" s="17" t="s">
        <v>50</v>
      </c>
      <c r="B2675" s="19">
        <v>34643</v>
      </c>
      <c r="C2675" s="17" t="s">
        <v>44</v>
      </c>
      <c r="D2675" s="17" t="s">
        <v>1289</v>
      </c>
      <c r="E2675" s="139" t="s">
        <v>54</v>
      </c>
      <c r="F2675" s="139"/>
      <c r="G2675" s="18" t="s">
        <v>130</v>
      </c>
      <c r="H2675" s="21">
        <v>1</v>
      </c>
      <c r="I2675" s="20">
        <f t="shared" si="859"/>
        <v>22.484999999999999</v>
      </c>
      <c r="J2675" s="20">
        <f t="shared" si="860"/>
        <v>22.48</v>
      </c>
      <c r="K2675" s="65"/>
      <c r="N2675" s="59">
        <v>29.98</v>
      </c>
      <c r="O2675" s="68">
        <f t="shared" si="844"/>
        <v>7.4950000000000001</v>
      </c>
      <c r="P2675" s="68">
        <f t="shared" si="848"/>
        <v>22.484999999999999</v>
      </c>
      <c r="Q2675" s="69">
        <f t="shared" si="845"/>
        <v>0.25</v>
      </c>
    </row>
    <row r="2676" spans="1:17" ht="0.95" customHeight="1" thickTop="1" x14ac:dyDescent="0.2">
      <c r="A2676" s="11"/>
      <c r="B2676" s="11"/>
      <c r="C2676" s="11"/>
      <c r="D2676" s="11"/>
      <c r="E2676" s="11"/>
      <c r="F2676" s="11"/>
      <c r="G2676" s="11"/>
      <c r="H2676" s="11"/>
      <c r="I2676" s="11"/>
      <c r="J2676" s="11"/>
      <c r="K2676" s="65" t="b">
        <f t="shared" si="843"/>
        <v>0</v>
      </c>
      <c r="N2676" s="59"/>
      <c r="O2676" s="68">
        <f t="shared" si="844"/>
        <v>0</v>
      </c>
      <c r="P2676" s="68">
        <f t="shared" si="848"/>
        <v>0</v>
      </c>
      <c r="Q2676" s="69" t="e">
        <f t="shared" si="845"/>
        <v>#DIV/0!</v>
      </c>
    </row>
    <row r="2677" spans="1:17" ht="18" customHeight="1" x14ac:dyDescent="0.2">
      <c r="A2677" s="2" t="s">
        <v>1290</v>
      </c>
      <c r="B2677" s="4" t="s">
        <v>36</v>
      </c>
      <c r="C2677" s="2" t="s">
        <v>37</v>
      </c>
      <c r="D2677" s="2" t="s">
        <v>9</v>
      </c>
      <c r="E2677" s="129" t="s">
        <v>38</v>
      </c>
      <c r="F2677" s="129"/>
      <c r="G2677" s="3" t="s">
        <v>39</v>
      </c>
      <c r="H2677" s="4" t="s">
        <v>40</v>
      </c>
      <c r="I2677" s="4" t="s">
        <v>41</v>
      </c>
      <c r="J2677" s="4" t="s">
        <v>10</v>
      </c>
      <c r="K2677" s="65">
        <f t="shared" si="843"/>
        <v>1751.24</v>
      </c>
      <c r="N2677" s="59" t="s">
        <v>41</v>
      </c>
      <c r="O2677" s="68" t="e">
        <f t="shared" si="844"/>
        <v>#VALUE!</v>
      </c>
      <c r="P2677" s="68" t="e">
        <f t="shared" si="848"/>
        <v>#VALUE!</v>
      </c>
      <c r="Q2677" s="69" t="e">
        <f t="shared" si="845"/>
        <v>#VALUE!</v>
      </c>
    </row>
    <row r="2678" spans="1:17" ht="26.1" customHeight="1" x14ac:dyDescent="0.2">
      <c r="A2678" s="6" t="s">
        <v>42</v>
      </c>
      <c r="B2678" s="8">
        <v>11381</v>
      </c>
      <c r="C2678" s="6" t="s">
        <v>90</v>
      </c>
      <c r="D2678" s="6" t="s">
        <v>13653</v>
      </c>
      <c r="E2678" s="138" t="s">
        <v>392</v>
      </c>
      <c r="F2678" s="138"/>
      <c r="G2678" s="7" t="s">
        <v>545</v>
      </c>
      <c r="H2678" s="10">
        <v>1</v>
      </c>
      <c r="I2678" s="9">
        <f>SUM(J2679:J2681)</f>
        <v>1751.24</v>
      </c>
      <c r="J2678" s="9">
        <f>H2678*I2678</f>
        <v>1751.24</v>
      </c>
      <c r="K2678" s="65"/>
      <c r="N2678" s="59">
        <v>2334.9900000000002</v>
      </c>
      <c r="O2678" s="68">
        <f t="shared" si="844"/>
        <v>583.74750000000006</v>
      </c>
      <c r="P2678" s="68">
        <f t="shared" si="848"/>
        <v>1751.2425000000003</v>
      </c>
      <c r="Q2678" s="69">
        <f t="shared" si="845"/>
        <v>0.25</v>
      </c>
    </row>
    <row r="2679" spans="1:17" ht="24" customHeight="1" x14ac:dyDescent="0.2">
      <c r="A2679" s="12" t="s">
        <v>48</v>
      </c>
      <c r="B2679" s="14">
        <v>88316</v>
      </c>
      <c r="C2679" s="12" t="s">
        <v>44</v>
      </c>
      <c r="D2679" s="12" t="s">
        <v>106</v>
      </c>
      <c r="E2679" s="137" t="s">
        <v>46</v>
      </c>
      <c r="F2679" s="137"/>
      <c r="G2679" s="13" t="s">
        <v>73</v>
      </c>
      <c r="H2679" s="16">
        <v>26</v>
      </c>
      <c r="I2679" s="15">
        <f t="shared" ref="I2679:I2681" si="861">P2679</f>
        <v>12.84</v>
      </c>
      <c r="J2679" s="15">
        <f t="shared" ref="J2679:J2681" si="862">ROUNDDOWN(H2679*I2679,2)</f>
        <v>333.84</v>
      </c>
      <c r="K2679" s="65"/>
      <c r="N2679" s="59">
        <v>17.12</v>
      </c>
      <c r="O2679" s="68">
        <f t="shared" si="844"/>
        <v>4.28</v>
      </c>
      <c r="P2679" s="68">
        <f t="shared" si="848"/>
        <v>12.84</v>
      </c>
      <c r="Q2679" s="69">
        <f t="shared" si="845"/>
        <v>0.25</v>
      </c>
    </row>
    <row r="2680" spans="1:17" ht="24" customHeight="1" x14ac:dyDescent="0.2">
      <c r="A2680" s="12" t="s">
        <v>48</v>
      </c>
      <c r="B2680" s="14">
        <v>88264</v>
      </c>
      <c r="C2680" s="12" t="s">
        <v>44</v>
      </c>
      <c r="D2680" s="12" t="s">
        <v>564</v>
      </c>
      <c r="E2680" s="137" t="s">
        <v>46</v>
      </c>
      <c r="F2680" s="137"/>
      <c r="G2680" s="13" t="s">
        <v>73</v>
      </c>
      <c r="H2680" s="16">
        <v>26</v>
      </c>
      <c r="I2680" s="15">
        <f t="shared" si="861"/>
        <v>16.484999999999999</v>
      </c>
      <c r="J2680" s="15">
        <f t="shared" si="862"/>
        <v>428.61</v>
      </c>
      <c r="K2680" s="65"/>
      <c r="N2680" s="59">
        <v>21.98</v>
      </c>
      <c r="O2680" s="68">
        <f t="shared" si="844"/>
        <v>5.4950000000000001</v>
      </c>
      <c r="P2680" s="68">
        <f t="shared" si="848"/>
        <v>16.484999999999999</v>
      </c>
      <c r="Q2680" s="69">
        <f t="shared" si="845"/>
        <v>0.25</v>
      </c>
    </row>
    <row r="2681" spans="1:17" ht="26.1" customHeight="1" thickBot="1" x14ac:dyDescent="0.25">
      <c r="A2681" s="17" t="s">
        <v>50</v>
      </c>
      <c r="B2681" s="19">
        <v>12237</v>
      </c>
      <c r="C2681" s="17" t="s">
        <v>90</v>
      </c>
      <c r="D2681" s="17" t="s">
        <v>1291</v>
      </c>
      <c r="E2681" s="139" t="s">
        <v>54</v>
      </c>
      <c r="F2681" s="139"/>
      <c r="G2681" s="18" t="s">
        <v>545</v>
      </c>
      <c r="H2681" s="21">
        <v>1</v>
      </c>
      <c r="I2681" s="20">
        <f t="shared" si="861"/>
        <v>988.79250000000002</v>
      </c>
      <c r="J2681" s="20">
        <f t="shared" si="862"/>
        <v>988.79</v>
      </c>
      <c r="K2681" s="65"/>
      <c r="N2681" s="59">
        <v>1318.39</v>
      </c>
      <c r="O2681" s="68">
        <f t="shared" si="844"/>
        <v>329.59750000000003</v>
      </c>
      <c r="P2681" s="68">
        <f t="shared" si="848"/>
        <v>988.79250000000002</v>
      </c>
      <c r="Q2681" s="69">
        <f t="shared" si="845"/>
        <v>0.25</v>
      </c>
    </row>
    <row r="2682" spans="1:17" ht="0.95" customHeight="1" thickTop="1" x14ac:dyDescent="0.2">
      <c r="A2682" s="11"/>
      <c r="B2682" s="11"/>
      <c r="C2682" s="11"/>
      <c r="D2682" s="11"/>
      <c r="E2682" s="11"/>
      <c r="F2682" s="11"/>
      <c r="G2682" s="11"/>
      <c r="H2682" s="11"/>
      <c r="I2682" s="11"/>
      <c r="J2682" s="11"/>
      <c r="K2682" s="65" t="b">
        <f t="shared" si="843"/>
        <v>0</v>
      </c>
      <c r="N2682" s="59"/>
      <c r="O2682" s="68">
        <f t="shared" si="844"/>
        <v>0</v>
      </c>
      <c r="P2682" s="68">
        <f t="shared" si="848"/>
        <v>0</v>
      </c>
      <c r="Q2682" s="69" t="e">
        <f t="shared" si="845"/>
        <v>#DIV/0!</v>
      </c>
    </row>
    <row r="2683" spans="1:17" ht="18" customHeight="1" x14ac:dyDescent="0.2">
      <c r="A2683" s="2" t="s">
        <v>1292</v>
      </c>
      <c r="B2683" s="4" t="s">
        <v>36</v>
      </c>
      <c r="C2683" s="2" t="s">
        <v>37</v>
      </c>
      <c r="D2683" s="2" t="s">
        <v>9</v>
      </c>
      <c r="E2683" s="129" t="s">
        <v>38</v>
      </c>
      <c r="F2683" s="129"/>
      <c r="G2683" s="3" t="s">
        <v>39</v>
      </c>
      <c r="H2683" s="4" t="s">
        <v>40</v>
      </c>
      <c r="I2683" s="4" t="s">
        <v>41</v>
      </c>
      <c r="J2683" s="4" t="s">
        <v>10</v>
      </c>
      <c r="K2683" s="65">
        <f t="shared" si="843"/>
        <v>26.63</v>
      </c>
      <c r="N2683" s="59" t="s">
        <v>41</v>
      </c>
      <c r="O2683" s="68" t="e">
        <f t="shared" si="844"/>
        <v>#VALUE!</v>
      </c>
      <c r="P2683" s="68" t="e">
        <f t="shared" si="848"/>
        <v>#VALUE!</v>
      </c>
      <c r="Q2683" s="69" t="e">
        <f t="shared" si="845"/>
        <v>#VALUE!</v>
      </c>
    </row>
    <row r="2684" spans="1:17" ht="24" customHeight="1" x14ac:dyDescent="0.2">
      <c r="A2684" s="6" t="s">
        <v>42</v>
      </c>
      <c r="B2684" s="8">
        <v>4152</v>
      </c>
      <c r="C2684" s="6" t="s">
        <v>90</v>
      </c>
      <c r="D2684" s="6" t="s">
        <v>1293</v>
      </c>
      <c r="E2684" s="138" t="s">
        <v>1294</v>
      </c>
      <c r="F2684" s="138"/>
      <c r="G2684" s="7" t="s">
        <v>545</v>
      </c>
      <c r="H2684" s="10">
        <v>1</v>
      </c>
      <c r="I2684" s="9">
        <f>SUM(J2685)</f>
        <v>26.63</v>
      </c>
      <c r="J2684" s="9">
        <f>H2684*I2684</f>
        <v>26.63</v>
      </c>
      <c r="K2684" s="65"/>
      <c r="N2684" s="59">
        <v>35.5</v>
      </c>
      <c r="O2684" s="68">
        <f t="shared" si="844"/>
        <v>8.875</v>
      </c>
      <c r="P2684" s="68">
        <f t="shared" si="848"/>
        <v>26.625</v>
      </c>
      <c r="Q2684" s="69">
        <f t="shared" si="845"/>
        <v>0.25</v>
      </c>
    </row>
    <row r="2685" spans="1:17" ht="24" customHeight="1" thickBot="1" x14ac:dyDescent="0.25">
      <c r="A2685" s="17" t="s">
        <v>50</v>
      </c>
      <c r="B2685" s="19">
        <v>3259</v>
      </c>
      <c r="C2685" s="17" t="s">
        <v>90</v>
      </c>
      <c r="D2685" s="17" t="s">
        <v>1295</v>
      </c>
      <c r="E2685" s="139" t="s">
        <v>54</v>
      </c>
      <c r="F2685" s="139"/>
      <c r="G2685" s="18" t="s">
        <v>1296</v>
      </c>
      <c r="H2685" s="21">
        <v>1</v>
      </c>
      <c r="I2685" s="20">
        <f t="shared" ref="I2685" si="863">P2685</f>
        <v>26.625</v>
      </c>
      <c r="J2685" s="20">
        <f>ROUND(H2685*I2685,2)</f>
        <v>26.63</v>
      </c>
      <c r="K2685" s="65"/>
      <c r="N2685" s="59">
        <v>35.5</v>
      </c>
      <c r="O2685" s="68">
        <f t="shared" si="844"/>
        <v>8.875</v>
      </c>
      <c r="P2685" s="68">
        <f t="shared" si="848"/>
        <v>26.625</v>
      </c>
      <c r="Q2685" s="69">
        <f t="shared" si="845"/>
        <v>0.25</v>
      </c>
    </row>
    <row r="2686" spans="1:17" ht="0.95" customHeight="1" thickTop="1" x14ac:dyDescent="0.2">
      <c r="A2686" s="11"/>
      <c r="B2686" s="11"/>
      <c r="C2686" s="11"/>
      <c r="D2686" s="11"/>
      <c r="E2686" s="11"/>
      <c r="F2686" s="11"/>
      <c r="G2686" s="11"/>
      <c r="H2686" s="11"/>
      <c r="I2686" s="11"/>
      <c r="J2686" s="11"/>
      <c r="K2686" s="65" t="b">
        <f t="shared" si="843"/>
        <v>0</v>
      </c>
      <c r="N2686" s="59"/>
      <c r="O2686" s="68">
        <f t="shared" si="844"/>
        <v>0</v>
      </c>
      <c r="P2686" s="68">
        <f t="shared" si="848"/>
        <v>0</v>
      </c>
      <c r="Q2686" s="69" t="e">
        <f t="shared" si="845"/>
        <v>#DIV/0!</v>
      </c>
    </row>
    <row r="2687" spans="1:17" ht="18" customHeight="1" x14ac:dyDescent="0.2">
      <c r="A2687" s="2" t="s">
        <v>1297</v>
      </c>
      <c r="B2687" s="4" t="s">
        <v>36</v>
      </c>
      <c r="C2687" s="2" t="s">
        <v>37</v>
      </c>
      <c r="D2687" s="2" t="s">
        <v>9</v>
      </c>
      <c r="E2687" s="129" t="s">
        <v>38</v>
      </c>
      <c r="F2687" s="129"/>
      <c r="G2687" s="3" t="s">
        <v>39</v>
      </c>
      <c r="H2687" s="4" t="s">
        <v>40</v>
      </c>
      <c r="I2687" s="4" t="s">
        <v>41</v>
      </c>
      <c r="J2687" s="4" t="s">
        <v>10</v>
      </c>
      <c r="K2687" s="65">
        <f t="shared" si="843"/>
        <v>60.56</v>
      </c>
      <c r="N2687" s="59" t="s">
        <v>41</v>
      </c>
      <c r="O2687" s="68" t="e">
        <f t="shared" si="844"/>
        <v>#VALUE!</v>
      </c>
      <c r="P2687" s="68" t="e">
        <f t="shared" si="848"/>
        <v>#VALUE!</v>
      </c>
      <c r="Q2687" s="69" t="e">
        <f t="shared" si="845"/>
        <v>#VALUE!</v>
      </c>
    </row>
    <row r="2688" spans="1:17" ht="26.1" customHeight="1" x14ac:dyDescent="0.2">
      <c r="A2688" s="6" t="s">
        <v>42</v>
      </c>
      <c r="B2688" s="8">
        <v>96985</v>
      </c>
      <c r="C2688" s="6" t="s">
        <v>44</v>
      </c>
      <c r="D2688" s="6" t="s">
        <v>216</v>
      </c>
      <c r="E2688" s="138" t="s">
        <v>157</v>
      </c>
      <c r="F2688" s="138"/>
      <c r="G2688" s="7" t="s">
        <v>130</v>
      </c>
      <c r="H2688" s="10">
        <v>1</v>
      </c>
      <c r="I2688" s="9">
        <f>SUM(J2689:J2691)</f>
        <v>60.56</v>
      </c>
      <c r="J2688" s="9">
        <f>H2688*I2688</f>
        <v>60.56</v>
      </c>
      <c r="K2688" s="65"/>
      <c r="N2688" s="59">
        <v>80.739999999999995</v>
      </c>
      <c r="O2688" s="68">
        <f t="shared" si="844"/>
        <v>20.184999999999999</v>
      </c>
      <c r="P2688" s="68">
        <f t="shared" si="848"/>
        <v>60.554999999999993</v>
      </c>
      <c r="Q2688" s="69">
        <f t="shared" si="845"/>
        <v>0.25</v>
      </c>
    </row>
    <row r="2689" spans="1:17" ht="26.1" customHeight="1" x14ac:dyDescent="0.2">
      <c r="A2689" s="12" t="s">
        <v>48</v>
      </c>
      <c r="B2689" s="14">
        <v>88247</v>
      </c>
      <c r="C2689" s="12" t="s">
        <v>44</v>
      </c>
      <c r="D2689" s="12" t="s">
        <v>1049</v>
      </c>
      <c r="E2689" s="137" t="s">
        <v>46</v>
      </c>
      <c r="F2689" s="137"/>
      <c r="G2689" s="13" t="s">
        <v>73</v>
      </c>
      <c r="H2689" s="16">
        <v>0.25309999999999999</v>
      </c>
      <c r="I2689" s="15">
        <f t="shared" ref="I2689:I2691" si="864">P2689</f>
        <v>13.5975</v>
      </c>
      <c r="J2689" s="15">
        <f t="shared" ref="J2689:J2691" si="865">ROUNDDOWN(H2689*I2689,2)</f>
        <v>3.44</v>
      </c>
      <c r="K2689" s="65"/>
      <c r="N2689" s="59">
        <v>18.13</v>
      </c>
      <c r="O2689" s="68">
        <f t="shared" si="844"/>
        <v>4.5324999999999998</v>
      </c>
      <c r="P2689" s="68">
        <f t="shared" si="848"/>
        <v>13.5975</v>
      </c>
      <c r="Q2689" s="69">
        <f t="shared" si="845"/>
        <v>0.25</v>
      </c>
    </row>
    <row r="2690" spans="1:17" ht="24" customHeight="1" x14ac:dyDescent="0.2">
      <c r="A2690" s="12" t="s">
        <v>48</v>
      </c>
      <c r="B2690" s="14">
        <v>88264</v>
      </c>
      <c r="C2690" s="12" t="s">
        <v>44</v>
      </c>
      <c r="D2690" s="12" t="s">
        <v>564</v>
      </c>
      <c r="E2690" s="137" t="s">
        <v>46</v>
      </c>
      <c r="F2690" s="137"/>
      <c r="G2690" s="13" t="s">
        <v>73</v>
      </c>
      <c r="H2690" s="16">
        <v>0.25309999999999999</v>
      </c>
      <c r="I2690" s="15">
        <f t="shared" si="864"/>
        <v>16.484999999999999</v>
      </c>
      <c r="J2690" s="15">
        <f t="shared" si="865"/>
        <v>4.17</v>
      </c>
      <c r="K2690" s="65"/>
      <c r="N2690" s="59">
        <v>21.98</v>
      </c>
      <c r="O2690" s="68">
        <f t="shared" si="844"/>
        <v>5.4950000000000001</v>
      </c>
      <c r="P2690" s="68">
        <f t="shared" si="848"/>
        <v>16.484999999999999</v>
      </c>
      <c r="Q2690" s="69">
        <f t="shared" si="845"/>
        <v>0.25</v>
      </c>
    </row>
    <row r="2691" spans="1:17" ht="39" customHeight="1" thickBot="1" x14ac:dyDescent="0.25">
      <c r="A2691" s="17" t="s">
        <v>50</v>
      </c>
      <c r="B2691" s="19">
        <v>3379</v>
      </c>
      <c r="C2691" s="17" t="s">
        <v>44</v>
      </c>
      <c r="D2691" s="17" t="s">
        <v>1298</v>
      </c>
      <c r="E2691" s="139" t="s">
        <v>54</v>
      </c>
      <c r="F2691" s="139"/>
      <c r="G2691" s="18" t="s">
        <v>130</v>
      </c>
      <c r="H2691" s="21">
        <v>1</v>
      </c>
      <c r="I2691" s="20">
        <f t="shared" si="864"/>
        <v>52.949999999999996</v>
      </c>
      <c r="J2691" s="20">
        <f t="shared" si="865"/>
        <v>52.95</v>
      </c>
      <c r="K2691" s="65"/>
      <c r="N2691" s="59">
        <v>70.599999999999994</v>
      </c>
      <c r="O2691" s="68">
        <f t="shared" si="844"/>
        <v>17.649999999999999</v>
      </c>
      <c r="P2691" s="68">
        <f t="shared" si="848"/>
        <v>52.949999999999996</v>
      </c>
      <c r="Q2691" s="69">
        <f t="shared" si="845"/>
        <v>0.25</v>
      </c>
    </row>
    <row r="2692" spans="1:17" ht="0.95" customHeight="1" thickTop="1" x14ac:dyDescent="0.2">
      <c r="A2692" s="11"/>
      <c r="B2692" s="11"/>
      <c r="C2692" s="11"/>
      <c r="D2692" s="11"/>
      <c r="E2692" s="11"/>
      <c r="F2692" s="11"/>
      <c r="G2692" s="11"/>
      <c r="H2692" s="11"/>
      <c r="I2692" s="11"/>
      <c r="J2692" s="11"/>
      <c r="K2692" s="65" t="b">
        <f t="shared" si="843"/>
        <v>0</v>
      </c>
      <c r="N2692" s="59"/>
      <c r="O2692" s="68">
        <f t="shared" si="844"/>
        <v>0</v>
      </c>
      <c r="P2692" s="68">
        <f t="shared" si="848"/>
        <v>0</v>
      </c>
      <c r="Q2692" s="69" t="e">
        <f t="shared" si="845"/>
        <v>#DIV/0!</v>
      </c>
    </row>
    <row r="2693" spans="1:17" ht="18" customHeight="1" x14ac:dyDescent="0.2">
      <c r="A2693" s="2" t="s">
        <v>1299</v>
      </c>
      <c r="B2693" s="4" t="s">
        <v>36</v>
      </c>
      <c r="C2693" s="2" t="s">
        <v>37</v>
      </c>
      <c r="D2693" s="2" t="s">
        <v>9</v>
      </c>
      <c r="E2693" s="129" t="s">
        <v>38</v>
      </c>
      <c r="F2693" s="129"/>
      <c r="G2693" s="3" t="s">
        <v>39</v>
      </c>
      <c r="H2693" s="4" t="s">
        <v>40</v>
      </c>
      <c r="I2693" s="4" t="s">
        <v>41</v>
      </c>
      <c r="J2693" s="4" t="s">
        <v>10</v>
      </c>
      <c r="K2693" s="65">
        <f t="shared" si="843"/>
        <v>4.58</v>
      </c>
      <c r="N2693" s="59" t="s">
        <v>41</v>
      </c>
      <c r="O2693" s="68" t="e">
        <f t="shared" si="844"/>
        <v>#VALUE!</v>
      </c>
      <c r="P2693" s="68" t="e">
        <f t="shared" si="848"/>
        <v>#VALUE!</v>
      </c>
      <c r="Q2693" s="69" t="e">
        <f t="shared" si="845"/>
        <v>#VALUE!</v>
      </c>
    </row>
    <row r="2694" spans="1:17" ht="26.1" customHeight="1" x14ac:dyDescent="0.2">
      <c r="A2694" s="6" t="s">
        <v>42</v>
      </c>
      <c r="B2694" s="8">
        <v>681</v>
      </c>
      <c r="C2694" s="6" t="s">
        <v>90</v>
      </c>
      <c r="D2694" s="6" t="s">
        <v>1300</v>
      </c>
      <c r="E2694" s="138" t="s">
        <v>1301</v>
      </c>
      <c r="F2694" s="138"/>
      <c r="G2694" s="7" t="s">
        <v>545</v>
      </c>
      <c r="H2694" s="10">
        <v>1</v>
      </c>
      <c r="I2694" s="9">
        <f>SUM(J2695:J2696)</f>
        <v>4.58</v>
      </c>
      <c r="J2694" s="9">
        <f>H2694*I2694</f>
        <v>4.58</v>
      </c>
      <c r="K2694" s="65"/>
      <c r="N2694" s="59">
        <v>6.1</v>
      </c>
      <c r="O2694" s="68">
        <f t="shared" si="844"/>
        <v>1.5249999999999999</v>
      </c>
      <c r="P2694" s="68">
        <f t="shared" si="848"/>
        <v>4.5749999999999993</v>
      </c>
      <c r="Q2694" s="69">
        <f t="shared" si="845"/>
        <v>0.25000000000000011</v>
      </c>
    </row>
    <row r="2695" spans="1:17" ht="24" customHeight="1" x14ac:dyDescent="0.2">
      <c r="A2695" s="12" t="s">
        <v>48</v>
      </c>
      <c r="B2695" s="14">
        <v>88264</v>
      </c>
      <c r="C2695" s="12" t="s">
        <v>44</v>
      </c>
      <c r="D2695" s="12" t="s">
        <v>564</v>
      </c>
      <c r="E2695" s="137" t="s">
        <v>46</v>
      </c>
      <c r="F2695" s="137"/>
      <c r="G2695" s="13" t="s">
        <v>73</v>
      </c>
      <c r="H2695" s="16">
        <v>0.05</v>
      </c>
      <c r="I2695" s="15">
        <f t="shared" ref="I2695:I2696" si="866">P2695</f>
        <v>16.484999999999999</v>
      </c>
      <c r="J2695" s="15">
        <f>ROUNDUP(H2695*I2695,2)</f>
        <v>0.83</v>
      </c>
      <c r="K2695" s="65"/>
      <c r="N2695" s="59">
        <v>21.98</v>
      </c>
      <c r="O2695" s="68">
        <f t="shared" si="844"/>
        <v>5.4950000000000001</v>
      </c>
      <c r="P2695" s="68">
        <f t="shared" si="848"/>
        <v>16.484999999999999</v>
      </c>
      <c r="Q2695" s="69">
        <f t="shared" si="845"/>
        <v>0.25</v>
      </c>
    </row>
    <row r="2696" spans="1:17" ht="24" customHeight="1" thickBot="1" x14ac:dyDescent="0.25">
      <c r="A2696" s="17" t="s">
        <v>50</v>
      </c>
      <c r="B2696" s="19">
        <v>664</v>
      </c>
      <c r="C2696" s="17" t="s">
        <v>90</v>
      </c>
      <c r="D2696" s="17" t="s">
        <v>1302</v>
      </c>
      <c r="E2696" s="139" t="s">
        <v>54</v>
      </c>
      <c r="F2696" s="139"/>
      <c r="G2696" s="18" t="s">
        <v>545</v>
      </c>
      <c r="H2696" s="21">
        <v>1</v>
      </c>
      <c r="I2696" s="20">
        <f t="shared" si="866"/>
        <v>3.75</v>
      </c>
      <c r="J2696" s="20">
        <f>ROUND(H2696*I2696,2)</f>
        <v>3.75</v>
      </c>
      <c r="K2696" s="65"/>
      <c r="N2696" s="59">
        <v>5</v>
      </c>
      <c r="O2696" s="68">
        <f t="shared" ref="O2696:O2759" si="867">N2696*$O$4</f>
        <v>1.25</v>
      </c>
      <c r="P2696" s="68">
        <f t="shared" si="848"/>
        <v>3.75</v>
      </c>
      <c r="Q2696" s="69">
        <f t="shared" ref="Q2696:Q2759" si="868">1-(P2696/N2696)</f>
        <v>0.25</v>
      </c>
    </row>
    <row r="2697" spans="1:17" ht="0.95" customHeight="1" thickTop="1" x14ac:dyDescent="0.2">
      <c r="A2697" s="11"/>
      <c r="B2697" s="11"/>
      <c r="C2697" s="11"/>
      <c r="D2697" s="11"/>
      <c r="E2697" s="11"/>
      <c r="F2697" s="11"/>
      <c r="G2697" s="11"/>
      <c r="H2697" s="11"/>
      <c r="I2697" s="11"/>
      <c r="J2697" s="11"/>
      <c r="K2697" s="65" t="b">
        <f t="shared" ref="K2697:K2756" si="869">IF(J2697="Total",J2698)</f>
        <v>0</v>
      </c>
      <c r="N2697" s="59"/>
      <c r="O2697" s="68">
        <f t="shared" si="867"/>
        <v>0</v>
      </c>
      <c r="P2697" s="68">
        <f t="shared" si="848"/>
        <v>0</v>
      </c>
      <c r="Q2697" s="69" t="e">
        <f t="shared" si="868"/>
        <v>#DIV/0!</v>
      </c>
    </row>
    <row r="2698" spans="1:17" ht="18" customHeight="1" x14ac:dyDescent="0.2">
      <c r="A2698" s="2" t="s">
        <v>1303</v>
      </c>
      <c r="B2698" s="4" t="s">
        <v>36</v>
      </c>
      <c r="C2698" s="2" t="s">
        <v>37</v>
      </c>
      <c r="D2698" s="2" t="s">
        <v>9</v>
      </c>
      <c r="E2698" s="129" t="s">
        <v>38</v>
      </c>
      <c r="F2698" s="129"/>
      <c r="G2698" s="3" t="s">
        <v>39</v>
      </c>
      <c r="H2698" s="4" t="s">
        <v>40</v>
      </c>
      <c r="I2698" s="4" t="s">
        <v>41</v>
      </c>
      <c r="J2698" s="4" t="s">
        <v>10</v>
      </c>
      <c r="K2698" s="65">
        <f t="shared" si="869"/>
        <v>65.180000000000007</v>
      </c>
      <c r="N2698" s="59" t="s">
        <v>41</v>
      </c>
      <c r="O2698" s="68" t="e">
        <f t="shared" si="867"/>
        <v>#VALUE!</v>
      </c>
      <c r="P2698" s="68" t="e">
        <f t="shared" si="848"/>
        <v>#VALUE!</v>
      </c>
      <c r="Q2698" s="69" t="e">
        <f t="shared" si="868"/>
        <v>#VALUE!</v>
      </c>
    </row>
    <row r="2699" spans="1:17" ht="26.1" customHeight="1" x14ac:dyDescent="0.2">
      <c r="A2699" s="6" t="s">
        <v>42</v>
      </c>
      <c r="B2699" s="8" t="s">
        <v>1304</v>
      </c>
      <c r="C2699" s="6" t="s">
        <v>87</v>
      </c>
      <c r="D2699" s="6" t="s">
        <v>1305</v>
      </c>
      <c r="E2699" s="138" t="s">
        <v>46</v>
      </c>
      <c r="F2699" s="138"/>
      <c r="G2699" s="7" t="s">
        <v>390</v>
      </c>
      <c r="H2699" s="10">
        <v>1</v>
      </c>
      <c r="I2699" s="9">
        <f>SUM(J2700:J2701)</f>
        <v>65.180000000000007</v>
      </c>
      <c r="J2699" s="9">
        <f>H2699*I2699</f>
        <v>65.180000000000007</v>
      </c>
      <c r="K2699" s="65"/>
      <c r="N2699" s="59">
        <v>86.91</v>
      </c>
      <c r="O2699" s="68">
        <f t="shared" si="867"/>
        <v>21.727499999999999</v>
      </c>
      <c r="P2699" s="68">
        <f t="shared" si="848"/>
        <v>65.182500000000005</v>
      </c>
      <c r="Q2699" s="69">
        <f t="shared" si="868"/>
        <v>0.24999999999999989</v>
      </c>
    </row>
    <row r="2700" spans="1:17" ht="24" customHeight="1" x14ac:dyDescent="0.2">
      <c r="A2700" s="12" t="s">
        <v>48</v>
      </c>
      <c r="B2700" s="14">
        <v>88264</v>
      </c>
      <c r="C2700" s="12" t="s">
        <v>44</v>
      </c>
      <c r="D2700" s="12" t="s">
        <v>564</v>
      </c>
      <c r="E2700" s="137" t="s">
        <v>46</v>
      </c>
      <c r="F2700" s="137"/>
      <c r="G2700" s="13" t="s">
        <v>73</v>
      </c>
      <c r="H2700" s="16">
        <v>0.4</v>
      </c>
      <c r="I2700" s="15">
        <f t="shared" ref="I2700:I2701" si="870">P2700</f>
        <v>16.484999999999999</v>
      </c>
      <c r="J2700" s="15">
        <f t="shared" ref="J2700:J2701" si="871">ROUNDDOWN(H2700*I2700,2)</f>
        <v>6.59</v>
      </c>
      <c r="K2700" s="65"/>
      <c r="N2700" s="59">
        <v>21.98</v>
      </c>
      <c r="O2700" s="68">
        <f t="shared" si="867"/>
        <v>5.4950000000000001</v>
      </c>
      <c r="P2700" s="68">
        <f t="shared" si="848"/>
        <v>16.484999999999999</v>
      </c>
      <c r="Q2700" s="69">
        <f t="shared" si="868"/>
        <v>0.25</v>
      </c>
    </row>
    <row r="2701" spans="1:17" ht="26.1" customHeight="1" thickBot="1" x14ac:dyDescent="0.25">
      <c r="A2701" s="17" t="s">
        <v>50</v>
      </c>
      <c r="B2701" s="19">
        <v>568</v>
      </c>
      <c r="C2701" s="17" t="s">
        <v>44</v>
      </c>
      <c r="D2701" s="17" t="s">
        <v>1306</v>
      </c>
      <c r="E2701" s="139" t="s">
        <v>54</v>
      </c>
      <c r="F2701" s="139"/>
      <c r="G2701" s="18" t="s">
        <v>108</v>
      </c>
      <c r="H2701" s="21">
        <v>1</v>
      </c>
      <c r="I2701" s="20">
        <f t="shared" si="870"/>
        <v>58.59</v>
      </c>
      <c r="J2701" s="20">
        <f t="shared" si="871"/>
        <v>58.59</v>
      </c>
      <c r="K2701" s="65"/>
      <c r="N2701" s="59">
        <v>78.12</v>
      </c>
      <c r="O2701" s="68">
        <f t="shared" si="867"/>
        <v>19.53</v>
      </c>
      <c r="P2701" s="68">
        <f t="shared" si="848"/>
        <v>58.59</v>
      </c>
      <c r="Q2701" s="69">
        <f t="shared" si="868"/>
        <v>0.25</v>
      </c>
    </row>
    <row r="2702" spans="1:17" ht="0.95" customHeight="1" thickTop="1" x14ac:dyDescent="0.2">
      <c r="A2702" s="11"/>
      <c r="B2702" s="11"/>
      <c r="C2702" s="11"/>
      <c r="D2702" s="11"/>
      <c r="E2702" s="11"/>
      <c r="F2702" s="11"/>
      <c r="G2702" s="11"/>
      <c r="H2702" s="11"/>
      <c r="I2702" s="11"/>
      <c r="J2702" s="11"/>
      <c r="K2702" s="65" t="b">
        <f t="shared" si="869"/>
        <v>0</v>
      </c>
      <c r="N2702" s="59"/>
      <c r="O2702" s="68">
        <f t="shared" si="867"/>
        <v>0</v>
      </c>
      <c r="P2702" s="68">
        <f t="shared" ref="P2702:P2765" si="872">N2702-O2702</f>
        <v>0</v>
      </c>
      <c r="Q2702" s="69" t="e">
        <f t="shared" si="868"/>
        <v>#DIV/0!</v>
      </c>
    </row>
    <row r="2703" spans="1:17" ht="18" customHeight="1" x14ac:dyDescent="0.2">
      <c r="A2703" s="2" t="s">
        <v>1307</v>
      </c>
      <c r="B2703" s="4" t="s">
        <v>36</v>
      </c>
      <c r="C2703" s="2" t="s">
        <v>37</v>
      </c>
      <c r="D2703" s="2" t="s">
        <v>9</v>
      </c>
      <c r="E2703" s="129" t="s">
        <v>38</v>
      </c>
      <c r="F2703" s="129"/>
      <c r="G2703" s="3" t="s">
        <v>39</v>
      </c>
      <c r="H2703" s="4" t="s">
        <v>40</v>
      </c>
      <c r="I2703" s="4" t="s">
        <v>41</v>
      </c>
      <c r="J2703" s="4" t="s">
        <v>10</v>
      </c>
      <c r="K2703" s="65">
        <f t="shared" si="869"/>
        <v>63.13</v>
      </c>
      <c r="N2703" s="59" t="s">
        <v>41</v>
      </c>
      <c r="O2703" s="68" t="e">
        <f t="shared" si="867"/>
        <v>#VALUE!</v>
      </c>
      <c r="P2703" s="68" t="e">
        <f t="shared" si="872"/>
        <v>#VALUE!</v>
      </c>
      <c r="Q2703" s="69" t="e">
        <f t="shared" si="868"/>
        <v>#VALUE!</v>
      </c>
    </row>
    <row r="2704" spans="1:17" ht="24" customHeight="1" x14ac:dyDescent="0.2">
      <c r="A2704" s="6" t="s">
        <v>42</v>
      </c>
      <c r="B2704" s="8">
        <v>12617</v>
      </c>
      <c r="C2704" s="6" t="s">
        <v>90</v>
      </c>
      <c r="D2704" s="6" t="s">
        <v>13652</v>
      </c>
      <c r="E2704" s="138" t="s">
        <v>1184</v>
      </c>
      <c r="F2704" s="138"/>
      <c r="G2704" s="7" t="s">
        <v>545</v>
      </c>
      <c r="H2704" s="10">
        <v>1</v>
      </c>
      <c r="I2704" s="9">
        <f>SUM(J2705:J2707)</f>
        <v>63.13</v>
      </c>
      <c r="J2704" s="9">
        <f>H2704*I2704</f>
        <v>63.13</v>
      </c>
      <c r="K2704" s="65"/>
      <c r="N2704" s="59">
        <v>84.17</v>
      </c>
      <c r="O2704" s="68">
        <f t="shared" si="867"/>
        <v>21.0425</v>
      </c>
      <c r="P2704" s="68">
        <f t="shared" si="872"/>
        <v>63.127499999999998</v>
      </c>
      <c r="Q2704" s="69">
        <f t="shared" si="868"/>
        <v>0.25</v>
      </c>
    </row>
    <row r="2705" spans="1:17" ht="26.1" customHeight="1" x14ac:dyDescent="0.2">
      <c r="A2705" s="12" t="s">
        <v>48</v>
      </c>
      <c r="B2705" s="14">
        <v>88247</v>
      </c>
      <c r="C2705" s="12" t="s">
        <v>44</v>
      </c>
      <c r="D2705" s="12" t="s">
        <v>1049</v>
      </c>
      <c r="E2705" s="137" t="s">
        <v>46</v>
      </c>
      <c r="F2705" s="137"/>
      <c r="G2705" s="13" t="s">
        <v>73</v>
      </c>
      <c r="H2705" s="16">
        <v>0.28000000000000003</v>
      </c>
      <c r="I2705" s="15">
        <f t="shared" ref="I2705:I2707" si="873">P2705</f>
        <v>13.5975</v>
      </c>
      <c r="J2705" s="15">
        <f>ROUNDDOWN(H2705*I2705,2)</f>
        <v>3.8</v>
      </c>
      <c r="K2705" s="65"/>
      <c r="N2705" s="59">
        <v>18.13</v>
      </c>
      <c r="O2705" s="68">
        <f t="shared" si="867"/>
        <v>4.5324999999999998</v>
      </c>
      <c r="P2705" s="68">
        <f t="shared" si="872"/>
        <v>13.5975</v>
      </c>
      <c r="Q2705" s="69">
        <f t="shared" si="868"/>
        <v>0.25</v>
      </c>
    </row>
    <row r="2706" spans="1:17" ht="24" customHeight="1" x14ac:dyDescent="0.2">
      <c r="A2706" s="12" t="s">
        <v>48</v>
      </c>
      <c r="B2706" s="14">
        <v>88264</v>
      </c>
      <c r="C2706" s="12" t="s">
        <v>44</v>
      </c>
      <c r="D2706" s="12" t="s">
        <v>564</v>
      </c>
      <c r="E2706" s="137" t="s">
        <v>46</v>
      </c>
      <c r="F2706" s="137"/>
      <c r="G2706" s="13" t="s">
        <v>73</v>
      </c>
      <c r="H2706" s="16">
        <v>0.28000000000000003</v>
      </c>
      <c r="I2706" s="15">
        <f t="shared" si="873"/>
        <v>16.484999999999999</v>
      </c>
      <c r="J2706" s="15">
        <f t="shared" ref="J2706:J2707" si="874">ROUND(H2706*I2706,2)</f>
        <v>4.62</v>
      </c>
      <c r="K2706" s="65"/>
      <c r="N2706" s="59">
        <v>21.98</v>
      </c>
      <c r="O2706" s="68">
        <f t="shared" si="867"/>
        <v>5.4950000000000001</v>
      </c>
      <c r="P2706" s="68">
        <f t="shared" si="872"/>
        <v>16.484999999999999</v>
      </c>
      <c r="Q2706" s="69">
        <f t="shared" si="868"/>
        <v>0.25</v>
      </c>
    </row>
    <row r="2707" spans="1:17" ht="26.1" customHeight="1" thickBot="1" x14ac:dyDescent="0.25">
      <c r="A2707" s="17" t="s">
        <v>50</v>
      </c>
      <c r="B2707" s="19">
        <v>2619</v>
      </c>
      <c r="C2707" s="17" t="s">
        <v>44</v>
      </c>
      <c r="D2707" s="17" t="s">
        <v>1308</v>
      </c>
      <c r="E2707" s="139" t="s">
        <v>54</v>
      </c>
      <c r="F2707" s="139"/>
      <c r="G2707" s="18" t="s">
        <v>130</v>
      </c>
      <c r="H2707" s="21">
        <v>1</v>
      </c>
      <c r="I2707" s="20">
        <f t="shared" si="873"/>
        <v>54.704999999999998</v>
      </c>
      <c r="J2707" s="20">
        <f t="shared" si="874"/>
        <v>54.71</v>
      </c>
      <c r="K2707" s="65"/>
      <c r="N2707" s="59">
        <v>72.94</v>
      </c>
      <c r="O2707" s="68">
        <f t="shared" si="867"/>
        <v>18.234999999999999</v>
      </c>
      <c r="P2707" s="68">
        <f t="shared" si="872"/>
        <v>54.704999999999998</v>
      </c>
      <c r="Q2707" s="69">
        <f t="shared" si="868"/>
        <v>0.25</v>
      </c>
    </row>
    <row r="2708" spans="1:17" ht="0.95" customHeight="1" thickTop="1" x14ac:dyDescent="0.2">
      <c r="A2708" s="11"/>
      <c r="B2708" s="11"/>
      <c r="C2708" s="11"/>
      <c r="D2708" s="11"/>
      <c r="E2708" s="11"/>
      <c r="F2708" s="11"/>
      <c r="G2708" s="11"/>
      <c r="H2708" s="11"/>
      <c r="I2708" s="11"/>
      <c r="J2708" s="11"/>
      <c r="K2708" s="65" t="b">
        <f t="shared" si="869"/>
        <v>0</v>
      </c>
      <c r="N2708" s="59"/>
      <c r="O2708" s="68">
        <f t="shared" si="867"/>
        <v>0</v>
      </c>
      <c r="P2708" s="68">
        <f t="shared" si="872"/>
        <v>0</v>
      </c>
      <c r="Q2708" s="69" t="e">
        <f t="shared" si="868"/>
        <v>#DIV/0!</v>
      </c>
    </row>
    <row r="2709" spans="1:17" ht="18" customHeight="1" x14ac:dyDescent="0.2">
      <c r="A2709" s="2" t="s">
        <v>1309</v>
      </c>
      <c r="B2709" s="4" t="s">
        <v>36</v>
      </c>
      <c r="C2709" s="2" t="s">
        <v>37</v>
      </c>
      <c r="D2709" s="2" t="s">
        <v>9</v>
      </c>
      <c r="E2709" s="129" t="s">
        <v>38</v>
      </c>
      <c r="F2709" s="129"/>
      <c r="G2709" s="3" t="s">
        <v>39</v>
      </c>
      <c r="H2709" s="4" t="s">
        <v>40</v>
      </c>
      <c r="I2709" s="4" t="s">
        <v>41</v>
      </c>
      <c r="J2709" s="4" t="s">
        <v>10</v>
      </c>
      <c r="K2709" s="65">
        <f t="shared" si="869"/>
        <v>48.900000000000006</v>
      </c>
      <c r="N2709" s="59" t="s">
        <v>41</v>
      </c>
      <c r="O2709" s="68" t="e">
        <f t="shared" si="867"/>
        <v>#VALUE!</v>
      </c>
      <c r="P2709" s="68" t="e">
        <f t="shared" si="872"/>
        <v>#VALUE!</v>
      </c>
      <c r="Q2709" s="69" t="e">
        <f t="shared" si="868"/>
        <v>#VALUE!</v>
      </c>
    </row>
    <row r="2710" spans="1:17" ht="39" customHeight="1" x14ac:dyDescent="0.2">
      <c r="A2710" s="6" t="s">
        <v>42</v>
      </c>
      <c r="B2710" s="8">
        <v>93012</v>
      </c>
      <c r="C2710" s="6" t="s">
        <v>44</v>
      </c>
      <c r="D2710" s="6" t="s">
        <v>1181</v>
      </c>
      <c r="E2710" s="138" t="s">
        <v>157</v>
      </c>
      <c r="F2710" s="138"/>
      <c r="G2710" s="7" t="s">
        <v>108</v>
      </c>
      <c r="H2710" s="10">
        <v>1</v>
      </c>
      <c r="I2710" s="9">
        <f>SUM(J2711:J2713)</f>
        <v>48.900000000000006</v>
      </c>
      <c r="J2710" s="9">
        <f>H2710*I2710</f>
        <v>48.900000000000006</v>
      </c>
      <c r="K2710" s="65"/>
      <c r="N2710" s="59">
        <v>65.199999999999989</v>
      </c>
      <c r="O2710" s="68">
        <f t="shared" si="867"/>
        <v>16.299999999999997</v>
      </c>
      <c r="P2710" s="68">
        <f t="shared" si="872"/>
        <v>48.899999999999991</v>
      </c>
      <c r="Q2710" s="69">
        <f t="shared" si="868"/>
        <v>0.25</v>
      </c>
    </row>
    <row r="2711" spans="1:17" ht="26.1" customHeight="1" x14ac:dyDescent="0.2">
      <c r="A2711" s="12" t="s">
        <v>48</v>
      </c>
      <c r="B2711" s="14">
        <v>88247</v>
      </c>
      <c r="C2711" s="12" t="s">
        <v>44</v>
      </c>
      <c r="D2711" s="12" t="s">
        <v>1049</v>
      </c>
      <c r="E2711" s="137" t="s">
        <v>46</v>
      </c>
      <c r="F2711" s="137"/>
      <c r="G2711" s="13" t="s">
        <v>73</v>
      </c>
      <c r="H2711" s="16">
        <v>0.21299999999999999</v>
      </c>
      <c r="I2711" s="15">
        <f t="shared" ref="I2711:I2713" si="875">P2711</f>
        <v>13.5975</v>
      </c>
      <c r="J2711" s="15">
        <f>ROUND(H2711*I2711,2)</f>
        <v>2.9</v>
      </c>
      <c r="K2711" s="65"/>
      <c r="N2711" s="59">
        <v>18.13</v>
      </c>
      <c r="O2711" s="68">
        <f t="shared" si="867"/>
        <v>4.5324999999999998</v>
      </c>
      <c r="P2711" s="68">
        <f t="shared" si="872"/>
        <v>13.5975</v>
      </c>
      <c r="Q2711" s="69">
        <f t="shared" si="868"/>
        <v>0.25</v>
      </c>
    </row>
    <row r="2712" spans="1:17" ht="24" customHeight="1" x14ac:dyDescent="0.2">
      <c r="A2712" s="12" t="s">
        <v>48</v>
      </c>
      <c r="B2712" s="14">
        <v>88264</v>
      </c>
      <c r="C2712" s="12" t="s">
        <v>44</v>
      </c>
      <c r="D2712" s="12" t="s">
        <v>564</v>
      </c>
      <c r="E2712" s="137" t="s">
        <v>46</v>
      </c>
      <c r="F2712" s="137"/>
      <c r="G2712" s="13" t="s">
        <v>73</v>
      </c>
      <c r="H2712" s="16">
        <v>0.21299999999999999</v>
      </c>
      <c r="I2712" s="15">
        <f t="shared" si="875"/>
        <v>16.484999999999999</v>
      </c>
      <c r="J2712" s="15">
        <f t="shared" ref="J2712:J2713" si="876">ROUNDDOWN(H2712*I2712,2)</f>
        <v>3.51</v>
      </c>
      <c r="K2712" s="65"/>
      <c r="N2712" s="59">
        <v>21.98</v>
      </c>
      <c r="O2712" s="68">
        <f t="shared" si="867"/>
        <v>5.4950000000000001</v>
      </c>
      <c r="P2712" s="68">
        <f t="shared" si="872"/>
        <v>16.484999999999999</v>
      </c>
      <c r="Q2712" s="69">
        <f t="shared" si="868"/>
        <v>0.25</v>
      </c>
    </row>
    <row r="2713" spans="1:17" ht="26.1" customHeight="1" thickBot="1" x14ac:dyDescent="0.25">
      <c r="A2713" s="17" t="s">
        <v>50</v>
      </c>
      <c r="B2713" s="19">
        <v>2683</v>
      </c>
      <c r="C2713" s="17" t="s">
        <v>44</v>
      </c>
      <c r="D2713" s="17" t="s">
        <v>1182</v>
      </c>
      <c r="E2713" s="139" t="s">
        <v>54</v>
      </c>
      <c r="F2713" s="139"/>
      <c r="G2713" s="18" t="s">
        <v>108</v>
      </c>
      <c r="H2713" s="21">
        <v>1.1000000000000001</v>
      </c>
      <c r="I2713" s="20">
        <f t="shared" si="875"/>
        <v>38.6325</v>
      </c>
      <c r="J2713" s="20">
        <f t="shared" si="876"/>
        <v>42.49</v>
      </c>
      <c r="K2713" s="65"/>
      <c r="N2713" s="59">
        <v>51.51</v>
      </c>
      <c r="O2713" s="68">
        <f t="shared" si="867"/>
        <v>12.8775</v>
      </c>
      <c r="P2713" s="68">
        <f t="shared" si="872"/>
        <v>38.6325</v>
      </c>
      <c r="Q2713" s="69">
        <f t="shared" si="868"/>
        <v>0.25</v>
      </c>
    </row>
    <row r="2714" spans="1:17" ht="0.95" customHeight="1" thickTop="1" x14ac:dyDescent="0.2">
      <c r="A2714" s="11"/>
      <c r="B2714" s="11"/>
      <c r="C2714" s="11"/>
      <c r="D2714" s="11"/>
      <c r="E2714" s="11"/>
      <c r="F2714" s="11"/>
      <c r="G2714" s="11"/>
      <c r="H2714" s="11"/>
      <c r="I2714" s="11"/>
      <c r="J2714" s="11"/>
      <c r="K2714" s="65" t="b">
        <f t="shared" si="869"/>
        <v>0</v>
      </c>
      <c r="N2714" s="59"/>
      <c r="O2714" s="68">
        <f t="shared" si="867"/>
        <v>0</v>
      </c>
      <c r="P2714" s="68">
        <f t="shared" si="872"/>
        <v>0</v>
      </c>
      <c r="Q2714" s="69" t="e">
        <f t="shared" si="868"/>
        <v>#DIV/0!</v>
      </c>
    </row>
    <row r="2715" spans="1:17" ht="18" customHeight="1" x14ac:dyDescent="0.2">
      <c r="A2715" s="2" t="s">
        <v>1310</v>
      </c>
      <c r="B2715" s="4" t="s">
        <v>36</v>
      </c>
      <c r="C2715" s="2" t="s">
        <v>37</v>
      </c>
      <c r="D2715" s="2" t="s">
        <v>9</v>
      </c>
      <c r="E2715" s="129" t="s">
        <v>38</v>
      </c>
      <c r="F2715" s="129"/>
      <c r="G2715" s="3" t="s">
        <v>39</v>
      </c>
      <c r="H2715" s="4" t="s">
        <v>40</v>
      </c>
      <c r="I2715" s="4" t="s">
        <v>41</v>
      </c>
      <c r="J2715" s="4" t="s">
        <v>10</v>
      </c>
      <c r="K2715" s="65">
        <f t="shared" si="869"/>
        <v>89.11999999999999</v>
      </c>
      <c r="N2715" s="59" t="s">
        <v>41</v>
      </c>
      <c r="O2715" s="68" t="e">
        <f t="shared" si="867"/>
        <v>#VALUE!</v>
      </c>
      <c r="P2715" s="68" t="e">
        <f t="shared" si="872"/>
        <v>#VALUE!</v>
      </c>
      <c r="Q2715" s="69" t="e">
        <f t="shared" si="868"/>
        <v>#VALUE!</v>
      </c>
    </row>
    <row r="2716" spans="1:17" ht="26.1" customHeight="1" x14ac:dyDescent="0.2">
      <c r="A2716" s="6" t="s">
        <v>42</v>
      </c>
      <c r="B2716" s="8" t="s">
        <v>1311</v>
      </c>
      <c r="C2716" s="6" t="s">
        <v>87</v>
      </c>
      <c r="D2716" s="6" t="s">
        <v>1312</v>
      </c>
      <c r="E2716" s="138" t="s">
        <v>46</v>
      </c>
      <c r="F2716" s="138"/>
      <c r="G2716" s="7" t="s">
        <v>390</v>
      </c>
      <c r="H2716" s="10">
        <v>1</v>
      </c>
      <c r="I2716" s="9">
        <f>SUM(J2717:J2719)</f>
        <v>89.11999999999999</v>
      </c>
      <c r="J2716" s="9">
        <f>H2716*I2716</f>
        <v>89.11999999999999</v>
      </c>
      <c r="K2716" s="65"/>
      <c r="N2716" s="59">
        <v>118.83000000000001</v>
      </c>
      <c r="O2716" s="68">
        <f t="shared" si="867"/>
        <v>29.707500000000003</v>
      </c>
      <c r="P2716" s="68">
        <f t="shared" si="872"/>
        <v>89.122500000000002</v>
      </c>
      <c r="Q2716" s="69">
        <f t="shared" si="868"/>
        <v>0.25000000000000011</v>
      </c>
    </row>
    <row r="2717" spans="1:17" ht="26.1" customHeight="1" x14ac:dyDescent="0.2">
      <c r="A2717" s="12" t="s">
        <v>48</v>
      </c>
      <c r="B2717" s="14">
        <v>88247</v>
      </c>
      <c r="C2717" s="12" t="s">
        <v>44</v>
      </c>
      <c r="D2717" s="12" t="s">
        <v>1049</v>
      </c>
      <c r="E2717" s="137" t="s">
        <v>46</v>
      </c>
      <c r="F2717" s="137"/>
      <c r="G2717" s="13" t="s">
        <v>73</v>
      </c>
      <c r="H2717" s="16">
        <v>0.129</v>
      </c>
      <c r="I2717" s="15">
        <f t="shared" ref="I2717:I2719" si="877">P2717</f>
        <v>13.5975</v>
      </c>
      <c r="J2717" s="15">
        <f>ROUND(H2717*I2717,2)</f>
        <v>1.75</v>
      </c>
      <c r="K2717" s="65"/>
      <c r="N2717" s="59">
        <v>18.13</v>
      </c>
      <c r="O2717" s="68">
        <f t="shared" si="867"/>
        <v>4.5324999999999998</v>
      </c>
      <c r="P2717" s="68">
        <f t="shared" si="872"/>
        <v>13.5975</v>
      </c>
      <c r="Q2717" s="69">
        <f t="shared" si="868"/>
        <v>0.25</v>
      </c>
    </row>
    <row r="2718" spans="1:17" ht="24" customHeight="1" x14ac:dyDescent="0.2">
      <c r="A2718" s="12" t="s">
        <v>48</v>
      </c>
      <c r="B2718" s="14">
        <v>88264</v>
      </c>
      <c r="C2718" s="12" t="s">
        <v>44</v>
      </c>
      <c r="D2718" s="12" t="s">
        <v>564</v>
      </c>
      <c r="E2718" s="137" t="s">
        <v>46</v>
      </c>
      <c r="F2718" s="137"/>
      <c r="G2718" s="13" t="s">
        <v>73</v>
      </c>
      <c r="H2718" s="16">
        <v>0.129</v>
      </c>
      <c r="I2718" s="15">
        <f t="shared" si="877"/>
        <v>16.484999999999999</v>
      </c>
      <c r="J2718" s="15">
        <f t="shared" ref="J2718:J2719" si="878">ROUND(H2718*I2718,2)</f>
        <v>2.13</v>
      </c>
      <c r="K2718" s="65"/>
      <c r="N2718" s="59">
        <v>21.98</v>
      </c>
      <c r="O2718" s="68">
        <f t="shared" si="867"/>
        <v>5.4950000000000001</v>
      </c>
      <c r="P2718" s="68">
        <f t="shared" si="872"/>
        <v>16.484999999999999</v>
      </c>
      <c r="Q2718" s="69">
        <f t="shared" si="868"/>
        <v>0.25</v>
      </c>
    </row>
    <row r="2719" spans="1:17" ht="39" customHeight="1" thickBot="1" x14ac:dyDescent="0.25">
      <c r="A2719" s="17" t="s">
        <v>50</v>
      </c>
      <c r="B2719" s="19">
        <v>7701</v>
      </c>
      <c r="C2719" s="17" t="s">
        <v>44</v>
      </c>
      <c r="D2719" s="17" t="s">
        <v>1313</v>
      </c>
      <c r="E2719" s="139" t="s">
        <v>54</v>
      </c>
      <c r="F2719" s="139"/>
      <c r="G2719" s="18" t="s">
        <v>108</v>
      </c>
      <c r="H2719" s="21">
        <v>1.1000000000000001</v>
      </c>
      <c r="I2719" s="20">
        <f t="shared" si="877"/>
        <v>77.489999999999995</v>
      </c>
      <c r="J2719" s="20">
        <f t="shared" si="878"/>
        <v>85.24</v>
      </c>
      <c r="K2719" s="65"/>
      <c r="N2719" s="59">
        <v>103.32</v>
      </c>
      <c r="O2719" s="68">
        <f t="shared" si="867"/>
        <v>25.83</v>
      </c>
      <c r="P2719" s="68">
        <f t="shared" si="872"/>
        <v>77.489999999999995</v>
      </c>
      <c r="Q2719" s="69">
        <f t="shared" si="868"/>
        <v>0.25</v>
      </c>
    </row>
    <row r="2720" spans="1:17" ht="0.95" customHeight="1" thickTop="1" x14ac:dyDescent="0.2">
      <c r="A2720" s="11"/>
      <c r="B2720" s="11"/>
      <c r="C2720" s="11"/>
      <c r="D2720" s="11"/>
      <c r="E2720" s="11"/>
      <c r="F2720" s="11"/>
      <c r="G2720" s="11"/>
      <c r="H2720" s="11"/>
      <c r="I2720" s="11"/>
      <c r="J2720" s="11"/>
      <c r="K2720" s="65" t="b">
        <f t="shared" si="869"/>
        <v>0</v>
      </c>
      <c r="N2720" s="59"/>
      <c r="O2720" s="68">
        <f t="shared" si="867"/>
        <v>0</v>
      </c>
      <c r="P2720" s="68">
        <f t="shared" si="872"/>
        <v>0</v>
      </c>
      <c r="Q2720" s="69" t="e">
        <f t="shared" si="868"/>
        <v>#DIV/0!</v>
      </c>
    </row>
    <row r="2721" spans="1:17" ht="18" customHeight="1" x14ac:dyDescent="0.2">
      <c r="A2721" s="2" t="s">
        <v>1314</v>
      </c>
      <c r="B2721" s="4" t="s">
        <v>36</v>
      </c>
      <c r="C2721" s="2" t="s">
        <v>37</v>
      </c>
      <c r="D2721" s="2" t="s">
        <v>9</v>
      </c>
      <c r="E2721" s="129" t="s">
        <v>38</v>
      </c>
      <c r="F2721" s="129"/>
      <c r="G2721" s="3" t="s">
        <v>39</v>
      </c>
      <c r="H2721" s="4" t="s">
        <v>40</v>
      </c>
      <c r="I2721" s="4" t="s">
        <v>41</v>
      </c>
      <c r="J2721" s="4" t="s">
        <v>10</v>
      </c>
      <c r="K2721" s="65">
        <f t="shared" si="869"/>
        <v>29.200000000000003</v>
      </c>
      <c r="N2721" s="59" t="s">
        <v>41</v>
      </c>
      <c r="O2721" s="68" t="e">
        <f t="shared" si="867"/>
        <v>#VALUE!</v>
      </c>
      <c r="P2721" s="68" t="e">
        <f t="shared" si="872"/>
        <v>#VALUE!</v>
      </c>
      <c r="Q2721" s="69" t="e">
        <f t="shared" si="868"/>
        <v>#VALUE!</v>
      </c>
    </row>
    <row r="2722" spans="1:17" ht="25.5" x14ac:dyDescent="0.2">
      <c r="A2722" s="6" t="s">
        <v>42</v>
      </c>
      <c r="B2722" s="8">
        <v>92688</v>
      </c>
      <c r="C2722" s="6" t="s">
        <v>44</v>
      </c>
      <c r="D2722" s="6" t="s">
        <v>13651</v>
      </c>
      <c r="E2722" s="138" t="s">
        <v>154</v>
      </c>
      <c r="F2722" s="138"/>
      <c r="G2722" s="7" t="s">
        <v>108</v>
      </c>
      <c r="H2722" s="10">
        <v>1</v>
      </c>
      <c r="I2722" s="9">
        <f>SUM(J2723:J2725)</f>
        <v>29.200000000000003</v>
      </c>
      <c r="J2722" s="9">
        <f>H2722*I2722</f>
        <v>29.200000000000003</v>
      </c>
      <c r="K2722" s="65"/>
      <c r="N2722" s="59">
        <v>38.93</v>
      </c>
      <c r="O2722" s="68">
        <f t="shared" si="867"/>
        <v>9.7324999999999999</v>
      </c>
      <c r="P2722" s="68">
        <f t="shared" si="872"/>
        <v>29.197499999999998</v>
      </c>
      <c r="Q2722" s="69">
        <f t="shared" si="868"/>
        <v>0.25</v>
      </c>
    </row>
    <row r="2723" spans="1:17" ht="26.1" customHeight="1" x14ac:dyDescent="0.2">
      <c r="A2723" s="12" t="s">
        <v>48</v>
      </c>
      <c r="B2723" s="14">
        <v>88248</v>
      </c>
      <c r="C2723" s="12" t="s">
        <v>44</v>
      </c>
      <c r="D2723" s="12" t="s">
        <v>754</v>
      </c>
      <c r="E2723" s="137" t="s">
        <v>46</v>
      </c>
      <c r="F2723" s="137"/>
      <c r="G2723" s="13" t="s">
        <v>73</v>
      </c>
      <c r="H2723" s="16">
        <v>0.29699999999999999</v>
      </c>
      <c r="I2723" s="15">
        <f t="shared" ref="I2723:I2725" si="879">P2723</f>
        <v>12.914999999999999</v>
      </c>
      <c r="J2723" s="15">
        <f>ROUND(H2723*I2723,2)</f>
        <v>3.84</v>
      </c>
      <c r="K2723" s="65"/>
      <c r="N2723" s="59">
        <v>17.22</v>
      </c>
      <c r="O2723" s="68">
        <f t="shared" si="867"/>
        <v>4.3049999999999997</v>
      </c>
      <c r="P2723" s="68">
        <f t="shared" si="872"/>
        <v>12.914999999999999</v>
      </c>
      <c r="Q2723" s="69">
        <f t="shared" si="868"/>
        <v>0.25</v>
      </c>
    </row>
    <row r="2724" spans="1:17" ht="26.1" customHeight="1" x14ac:dyDescent="0.2">
      <c r="A2724" s="12" t="s">
        <v>48</v>
      </c>
      <c r="B2724" s="14">
        <v>88267</v>
      </c>
      <c r="C2724" s="12" t="s">
        <v>44</v>
      </c>
      <c r="D2724" s="12" t="s">
        <v>486</v>
      </c>
      <c r="E2724" s="137" t="s">
        <v>46</v>
      </c>
      <c r="F2724" s="137"/>
      <c r="G2724" s="13" t="s">
        <v>73</v>
      </c>
      <c r="H2724" s="16">
        <v>0.29699999999999999</v>
      </c>
      <c r="I2724" s="15">
        <f t="shared" si="879"/>
        <v>15.75</v>
      </c>
      <c r="J2724" s="15">
        <f t="shared" ref="J2724:J2725" si="880">ROUNDDOWN(H2724*I2724,2)</f>
        <v>4.67</v>
      </c>
      <c r="K2724" s="65"/>
      <c r="N2724" s="59">
        <v>21</v>
      </c>
      <c r="O2724" s="68">
        <f t="shared" si="867"/>
        <v>5.25</v>
      </c>
      <c r="P2724" s="68">
        <f t="shared" si="872"/>
        <v>15.75</v>
      </c>
      <c r="Q2724" s="69">
        <f t="shared" si="868"/>
        <v>0.25</v>
      </c>
    </row>
    <row r="2725" spans="1:17" ht="26.1" customHeight="1" thickBot="1" x14ac:dyDescent="0.25">
      <c r="A2725" s="17" t="s">
        <v>50</v>
      </c>
      <c r="B2725" s="19">
        <v>7700</v>
      </c>
      <c r="C2725" s="17" t="s">
        <v>44</v>
      </c>
      <c r="D2725" s="17" t="s">
        <v>1316</v>
      </c>
      <c r="E2725" s="139" t="s">
        <v>54</v>
      </c>
      <c r="F2725" s="139"/>
      <c r="G2725" s="18" t="s">
        <v>108</v>
      </c>
      <c r="H2725" s="21">
        <v>1.0389999999999999</v>
      </c>
      <c r="I2725" s="20">
        <f t="shared" si="879"/>
        <v>19.919999999999998</v>
      </c>
      <c r="J2725" s="20">
        <f t="shared" si="880"/>
        <v>20.69</v>
      </c>
      <c r="K2725" s="65"/>
      <c r="N2725" s="59">
        <v>26.56</v>
      </c>
      <c r="O2725" s="68">
        <f t="shared" si="867"/>
        <v>6.64</v>
      </c>
      <c r="P2725" s="68">
        <f t="shared" si="872"/>
        <v>19.919999999999998</v>
      </c>
      <c r="Q2725" s="69">
        <f t="shared" si="868"/>
        <v>0.25</v>
      </c>
    </row>
    <row r="2726" spans="1:17" ht="0.95" customHeight="1" thickTop="1" x14ac:dyDescent="0.2">
      <c r="A2726" s="11"/>
      <c r="B2726" s="11"/>
      <c r="C2726" s="11"/>
      <c r="D2726" s="11"/>
      <c r="E2726" s="11"/>
      <c r="F2726" s="11"/>
      <c r="G2726" s="11"/>
      <c r="H2726" s="11"/>
      <c r="I2726" s="11"/>
      <c r="J2726" s="11"/>
      <c r="K2726" s="65" t="b">
        <f t="shared" si="869"/>
        <v>0</v>
      </c>
      <c r="N2726" s="59"/>
      <c r="O2726" s="68">
        <f t="shared" si="867"/>
        <v>0</v>
      </c>
      <c r="P2726" s="68">
        <f t="shared" si="872"/>
        <v>0</v>
      </c>
      <c r="Q2726" s="69" t="e">
        <f t="shared" si="868"/>
        <v>#DIV/0!</v>
      </c>
    </row>
    <row r="2727" spans="1:17" ht="18" customHeight="1" x14ac:dyDescent="0.2">
      <c r="A2727" s="2" t="s">
        <v>1317</v>
      </c>
      <c r="B2727" s="4" t="s">
        <v>36</v>
      </c>
      <c r="C2727" s="2" t="s">
        <v>37</v>
      </c>
      <c r="D2727" s="2" t="s">
        <v>9</v>
      </c>
      <c r="E2727" s="129" t="s">
        <v>38</v>
      </c>
      <c r="F2727" s="129"/>
      <c r="G2727" s="3" t="s">
        <v>39</v>
      </c>
      <c r="H2727" s="4" t="s">
        <v>40</v>
      </c>
      <c r="I2727" s="4" t="s">
        <v>41</v>
      </c>
      <c r="J2727" s="4" t="s">
        <v>10</v>
      </c>
      <c r="K2727" s="65">
        <f t="shared" si="869"/>
        <v>726.8</v>
      </c>
      <c r="N2727" s="59" t="s">
        <v>41</v>
      </c>
      <c r="O2727" s="68" t="e">
        <f t="shared" si="867"/>
        <v>#VALUE!</v>
      </c>
      <c r="P2727" s="68" t="e">
        <f t="shared" si="872"/>
        <v>#VALUE!</v>
      </c>
      <c r="Q2727" s="69" t="e">
        <f t="shared" si="868"/>
        <v>#VALUE!</v>
      </c>
    </row>
    <row r="2728" spans="1:17" ht="26.1" customHeight="1" x14ac:dyDescent="0.2">
      <c r="A2728" s="6" t="s">
        <v>42</v>
      </c>
      <c r="B2728" s="8">
        <v>9689</v>
      </c>
      <c r="C2728" s="6" t="s">
        <v>90</v>
      </c>
      <c r="D2728" s="6" t="s">
        <v>13650</v>
      </c>
      <c r="E2728" s="138" t="s">
        <v>1102</v>
      </c>
      <c r="F2728" s="138"/>
      <c r="G2728" s="7" t="s">
        <v>545</v>
      </c>
      <c r="H2728" s="10">
        <v>1</v>
      </c>
      <c r="I2728" s="9">
        <f>SUM(J2729:J2731)</f>
        <v>726.8</v>
      </c>
      <c r="J2728" s="9">
        <f>H2728*I2728</f>
        <v>726.8</v>
      </c>
      <c r="K2728" s="65"/>
      <c r="N2728" s="59">
        <v>969.07</v>
      </c>
      <c r="O2728" s="68">
        <f t="shared" si="867"/>
        <v>242.26750000000001</v>
      </c>
      <c r="P2728" s="68">
        <f t="shared" si="872"/>
        <v>726.80250000000001</v>
      </c>
      <c r="Q2728" s="69">
        <f t="shared" si="868"/>
        <v>0.25</v>
      </c>
    </row>
    <row r="2729" spans="1:17" ht="24" customHeight="1" x14ac:dyDescent="0.2">
      <c r="A2729" s="12" t="s">
        <v>48</v>
      </c>
      <c r="B2729" s="14">
        <v>88264</v>
      </c>
      <c r="C2729" s="12" t="s">
        <v>44</v>
      </c>
      <c r="D2729" s="12" t="s">
        <v>564</v>
      </c>
      <c r="E2729" s="137" t="s">
        <v>46</v>
      </c>
      <c r="F2729" s="137"/>
      <c r="G2729" s="13" t="s">
        <v>73</v>
      </c>
      <c r="H2729" s="16">
        <v>0.6</v>
      </c>
      <c r="I2729" s="15">
        <f t="shared" ref="I2729:I2731" si="881">P2729</f>
        <v>16.484999999999999</v>
      </c>
      <c r="J2729" s="15">
        <f>ROUND(H2729*I2729,2)</f>
        <v>9.89</v>
      </c>
      <c r="K2729" s="65"/>
      <c r="N2729" s="59">
        <v>21.98</v>
      </c>
      <c r="O2729" s="68">
        <f t="shared" si="867"/>
        <v>5.4950000000000001</v>
      </c>
      <c r="P2729" s="68">
        <f t="shared" si="872"/>
        <v>16.484999999999999</v>
      </c>
      <c r="Q2729" s="69">
        <f t="shared" si="868"/>
        <v>0.25</v>
      </c>
    </row>
    <row r="2730" spans="1:17" ht="26.1" customHeight="1" x14ac:dyDescent="0.2">
      <c r="A2730" s="12" t="s">
        <v>48</v>
      </c>
      <c r="B2730" s="14">
        <v>88247</v>
      </c>
      <c r="C2730" s="12" t="s">
        <v>44</v>
      </c>
      <c r="D2730" s="12" t="s">
        <v>1049</v>
      </c>
      <c r="E2730" s="137" t="s">
        <v>46</v>
      </c>
      <c r="F2730" s="137"/>
      <c r="G2730" s="13" t="s">
        <v>73</v>
      </c>
      <c r="H2730" s="16">
        <v>0.6</v>
      </c>
      <c r="I2730" s="15">
        <f t="shared" si="881"/>
        <v>13.5975</v>
      </c>
      <c r="J2730" s="15">
        <f t="shared" ref="J2730:J2731" si="882">ROUND(H2730*I2730,2)</f>
        <v>8.16</v>
      </c>
      <c r="K2730" s="65"/>
      <c r="N2730" s="59">
        <v>18.13</v>
      </c>
      <c r="O2730" s="68">
        <f t="shared" si="867"/>
        <v>4.5324999999999998</v>
      </c>
      <c r="P2730" s="68">
        <f t="shared" si="872"/>
        <v>13.5975</v>
      </c>
      <c r="Q2730" s="69">
        <f t="shared" si="868"/>
        <v>0.25</v>
      </c>
    </row>
    <row r="2731" spans="1:17" ht="26.1" customHeight="1" thickBot="1" x14ac:dyDescent="0.25">
      <c r="A2731" s="17" t="s">
        <v>50</v>
      </c>
      <c r="B2731" s="19">
        <v>10065</v>
      </c>
      <c r="C2731" s="17" t="s">
        <v>90</v>
      </c>
      <c r="D2731" s="17" t="s">
        <v>1318</v>
      </c>
      <c r="E2731" s="139" t="s">
        <v>54</v>
      </c>
      <c r="F2731" s="139"/>
      <c r="G2731" s="18" t="s">
        <v>545</v>
      </c>
      <c r="H2731" s="21">
        <v>1</v>
      </c>
      <c r="I2731" s="20">
        <f t="shared" si="881"/>
        <v>708.75</v>
      </c>
      <c r="J2731" s="20">
        <f t="shared" si="882"/>
        <v>708.75</v>
      </c>
      <c r="K2731" s="65"/>
      <c r="N2731" s="59">
        <v>945</v>
      </c>
      <c r="O2731" s="68">
        <f t="shared" si="867"/>
        <v>236.25</v>
      </c>
      <c r="P2731" s="68">
        <f t="shared" si="872"/>
        <v>708.75</v>
      </c>
      <c r="Q2731" s="69">
        <f t="shared" si="868"/>
        <v>0.25</v>
      </c>
    </row>
    <row r="2732" spans="1:17" ht="0.95" customHeight="1" thickTop="1" x14ac:dyDescent="0.2">
      <c r="A2732" s="11"/>
      <c r="B2732" s="11"/>
      <c r="C2732" s="11"/>
      <c r="D2732" s="11"/>
      <c r="E2732" s="11"/>
      <c r="F2732" s="11"/>
      <c r="G2732" s="11"/>
      <c r="H2732" s="11"/>
      <c r="I2732" s="11"/>
      <c r="J2732" s="11"/>
      <c r="K2732" s="65" t="b">
        <f t="shared" si="869"/>
        <v>0</v>
      </c>
      <c r="N2732" s="59"/>
      <c r="O2732" s="68">
        <f t="shared" si="867"/>
        <v>0</v>
      </c>
      <c r="P2732" s="68">
        <f t="shared" si="872"/>
        <v>0</v>
      </c>
      <c r="Q2732" s="69" t="e">
        <f t="shared" si="868"/>
        <v>#DIV/0!</v>
      </c>
    </row>
    <row r="2733" spans="1:17" ht="18" customHeight="1" x14ac:dyDescent="0.2">
      <c r="A2733" s="2" t="s">
        <v>1319</v>
      </c>
      <c r="B2733" s="4" t="s">
        <v>36</v>
      </c>
      <c r="C2733" s="2" t="s">
        <v>37</v>
      </c>
      <c r="D2733" s="2" t="s">
        <v>9</v>
      </c>
      <c r="E2733" s="129" t="s">
        <v>38</v>
      </c>
      <c r="F2733" s="129"/>
      <c r="G2733" s="3" t="s">
        <v>39</v>
      </c>
      <c r="H2733" s="4" t="s">
        <v>40</v>
      </c>
      <c r="I2733" s="4" t="s">
        <v>41</v>
      </c>
      <c r="J2733" s="4" t="s">
        <v>10</v>
      </c>
      <c r="K2733" s="65">
        <f t="shared" si="869"/>
        <v>464.12</v>
      </c>
      <c r="N2733" s="59" t="s">
        <v>41</v>
      </c>
      <c r="O2733" s="68" t="e">
        <f t="shared" si="867"/>
        <v>#VALUE!</v>
      </c>
      <c r="P2733" s="68" t="e">
        <f t="shared" si="872"/>
        <v>#VALUE!</v>
      </c>
      <c r="Q2733" s="69" t="e">
        <f t="shared" si="868"/>
        <v>#VALUE!</v>
      </c>
    </row>
    <row r="2734" spans="1:17" ht="39" customHeight="1" x14ac:dyDescent="0.2">
      <c r="A2734" s="6" t="s">
        <v>42</v>
      </c>
      <c r="B2734" s="8">
        <v>101907</v>
      </c>
      <c r="C2734" s="6" t="s">
        <v>44</v>
      </c>
      <c r="D2734" s="6" t="s">
        <v>1320</v>
      </c>
      <c r="E2734" s="138" t="s">
        <v>251</v>
      </c>
      <c r="F2734" s="138"/>
      <c r="G2734" s="7" t="s">
        <v>130</v>
      </c>
      <c r="H2734" s="10">
        <v>1</v>
      </c>
      <c r="I2734" s="9">
        <f>SUM(J2735:J2738)</f>
        <v>464.12</v>
      </c>
      <c r="J2734" s="9">
        <f>H2734*I2734</f>
        <v>464.12</v>
      </c>
      <c r="K2734" s="65"/>
      <c r="N2734" s="59">
        <v>618.83000000000004</v>
      </c>
      <c r="O2734" s="68">
        <f t="shared" si="867"/>
        <v>154.70750000000001</v>
      </c>
      <c r="P2734" s="68">
        <f t="shared" si="872"/>
        <v>464.12250000000006</v>
      </c>
      <c r="Q2734" s="69">
        <f t="shared" si="868"/>
        <v>0.25</v>
      </c>
    </row>
    <row r="2735" spans="1:17" ht="26.1" customHeight="1" x14ac:dyDescent="0.2">
      <c r="A2735" s="12" t="s">
        <v>48</v>
      </c>
      <c r="B2735" s="14">
        <v>88248</v>
      </c>
      <c r="C2735" s="12" t="s">
        <v>44</v>
      </c>
      <c r="D2735" s="12" t="s">
        <v>754</v>
      </c>
      <c r="E2735" s="137" t="s">
        <v>46</v>
      </c>
      <c r="F2735" s="137"/>
      <c r="G2735" s="13" t="s">
        <v>73</v>
      </c>
      <c r="H2735" s="16">
        <v>0.45739999999999997</v>
      </c>
      <c r="I2735" s="15">
        <f t="shared" ref="I2735:I2738" si="883">P2735</f>
        <v>12.914999999999999</v>
      </c>
      <c r="J2735" s="15">
        <f t="shared" ref="J2735:J2738" si="884">ROUNDDOWN(H2735*I2735,2)</f>
        <v>5.9</v>
      </c>
      <c r="K2735" s="65"/>
      <c r="N2735" s="59">
        <v>17.22</v>
      </c>
      <c r="O2735" s="68">
        <f t="shared" si="867"/>
        <v>4.3049999999999997</v>
      </c>
      <c r="P2735" s="68">
        <f t="shared" si="872"/>
        <v>12.914999999999999</v>
      </c>
      <c r="Q2735" s="69">
        <f t="shared" si="868"/>
        <v>0.25</v>
      </c>
    </row>
    <row r="2736" spans="1:17" ht="26.1" customHeight="1" x14ac:dyDescent="0.2">
      <c r="A2736" s="12" t="s">
        <v>48</v>
      </c>
      <c r="B2736" s="14">
        <v>88267</v>
      </c>
      <c r="C2736" s="12" t="s">
        <v>44</v>
      </c>
      <c r="D2736" s="12" t="s">
        <v>486</v>
      </c>
      <c r="E2736" s="137" t="s">
        <v>46</v>
      </c>
      <c r="F2736" s="137"/>
      <c r="G2736" s="13" t="s">
        <v>73</v>
      </c>
      <c r="H2736" s="16">
        <v>0.45739999999999997</v>
      </c>
      <c r="I2736" s="15">
        <f t="shared" si="883"/>
        <v>15.75</v>
      </c>
      <c r="J2736" s="15">
        <f t="shared" si="884"/>
        <v>7.2</v>
      </c>
      <c r="K2736" s="65"/>
      <c r="N2736" s="59">
        <v>21</v>
      </c>
      <c r="O2736" s="68">
        <f t="shared" si="867"/>
        <v>5.25</v>
      </c>
      <c r="P2736" s="68">
        <f t="shared" si="872"/>
        <v>15.75</v>
      </c>
      <c r="Q2736" s="69">
        <f t="shared" si="868"/>
        <v>0.25</v>
      </c>
    </row>
    <row r="2737" spans="1:17" ht="39" customHeight="1" x14ac:dyDescent="0.2">
      <c r="A2737" s="17" t="s">
        <v>50</v>
      </c>
      <c r="B2737" s="19">
        <v>4350</v>
      </c>
      <c r="C2737" s="17" t="s">
        <v>44</v>
      </c>
      <c r="D2737" s="17" t="s">
        <v>1321</v>
      </c>
      <c r="E2737" s="139" t="s">
        <v>54</v>
      </c>
      <c r="F2737" s="139"/>
      <c r="G2737" s="18" t="s">
        <v>130</v>
      </c>
      <c r="H2737" s="21">
        <v>2</v>
      </c>
      <c r="I2737" s="20">
        <f t="shared" si="883"/>
        <v>0.51</v>
      </c>
      <c r="J2737" s="20">
        <f t="shared" si="884"/>
        <v>1.02</v>
      </c>
      <c r="K2737" s="65"/>
      <c r="N2737" s="59">
        <v>0.68</v>
      </c>
      <c r="O2737" s="68">
        <f t="shared" si="867"/>
        <v>0.17</v>
      </c>
      <c r="P2737" s="68">
        <f t="shared" si="872"/>
        <v>0.51</v>
      </c>
      <c r="Q2737" s="69">
        <f t="shared" si="868"/>
        <v>0.25</v>
      </c>
    </row>
    <row r="2738" spans="1:17" ht="26.1" customHeight="1" thickBot="1" x14ac:dyDescent="0.25">
      <c r="A2738" s="17" t="s">
        <v>50</v>
      </c>
      <c r="B2738" s="19">
        <v>10889</v>
      </c>
      <c r="C2738" s="17" t="s">
        <v>44</v>
      </c>
      <c r="D2738" s="17" t="s">
        <v>1322</v>
      </c>
      <c r="E2738" s="139" t="s">
        <v>54</v>
      </c>
      <c r="F2738" s="139"/>
      <c r="G2738" s="18" t="s">
        <v>130</v>
      </c>
      <c r="H2738" s="21">
        <v>1</v>
      </c>
      <c r="I2738" s="20">
        <f t="shared" si="883"/>
        <v>450</v>
      </c>
      <c r="J2738" s="20">
        <f t="shared" si="884"/>
        <v>450</v>
      </c>
      <c r="K2738" s="65"/>
      <c r="N2738" s="59">
        <v>600</v>
      </c>
      <c r="O2738" s="68">
        <f t="shared" si="867"/>
        <v>150</v>
      </c>
      <c r="P2738" s="68">
        <f t="shared" si="872"/>
        <v>450</v>
      </c>
      <c r="Q2738" s="69">
        <f t="shared" si="868"/>
        <v>0.25</v>
      </c>
    </row>
    <row r="2739" spans="1:17" ht="0.95" customHeight="1" thickTop="1" x14ac:dyDescent="0.2">
      <c r="A2739" s="11"/>
      <c r="B2739" s="11"/>
      <c r="C2739" s="11"/>
      <c r="D2739" s="11"/>
      <c r="E2739" s="11"/>
      <c r="F2739" s="11"/>
      <c r="G2739" s="11"/>
      <c r="H2739" s="11"/>
      <c r="I2739" s="11"/>
      <c r="J2739" s="11"/>
      <c r="K2739" s="65" t="b">
        <f t="shared" si="869"/>
        <v>0</v>
      </c>
      <c r="N2739" s="59"/>
      <c r="O2739" s="68">
        <f t="shared" si="867"/>
        <v>0</v>
      </c>
      <c r="P2739" s="68">
        <f t="shared" si="872"/>
        <v>0</v>
      </c>
      <c r="Q2739" s="69" t="e">
        <f t="shared" si="868"/>
        <v>#DIV/0!</v>
      </c>
    </row>
    <row r="2740" spans="1:17" ht="18" customHeight="1" x14ac:dyDescent="0.2">
      <c r="A2740" s="2" t="s">
        <v>1323</v>
      </c>
      <c r="B2740" s="4" t="s">
        <v>36</v>
      </c>
      <c r="C2740" s="2" t="s">
        <v>37</v>
      </c>
      <c r="D2740" s="2" t="s">
        <v>9</v>
      </c>
      <c r="E2740" s="129" t="s">
        <v>38</v>
      </c>
      <c r="F2740" s="129"/>
      <c r="G2740" s="3" t="s">
        <v>39</v>
      </c>
      <c r="H2740" s="4" t="s">
        <v>40</v>
      </c>
      <c r="I2740" s="4" t="s">
        <v>41</v>
      </c>
      <c r="J2740" s="4" t="s">
        <v>10</v>
      </c>
      <c r="K2740" s="65">
        <f t="shared" si="869"/>
        <v>13.91</v>
      </c>
      <c r="N2740" s="59" t="s">
        <v>41</v>
      </c>
      <c r="O2740" s="68" t="e">
        <f t="shared" si="867"/>
        <v>#VALUE!</v>
      </c>
      <c r="P2740" s="68" t="e">
        <f t="shared" si="872"/>
        <v>#VALUE!</v>
      </c>
      <c r="Q2740" s="69" t="e">
        <f t="shared" si="868"/>
        <v>#VALUE!</v>
      </c>
    </row>
    <row r="2741" spans="1:17" ht="39" customHeight="1" x14ac:dyDescent="0.2">
      <c r="A2741" s="6" t="s">
        <v>42</v>
      </c>
      <c r="B2741" s="8">
        <v>101549</v>
      </c>
      <c r="C2741" s="6" t="s">
        <v>44</v>
      </c>
      <c r="D2741" s="6" t="s">
        <v>1324</v>
      </c>
      <c r="E2741" s="138" t="s">
        <v>157</v>
      </c>
      <c r="F2741" s="138"/>
      <c r="G2741" s="7" t="s">
        <v>130</v>
      </c>
      <c r="H2741" s="10">
        <v>1</v>
      </c>
      <c r="I2741" s="9">
        <f>SUM(J2742:J2744)</f>
        <v>13.91</v>
      </c>
      <c r="J2741" s="9">
        <f>H2741*I2741</f>
        <v>13.91</v>
      </c>
      <c r="K2741" s="65"/>
      <c r="N2741" s="59">
        <v>18.54</v>
      </c>
      <c r="O2741" s="68">
        <f t="shared" si="867"/>
        <v>4.6349999999999998</v>
      </c>
      <c r="P2741" s="68">
        <f t="shared" si="872"/>
        <v>13.904999999999999</v>
      </c>
      <c r="Q2741" s="69">
        <f t="shared" si="868"/>
        <v>0.25</v>
      </c>
    </row>
    <row r="2742" spans="1:17" ht="26.1" customHeight="1" x14ac:dyDescent="0.2">
      <c r="A2742" s="12" t="s">
        <v>48</v>
      </c>
      <c r="B2742" s="14">
        <v>88247</v>
      </c>
      <c r="C2742" s="12" t="s">
        <v>44</v>
      </c>
      <c r="D2742" s="12" t="s">
        <v>1049</v>
      </c>
      <c r="E2742" s="137" t="s">
        <v>46</v>
      </c>
      <c r="F2742" s="137"/>
      <c r="G2742" s="13" t="s">
        <v>73</v>
      </c>
      <c r="H2742" s="16">
        <v>2.22644E-2</v>
      </c>
      <c r="I2742" s="15">
        <f t="shared" ref="I2742:I2744" si="885">P2742</f>
        <v>13.5975</v>
      </c>
      <c r="J2742" s="15">
        <f>ROUND(H2742*I2742,2)</f>
        <v>0.3</v>
      </c>
      <c r="K2742" s="65"/>
      <c r="N2742" s="59">
        <v>18.13</v>
      </c>
      <c r="O2742" s="68">
        <f t="shared" si="867"/>
        <v>4.5324999999999998</v>
      </c>
      <c r="P2742" s="68">
        <f t="shared" si="872"/>
        <v>13.5975</v>
      </c>
      <c r="Q2742" s="69">
        <f t="shared" si="868"/>
        <v>0.25</v>
      </c>
    </row>
    <row r="2743" spans="1:17" ht="24" customHeight="1" x14ac:dyDescent="0.2">
      <c r="A2743" s="12" t="s">
        <v>48</v>
      </c>
      <c r="B2743" s="14">
        <v>88264</v>
      </c>
      <c r="C2743" s="12" t="s">
        <v>44</v>
      </c>
      <c r="D2743" s="12" t="s">
        <v>564</v>
      </c>
      <c r="E2743" s="137" t="s">
        <v>46</v>
      </c>
      <c r="F2743" s="137"/>
      <c r="G2743" s="13" t="s">
        <v>73</v>
      </c>
      <c r="H2743" s="16">
        <v>0.20039999999999999</v>
      </c>
      <c r="I2743" s="15">
        <f t="shared" si="885"/>
        <v>16.484999999999999</v>
      </c>
      <c r="J2743" s="15">
        <f>ROUND(H2743*I2743,2)</f>
        <v>3.3</v>
      </c>
      <c r="K2743" s="65"/>
      <c r="N2743" s="59">
        <v>21.98</v>
      </c>
      <c r="O2743" s="68">
        <f t="shared" si="867"/>
        <v>5.4950000000000001</v>
      </c>
      <c r="P2743" s="68">
        <f t="shared" si="872"/>
        <v>16.484999999999999</v>
      </c>
      <c r="Q2743" s="69">
        <f t="shared" si="868"/>
        <v>0.25</v>
      </c>
    </row>
    <row r="2744" spans="1:17" ht="26.1" customHeight="1" thickBot="1" x14ac:dyDescent="0.25">
      <c r="A2744" s="17" t="s">
        <v>50</v>
      </c>
      <c r="B2744" s="19">
        <v>1564</v>
      </c>
      <c r="C2744" s="17" t="s">
        <v>44</v>
      </c>
      <c r="D2744" s="17" t="s">
        <v>1325</v>
      </c>
      <c r="E2744" s="139" t="s">
        <v>54</v>
      </c>
      <c r="F2744" s="139"/>
      <c r="G2744" s="18" t="s">
        <v>130</v>
      </c>
      <c r="H2744" s="21">
        <v>1</v>
      </c>
      <c r="I2744" s="20">
        <f t="shared" si="885"/>
        <v>10.305</v>
      </c>
      <c r="J2744" s="20">
        <f>ROUND(H2744*I2744,2)</f>
        <v>10.31</v>
      </c>
      <c r="K2744" s="65"/>
      <c r="N2744" s="59">
        <v>13.74</v>
      </c>
      <c r="O2744" s="68">
        <f t="shared" si="867"/>
        <v>3.4350000000000001</v>
      </c>
      <c r="P2744" s="68">
        <f t="shared" si="872"/>
        <v>10.305</v>
      </c>
      <c r="Q2744" s="69">
        <f t="shared" si="868"/>
        <v>0.25</v>
      </c>
    </row>
    <row r="2745" spans="1:17" ht="0.95" customHeight="1" thickTop="1" x14ac:dyDescent="0.2">
      <c r="A2745" s="11"/>
      <c r="B2745" s="11"/>
      <c r="C2745" s="11"/>
      <c r="D2745" s="11"/>
      <c r="E2745" s="11"/>
      <c r="F2745" s="11"/>
      <c r="G2745" s="11"/>
      <c r="H2745" s="11"/>
      <c r="I2745" s="11"/>
      <c r="J2745" s="11"/>
      <c r="K2745" s="65" t="b">
        <f t="shared" si="869"/>
        <v>0</v>
      </c>
      <c r="N2745" s="59"/>
      <c r="O2745" s="68">
        <f t="shared" si="867"/>
        <v>0</v>
      </c>
      <c r="P2745" s="68">
        <f t="shared" si="872"/>
        <v>0</v>
      </c>
      <c r="Q2745" s="69" t="e">
        <f t="shared" si="868"/>
        <v>#DIV/0!</v>
      </c>
    </row>
    <row r="2746" spans="1:17" ht="18" customHeight="1" x14ac:dyDescent="0.2">
      <c r="A2746" s="2" t="s">
        <v>1326</v>
      </c>
      <c r="B2746" s="4" t="s">
        <v>36</v>
      </c>
      <c r="C2746" s="2" t="s">
        <v>37</v>
      </c>
      <c r="D2746" s="2" t="s">
        <v>9</v>
      </c>
      <c r="E2746" s="129" t="s">
        <v>38</v>
      </c>
      <c r="F2746" s="129"/>
      <c r="G2746" s="3" t="s">
        <v>39</v>
      </c>
      <c r="H2746" s="4" t="s">
        <v>40</v>
      </c>
      <c r="I2746" s="4" t="s">
        <v>41</v>
      </c>
      <c r="J2746" s="4" t="s">
        <v>10</v>
      </c>
      <c r="K2746" s="65">
        <f t="shared" si="869"/>
        <v>30.509999999999998</v>
      </c>
      <c r="N2746" s="59" t="s">
        <v>41</v>
      </c>
      <c r="O2746" s="68" t="e">
        <f t="shared" si="867"/>
        <v>#VALUE!</v>
      </c>
      <c r="P2746" s="68" t="e">
        <f t="shared" si="872"/>
        <v>#VALUE!</v>
      </c>
      <c r="Q2746" s="69" t="e">
        <f t="shared" si="868"/>
        <v>#VALUE!</v>
      </c>
    </row>
    <row r="2747" spans="1:17" ht="26.1" customHeight="1" x14ac:dyDescent="0.2">
      <c r="A2747" s="6" t="s">
        <v>42</v>
      </c>
      <c r="B2747" s="8">
        <v>101547</v>
      </c>
      <c r="C2747" s="6" t="s">
        <v>44</v>
      </c>
      <c r="D2747" s="6" t="s">
        <v>1327</v>
      </c>
      <c r="E2747" s="138" t="s">
        <v>157</v>
      </c>
      <c r="F2747" s="138"/>
      <c r="G2747" s="7" t="s">
        <v>130</v>
      </c>
      <c r="H2747" s="10">
        <v>1</v>
      </c>
      <c r="I2747" s="9">
        <f>SUM(J2748:J2750)</f>
        <v>30.509999999999998</v>
      </c>
      <c r="J2747" s="9">
        <f>H2747*I2747</f>
        <v>30.509999999999998</v>
      </c>
      <c r="K2747" s="65"/>
      <c r="N2747" s="59">
        <v>40.68</v>
      </c>
      <c r="O2747" s="68">
        <f t="shared" si="867"/>
        <v>10.17</v>
      </c>
      <c r="P2747" s="68">
        <f t="shared" si="872"/>
        <v>30.509999999999998</v>
      </c>
      <c r="Q2747" s="69">
        <f t="shared" si="868"/>
        <v>0.25</v>
      </c>
    </row>
    <row r="2748" spans="1:17" ht="26.1" customHeight="1" x14ac:dyDescent="0.2">
      <c r="A2748" s="12" t="s">
        <v>48</v>
      </c>
      <c r="B2748" s="14">
        <v>88247</v>
      </c>
      <c r="C2748" s="12" t="s">
        <v>44</v>
      </c>
      <c r="D2748" s="12" t="s">
        <v>1049</v>
      </c>
      <c r="E2748" s="137" t="s">
        <v>46</v>
      </c>
      <c r="F2748" s="137"/>
      <c r="G2748" s="13" t="s">
        <v>73</v>
      </c>
      <c r="H2748" s="16">
        <v>6.8770999999999997E-3</v>
      </c>
      <c r="I2748" s="15">
        <f t="shared" ref="I2748:I2750" si="886">P2748</f>
        <v>13.5975</v>
      </c>
      <c r="J2748" s="15">
        <f t="shared" ref="J2748:J2750" si="887">ROUNDDOWN(H2748*I2748,2)</f>
        <v>0.09</v>
      </c>
      <c r="K2748" s="65"/>
      <c r="N2748" s="59">
        <v>18.13</v>
      </c>
      <c r="O2748" s="68">
        <f t="shared" si="867"/>
        <v>4.5324999999999998</v>
      </c>
      <c r="P2748" s="68">
        <f t="shared" si="872"/>
        <v>13.5975</v>
      </c>
      <c r="Q2748" s="69">
        <f t="shared" si="868"/>
        <v>0.25</v>
      </c>
    </row>
    <row r="2749" spans="1:17" ht="24" customHeight="1" x14ac:dyDescent="0.2">
      <c r="A2749" s="12" t="s">
        <v>48</v>
      </c>
      <c r="B2749" s="14">
        <v>88264</v>
      </c>
      <c r="C2749" s="12" t="s">
        <v>44</v>
      </c>
      <c r="D2749" s="12" t="s">
        <v>564</v>
      </c>
      <c r="E2749" s="137" t="s">
        <v>46</v>
      </c>
      <c r="F2749" s="137"/>
      <c r="G2749" s="13" t="s">
        <v>73</v>
      </c>
      <c r="H2749" s="16">
        <v>6.1899999999999997E-2</v>
      </c>
      <c r="I2749" s="15">
        <f t="shared" si="886"/>
        <v>16.484999999999999</v>
      </c>
      <c r="J2749" s="15">
        <f t="shared" si="887"/>
        <v>1.02</v>
      </c>
      <c r="K2749" s="65"/>
      <c r="N2749" s="59">
        <v>21.98</v>
      </c>
      <c r="O2749" s="68">
        <f t="shared" si="867"/>
        <v>5.4950000000000001</v>
      </c>
      <c r="P2749" s="68">
        <f t="shared" si="872"/>
        <v>16.484999999999999</v>
      </c>
      <c r="Q2749" s="69">
        <f t="shared" si="868"/>
        <v>0.25</v>
      </c>
    </row>
    <row r="2750" spans="1:17" ht="26.1" customHeight="1" thickBot="1" x14ac:dyDescent="0.25">
      <c r="A2750" s="17" t="s">
        <v>50</v>
      </c>
      <c r="B2750" s="19">
        <v>3405</v>
      </c>
      <c r="C2750" s="17" t="s">
        <v>44</v>
      </c>
      <c r="D2750" s="17" t="s">
        <v>1328</v>
      </c>
      <c r="E2750" s="139" t="s">
        <v>54</v>
      </c>
      <c r="F2750" s="139"/>
      <c r="G2750" s="18" t="s">
        <v>130</v>
      </c>
      <c r="H2750" s="21">
        <v>1</v>
      </c>
      <c r="I2750" s="20">
        <f t="shared" si="886"/>
        <v>29.400000000000002</v>
      </c>
      <c r="J2750" s="20">
        <f t="shared" si="887"/>
        <v>29.4</v>
      </c>
      <c r="K2750" s="65"/>
      <c r="N2750" s="59">
        <v>39.200000000000003</v>
      </c>
      <c r="O2750" s="68">
        <f t="shared" si="867"/>
        <v>9.8000000000000007</v>
      </c>
      <c r="P2750" s="68">
        <f t="shared" si="872"/>
        <v>29.400000000000002</v>
      </c>
      <c r="Q2750" s="69">
        <f t="shared" si="868"/>
        <v>0.25</v>
      </c>
    </row>
    <row r="2751" spans="1:17" ht="0.95" customHeight="1" thickTop="1" x14ac:dyDescent="0.2">
      <c r="A2751" s="11"/>
      <c r="B2751" s="11"/>
      <c r="C2751" s="11"/>
      <c r="D2751" s="11"/>
      <c r="E2751" s="11"/>
      <c r="F2751" s="11"/>
      <c r="G2751" s="11"/>
      <c r="H2751" s="11"/>
      <c r="I2751" s="11"/>
      <c r="J2751" s="11"/>
      <c r="K2751" s="65" t="b">
        <f t="shared" si="869"/>
        <v>0</v>
      </c>
      <c r="N2751" s="59"/>
      <c r="O2751" s="68">
        <f t="shared" si="867"/>
        <v>0</v>
      </c>
      <c r="P2751" s="68">
        <f t="shared" si="872"/>
        <v>0</v>
      </c>
      <c r="Q2751" s="69" t="e">
        <f t="shared" si="868"/>
        <v>#DIV/0!</v>
      </c>
    </row>
    <row r="2752" spans="1:17" ht="18" customHeight="1" x14ac:dyDescent="0.2">
      <c r="A2752" s="2" t="s">
        <v>1329</v>
      </c>
      <c r="B2752" s="4" t="s">
        <v>36</v>
      </c>
      <c r="C2752" s="2" t="s">
        <v>37</v>
      </c>
      <c r="D2752" s="2" t="s">
        <v>9</v>
      </c>
      <c r="E2752" s="129" t="s">
        <v>38</v>
      </c>
      <c r="F2752" s="129"/>
      <c r="G2752" s="3" t="s">
        <v>39</v>
      </c>
      <c r="H2752" s="4" t="s">
        <v>40</v>
      </c>
      <c r="I2752" s="4" t="s">
        <v>41</v>
      </c>
      <c r="J2752" s="4" t="s">
        <v>10</v>
      </c>
      <c r="K2752" s="65">
        <f t="shared" si="869"/>
        <v>9.84</v>
      </c>
      <c r="N2752" s="59" t="s">
        <v>41</v>
      </c>
      <c r="O2752" s="68" t="e">
        <f t="shared" si="867"/>
        <v>#VALUE!</v>
      </c>
      <c r="P2752" s="68" t="e">
        <f t="shared" si="872"/>
        <v>#VALUE!</v>
      </c>
      <c r="Q2752" s="69" t="e">
        <f t="shared" si="868"/>
        <v>#VALUE!</v>
      </c>
    </row>
    <row r="2753" spans="1:17" ht="26.1" customHeight="1" x14ac:dyDescent="0.2">
      <c r="A2753" s="6" t="s">
        <v>42</v>
      </c>
      <c r="B2753" s="8" t="s">
        <v>1330</v>
      </c>
      <c r="C2753" s="6" t="s">
        <v>87</v>
      </c>
      <c r="D2753" s="6" t="s">
        <v>1331</v>
      </c>
      <c r="E2753" s="138" t="s">
        <v>46</v>
      </c>
      <c r="F2753" s="138"/>
      <c r="G2753" s="7" t="s">
        <v>97</v>
      </c>
      <c r="H2753" s="10">
        <v>1</v>
      </c>
      <c r="I2753" s="9">
        <f>SUM(J2754)</f>
        <v>9.84</v>
      </c>
      <c r="J2753" s="9">
        <f>H2753*I2753</f>
        <v>9.84</v>
      </c>
      <c r="K2753" s="65"/>
      <c r="N2753" s="59">
        <v>13.12</v>
      </c>
      <c r="O2753" s="68">
        <f t="shared" si="867"/>
        <v>3.28</v>
      </c>
      <c r="P2753" s="68">
        <f t="shared" si="872"/>
        <v>9.84</v>
      </c>
      <c r="Q2753" s="69">
        <f t="shared" si="868"/>
        <v>0.25</v>
      </c>
    </row>
    <row r="2754" spans="1:17" ht="26.1" customHeight="1" thickBot="1" x14ac:dyDescent="0.25">
      <c r="A2754" s="17" t="s">
        <v>50</v>
      </c>
      <c r="B2754" s="19">
        <v>402</v>
      </c>
      <c r="C2754" s="17" t="s">
        <v>44</v>
      </c>
      <c r="D2754" s="17" t="s">
        <v>1331</v>
      </c>
      <c r="E2754" s="139" t="s">
        <v>54</v>
      </c>
      <c r="F2754" s="139"/>
      <c r="G2754" s="18" t="s">
        <v>130</v>
      </c>
      <c r="H2754" s="21">
        <v>1</v>
      </c>
      <c r="I2754" s="20">
        <f t="shared" ref="I2754" si="888">P2754</f>
        <v>9.84</v>
      </c>
      <c r="J2754" s="20">
        <f t="shared" ref="J2754" si="889">ROUNDDOWN(H2754*I2754,2)</f>
        <v>9.84</v>
      </c>
      <c r="K2754" s="65"/>
      <c r="N2754" s="59">
        <v>13.12</v>
      </c>
      <c r="O2754" s="68">
        <f t="shared" si="867"/>
        <v>3.28</v>
      </c>
      <c r="P2754" s="68">
        <f t="shared" si="872"/>
        <v>9.84</v>
      </c>
      <c r="Q2754" s="69">
        <f t="shared" si="868"/>
        <v>0.25</v>
      </c>
    </row>
    <row r="2755" spans="1:17" ht="0.95" customHeight="1" thickTop="1" x14ac:dyDescent="0.2">
      <c r="A2755" s="11"/>
      <c r="B2755" s="11"/>
      <c r="C2755" s="11"/>
      <c r="D2755" s="11"/>
      <c r="E2755" s="11"/>
      <c r="F2755" s="11"/>
      <c r="G2755" s="11"/>
      <c r="H2755" s="11"/>
      <c r="I2755" s="11"/>
      <c r="J2755" s="11"/>
      <c r="K2755" s="65" t="b">
        <f t="shared" si="869"/>
        <v>0</v>
      </c>
      <c r="N2755" s="59"/>
      <c r="O2755" s="68">
        <f t="shared" si="867"/>
        <v>0</v>
      </c>
      <c r="P2755" s="68">
        <f t="shared" si="872"/>
        <v>0</v>
      </c>
      <c r="Q2755" s="69" t="e">
        <f t="shared" si="868"/>
        <v>#DIV/0!</v>
      </c>
    </row>
    <row r="2756" spans="1:17" ht="18" customHeight="1" x14ac:dyDescent="0.2">
      <c r="A2756" s="2" t="s">
        <v>1332</v>
      </c>
      <c r="B2756" s="4" t="s">
        <v>36</v>
      </c>
      <c r="C2756" s="2" t="s">
        <v>37</v>
      </c>
      <c r="D2756" s="2" t="s">
        <v>9</v>
      </c>
      <c r="E2756" s="129" t="s">
        <v>38</v>
      </c>
      <c r="F2756" s="129"/>
      <c r="G2756" s="3" t="s">
        <v>39</v>
      </c>
      <c r="H2756" s="4" t="s">
        <v>40</v>
      </c>
      <c r="I2756" s="4" t="s">
        <v>41</v>
      </c>
      <c r="J2756" s="4" t="s">
        <v>10</v>
      </c>
      <c r="K2756" s="65">
        <f t="shared" si="869"/>
        <v>16.38</v>
      </c>
      <c r="N2756" s="59" t="s">
        <v>41</v>
      </c>
      <c r="O2756" s="68" t="e">
        <f t="shared" si="867"/>
        <v>#VALUE!</v>
      </c>
      <c r="P2756" s="68" t="e">
        <f t="shared" si="872"/>
        <v>#VALUE!</v>
      </c>
      <c r="Q2756" s="69" t="e">
        <f t="shared" si="868"/>
        <v>#VALUE!</v>
      </c>
    </row>
    <row r="2757" spans="1:17" ht="24" customHeight="1" x14ac:dyDescent="0.2">
      <c r="A2757" s="6" t="s">
        <v>42</v>
      </c>
      <c r="B2757" s="8">
        <v>12462</v>
      </c>
      <c r="C2757" s="6" t="s">
        <v>90</v>
      </c>
      <c r="D2757" s="6" t="s">
        <v>1333</v>
      </c>
      <c r="E2757" s="138" t="s">
        <v>1184</v>
      </c>
      <c r="F2757" s="138"/>
      <c r="G2757" s="7" t="s">
        <v>545</v>
      </c>
      <c r="H2757" s="10">
        <v>1</v>
      </c>
      <c r="I2757" s="9">
        <f>SUM(J2758:J2760)</f>
        <v>16.38</v>
      </c>
      <c r="J2757" s="9">
        <f>H2757*I2757</f>
        <v>16.38</v>
      </c>
      <c r="K2757" s="65"/>
      <c r="N2757" s="59">
        <v>21.83</v>
      </c>
      <c r="O2757" s="68">
        <f t="shared" si="867"/>
        <v>5.4574999999999996</v>
      </c>
      <c r="P2757" s="68">
        <f t="shared" si="872"/>
        <v>16.372499999999999</v>
      </c>
      <c r="Q2757" s="69">
        <f t="shared" si="868"/>
        <v>0.25</v>
      </c>
    </row>
    <row r="2758" spans="1:17" ht="24" customHeight="1" x14ac:dyDescent="0.2">
      <c r="A2758" s="12" t="s">
        <v>48</v>
      </c>
      <c r="B2758" s="14">
        <v>88316</v>
      </c>
      <c r="C2758" s="12" t="s">
        <v>44</v>
      </c>
      <c r="D2758" s="12" t="s">
        <v>106</v>
      </c>
      <c r="E2758" s="137" t="s">
        <v>46</v>
      </c>
      <c r="F2758" s="137"/>
      <c r="G2758" s="13" t="s">
        <v>73</v>
      </c>
      <c r="H2758" s="16">
        <v>0.35</v>
      </c>
      <c r="I2758" s="15">
        <f t="shared" ref="I2758:I2760" si="890">P2758</f>
        <v>12.84</v>
      </c>
      <c r="J2758" s="15">
        <f>ROUNDUP(H2758*I2758,2)</f>
        <v>4.5</v>
      </c>
      <c r="K2758" s="65"/>
      <c r="N2758" s="59">
        <v>17.12</v>
      </c>
      <c r="O2758" s="68">
        <f t="shared" si="867"/>
        <v>4.28</v>
      </c>
      <c r="P2758" s="68">
        <f t="shared" si="872"/>
        <v>12.84</v>
      </c>
      <c r="Q2758" s="69">
        <f t="shared" si="868"/>
        <v>0.25</v>
      </c>
    </row>
    <row r="2759" spans="1:17" ht="24" customHeight="1" x14ac:dyDescent="0.2">
      <c r="A2759" s="12" t="s">
        <v>48</v>
      </c>
      <c r="B2759" s="14">
        <v>88264</v>
      </c>
      <c r="C2759" s="12" t="s">
        <v>44</v>
      </c>
      <c r="D2759" s="12" t="s">
        <v>564</v>
      </c>
      <c r="E2759" s="137" t="s">
        <v>46</v>
      </c>
      <c r="F2759" s="137"/>
      <c r="G2759" s="13" t="s">
        <v>73</v>
      </c>
      <c r="H2759" s="16">
        <v>0.35</v>
      </c>
      <c r="I2759" s="15">
        <f t="shared" si="890"/>
        <v>16.484999999999999</v>
      </c>
      <c r="J2759" s="15">
        <f>ROUND(H2759*I2759,2)</f>
        <v>5.77</v>
      </c>
      <c r="K2759" s="65"/>
      <c r="N2759" s="59">
        <v>21.98</v>
      </c>
      <c r="O2759" s="68">
        <f t="shared" si="867"/>
        <v>5.4950000000000001</v>
      </c>
      <c r="P2759" s="68">
        <f t="shared" si="872"/>
        <v>16.484999999999999</v>
      </c>
      <c r="Q2759" s="69">
        <f t="shared" si="868"/>
        <v>0.25</v>
      </c>
    </row>
    <row r="2760" spans="1:17" ht="26.1" customHeight="1" thickBot="1" x14ac:dyDescent="0.25">
      <c r="A2760" s="17" t="s">
        <v>50</v>
      </c>
      <c r="B2760" s="19">
        <v>2643</v>
      </c>
      <c r="C2760" s="17" t="s">
        <v>44</v>
      </c>
      <c r="D2760" s="17" t="s">
        <v>1334</v>
      </c>
      <c r="E2760" s="139" t="s">
        <v>54</v>
      </c>
      <c r="F2760" s="139"/>
      <c r="G2760" s="18" t="s">
        <v>130</v>
      </c>
      <c r="H2760" s="21">
        <v>1</v>
      </c>
      <c r="I2760" s="20">
        <f t="shared" si="890"/>
        <v>6.1125000000000007</v>
      </c>
      <c r="J2760" s="20">
        <f>ROUND(H2760*I2760,2)</f>
        <v>6.11</v>
      </c>
      <c r="K2760" s="65"/>
      <c r="N2760" s="59">
        <v>8.15</v>
      </c>
      <c r="O2760" s="68">
        <f t="shared" ref="O2760:O2823" si="891">N2760*$O$4</f>
        <v>2.0375000000000001</v>
      </c>
      <c r="P2760" s="68">
        <f t="shared" si="872"/>
        <v>6.1125000000000007</v>
      </c>
      <c r="Q2760" s="69">
        <f t="shared" ref="Q2760:Q2823" si="892">1-(P2760/N2760)</f>
        <v>0.25</v>
      </c>
    </row>
    <row r="2761" spans="1:17" ht="0.95" customHeight="1" thickTop="1" x14ac:dyDescent="0.2">
      <c r="A2761" s="11"/>
      <c r="B2761" s="11"/>
      <c r="C2761" s="11"/>
      <c r="D2761" s="11"/>
      <c r="E2761" s="11"/>
      <c r="F2761" s="11"/>
      <c r="G2761" s="11"/>
      <c r="H2761" s="11"/>
      <c r="I2761" s="11"/>
      <c r="J2761" s="11"/>
      <c r="K2761" s="65" t="b">
        <f t="shared" ref="K2761:K2820" si="893">IF(J2761="Total",J2762)</f>
        <v>0</v>
      </c>
      <c r="N2761" s="59"/>
      <c r="O2761" s="68">
        <f t="shared" si="891"/>
        <v>0</v>
      </c>
      <c r="P2761" s="68">
        <f t="shared" si="872"/>
        <v>0</v>
      </c>
      <c r="Q2761" s="69" t="e">
        <f t="shared" si="892"/>
        <v>#DIV/0!</v>
      </c>
    </row>
    <row r="2762" spans="1:17" ht="18" customHeight="1" x14ac:dyDescent="0.2">
      <c r="A2762" s="2" t="s">
        <v>1335</v>
      </c>
      <c r="B2762" s="4" t="s">
        <v>36</v>
      </c>
      <c r="C2762" s="2" t="s">
        <v>37</v>
      </c>
      <c r="D2762" s="2" t="s">
        <v>9</v>
      </c>
      <c r="E2762" s="129" t="s">
        <v>38</v>
      </c>
      <c r="F2762" s="129"/>
      <c r="G2762" s="3" t="s">
        <v>39</v>
      </c>
      <c r="H2762" s="4" t="s">
        <v>40</v>
      </c>
      <c r="I2762" s="4" t="s">
        <v>41</v>
      </c>
      <c r="J2762" s="4" t="s">
        <v>10</v>
      </c>
      <c r="K2762" s="65">
        <f t="shared" si="893"/>
        <v>135.75</v>
      </c>
      <c r="N2762" s="59" t="s">
        <v>41</v>
      </c>
      <c r="O2762" s="68" t="e">
        <f t="shared" si="891"/>
        <v>#VALUE!</v>
      </c>
      <c r="P2762" s="68" t="e">
        <f t="shared" si="872"/>
        <v>#VALUE!</v>
      </c>
      <c r="Q2762" s="69" t="e">
        <f t="shared" si="892"/>
        <v>#VALUE!</v>
      </c>
    </row>
    <row r="2763" spans="1:17" ht="26.1" customHeight="1" x14ac:dyDescent="0.2">
      <c r="A2763" s="6" t="s">
        <v>42</v>
      </c>
      <c r="B2763" s="8">
        <v>2862</v>
      </c>
      <c r="C2763" s="6" t="s">
        <v>90</v>
      </c>
      <c r="D2763" s="6" t="s">
        <v>1336</v>
      </c>
      <c r="E2763" s="138" t="s">
        <v>1337</v>
      </c>
      <c r="F2763" s="138"/>
      <c r="G2763" s="7" t="s">
        <v>545</v>
      </c>
      <c r="H2763" s="10">
        <v>1</v>
      </c>
      <c r="I2763" s="9">
        <f>SUM(J2764)</f>
        <v>135.75</v>
      </c>
      <c r="J2763" s="9">
        <f>H2763*I2763</f>
        <v>135.75</v>
      </c>
      <c r="K2763" s="65"/>
      <c r="N2763" s="59">
        <v>181</v>
      </c>
      <c r="O2763" s="68">
        <f t="shared" si="891"/>
        <v>45.25</v>
      </c>
      <c r="P2763" s="68">
        <f t="shared" si="872"/>
        <v>135.75</v>
      </c>
      <c r="Q2763" s="69">
        <f t="shared" si="892"/>
        <v>0.25</v>
      </c>
    </row>
    <row r="2764" spans="1:17" ht="26.1" customHeight="1" thickBot="1" x14ac:dyDescent="0.25">
      <c r="A2764" s="17" t="s">
        <v>50</v>
      </c>
      <c r="B2764" s="19">
        <v>711</v>
      </c>
      <c r="C2764" s="17" t="s">
        <v>90</v>
      </c>
      <c r="D2764" s="17" t="s">
        <v>1338</v>
      </c>
      <c r="E2764" s="139" t="s">
        <v>54</v>
      </c>
      <c r="F2764" s="139"/>
      <c r="G2764" s="18" t="s">
        <v>545</v>
      </c>
      <c r="H2764" s="21">
        <v>1</v>
      </c>
      <c r="I2764" s="20">
        <f t="shared" ref="I2764" si="894">P2764</f>
        <v>135.75</v>
      </c>
      <c r="J2764" s="20">
        <f t="shared" ref="J2764" si="895">ROUNDDOWN(H2764*I2764,2)</f>
        <v>135.75</v>
      </c>
      <c r="K2764" s="65"/>
      <c r="N2764" s="59">
        <v>181</v>
      </c>
      <c r="O2764" s="68">
        <f t="shared" si="891"/>
        <v>45.25</v>
      </c>
      <c r="P2764" s="68">
        <f t="shared" si="872"/>
        <v>135.75</v>
      </c>
      <c r="Q2764" s="69">
        <f t="shared" si="892"/>
        <v>0.25</v>
      </c>
    </row>
    <row r="2765" spans="1:17" ht="0.95" customHeight="1" thickTop="1" x14ac:dyDescent="0.2">
      <c r="A2765" s="11"/>
      <c r="B2765" s="11"/>
      <c r="C2765" s="11"/>
      <c r="D2765" s="11"/>
      <c r="E2765" s="11"/>
      <c r="F2765" s="11"/>
      <c r="G2765" s="11"/>
      <c r="H2765" s="11"/>
      <c r="I2765" s="11"/>
      <c r="J2765" s="11"/>
      <c r="K2765" s="65" t="b">
        <f t="shared" si="893"/>
        <v>0</v>
      </c>
      <c r="N2765" s="59"/>
      <c r="O2765" s="68">
        <f t="shared" si="891"/>
        <v>0</v>
      </c>
      <c r="P2765" s="68">
        <f t="shared" si="872"/>
        <v>0</v>
      </c>
      <c r="Q2765" s="69" t="e">
        <f t="shared" si="892"/>
        <v>#DIV/0!</v>
      </c>
    </row>
    <row r="2766" spans="1:17" ht="18" customHeight="1" x14ac:dyDescent="0.2">
      <c r="A2766" s="2" t="s">
        <v>1339</v>
      </c>
      <c r="B2766" s="4" t="s">
        <v>36</v>
      </c>
      <c r="C2766" s="2" t="s">
        <v>37</v>
      </c>
      <c r="D2766" s="2" t="s">
        <v>9</v>
      </c>
      <c r="E2766" s="129" t="s">
        <v>38</v>
      </c>
      <c r="F2766" s="129"/>
      <c r="G2766" s="3" t="s">
        <v>39</v>
      </c>
      <c r="H2766" s="4" t="s">
        <v>40</v>
      </c>
      <c r="I2766" s="4" t="s">
        <v>41</v>
      </c>
      <c r="J2766" s="4" t="s">
        <v>10</v>
      </c>
      <c r="K2766" s="65">
        <f t="shared" si="893"/>
        <v>2.79</v>
      </c>
      <c r="N2766" s="59" t="s">
        <v>41</v>
      </c>
      <c r="O2766" s="68" t="e">
        <f t="shared" si="891"/>
        <v>#VALUE!</v>
      </c>
      <c r="P2766" s="68" t="e">
        <f t="shared" ref="P2766:P2829" si="896">N2766-O2766</f>
        <v>#VALUE!</v>
      </c>
      <c r="Q2766" s="69" t="e">
        <f t="shared" si="892"/>
        <v>#VALUE!</v>
      </c>
    </row>
    <row r="2767" spans="1:17" ht="26.1" customHeight="1" x14ac:dyDescent="0.2">
      <c r="A2767" s="6" t="s">
        <v>42</v>
      </c>
      <c r="B2767" s="8" t="s">
        <v>1340</v>
      </c>
      <c r="C2767" s="6" t="s">
        <v>87</v>
      </c>
      <c r="D2767" s="6" t="s">
        <v>1341</v>
      </c>
      <c r="E2767" s="138" t="s">
        <v>46</v>
      </c>
      <c r="F2767" s="138"/>
      <c r="G2767" s="7" t="s">
        <v>545</v>
      </c>
      <c r="H2767" s="10">
        <v>1</v>
      </c>
      <c r="I2767" s="9">
        <f>SUM(J2768)</f>
        <v>2.79</v>
      </c>
      <c r="J2767" s="9">
        <f>H2767*I2767</f>
        <v>2.79</v>
      </c>
      <c r="K2767" s="65"/>
      <c r="N2767" s="59">
        <v>3.72</v>
      </c>
      <c r="O2767" s="68">
        <f t="shared" si="891"/>
        <v>0.93</v>
      </c>
      <c r="P2767" s="68">
        <f t="shared" si="896"/>
        <v>2.79</v>
      </c>
      <c r="Q2767" s="69">
        <f t="shared" si="892"/>
        <v>0.25</v>
      </c>
    </row>
    <row r="2768" spans="1:17" ht="26.1" customHeight="1" thickBot="1" x14ac:dyDescent="0.25">
      <c r="A2768" s="17" t="s">
        <v>50</v>
      </c>
      <c r="B2768" s="19">
        <v>7581</v>
      </c>
      <c r="C2768" s="17" t="s">
        <v>44</v>
      </c>
      <c r="D2768" s="17" t="s">
        <v>1342</v>
      </c>
      <c r="E2768" s="139" t="s">
        <v>54</v>
      </c>
      <c r="F2768" s="139"/>
      <c r="G2768" s="18" t="s">
        <v>130</v>
      </c>
      <c r="H2768" s="21">
        <v>1</v>
      </c>
      <c r="I2768" s="20">
        <f t="shared" ref="I2768" si="897">P2768</f>
        <v>2.79</v>
      </c>
      <c r="J2768" s="20">
        <f t="shared" ref="J2768" si="898">ROUNDDOWN(H2768*I2768,2)</f>
        <v>2.79</v>
      </c>
      <c r="K2768" s="65"/>
      <c r="N2768" s="59">
        <v>3.72</v>
      </c>
      <c r="O2768" s="68">
        <f t="shared" si="891"/>
        <v>0.93</v>
      </c>
      <c r="P2768" s="68">
        <f t="shared" si="896"/>
        <v>2.79</v>
      </c>
      <c r="Q2768" s="69">
        <f t="shared" si="892"/>
        <v>0.25</v>
      </c>
    </row>
    <row r="2769" spans="1:17" ht="0.95" customHeight="1" thickTop="1" x14ac:dyDescent="0.2">
      <c r="A2769" s="11"/>
      <c r="B2769" s="11"/>
      <c r="C2769" s="11"/>
      <c r="D2769" s="11"/>
      <c r="E2769" s="11"/>
      <c r="F2769" s="11"/>
      <c r="G2769" s="11"/>
      <c r="H2769" s="11"/>
      <c r="I2769" s="11"/>
      <c r="J2769" s="11"/>
      <c r="K2769" s="65" t="b">
        <f t="shared" si="893"/>
        <v>0</v>
      </c>
      <c r="N2769" s="59"/>
      <c r="O2769" s="68">
        <f t="shared" si="891"/>
        <v>0</v>
      </c>
      <c r="P2769" s="68">
        <f t="shared" si="896"/>
        <v>0</v>
      </c>
      <c r="Q2769" s="69" t="e">
        <f t="shared" si="892"/>
        <v>#DIV/0!</v>
      </c>
    </row>
    <row r="2770" spans="1:17" ht="18" customHeight="1" x14ac:dyDescent="0.2">
      <c r="A2770" s="2" t="s">
        <v>1343</v>
      </c>
      <c r="B2770" s="4" t="s">
        <v>36</v>
      </c>
      <c r="C2770" s="2" t="s">
        <v>37</v>
      </c>
      <c r="D2770" s="2" t="s">
        <v>9</v>
      </c>
      <c r="E2770" s="129" t="s">
        <v>38</v>
      </c>
      <c r="F2770" s="129"/>
      <c r="G2770" s="3" t="s">
        <v>39</v>
      </c>
      <c r="H2770" s="4" t="s">
        <v>40</v>
      </c>
      <c r="I2770" s="4" t="s">
        <v>41</v>
      </c>
      <c r="J2770" s="4" t="s">
        <v>10</v>
      </c>
      <c r="K2770" s="65">
        <f t="shared" si="893"/>
        <v>1501.32</v>
      </c>
      <c r="N2770" s="59" t="s">
        <v>41</v>
      </c>
      <c r="O2770" s="68" t="e">
        <f t="shared" si="891"/>
        <v>#VALUE!</v>
      </c>
      <c r="P2770" s="68" t="e">
        <f t="shared" si="896"/>
        <v>#VALUE!</v>
      </c>
      <c r="Q2770" s="69" t="e">
        <f t="shared" si="892"/>
        <v>#VALUE!</v>
      </c>
    </row>
    <row r="2771" spans="1:17" ht="26.1" customHeight="1" x14ac:dyDescent="0.2">
      <c r="A2771" s="6" t="s">
        <v>42</v>
      </c>
      <c r="B2771" s="8" t="s">
        <v>1344</v>
      </c>
      <c r="C2771" s="6" t="s">
        <v>87</v>
      </c>
      <c r="D2771" s="6" t="s">
        <v>1345</v>
      </c>
      <c r="E2771" s="138" t="s">
        <v>46</v>
      </c>
      <c r="F2771" s="138"/>
      <c r="G2771" s="7" t="s">
        <v>97</v>
      </c>
      <c r="H2771" s="10">
        <v>1</v>
      </c>
      <c r="I2771" s="9">
        <f>SUM(J2772)</f>
        <v>1501.32</v>
      </c>
      <c r="J2771" s="9">
        <f>H2771*I2771</f>
        <v>1501.32</v>
      </c>
      <c r="K2771" s="65"/>
      <c r="N2771" s="59">
        <v>2001.76</v>
      </c>
      <c r="O2771" s="68">
        <f t="shared" si="891"/>
        <v>500.44</v>
      </c>
      <c r="P2771" s="68">
        <f t="shared" si="896"/>
        <v>1501.32</v>
      </c>
      <c r="Q2771" s="69">
        <f t="shared" si="892"/>
        <v>0.25</v>
      </c>
    </row>
    <row r="2772" spans="1:17" ht="26.1" customHeight="1" thickBot="1" x14ac:dyDescent="0.25">
      <c r="A2772" s="17" t="s">
        <v>50</v>
      </c>
      <c r="B2772" s="19">
        <v>41204</v>
      </c>
      <c r="C2772" s="17" t="s">
        <v>44</v>
      </c>
      <c r="D2772" s="17" t="s">
        <v>1345</v>
      </c>
      <c r="E2772" s="139" t="s">
        <v>54</v>
      </c>
      <c r="F2772" s="139"/>
      <c r="G2772" s="18" t="s">
        <v>130</v>
      </c>
      <c r="H2772" s="21">
        <v>1</v>
      </c>
      <c r="I2772" s="20">
        <f t="shared" ref="I2772" si="899">P2772</f>
        <v>1501.32</v>
      </c>
      <c r="J2772" s="20">
        <f t="shared" ref="J2772" si="900">ROUNDDOWN(H2772*I2772,2)</f>
        <v>1501.32</v>
      </c>
      <c r="K2772" s="65"/>
      <c r="N2772" s="59">
        <v>2001.76</v>
      </c>
      <c r="O2772" s="68">
        <f t="shared" si="891"/>
        <v>500.44</v>
      </c>
      <c r="P2772" s="68">
        <f t="shared" si="896"/>
        <v>1501.32</v>
      </c>
      <c r="Q2772" s="69">
        <f t="shared" si="892"/>
        <v>0.25</v>
      </c>
    </row>
    <row r="2773" spans="1:17" ht="0.95" customHeight="1" thickTop="1" x14ac:dyDescent="0.2">
      <c r="A2773" s="11"/>
      <c r="B2773" s="11"/>
      <c r="C2773" s="11"/>
      <c r="D2773" s="11"/>
      <c r="E2773" s="11"/>
      <c r="F2773" s="11"/>
      <c r="G2773" s="11"/>
      <c r="H2773" s="11"/>
      <c r="I2773" s="11"/>
      <c r="J2773" s="11"/>
      <c r="K2773" s="65" t="b">
        <f t="shared" si="893"/>
        <v>0</v>
      </c>
      <c r="N2773" s="59"/>
      <c r="O2773" s="68">
        <f t="shared" si="891"/>
        <v>0</v>
      </c>
      <c r="P2773" s="68">
        <f t="shared" si="896"/>
        <v>0</v>
      </c>
      <c r="Q2773" s="69" t="e">
        <f t="shared" si="892"/>
        <v>#DIV/0!</v>
      </c>
    </row>
    <row r="2774" spans="1:17" ht="18" customHeight="1" x14ac:dyDescent="0.2">
      <c r="A2774" s="2" t="s">
        <v>1346</v>
      </c>
      <c r="B2774" s="4" t="s">
        <v>36</v>
      </c>
      <c r="C2774" s="2" t="s">
        <v>37</v>
      </c>
      <c r="D2774" s="2" t="s">
        <v>9</v>
      </c>
      <c r="E2774" s="129" t="s">
        <v>38</v>
      </c>
      <c r="F2774" s="129"/>
      <c r="G2774" s="3" t="s">
        <v>39</v>
      </c>
      <c r="H2774" s="4" t="s">
        <v>40</v>
      </c>
      <c r="I2774" s="4" t="s">
        <v>41</v>
      </c>
      <c r="J2774" s="4" t="s">
        <v>10</v>
      </c>
      <c r="K2774" s="65">
        <f t="shared" si="893"/>
        <v>397.19</v>
      </c>
      <c r="N2774" s="59" t="s">
        <v>41</v>
      </c>
      <c r="O2774" s="68" t="e">
        <f t="shared" si="891"/>
        <v>#VALUE!</v>
      </c>
      <c r="P2774" s="68" t="e">
        <f t="shared" si="896"/>
        <v>#VALUE!</v>
      </c>
      <c r="Q2774" s="69" t="e">
        <f t="shared" si="892"/>
        <v>#VALUE!</v>
      </c>
    </row>
    <row r="2775" spans="1:17" ht="51.95" customHeight="1" x14ac:dyDescent="0.2">
      <c r="A2775" s="6" t="s">
        <v>42</v>
      </c>
      <c r="B2775" s="8">
        <v>100583</v>
      </c>
      <c r="C2775" s="6" t="s">
        <v>44</v>
      </c>
      <c r="D2775" s="6" t="s">
        <v>1347</v>
      </c>
      <c r="E2775" s="138" t="s">
        <v>157</v>
      </c>
      <c r="F2775" s="138"/>
      <c r="G2775" s="7" t="s">
        <v>130</v>
      </c>
      <c r="H2775" s="10">
        <v>1</v>
      </c>
      <c r="I2775" s="9">
        <f>SUM(J2776:J2779)</f>
        <v>397.19</v>
      </c>
      <c r="J2775" s="9">
        <f>H2775*I2775</f>
        <v>397.19</v>
      </c>
      <c r="K2775" s="65"/>
      <c r="N2775" s="59">
        <v>529.57999999999993</v>
      </c>
      <c r="O2775" s="68">
        <f t="shared" si="891"/>
        <v>132.39499999999998</v>
      </c>
      <c r="P2775" s="68">
        <f t="shared" si="896"/>
        <v>397.18499999999995</v>
      </c>
      <c r="Q2775" s="69">
        <f t="shared" si="892"/>
        <v>0.25</v>
      </c>
    </row>
    <row r="2776" spans="1:17" ht="65.099999999999994" customHeight="1" x14ac:dyDescent="0.2">
      <c r="A2776" s="12" t="s">
        <v>48</v>
      </c>
      <c r="B2776" s="14">
        <v>5928</v>
      </c>
      <c r="C2776" s="12" t="s">
        <v>44</v>
      </c>
      <c r="D2776" s="12" t="s">
        <v>1348</v>
      </c>
      <c r="E2776" s="137" t="s">
        <v>118</v>
      </c>
      <c r="F2776" s="137"/>
      <c r="G2776" s="13" t="s">
        <v>119</v>
      </c>
      <c r="H2776" s="16">
        <v>7.9000000000000001E-2</v>
      </c>
      <c r="I2776" s="15">
        <f t="shared" ref="I2776:I2779" si="901">P2776</f>
        <v>196.86750000000001</v>
      </c>
      <c r="J2776" s="15">
        <f>ROUND(H2776*I2776,2)</f>
        <v>15.55</v>
      </c>
      <c r="K2776" s="65"/>
      <c r="N2776" s="59">
        <v>262.49</v>
      </c>
      <c r="O2776" s="68">
        <f t="shared" si="891"/>
        <v>65.622500000000002</v>
      </c>
      <c r="P2776" s="68">
        <f t="shared" si="896"/>
        <v>196.86750000000001</v>
      </c>
      <c r="Q2776" s="69">
        <f t="shared" si="892"/>
        <v>0.25</v>
      </c>
    </row>
    <row r="2777" spans="1:17" ht="26.1" customHeight="1" x14ac:dyDescent="0.2">
      <c r="A2777" s="12" t="s">
        <v>48</v>
      </c>
      <c r="B2777" s="14">
        <v>88247</v>
      </c>
      <c r="C2777" s="12" t="s">
        <v>44</v>
      </c>
      <c r="D2777" s="12" t="s">
        <v>1049</v>
      </c>
      <c r="E2777" s="137" t="s">
        <v>46</v>
      </c>
      <c r="F2777" s="137"/>
      <c r="G2777" s="13" t="s">
        <v>73</v>
      </c>
      <c r="H2777" s="16">
        <v>1.431</v>
      </c>
      <c r="I2777" s="15">
        <f t="shared" si="901"/>
        <v>13.5975</v>
      </c>
      <c r="J2777" s="15">
        <f>ROUND(H2777*I2777,2)</f>
        <v>19.46</v>
      </c>
      <c r="K2777" s="65"/>
      <c r="N2777" s="59">
        <v>18.13</v>
      </c>
      <c r="O2777" s="68">
        <f t="shared" si="891"/>
        <v>4.5324999999999998</v>
      </c>
      <c r="P2777" s="68">
        <f t="shared" si="896"/>
        <v>13.5975</v>
      </c>
      <c r="Q2777" s="69">
        <f t="shared" si="892"/>
        <v>0.25</v>
      </c>
    </row>
    <row r="2778" spans="1:17" ht="24" customHeight="1" x14ac:dyDescent="0.2">
      <c r="A2778" s="12" t="s">
        <v>48</v>
      </c>
      <c r="B2778" s="14">
        <v>88264</v>
      </c>
      <c r="C2778" s="12" t="s">
        <v>44</v>
      </c>
      <c r="D2778" s="12" t="s">
        <v>564</v>
      </c>
      <c r="E2778" s="137" t="s">
        <v>46</v>
      </c>
      <c r="F2778" s="137"/>
      <c r="G2778" s="13" t="s">
        <v>73</v>
      </c>
      <c r="H2778" s="16">
        <v>4.6500000000000004</v>
      </c>
      <c r="I2778" s="15">
        <f t="shared" si="901"/>
        <v>16.484999999999999</v>
      </c>
      <c r="J2778" s="15">
        <f t="shared" ref="J2778:J2779" si="902">ROUNDDOWN(H2778*I2778,2)</f>
        <v>76.650000000000006</v>
      </c>
      <c r="K2778" s="65"/>
      <c r="N2778" s="59">
        <v>21.98</v>
      </c>
      <c r="O2778" s="68">
        <f t="shared" si="891"/>
        <v>5.4950000000000001</v>
      </c>
      <c r="P2778" s="68">
        <f t="shared" si="896"/>
        <v>16.484999999999999</v>
      </c>
      <c r="Q2778" s="69">
        <f t="shared" si="892"/>
        <v>0.25</v>
      </c>
    </row>
    <row r="2779" spans="1:17" ht="24" customHeight="1" thickBot="1" x14ac:dyDescent="0.25">
      <c r="A2779" s="17" t="s">
        <v>50</v>
      </c>
      <c r="B2779" s="19">
        <v>863</v>
      </c>
      <c r="C2779" s="17" t="s">
        <v>44</v>
      </c>
      <c r="D2779" s="17" t="s">
        <v>1349</v>
      </c>
      <c r="E2779" s="139" t="s">
        <v>54</v>
      </c>
      <c r="F2779" s="139"/>
      <c r="G2779" s="18" t="s">
        <v>108</v>
      </c>
      <c r="H2779" s="21">
        <v>11</v>
      </c>
      <c r="I2779" s="20">
        <f t="shared" si="901"/>
        <v>25.9575</v>
      </c>
      <c r="J2779" s="20">
        <f t="shared" si="902"/>
        <v>285.52999999999997</v>
      </c>
      <c r="K2779" s="65"/>
      <c r="N2779" s="59">
        <v>34.61</v>
      </c>
      <c r="O2779" s="68">
        <f t="shared" si="891"/>
        <v>8.6524999999999999</v>
      </c>
      <c r="P2779" s="68">
        <f t="shared" si="896"/>
        <v>25.9575</v>
      </c>
      <c r="Q2779" s="69">
        <f t="shared" si="892"/>
        <v>0.25</v>
      </c>
    </row>
    <row r="2780" spans="1:17" ht="0.95" customHeight="1" thickTop="1" x14ac:dyDescent="0.2">
      <c r="A2780" s="11"/>
      <c r="B2780" s="11"/>
      <c r="C2780" s="11"/>
      <c r="D2780" s="11"/>
      <c r="E2780" s="11"/>
      <c r="F2780" s="11"/>
      <c r="G2780" s="11"/>
      <c r="H2780" s="11"/>
      <c r="I2780" s="11"/>
      <c r="J2780" s="11"/>
      <c r="K2780" s="65" t="b">
        <f t="shared" si="893"/>
        <v>0</v>
      </c>
      <c r="N2780" s="59"/>
      <c r="O2780" s="68">
        <f t="shared" si="891"/>
        <v>0</v>
      </c>
      <c r="P2780" s="68">
        <f t="shared" si="896"/>
        <v>0</v>
      </c>
      <c r="Q2780" s="69" t="e">
        <f t="shared" si="892"/>
        <v>#DIV/0!</v>
      </c>
    </row>
    <row r="2781" spans="1:17" ht="18" customHeight="1" x14ac:dyDescent="0.2">
      <c r="A2781" s="2" t="s">
        <v>1350</v>
      </c>
      <c r="B2781" s="4" t="s">
        <v>36</v>
      </c>
      <c r="C2781" s="2" t="s">
        <v>37</v>
      </c>
      <c r="D2781" s="2" t="s">
        <v>9</v>
      </c>
      <c r="E2781" s="129" t="s">
        <v>38</v>
      </c>
      <c r="F2781" s="129"/>
      <c r="G2781" s="3" t="s">
        <v>39</v>
      </c>
      <c r="H2781" s="4" t="s">
        <v>40</v>
      </c>
      <c r="I2781" s="4" t="s">
        <v>41</v>
      </c>
      <c r="J2781" s="4" t="s">
        <v>10</v>
      </c>
      <c r="K2781" s="65">
        <f t="shared" si="893"/>
        <v>226.49</v>
      </c>
      <c r="N2781" s="59" t="s">
        <v>41</v>
      </c>
      <c r="O2781" s="68" t="e">
        <f t="shared" si="891"/>
        <v>#VALUE!</v>
      </c>
      <c r="P2781" s="68" t="e">
        <f t="shared" si="896"/>
        <v>#VALUE!</v>
      </c>
      <c r="Q2781" s="69" t="e">
        <f t="shared" si="892"/>
        <v>#VALUE!</v>
      </c>
    </row>
    <row r="2782" spans="1:17" ht="26.1" customHeight="1" x14ac:dyDescent="0.2">
      <c r="A2782" s="6" t="s">
        <v>42</v>
      </c>
      <c r="B2782" s="8">
        <v>12876</v>
      </c>
      <c r="C2782" s="6" t="s">
        <v>90</v>
      </c>
      <c r="D2782" s="6" t="s">
        <v>13649</v>
      </c>
      <c r="E2782" s="138" t="s">
        <v>1337</v>
      </c>
      <c r="F2782" s="138"/>
      <c r="G2782" s="7" t="s">
        <v>545</v>
      </c>
      <c r="H2782" s="10">
        <v>1</v>
      </c>
      <c r="I2782" s="9">
        <f>SUM(J2783:J2784)</f>
        <v>226.49</v>
      </c>
      <c r="J2782" s="9">
        <f>H2782*I2782</f>
        <v>226.49</v>
      </c>
      <c r="K2782" s="65"/>
      <c r="N2782" s="59">
        <v>301.98</v>
      </c>
      <c r="O2782" s="68">
        <f t="shared" si="891"/>
        <v>75.495000000000005</v>
      </c>
      <c r="P2782" s="68">
        <f t="shared" si="896"/>
        <v>226.48500000000001</v>
      </c>
      <c r="Q2782" s="69">
        <f t="shared" si="892"/>
        <v>0.25</v>
      </c>
    </row>
    <row r="2783" spans="1:17" ht="24" customHeight="1" x14ac:dyDescent="0.2">
      <c r="A2783" s="12" t="s">
        <v>48</v>
      </c>
      <c r="B2783" s="14">
        <v>88264</v>
      </c>
      <c r="C2783" s="12" t="s">
        <v>44</v>
      </c>
      <c r="D2783" s="12" t="s">
        <v>564</v>
      </c>
      <c r="E2783" s="137" t="s">
        <v>46</v>
      </c>
      <c r="F2783" s="137"/>
      <c r="G2783" s="13" t="s">
        <v>73</v>
      </c>
      <c r="H2783" s="16">
        <v>1</v>
      </c>
      <c r="I2783" s="15">
        <f t="shared" ref="I2783:I2784" si="903">P2783</f>
        <v>16.484999999999999</v>
      </c>
      <c r="J2783" s="15">
        <f>ROUND(H2783*I2783,2)</f>
        <v>16.489999999999998</v>
      </c>
      <c r="K2783" s="65"/>
      <c r="N2783" s="59">
        <v>21.98</v>
      </c>
      <c r="O2783" s="68">
        <f t="shared" si="891"/>
        <v>5.4950000000000001</v>
      </c>
      <c r="P2783" s="68">
        <f t="shared" si="896"/>
        <v>16.484999999999999</v>
      </c>
      <c r="Q2783" s="69">
        <f t="shared" si="892"/>
        <v>0.25</v>
      </c>
    </row>
    <row r="2784" spans="1:17" ht="26.1" customHeight="1" thickBot="1" x14ac:dyDescent="0.25">
      <c r="A2784" s="17" t="s">
        <v>50</v>
      </c>
      <c r="B2784" s="19">
        <v>1664</v>
      </c>
      <c r="C2784" s="17" t="s">
        <v>90</v>
      </c>
      <c r="D2784" s="17" t="s">
        <v>1351</v>
      </c>
      <c r="E2784" s="139" t="s">
        <v>54</v>
      </c>
      <c r="F2784" s="139"/>
      <c r="G2784" s="18" t="s">
        <v>545</v>
      </c>
      <c r="H2784" s="21">
        <v>1</v>
      </c>
      <c r="I2784" s="20">
        <f t="shared" si="903"/>
        <v>210</v>
      </c>
      <c r="J2784" s="20">
        <f t="shared" ref="J2784" si="904">ROUNDDOWN(H2784*I2784,2)</f>
        <v>210</v>
      </c>
      <c r="K2784" s="65"/>
      <c r="N2784" s="59">
        <v>280</v>
      </c>
      <c r="O2784" s="68">
        <f t="shared" si="891"/>
        <v>70</v>
      </c>
      <c r="P2784" s="68">
        <f t="shared" si="896"/>
        <v>210</v>
      </c>
      <c r="Q2784" s="69">
        <f t="shared" si="892"/>
        <v>0.25</v>
      </c>
    </row>
    <row r="2785" spans="1:17" ht="0.95" customHeight="1" thickTop="1" x14ac:dyDescent="0.2">
      <c r="A2785" s="11"/>
      <c r="B2785" s="11"/>
      <c r="C2785" s="11"/>
      <c r="D2785" s="11"/>
      <c r="E2785" s="11"/>
      <c r="F2785" s="11"/>
      <c r="G2785" s="11"/>
      <c r="H2785" s="11"/>
      <c r="I2785" s="11"/>
      <c r="J2785" s="11"/>
      <c r="K2785" s="65" t="b">
        <f t="shared" si="893"/>
        <v>0</v>
      </c>
      <c r="N2785" s="59"/>
      <c r="O2785" s="68">
        <f t="shared" si="891"/>
        <v>0</v>
      </c>
      <c r="P2785" s="68">
        <f t="shared" si="896"/>
        <v>0</v>
      </c>
      <c r="Q2785" s="69" t="e">
        <f t="shared" si="892"/>
        <v>#DIV/0!</v>
      </c>
    </row>
    <row r="2786" spans="1:17" ht="18" customHeight="1" x14ac:dyDescent="0.2">
      <c r="A2786" s="2" t="s">
        <v>1352</v>
      </c>
      <c r="B2786" s="4" t="s">
        <v>36</v>
      </c>
      <c r="C2786" s="2" t="s">
        <v>37</v>
      </c>
      <c r="D2786" s="2" t="s">
        <v>9</v>
      </c>
      <c r="E2786" s="129" t="s">
        <v>38</v>
      </c>
      <c r="F2786" s="129"/>
      <c r="G2786" s="3" t="s">
        <v>39</v>
      </c>
      <c r="H2786" s="4" t="s">
        <v>40</v>
      </c>
      <c r="I2786" s="4" t="s">
        <v>41</v>
      </c>
      <c r="J2786" s="4" t="s">
        <v>10</v>
      </c>
      <c r="K2786" s="65">
        <f t="shared" si="893"/>
        <v>15.75</v>
      </c>
      <c r="N2786" s="59" t="s">
        <v>41</v>
      </c>
      <c r="O2786" s="68" t="e">
        <f t="shared" si="891"/>
        <v>#VALUE!</v>
      </c>
      <c r="P2786" s="68" t="e">
        <f t="shared" si="896"/>
        <v>#VALUE!</v>
      </c>
      <c r="Q2786" s="69" t="e">
        <f t="shared" si="892"/>
        <v>#VALUE!</v>
      </c>
    </row>
    <row r="2787" spans="1:17" ht="24" customHeight="1" x14ac:dyDescent="0.2">
      <c r="A2787" s="6" t="s">
        <v>42</v>
      </c>
      <c r="B2787" s="8">
        <v>4136</v>
      </c>
      <c r="C2787" s="6" t="s">
        <v>90</v>
      </c>
      <c r="D2787" s="6" t="s">
        <v>1353</v>
      </c>
      <c r="E2787" s="138" t="s">
        <v>1294</v>
      </c>
      <c r="F2787" s="138"/>
      <c r="G2787" s="7" t="s">
        <v>545</v>
      </c>
      <c r="H2787" s="10">
        <v>1</v>
      </c>
      <c r="I2787" s="9">
        <f>SUM(J2788)</f>
        <v>15.75</v>
      </c>
      <c r="J2787" s="9">
        <f>H2787*I2787</f>
        <v>15.75</v>
      </c>
      <c r="K2787" s="65"/>
      <c r="N2787" s="59">
        <v>21</v>
      </c>
      <c r="O2787" s="68">
        <f t="shared" si="891"/>
        <v>5.25</v>
      </c>
      <c r="P2787" s="68">
        <f t="shared" si="896"/>
        <v>15.75</v>
      </c>
      <c r="Q2787" s="69">
        <f t="shared" si="892"/>
        <v>0.25</v>
      </c>
    </row>
    <row r="2788" spans="1:17" ht="24" customHeight="1" thickBot="1" x14ac:dyDescent="0.25">
      <c r="A2788" s="17" t="s">
        <v>50</v>
      </c>
      <c r="B2788" s="19">
        <v>3243</v>
      </c>
      <c r="C2788" s="17" t="s">
        <v>90</v>
      </c>
      <c r="D2788" s="17" t="s">
        <v>1354</v>
      </c>
      <c r="E2788" s="139" t="s">
        <v>54</v>
      </c>
      <c r="F2788" s="139"/>
      <c r="G2788" s="18" t="s">
        <v>1296</v>
      </c>
      <c r="H2788" s="21">
        <v>1</v>
      </c>
      <c r="I2788" s="20">
        <f t="shared" ref="I2788" si="905">P2788</f>
        <v>15.75</v>
      </c>
      <c r="J2788" s="20">
        <f t="shared" ref="J2788" si="906">ROUNDDOWN(H2788*I2788,2)</f>
        <v>15.75</v>
      </c>
      <c r="K2788" s="65"/>
      <c r="N2788" s="59">
        <v>21</v>
      </c>
      <c r="O2788" s="68">
        <f t="shared" si="891"/>
        <v>5.25</v>
      </c>
      <c r="P2788" s="68">
        <f t="shared" si="896"/>
        <v>15.75</v>
      </c>
      <c r="Q2788" s="69">
        <f t="shared" si="892"/>
        <v>0.25</v>
      </c>
    </row>
    <row r="2789" spans="1:17" ht="0.95" customHeight="1" thickTop="1" x14ac:dyDescent="0.2">
      <c r="A2789" s="11"/>
      <c r="B2789" s="11"/>
      <c r="C2789" s="11"/>
      <c r="D2789" s="11"/>
      <c r="E2789" s="11"/>
      <c r="F2789" s="11"/>
      <c r="G2789" s="11"/>
      <c r="H2789" s="11"/>
      <c r="I2789" s="11"/>
      <c r="J2789" s="11"/>
      <c r="K2789" s="65" t="b">
        <f t="shared" si="893"/>
        <v>0</v>
      </c>
      <c r="N2789" s="59"/>
      <c r="O2789" s="68">
        <f t="shared" si="891"/>
        <v>0</v>
      </c>
      <c r="P2789" s="68">
        <f t="shared" si="896"/>
        <v>0</v>
      </c>
      <c r="Q2789" s="69" t="e">
        <f t="shared" si="892"/>
        <v>#DIV/0!</v>
      </c>
    </row>
    <row r="2790" spans="1:17" ht="18" customHeight="1" x14ac:dyDescent="0.2">
      <c r="A2790" s="2" t="s">
        <v>1355</v>
      </c>
      <c r="B2790" s="4" t="s">
        <v>36</v>
      </c>
      <c r="C2790" s="2" t="s">
        <v>37</v>
      </c>
      <c r="D2790" s="2" t="s">
        <v>9</v>
      </c>
      <c r="E2790" s="129" t="s">
        <v>38</v>
      </c>
      <c r="F2790" s="129"/>
      <c r="G2790" s="3" t="s">
        <v>39</v>
      </c>
      <c r="H2790" s="4" t="s">
        <v>40</v>
      </c>
      <c r="I2790" s="4" t="s">
        <v>41</v>
      </c>
      <c r="J2790" s="4" t="s">
        <v>10</v>
      </c>
      <c r="K2790" s="65">
        <f t="shared" si="893"/>
        <v>128.15</v>
      </c>
      <c r="N2790" s="59" t="s">
        <v>41</v>
      </c>
      <c r="O2790" s="68" t="e">
        <f t="shared" si="891"/>
        <v>#VALUE!</v>
      </c>
      <c r="P2790" s="68" t="e">
        <f t="shared" si="896"/>
        <v>#VALUE!</v>
      </c>
      <c r="Q2790" s="69" t="e">
        <f t="shared" si="892"/>
        <v>#VALUE!</v>
      </c>
    </row>
    <row r="2791" spans="1:17" ht="26.1" customHeight="1" x14ac:dyDescent="0.2">
      <c r="A2791" s="6" t="s">
        <v>42</v>
      </c>
      <c r="B2791" s="8">
        <v>102110</v>
      </c>
      <c r="C2791" s="6" t="s">
        <v>44</v>
      </c>
      <c r="D2791" s="6" t="s">
        <v>1356</v>
      </c>
      <c r="E2791" s="138" t="s">
        <v>157</v>
      </c>
      <c r="F2791" s="138"/>
      <c r="G2791" s="7" t="s">
        <v>130</v>
      </c>
      <c r="H2791" s="10">
        <v>1</v>
      </c>
      <c r="I2791" s="9">
        <f>SUM(J2792:J2794)</f>
        <v>128.15</v>
      </c>
      <c r="J2791" s="9">
        <f>H2791*I2791</f>
        <v>128.15</v>
      </c>
      <c r="K2791" s="65"/>
      <c r="N2791" s="59">
        <v>170.87</v>
      </c>
      <c r="O2791" s="68">
        <f t="shared" si="891"/>
        <v>42.717500000000001</v>
      </c>
      <c r="P2791" s="68">
        <f t="shared" si="896"/>
        <v>128.1525</v>
      </c>
      <c r="Q2791" s="69">
        <f t="shared" si="892"/>
        <v>0.25</v>
      </c>
    </row>
    <row r="2792" spans="1:17" ht="26.1" customHeight="1" x14ac:dyDescent="0.2">
      <c r="A2792" s="12" t="s">
        <v>48</v>
      </c>
      <c r="B2792" s="14">
        <v>88247</v>
      </c>
      <c r="C2792" s="12" t="s">
        <v>44</v>
      </c>
      <c r="D2792" s="12" t="s">
        <v>1049</v>
      </c>
      <c r="E2792" s="137" t="s">
        <v>46</v>
      </c>
      <c r="F2792" s="137"/>
      <c r="G2792" s="13" t="s">
        <v>73</v>
      </c>
      <c r="H2792" s="16">
        <v>0.44359999999999999</v>
      </c>
      <c r="I2792" s="15">
        <f t="shared" ref="I2792:I2794" si="907">P2792</f>
        <v>13.5975</v>
      </c>
      <c r="J2792" s="15">
        <f t="shared" ref="J2792:J2794" si="908">ROUNDDOWN(H2792*I2792,2)</f>
        <v>6.03</v>
      </c>
      <c r="K2792" s="65"/>
      <c r="N2792" s="59">
        <v>18.13</v>
      </c>
      <c r="O2792" s="68">
        <f t="shared" si="891"/>
        <v>4.5324999999999998</v>
      </c>
      <c r="P2792" s="68">
        <f t="shared" si="896"/>
        <v>13.5975</v>
      </c>
      <c r="Q2792" s="69">
        <f t="shared" si="892"/>
        <v>0.25</v>
      </c>
    </row>
    <row r="2793" spans="1:17" ht="24" customHeight="1" x14ac:dyDescent="0.2">
      <c r="A2793" s="12" t="s">
        <v>48</v>
      </c>
      <c r="B2793" s="14">
        <v>88264</v>
      </c>
      <c r="C2793" s="12" t="s">
        <v>44</v>
      </c>
      <c r="D2793" s="12" t="s">
        <v>564</v>
      </c>
      <c r="E2793" s="137" t="s">
        <v>46</v>
      </c>
      <c r="F2793" s="137"/>
      <c r="G2793" s="13" t="s">
        <v>73</v>
      </c>
      <c r="H2793" s="16">
        <v>0.44359999999999999</v>
      </c>
      <c r="I2793" s="15">
        <f t="shared" si="907"/>
        <v>16.484999999999999</v>
      </c>
      <c r="J2793" s="15">
        <f t="shared" si="908"/>
        <v>7.31</v>
      </c>
      <c r="K2793" s="65"/>
      <c r="N2793" s="59">
        <v>21.98</v>
      </c>
      <c r="O2793" s="68">
        <f t="shared" si="891"/>
        <v>5.4950000000000001</v>
      </c>
      <c r="P2793" s="68">
        <f t="shared" si="896"/>
        <v>16.484999999999999</v>
      </c>
      <c r="Q2793" s="69">
        <f t="shared" si="892"/>
        <v>0.25</v>
      </c>
    </row>
    <row r="2794" spans="1:17" ht="26.1" customHeight="1" thickBot="1" x14ac:dyDescent="0.25">
      <c r="A2794" s="17" t="s">
        <v>50</v>
      </c>
      <c r="B2794" s="19">
        <v>7576</v>
      </c>
      <c r="C2794" s="17" t="s">
        <v>44</v>
      </c>
      <c r="D2794" s="17" t="s">
        <v>1357</v>
      </c>
      <c r="E2794" s="139" t="s">
        <v>54</v>
      </c>
      <c r="F2794" s="139"/>
      <c r="G2794" s="18" t="s">
        <v>130</v>
      </c>
      <c r="H2794" s="21">
        <v>1</v>
      </c>
      <c r="I2794" s="20">
        <f t="shared" si="907"/>
        <v>114.81</v>
      </c>
      <c r="J2794" s="20">
        <f t="shared" si="908"/>
        <v>114.81</v>
      </c>
      <c r="K2794" s="65"/>
      <c r="N2794" s="59">
        <v>153.08000000000001</v>
      </c>
      <c r="O2794" s="68">
        <f t="shared" si="891"/>
        <v>38.270000000000003</v>
      </c>
      <c r="P2794" s="68">
        <f t="shared" si="896"/>
        <v>114.81</v>
      </c>
      <c r="Q2794" s="69">
        <f t="shared" si="892"/>
        <v>0.25</v>
      </c>
    </row>
    <row r="2795" spans="1:17" ht="0.95" customHeight="1" thickTop="1" x14ac:dyDescent="0.2">
      <c r="A2795" s="11"/>
      <c r="B2795" s="11"/>
      <c r="C2795" s="11"/>
      <c r="D2795" s="11"/>
      <c r="E2795" s="11"/>
      <c r="F2795" s="11"/>
      <c r="G2795" s="11"/>
      <c r="H2795" s="11"/>
      <c r="I2795" s="11"/>
      <c r="J2795" s="11"/>
      <c r="K2795" s="65" t="b">
        <f t="shared" si="893"/>
        <v>0</v>
      </c>
      <c r="N2795" s="59"/>
      <c r="O2795" s="68">
        <f t="shared" si="891"/>
        <v>0</v>
      </c>
      <c r="P2795" s="68">
        <f t="shared" si="896"/>
        <v>0</v>
      </c>
      <c r="Q2795" s="69" t="e">
        <f t="shared" si="892"/>
        <v>#DIV/0!</v>
      </c>
    </row>
    <row r="2796" spans="1:17" ht="18" customHeight="1" x14ac:dyDescent="0.2">
      <c r="A2796" s="2" t="s">
        <v>1358</v>
      </c>
      <c r="B2796" s="4" t="s">
        <v>36</v>
      </c>
      <c r="C2796" s="2" t="s">
        <v>37</v>
      </c>
      <c r="D2796" s="2" t="s">
        <v>9</v>
      </c>
      <c r="E2796" s="129" t="s">
        <v>38</v>
      </c>
      <c r="F2796" s="129"/>
      <c r="G2796" s="3" t="s">
        <v>39</v>
      </c>
      <c r="H2796" s="4" t="s">
        <v>40</v>
      </c>
      <c r="I2796" s="4" t="s">
        <v>41</v>
      </c>
      <c r="J2796" s="4" t="s">
        <v>10</v>
      </c>
      <c r="K2796" s="65">
        <f t="shared" si="893"/>
        <v>18973.47</v>
      </c>
      <c r="N2796" s="59" t="s">
        <v>41</v>
      </c>
      <c r="O2796" s="68" t="e">
        <f t="shared" si="891"/>
        <v>#VALUE!</v>
      </c>
      <c r="P2796" s="68" t="e">
        <f t="shared" si="896"/>
        <v>#VALUE!</v>
      </c>
      <c r="Q2796" s="69" t="e">
        <f t="shared" si="892"/>
        <v>#VALUE!</v>
      </c>
    </row>
    <row r="2797" spans="1:17" ht="51.95" customHeight="1" x14ac:dyDescent="0.2">
      <c r="A2797" s="6" t="s">
        <v>42</v>
      </c>
      <c r="B2797" s="8">
        <v>102105</v>
      </c>
      <c r="C2797" s="6" t="s">
        <v>44</v>
      </c>
      <c r="D2797" s="6" t="s">
        <v>1359</v>
      </c>
      <c r="E2797" s="138" t="s">
        <v>157</v>
      </c>
      <c r="F2797" s="138"/>
      <c r="G2797" s="7" t="s">
        <v>130</v>
      </c>
      <c r="H2797" s="10">
        <v>1</v>
      </c>
      <c r="I2797" s="9">
        <f>SUM(J2798:J2801)</f>
        <v>18973.47</v>
      </c>
      <c r="J2797" s="9">
        <f>H2797*I2797</f>
        <v>18973.47</v>
      </c>
      <c r="K2797" s="65"/>
      <c r="N2797" s="59">
        <v>25297.96</v>
      </c>
      <c r="O2797" s="68">
        <f t="shared" si="891"/>
        <v>6324.49</v>
      </c>
      <c r="P2797" s="68">
        <f t="shared" si="896"/>
        <v>18973.47</v>
      </c>
      <c r="Q2797" s="69">
        <f t="shared" si="892"/>
        <v>0.24999999999999989</v>
      </c>
    </row>
    <row r="2798" spans="1:17" ht="65.099999999999994" customHeight="1" x14ac:dyDescent="0.2">
      <c r="A2798" s="12" t="s">
        <v>48</v>
      </c>
      <c r="B2798" s="14">
        <v>5928</v>
      </c>
      <c r="C2798" s="12" t="s">
        <v>44</v>
      </c>
      <c r="D2798" s="12" t="s">
        <v>1348</v>
      </c>
      <c r="E2798" s="137" t="s">
        <v>118</v>
      </c>
      <c r="F2798" s="137"/>
      <c r="G2798" s="13" t="s">
        <v>119</v>
      </c>
      <c r="H2798" s="16">
        <v>0.25331999999999999</v>
      </c>
      <c r="I2798" s="15">
        <f t="shared" ref="I2798:I2801" si="909">P2798</f>
        <v>196.86750000000001</v>
      </c>
      <c r="J2798" s="15">
        <f t="shared" ref="J2798:J2801" si="910">ROUNDDOWN(H2798*I2798,2)</f>
        <v>49.87</v>
      </c>
      <c r="K2798" s="65"/>
      <c r="N2798" s="59">
        <v>262.49</v>
      </c>
      <c r="O2798" s="68">
        <f t="shared" si="891"/>
        <v>65.622500000000002</v>
      </c>
      <c r="P2798" s="68">
        <f t="shared" si="896"/>
        <v>196.86750000000001</v>
      </c>
      <c r="Q2798" s="69">
        <f t="shared" si="892"/>
        <v>0.25</v>
      </c>
    </row>
    <row r="2799" spans="1:17" ht="26.1" customHeight="1" x14ac:dyDescent="0.2">
      <c r="A2799" s="12" t="s">
        <v>48</v>
      </c>
      <c r="B2799" s="14">
        <v>88247</v>
      </c>
      <c r="C2799" s="12" t="s">
        <v>44</v>
      </c>
      <c r="D2799" s="12" t="s">
        <v>1049</v>
      </c>
      <c r="E2799" s="137" t="s">
        <v>46</v>
      </c>
      <c r="F2799" s="137"/>
      <c r="G2799" s="13" t="s">
        <v>73</v>
      </c>
      <c r="H2799" s="16">
        <v>9.3335000000000008</v>
      </c>
      <c r="I2799" s="15">
        <f t="shared" si="909"/>
        <v>13.5975</v>
      </c>
      <c r="J2799" s="15">
        <f t="shared" si="910"/>
        <v>126.91</v>
      </c>
      <c r="K2799" s="65"/>
      <c r="N2799" s="59">
        <v>18.13</v>
      </c>
      <c r="O2799" s="68">
        <f t="shared" si="891"/>
        <v>4.5324999999999998</v>
      </c>
      <c r="P2799" s="68">
        <f t="shared" si="896"/>
        <v>13.5975</v>
      </c>
      <c r="Q2799" s="69">
        <f t="shared" si="892"/>
        <v>0.25</v>
      </c>
    </row>
    <row r="2800" spans="1:17" ht="24" customHeight="1" x14ac:dyDescent="0.2">
      <c r="A2800" s="12" t="s">
        <v>48</v>
      </c>
      <c r="B2800" s="14">
        <v>88264</v>
      </c>
      <c r="C2800" s="12" t="s">
        <v>44</v>
      </c>
      <c r="D2800" s="12" t="s">
        <v>564</v>
      </c>
      <c r="E2800" s="137" t="s">
        <v>46</v>
      </c>
      <c r="F2800" s="137"/>
      <c r="G2800" s="13" t="s">
        <v>73</v>
      </c>
      <c r="H2800" s="16">
        <v>9.3335000000000008</v>
      </c>
      <c r="I2800" s="15">
        <f t="shared" si="909"/>
        <v>16.484999999999999</v>
      </c>
      <c r="J2800" s="15">
        <f t="shared" si="910"/>
        <v>153.86000000000001</v>
      </c>
      <c r="K2800" s="65"/>
      <c r="N2800" s="59">
        <v>21.98</v>
      </c>
      <c r="O2800" s="68">
        <f t="shared" si="891"/>
        <v>5.4950000000000001</v>
      </c>
      <c r="P2800" s="68">
        <f t="shared" si="896"/>
        <v>16.484999999999999</v>
      </c>
      <c r="Q2800" s="69">
        <f t="shared" si="892"/>
        <v>0.25</v>
      </c>
    </row>
    <row r="2801" spans="1:17" ht="39" customHeight="1" thickBot="1" x14ac:dyDescent="0.25">
      <c r="A2801" s="17" t="s">
        <v>50</v>
      </c>
      <c r="B2801" s="19">
        <v>7619</v>
      </c>
      <c r="C2801" s="17" t="s">
        <v>44</v>
      </c>
      <c r="D2801" s="17" t="s">
        <v>1360</v>
      </c>
      <c r="E2801" s="139" t="s">
        <v>54</v>
      </c>
      <c r="F2801" s="139"/>
      <c r="G2801" s="18" t="s">
        <v>130</v>
      </c>
      <c r="H2801" s="21">
        <v>1</v>
      </c>
      <c r="I2801" s="20">
        <f t="shared" si="909"/>
        <v>18642.8325</v>
      </c>
      <c r="J2801" s="20">
        <f t="shared" si="910"/>
        <v>18642.830000000002</v>
      </c>
      <c r="K2801" s="65"/>
      <c r="N2801" s="59">
        <v>24857.11</v>
      </c>
      <c r="O2801" s="68">
        <f t="shared" si="891"/>
        <v>6214.2775000000001</v>
      </c>
      <c r="P2801" s="68">
        <f t="shared" si="896"/>
        <v>18642.8325</v>
      </c>
      <c r="Q2801" s="69">
        <f t="shared" si="892"/>
        <v>0.25</v>
      </c>
    </row>
    <row r="2802" spans="1:17" ht="0.95" customHeight="1" thickTop="1" x14ac:dyDescent="0.2">
      <c r="A2802" s="11"/>
      <c r="B2802" s="11"/>
      <c r="C2802" s="11"/>
      <c r="D2802" s="11"/>
      <c r="E2802" s="11"/>
      <c r="F2802" s="11"/>
      <c r="G2802" s="11"/>
      <c r="H2802" s="11"/>
      <c r="I2802" s="11"/>
      <c r="J2802" s="11"/>
      <c r="K2802" s="65" t="b">
        <f t="shared" si="893"/>
        <v>0</v>
      </c>
      <c r="N2802" s="59"/>
      <c r="O2802" s="68">
        <f t="shared" si="891"/>
        <v>0</v>
      </c>
      <c r="P2802" s="68">
        <f t="shared" si="896"/>
        <v>0</v>
      </c>
      <c r="Q2802" s="69" t="e">
        <f t="shared" si="892"/>
        <v>#DIV/0!</v>
      </c>
    </row>
    <row r="2803" spans="1:17" ht="18" customHeight="1" x14ac:dyDescent="0.2">
      <c r="A2803" s="2" t="s">
        <v>1361</v>
      </c>
      <c r="B2803" s="4" t="s">
        <v>36</v>
      </c>
      <c r="C2803" s="2" t="s">
        <v>37</v>
      </c>
      <c r="D2803" s="2" t="s">
        <v>9</v>
      </c>
      <c r="E2803" s="129" t="s">
        <v>38</v>
      </c>
      <c r="F2803" s="129"/>
      <c r="G2803" s="3" t="s">
        <v>39</v>
      </c>
      <c r="H2803" s="4" t="s">
        <v>40</v>
      </c>
      <c r="I2803" s="4" t="s">
        <v>41</v>
      </c>
      <c r="J2803" s="4" t="s">
        <v>10</v>
      </c>
      <c r="K2803" s="65">
        <f t="shared" si="893"/>
        <v>9.89</v>
      </c>
      <c r="N2803" s="59" t="s">
        <v>41</v>
      </c>
      <c r="O2803" s="68" t="e">
        <f t="shared" si="891"/>
        <v>#VALUE!</v>
      </c>
      <c r="P2803" s="68" t="e">
        <f t="shared" si="896"/>
        <v>#VALUE!</v>
      </c>
      <c r="Q2803" s="69" t="e">
        <f t="shared" si="892"/>
        <v>#VALUE!</v>
      </c>
    </row>
    <row r="2804" spans="1:17" ht="26.1" customHeight="1" x14ac:dyDescent="0.2">
      <c r="A2804" s="6" t="s">
        <v>42</v>
      </c>
      <c r="B2804" s="8" t="s">
        <v>1362</v>
      </c>
      <c r="C2804" s="6" t="s">
        <v>87</v>
      </c>
      <c r="D2804" s="6" t="s">
        <v>1363</v>
      </c>
      <c r="E2804" s="138" t="s">
        <v>46</v>
      </c>
      <c r="F2804" s="138"/>
      <c r="G2804" s="7" t="s">
        <v>545</v>
      </c>
      <c r="H2804" s="10">
        <v>1</v>
      </c>
      <c r="I2804" s="9">
        <f>SUM(J2805)</f>
        <v>9.89</v>
      </c>
      <c r="J2804" s="9">
        <f>H2804*I2804</f>
        <v>9.89</v>
      </c>
      <c r="K2804" s="65"/>
      <c r="N2804" s="59">
        <v>13.18</v>
      </c>
      <c r="O2804" s="68">
        <f t="shared" si="891"/>
        <v>3.2949999999999999</v>
      </c>
      <c r="P2804" s="68">
        <f t="shared" si="896"/>
        <v>9.8849999999999998</v>
      </c>
      <c r="Q2804" s="69">
        <f t="shared" si="892"/>
        <v>0.25</v>
      </c>
    </row>
    <row r="2805" spans="1:17" ht="26.1" customHeight="1" thickBot="1" x14ac:dyDescent="0.25">
      <c r="A2805" s="17" t="s">
        <v>50</v>
      </c>
      <c r="B2805" s="19">
        <v>1598</v>
      </c>
      <c r="C2805" s="17" t="s">
        <v>44</v>
      </c>
      <c r="D2805" s="17" t="s">
        <v>1363</v>
      </c>
      <c r="E2805" s="139" t="s">
        <v>54</v>
      </c>
      <c r="F2805" s="139"/>
      <c r="G2805" s="18" t="s">
        <v>130</v>
      </c>
      <c r="H2805" s="21">
        <v>1</v>
      </c>
      <c r="I2805" s="20">
        <f t="shared" ref="I2805" si="911">P2805</f>
        <v>9.8849999999999998</v>
      </c>
      <c r="J2805" s="20">
        <f>ROUND(H2805*I2805,2)</f>
        <v>9.89</v>
      </c>
      <c r="K2805" s="65"/>
      <c r="N2805" s="59">
        <v>13.18</v>
      </c>
      <c r="O2805" s="68">
        <f t="shared" si="891"/>
        <v>3.2949999999999999</v>
      </c>
      <c r="P2805" s="68">
        <f t="shared" si="896"/>
        <v>9.8849999999999998</v>
      </c>
      <c r="Q2805" s="69">
        <f t="shared" si="892"/>
        <v>0.25</v>
      </c>
    </row>
    <row r="2806" spans="1:17" ht="0.95" customHeight="1" thickTop="1" x14ac:dyDescent="0.2">
      <c r="A2806" s="11"/>
      <c r="B2806" s="11"/>
      <c r="C2806" s="11"/>
      <c r="D2806" s="11"/>
      <c r="E2806" s="11"/>
      <c r="F2806" s="11"/>
      <c r="G2806" s="11"/>
      <c r="H2806" s="11"/>
      <c r="I2806" s="11"/>
      <c r="J2806" s="11"/>
      <c r="K2806" s="65" t="b">
        <f t="shared" si="893"/>
        <v>0</v>
      </c>
      <c r="N2806" s="59"/>
      <c r="O2806" s="68">
        <f t="shared" si="891"/>
        <v>0</v>
      </c>
      <c r="P2806" s="68">
        <f t="shared" si="896"/>
        <v>0</v>
      </c>
      <c r="Q2806" s="69" t="e">
        <f t="shared" si="892"/>
        <v>#DIV/0!</v>
      </c>
    </row>
    <row r="2807" spans="1:17" ht="18" customHeight="1" x14ac:dyDescent="0.2">
      <c r="A2807" s="2" t="s">
        <v>1364</v>
      </c>
      <c r="B2807" s="4" t="s">
        <v>36</v>
      </c>
      <c r="C2807" s="2" t="s">
        <v>37</v>
      </c>
      <c r="D2807" s="2" t="s">
        <v>9</v>
      </c>
      <c r="E2807" s="129" t="s">
        <v>38</v>
      </c>
      <c r="F2807" s="129"/>
      <c r="G2807" s="3" t="s">
        <v>39</v>
      </c>
      <c r="H2807" s="4" t="s">
        <v>40</v>
      </c>
      <c r="I2807" s="4" t="s">
        <v>41</v>
      </c>
      <c r="J2807" s="4" t="s">
        <v>10</v>
      </c>
      <c r="K2807" s="65">
        <f t="shared" si="893"/>
        <v>14.98</v>
      </c>
      <c r="N2807" s="59" t="s">
        <v>41</v>
      </c>
      <c r="O2807" s="68" t="e">
        <f t="shared" si="891"/>
        <v>#VALUE!</v>
      </c>
      <c r="P2807" s="68" t="e">
        <f t="shared" si="896"/>
        <v>#VALUE!</v>
      </c>
      <c r="Q2807" s="69" t="e">
        <f t="shared" si="892"/>
        <v>#VALUE!</v>
      </c>
    </row>
    <row r="2808" spans="1:17" ht="24" customHeight="1" x14ac:dyDescent="0.2">
      <c r="A2808" s="6" t="s">
        <v>42</v>
      </c>
      <c r="B2808" s="8" t="s">
        <v>1365</v>
      </c>
      <c r="C2808" s="6" t="s">
        <v>87</v>
      </c>
      <c r="D2808" s="6" t="s">
        <v>1366</v>
      </c>
      <c r="E2808" s="138" t="s">
        <v>46</v>
      </c>
      <c r="F2808" s="138"/>
      <c r="G2808" s="7" t="s">
        <v>97</v>
      </c>
      <c r="H2808" s="10">
        <v>1</v>
      </c>
      <c r="I2808" s="9">
        <f>SUM(J2809)</f>
        <v>14.98</v>
      </c>
      <c r="J2808" s="9">
        <f>H2808*I2808</f>
        <v>14.98</v>
      </c>
      <c r="K2808" s="65"/>
      <c r="N2808" s="59">
        <v>19.97</v>
      </c>
      <c r="O2808" s="68">
        <f t="shared" si="891"/>
        <v>4.9924999999999997</v>
      </c>
      <c r="P2808" s="68">
        <f t="shared" si="896"/>
        <v>14.977499999999999</v>
      </c>
      <c r="Q2808" s="69">
        <f t="shared" si="892"/>
        <v>0.25</v>
      </c>
    </row>
    <row r="2809" spans="1:17" ht="39" customHeight="1" thickBot="1" x14ac:dyDescent="0.25">
      <c r="A2809" s="17" t="s">
        <v>50</v>
      </c>
      <c r="B2809" s="19">
        <v>439</v>
      </c>
      <c r="C2809" s="17" t="s">
        <v>44</v>
      </c>
      <c r="D2809" s="17" t="s">
        <v>1367</v>
      </c>
      <c r="E2809" s="139" t="s">
        <v>54</v>
      </c>
      <c r="F2809" s="139"/>
      <c r="G2809" s="18" t="s">
        <v>130</v>
      </c>
      <c r="H2809" s="21">
        <v>1</v>
      </c>
      <c r="I2809" s="20">
        <f t="shared" ref="I2809" si="912">P2809</f>
        <v>14.977499999999999</v>
      </c>
      <c r="J2809" s="20">
        <f>ROUND(H2809*I2809,2)</f>
        <v>14.98</v>
      </c>
      <c r="K2809" s="65"/>
      <c r="N2809" s="59">
        <v>19.97</v>
      </c>
      <c r="O2809" s="68">
        <f t="shared" si="891"/>
        <v>4.9924999999999997</v>
      </c>
      <c r="P2809" s="68">
        <f t="shared" si="896"/>
        <v>14.977499999999999</v>
      </c>
      <c r="Q2809" s="69">
        <f t="shared" si="892"/>
        <v>0.25</v>
      </c>
    </row>
    <row r="2810" spans="1:17" ht="0.95" customHeight="1" thickTop="1" x14ac:dyDescent="0.2">
      <c r="A2810" s="11"/>
      <c r="B2810" s="11"/>
      <c r="C2810" s="11"/>
      <c r="D2810" s="11"/>
      <c r="E2810" s="11"/>
      <c r="F2810" s="11"/>
      <c r="G2810" s="11"/>
      <c r="H2810" s="11"/>
      <c r="I2810" s="11"/>
      <c r="J2810" s="11"/>
      <c r="K2810" s="65" t="b">
        <f t="shared" si="893"/>
        <v>0</v>
      </c>
      <c r="N2810" s="59"/>
      <c r="O2810" s="68">
        <f t="shared" si="891"/>
        <v>0</v>
      </c>
      <c r="P2810" s="68">
        <f t="shared" si="896"/>
        <v>0</v>
      </c>
      <c r="Q2810" s="69" t="e">
        <f t="shared" si="892"/>
        <v>#DIV/0!</v>
      </c>
    </row>
    <row r="2811" spans="1:17" ht="18" customHeight="1" x14ac:dyDescent="0.2">
      <c r="A2811" s="2" t="s">
        <v>1368</v>
      </c>
      <c r="B2811" s="4" t="s">
        <v>36</v>
      </c>
      <c r="C2811" s="2" t="s">
        <v>37</v>
      </c>
      <c r="D2811" s="2" t="s">
        <v>9</v>
      </c>
      <c r="E2811" s="129" t="s">
        <v>38</v>
      </c>
      <c r="F2811" s="129"/>
      <c r="G2811" s="3" t="s">
        <v>39</v>
      </c>
      <c r="H2811" s="4" t="s">
        <v>40</v>
      </c>
      <c r="I2811" s="4" t="s">
        <v>41</v>
      </c>
      <c r="J2811" s="4" t="s">
        <v>10</v>
      </c>
      <c r="K2811" s="65">
        <f t="shared" si="893"/>
        <v>23.23</v>
      </c>
      <c r="N2811" s="59" t="s">
        <v>41</v>
      </c>
      <c r="O2811" s="68" t="e">
        <f t="shared" si="891"/>
        <v>#VALUE!</v>
      </c>
      <c r="P2811" s="68" t="e">
        <f t="shared" si="896"/>
        <v>#VALUE!</v>
      </c>
      <c r="Q2811" s="69" t="e">
        <f t="shared" si="892"/>
        <v>#VALUE!</v>
      </c>
    </row>
    <row r="2812" spans="1:17" ht="24" customHeight="1" x14ac:dyDescent="0.2">
      <c r="A2812" s="6" t="s">
        <v>42</v>
      </c>
      <c r="B2812" s="8" t="s">
        <v>1369</v>
      </c>
      <c r="C2812" s="6" t="s">
        <v>87</v>
      </c>
      <c r="D2812" s="6" t="s">
        <v>1370</v>
      </c>
      <c r="E2812" s="138" t="s">
        <v>46</v>
      </c>
      <c r="F2812" s="138"/>
      <c r="G2812" s="7" t="s">
        <v>97</v>
      </c>
      <c r="H2812" s="10">
        <v>1</v>
      </c>
      <c r="I2812" s="9">
        <f>SUM(J2813)</f>
        <v>23.23</v>
      </c>
      <c r="J2812" s="9">
        <f>H2812*I2812</f>
        <v>23.23</v>
      </c>
      <c r="K2812" s="65"/>
      <c r="N2812" s="59">
        <v>30.97</v>
      </c>
      <c r="O2812" s="68">
        <f t="shared" si="891"/>
        <v>7.7424999999999997</v>
      </c>
      <c r="P2812" s="68">
        <f t="shared" si="896"/>
        <v>23.227499999999999</v>
      </c>
      <c r="Q2812" s="69">
        <f t="shared" si="892"/>
        <v>0.25</v>
      </c>
    </row>
    <row r="2813" spans="1:17" ht="26.1" customHeight="1" thickBot="1" x14ac:dyDescent="0.25">
      <c r="A2813" s="17" t="s">
        <v>50</v>
      </c>
      <c r="B2813" s="19">
        <v>437</v>
      </c>
      <c r="C2813" s="17" t="s">
        <v>44</v>
      </c>
      <c r="D2813" s="17" t="s">
        <v>1371</v>
      </c>
      <c r="E2813" s="139" t="s">
        <v>54</v>
      </c>
      <c r="F2813" s="139"/>
      <c r="G2813" s="18" t="s">
        <v>130</v>
      </c>
      <c r="H2813" s="21">
        <v>1</v>
      </c>
      <c r="I2813" s="20">
        <f t="shared" ref="I2813" si="913">P2813</f>
        <v>23.227499999999999</v>
      </c>
      <c r="J2813" s="20">
        <f>ROUND(H2813*I2813,2)</f>
        <v>23.23</v>
      </c>
      <c r="K2813" s="65"/>
      <c r="N2813" s="59">
        <v>30.97</v>
      </c>
      <c r="O2813" s="68">
        <f t="shared" si="891"/>
        <v>7.7424999999999997</v>
      </c>
      <c r="P2813" s="68">
        <f t="shared" si="896"/>
        <v>23.227499999999999</v>
      </c>
      <c r="Q2813" s="69">
        <f t="shared" si="892"/>
        <v>0.25</v>
      </c>
    </row>
    <row r="2814" spans="1:17" ht="0.95" customHeight="1" thickTop="1" x14ac:dyDescent="0.2">
      <c r="A2814" s="11"/>
      <c r="B2814" s="11"/>
      <c r="C2814" s="11"/>
      <c r="D2814" s="11"/>
      <c r="E2814" s="11"/>
      <c r="F2814" s="11"/>
      <c r="G2814" s="11"/>
      <c r="H2814" s="11"/>
      <c r="I2814" s="11"/>
      <c r="J2814" s="11"/>
      <c r="K2814" s="65" t="b">
        <f t="shared" si="893"/>
        <v>0</v>
      </c>
      <c r="N2814" s="59"/>
      <c r="O2814" s="68">
        <f t="shared" si="891"/>
        <v>0</v>
      </c>
      <c r="P2814" s="68">
        <f t="shared" si="896"/>
        <v>0</v>
      </c>
      <c r="Q2814" s="69" t="e">
        <f t="shared" si="892"/>
        <v>#DIV/0!</v>
      </c>
    </row>
    <row r="2815" spans="1:17" ht="18" customHeight="1" x14ac:dyDescent="0.2">
      <c r="A2815" s="2" t="s">
        <v>1372</v>
      </c>
      <c r="B2815" s="4" t="s">
        <v>36</v>
      </c>
      <c r="C2815" s="2" t="s">
        <v>37</v>
      </c>
      <c r="D2815" s="2" t="s">
        <v>9</v>
      </c>
      <c r="E2815" s="129" t="s">
        <v>38</v>
      </c>
      <c r="F2815" s="129"/>
      <c r="G2815" s="3" t="s">
        <v>39</v>
      </c>
      <c r="H2815" s="4" t="s">
        <v>40</v>
      </c>
      <c r="I2815" s="4" t="s">
        <v>41</v>
      </c>
      <c r="J2815" s="4" t="s">
        <v>10</v>
      </c>
      <c r="K2815" s="65">
        <f t="shared" si="893"/>
        <v>308.99</v>
      </c>
      <c r="N2815" s="59" t="s">
        <v>41</v>
      </c>
      <c r="O2815" s="68" t="e">
        <f t="shared" si="891"/>
        <v>#VALUE!</v>
      </c>
      <c r="P2815" s="68" t="e">
        <f t="shared" si="896"/>
        <v>#VALUE!</v>
      </c>
      <c r="Q2815" s="69" t="e">
        <f t="shared" si="892"/>
        <v>#VALUE!</v>
      </c>
    </row>
    <row r="2816" spans="1:17" ht="26.1" customHeight="1" x14ac:dyDescent="0.2">
      <c r="A2816" s="6" t="s">
        <v>42</v>
      </c>
      <c r="B2816" s="8">
        <v>2858</v>
      </c>
      <c r="C2816" s="6" t="s">
        <v>90</v>
      </c>
      <c r="D2816" s="6" t="s">
        <v>1373</v>
      </c>
      <c r="E2816" s="138" t="s">
        <v>1337</v>
      </c>
      <c r="F2816" s="138"/>
      <c r="G2816" s="7" t="s">
        <v>545</v>
      </c>
      <c r="H2816" s="10">
        <v>1</v>
      </c>
      <c r="I2816" s="9">
        <f>SUM(J2817:J2818)</f>
        <v>308.99</v>
      </c>
      <c r="J2816" s="9">
        <f>H2816*I2816</f>
        <v>308.99</v>
      </c>
      <c r="K2816" s="65"/>
      <c r="N2816" s="59">
        <v>411.98</v>
      </c>
      <c r="O2816" s="68">
        <f t="shared" si="891"/>
        <v>102.995</v>
      </c>
      <c r="P2816" s="68">
        <f t="shared" si="896"/>
        <v>308.98500000000001</v>
      </c>
      <c r="Q2816" s="69">
        <f t="shared" si="892"/>
        <v>0.25</v>
      </c>
    </row>
    <row r="2817" spans="1:17" ht="24" customHeight="1" x14ac:dyDescent="0.2">
      <c r="A2817" s="12" t="s">
        <v>48</v>
      </c>
      <c r="B2817" s="14">
        <v>88264</v>
      </c>
      <c r="C2817" s="12" t="s">
        <v>44</v>
      </c>
      <c r="D2817" s="12" t="s">
        <v>564</v>
      </c>
      <c r="E2817" s="137" t="s">
        <v>46</v>
      </c>
      <c r="F2817" s="137"/>
      <c r="G2817" s="13" t="s">
        <v>73</v>
      </c>
      <c r="H2817" s="16">
        <v>1</v>
      </c>
      <c r="I2817" s="15">
        <f t="shared" ref="I2817:I2818" si="914">P2817</f>
        <v>16.484999999999999</v>
      </c>
      <c r="J2817" s="15">
        <f>ROUND(H2817*I2817,2)</f>
        <v>16.489999999999998</v>
      </c>
      <c r="K2817" s="65"/>
      <c r="N2817" s="59">
        <v>21.98</v>
      </c>
      <c r="O2817" s="68">
        <f t="shared" si="891"/>
        <v>5.4950000000000001</v>
      </c>
      <c r="P2817" s="68">
        <f t="shared" si="896"/>
        <v>16.484999999999999</v>
      </c>
      <c r="Q2817" s="69">
        <f t="shared" si="892"/>
        <v>0.25</v>
      </c>
    </row>
    <row r="2818" spans="1:17" ht="24" customHeight="1" thickBot="1" x14ac:dyDescent="0.25">
      <c r="A2818" s="17" t="s">
        <v>50</v>
      </c>
      <c r="B2818" s="19">
        <v>588</v>
      </c>
      <c r="C2818" s="17" t="s">
        <v>90</v>
      </c>
      <c r="D2818" s="17" t="s">
        <v>1374</v>
      </c>
      <c r="E2818" s="139" t="s">
        <v>54</v>
      </c>
      <c r="F2818" s="139"/>
      <c r="G2818" s="18" t="s">
        <v>545</v>
      </c>
      <c r="H2818" s="21">
        <v>1</v>
      </c>
      <c r="I2818" s="20">
        <f t="shared" si="914"/>
        <v>292.5</v>
      </c>
      <c r="J2818" s="20">
        <f t="shared" ref="J2818" si="915">ROUNDDOWN(H2818*I2818,2)</f>
        <v>292.5</v>
      </c>
      <c r="K2818" s="65"/>
      <c r="N2818" s="59">
        <v>390</v>
      </c>
      <c r="O2818" s="68">
        <f t="shared" si="891"/>
        <v>97.5</v>
      </c>
      <c r="P2818" s="68">
        <f t="shared" si="896"/>
        <v>292.5</v>
      </c>
      <c r="Q2818" s="69">
        <f t="shared" si="892"/>
        <v>0.25</v>
      </c>
    </row>
    <row r="2819" spans="1:17" ht="0.95" customHeight="1" thickTop="1" x14ac:dyDescent="0.2">
      <c r="A2819" s="11"/>
      <c r="B2819" s="11"/>
      <c r="C2819" s="11"/>
      <c r="D2819" s="11"/>
      <c r="E2819" s="11"/>
      <c r="F2819" s="11"/>
      <c r="G2819" s="11"/>
      <c r="H2819" s="11"/>
      <c r="I2819" s="11"/>
      <c r="J2819" s="11"/>
      <c r="K2819" s="65" t="b">
        <f t="shared" si="893"/>
        <v>0</v>
      </c>
      <c r="N2819" s="59"/>
      <c r="O2819" s="68">
        <f t="shared" si="891"/>
        <v>0</v>
      </c>
      <c r="P2819" s="68">
        <f t="shared" si="896"/>
        <v>0</v>
      </c>
      <c r="Q2819" s="69" t="e">
        <f t="shared" si="892"/>
        <v>#DIV/0!</v>
      </c>
    </row>
    <row r="2820" spans="1:17" ht="18" customHeight="1" x14ac:dyDescent="0.2">
      <c r="A2820" s="2" t="s">
        <v>1375</v>
      </c>
      <c r="B2820" s="4" t="s">
        <v>36</v>
      </c>
      <c r="C2820" s="2" t="s">
        <v>37</v>
      </c>
      <c r="D2820" s="2" t="s">
        <v>9</v>
      </c>
      <c r="E2820" s="129" t="s">
        <v>38</v>
      </c>
      <c r="F2820" s="129"/>
      <c r="G2820" s="3" t="s">
        <v>39</v>
      </c>
      <c r="H2820" s="4" t="s">
        <v>40</v>
      </c>
      <c r="I2820" s="4" t="s">
        <v>41</v>
      </c>
      <c r="J2820" s="4" t="s">
        <v>10</v>
      </c>
      <c r="K2820" s="65">
        <f t="shared" si="893"/>
        <v>14.18</v>
      </c>
      <c r="N2820" s="59" t="s">
        <v>41</v>
      </c>
      <c r="O2820" s="68" t="e">
        <f t="shared" si="891"/>
        <v>#VALUE!</v>
      </c>
      <c r="P2820" s="68" t="e">
        <f t="shared" si="896"/>
        <v>#VALUE!</v>
      </c>
      <c r="Q2820" s="69" t="e">
        <f t="shared" si="892"/>
        <v>#VALUE!</v>
      </c>
    </row>
    <row r="2821" spans="1:17" ht="26.1" customHeight="1" x14ac:dyDescent="0.2">
      <c r="A2821" s="6" t="s">
        <v>42</v>
      </c>
      <c r="B2821" s="8">
        <v>2871</v>
      </c>
      <c r="C2821" s="6" t="s">
        <v>90</v>
      </c>
      <c r="D2821" s="6" t="s">
        <v>1376</v>
      </c>
      <c r="E2821" s="138" t="s">
        <v>1337</v>
      </c>
      <c r="F2821" s="138"/>
      <c r="G2821" s="7" t="s">
        <v>545</v>
      </c>
      <c r="H2821" s="10">
        <v>1</v>
      </c>
      <c r="I2821" s="9">
        <f>SUM(J2822:J2823)</f>
        <v>14.18</v>
      </c>
      <c r="J2821" s="9">
        <f>H2821*I2821</f>
        <v>14.18</v>
      </c>
      <c r="K2821" s="65"/>
      <c r="N2821" s="59">
        <v>18.899999999999999</v>
      </c>
      <c r="O2821" s="68">
        <f t="shared" si="891"/>
        <v>4.7249999999999996</v>
      </c>
      <c r="P2821" s="68">
        <f t="shared" si="896"/>
        <v>14.174999999999999</v>
      </c>
      <c r="Q2821" s="69">
        <f t="shared" si="892"/>
        <v>0.25</v>
      </c>
    </row>
    <row r="2822" spans="1:17" ht="24" customHeight="1" x14ac:dyDescent="0.2">
      <c r="A2822" s="12" t="s">
        <v>48</v>
      </c>
      <c r="B2822" s="14">
        <v>88264</v>
      </c>
      <c r="C2822" s="12" t="s">
        <v>44</v>
      </c>
      <c r="D2822" s="12" t="s">
        <v>564</v>
      </c>
      <c r="E2822" s="137" t="s">
        <v>46</v>
      </c>
      <c r="F2822" s="137"/>
      <c r="G2822" s="13" t="s">
        <v>73</v>
      </c>
      <c r="H2822" s="16">
        <v>0.15</v>
      </c>
      <c r="I2822" s="15">
        <f t="shared" ref="I2822:I2823" si="916">P2822</f>
        <v>16.484999999999999</v>
      </c>
      <c r="J2822" s="15">
        <f>ROUNDUP(H2822*I2822,2)</f>
        <v>2.48</v>
      </c>
      <c r="K2822" s="65"/>
      <c r="N2822" s="59">
        <v>21.98</v>
      </c>
      <c r="O2822" s="68">
        <f t="shared" si="891"/>
        <v>5.4950000000000001</v>
      </c>
      <c r="P2822" s="68">
        <f t="shared" si="896"/>
        <v>16.484999999999999</v>
      </c>
      <c r="Q2822" s="69">
        <f t="shared" si="892"/>
        <v>0.25</v>
      </c>
    </row>
    <row r="2823" spans="1:17" ht="26.1" customHeight="1" thickBot="1" x14ac:dyDescent="0.25">
      <c r="A2823" s="17" t="s">
        <v>50</v>
      </c>
      <c r="B2823" s="19">
        <v>883</v>
      </c>
      <c r="C2823" s="17" t="s">
        <v>90</v>
      </c>
      <c r="D2823" s="17" t="s">
        <v>1377</v>
      </c>
      <c r="E2823" s="139" t="s">
        <v>54</v>
      </c>
      <c r="F2823" s="139"/>
      <c r="G2823" s="18" t="s">
        <v>545</v>
      </c>
      <c r="H2823" s="21">
        <v>1</v>
      </c>
      <c r="I2823" s="20">
        <f t="shared" si="916"/>
        <v>11.7</v>
      </c>
      <c r="J2823" s="20">
        <f>ROUND(H2823*I2823,2)</f>
        <v>11.7</v>
      </c>
      <c r="K2823" s="65"/>
      <c r="N2823" s="59">
        <v>15.6</v>
      </c>
      <c r="O2823" s="68">
        <f t="shared" si="891"/>
        <v>3.9</v>
      </c>
      <c r="P2823" s="68">
        <f t="shared" si="896"/>
        <v>11.7</v>
      </c>
      <c r="Q2823" s="69">
        <f t="shared" si="892"/>
        <v>0.25</v>
      </c>
    </row>
    <row r="2824" spans="1:17" ht="0.95" customHeight="1" thickTop="1" x14ac:dyDescent="0.2">
      <c r="A2824" s="11"/>
      <c r="B2824" s="11"/>
      <c r="C2824" s="11"/>
      <c r="D2824" s="11"/>
      <c r="E2824" s="11"/>
      <c r="F2824" s="11"/>
      <c r="G2824" s="11"/>
      <c r="H2824" s="11"/>
      <c r="I2824" s="11"/>
      <c r="J2824" s="11"/>
      <c r="K2824" s="65" t="b">
        <f t="shared" ref="K2824:K2886" si="917">IF(J2824="Total",J2825)</f>
        <v>0</v>
      </c>
      <c r="N2824" s="59"/>
      <c r="O2824" s="68">
        <f t="shared" ref="O2824:O2887" si="918">N2824*$O$4</f>
        <v>0</v>
      </c>
      <c r="P2824" s="68">
        <f t="shared" si="896"/>
        <v>0</v>
      </c>
      <c r="Q2824" s="69" t="e">
        <f t="shared" ref="Q2824:Q2887" si="919">1-(P2824/N2824)</f>
        <v>#DIV/0!</v>
      </c>
    </row>
    <row r="2825" spans="1:17" ht="18" customHeight="1" x14ac:dyDescent="0.2">
      <c r="A2825" s="2" t="s">
        <v>1378</v>
      </c>
      <c r="B2825" s="4" t="s">
        <v>36</v>
      </c>
      <c r="C2825" s="2" t="s">
        <v>37</v>
      </c>
      <c r="D2825" s="2" t="s">
        <v>9</v>
      </c>
      <c r="E2825" s="129" t="s">
        <v>38</v>
      </c>
      <c r="F2825" s="129"/>
      <c r="G2825" s="3" t="s">
        <v>39</v>
      </c>
      <c r="H2825" s="4" t="s">
        <v>40</v>
      </c>
      <c r="I2825" s="4" t="s">
        <v>41</v>
      </c>
      <c r="J2825" s="4" t="s">
        <v>10</v>
      </c>
      <c r="K2825" s="65">
        <f t="shared" si="917"/>
        <v>10.17</v>
      </c>
      <c r="N2825" s="59" t="s">
        <v>41</v>
      </c>
      <c r="O2825" s="68" t="e">
        <f t="shared" si="918"/>
        <v>#VALUE!</v>
      </c>
      <c r="P2825" s="68" t="e">
        <f t="shared" si="896"/>
        <v>#VALUE!</v>
      </c>
      <c r="Q2825" s="69" t="e">
        <f t="shared" si="919"/>
        <v>#VALUE!</v>
      </c>
    </row>
    <row r="2826" spans="1:17" ht="26.1" customHeight="1" x14ac:dyDescent="0.2">
      <c r="A2826" s="6" t="s">
        <v>42</v>
      </c>
      <c r="B2826" s="8" t="s">
        <v>1379</v>
      </c>
      <c r="C2826" s="6" t="s">
        <v>87</v>
      </c>
      <c r="D2826" s="6" t="s">
        <v>1380</v>
      </c>
      <c r="E2826" s="138" t="s">
        <v>46</v>
      </c>
      <c r="F2826" s="138"/>
      <c r="G2826" s="7" t="s">
        <v>545</v>
      </c>
      <c r="H2826" s="10">
        <v>1</v>
      </c>
      <c r="I2826" s="9">
        <f>SUM(J2827)</f>
        <v>10.17</v>
      </c>
      <c r="J2826" s="9">
        <f>H2826*I2826</f>
        <v>10.17</v>
      </c>
      <c r="K2826" s="65"/>
      <c r="N2826" s="59">
        <v>13.55</v>
      </c>
      <c r="O2826" s="68">
        <f t="shared" si="918"/>
        <v>3.3875000000000002</v>
      </c>
      <c r="P2826" s="68">
        <f t="shared" si="896"/>
        <v>10.162500000000001</v>
      </c>
      <c r="Q2826" s="69">
        <f t="shared" si="919"/>
        <v>0.24999999999999989</v>
      </c>
    </row>
    <row r="2827" spans="1:17" ht="26.1" customHeight="1" thickBot="1" x14ac:dyDescent="0.25">
      <c r="A2827" s="17" t="s">
        <v>50</v>
      </c>
      <c r="B2827" s="19">
        <v>20111</v>
      </c>
      <c r="C2827" s="17" t="s">
        <v>44</v>
      </c>
      <c r="D2827" s="17" t="s">
        <v>1380</v>
      </c>
      <c r="E2827" s="139" t="s">
        <v>54</v>
      </c>
      <c r="F2827" s="139"/>
      <c r="G2827" s="18" t="s">
        <v>130</v>
      </c>
      <c r="H2827" s="21">
        <v>1</v>
      </c>
      <c r="I2827" s="20">
        <f t="shared" ref="I2827" si="920">P2827</f>
        <v>10.172500000000001</v>
      </c>
      <c r="J2827" s="20">
        <f>ROUND(H2827*I2827,2)</f>
        <v>10.17</v>
      </c>
      <c r="K2827" s="65"/>
      <c r="N2827" s="59">
        <v>13.55</v>
      </c>
      <c r="O2827" s="68">
        <f t="shared" si="918"/>
        <v>3.3875000000000002</v>
      </c>
      <c r="P2827" s="68">
        <f>N2827-O2827+0.01</f>
        <v>10.172500000000001</v>
      </c>
      <c r="Q2827" s="69">
        <f t="shared" si="919"/>
        <v>0.2492619926199261</v>
      </c>
    </row>
    <row r="2828" spans="1:17" ht="0.95" customHeight="1" thickTop="1" x14ac:dyDescent="0.2">
      <c r="A2828" s="11"/>
      <c r="B2828" s="11"/>
      <c r="C2828" s="11"/>
      <c r="D2828" s="11"/>
      <c r="E2828" s="11"/>
      <c r="F2828" s="11"/>
      <c r="G2828" s="11"/>
      <c r="H2828" s="11"/>
      <c r="I2828" s="11"/>
      <c r="J2828" s="11"/>
      <c r="K2828" s="65" t="b">
        <f t="shared" si="917"/>
        <v>0</v>
      </c>
      <c r="N2828" s="59"/>
      <c r="O2828" s="68">
        <f t="shared" si="918"/>
        <v>0</v>
      </c>
      <c r="P2828" s="68">
        <f t="shared" si="896"/>
        <v>0</v>
      </c>
      <c r="Q2828" s="69" t="e">
        <f t="shared" si="919"/>
        <v>#DIV/0!</v>
      </c>
    </row>
    <row r="2829" spans="1:17" ht="18" customHeight="1" x14ac:dyDescent="0.2">
      <c r="A2829" s="2" t="s">
        <v>1381</v>
      </c>
      <c r="B2829" s="4" t="s">
        <v>36</v>
      </c>
      <c r="C2829" s="2" t="s">
        <v>37</v>
      </c>
      <c r="D2829" s="2" t="s">
        <v>9</v>
      </c>
      <c r="E2829" s="129" t="s">
        <v>38</v>
      </c>
      <c r="F2829" s="129"/>
      <c r="G2829" s="3" t="s">
        <v>39</v>
      </c>
      <c r="H2829" s="4" t="s">
        <v>40</v>
      </c>
      <c r="I2829" s="4" t="s">
        <v>41</v>
      </c>
      <c r="J2829" s="4" t="s">
        <v>10</v>
      </c>
      <c r="K2829" s="65">
        <f t="shared" si="917"/>
        <v>1.38</v>
      </c>
      <c r="N2829" s="59" t="s">
        <v>41</v>
      </c>
      <c r="O2829" s="68" t="e">
        <f t="shared" si="918"/>
        <v>#VALUE!</v>
      </c>
      <c r="P2829" s="68" t="e">
        <f t="shared" si="896"/>
        <v>#VALUE!</v>
      </c>
      <c r="Q2829" s="69" t="e">
        <f t="shared" si="919"/>
        <v>#VALUE!</v>
      </c>
    </row>
    <row r="2830" spans="1:17" ht="26.1" customHeight="1" x14ac:dyDescent="0.2">
      <c r="A2830" s="6" t="s">
        <v>42</v>
      </c>
      <c r="B2830" s="8" t="s">
        <v>1382</v>
      </c>
      <c r="C2830" s="6" t="s">
        <v>87</v>
      </c>
      <c r="D2830" s="6" t="s">
        <v>1383</v>
      </c>
      <c r="E2830" s="138" t="s">
        <v>46</v>
      </c>
      <c r="F2830" s="138"/>
      <c r="G2830" s="7" t="s">
        <v>390</v>
      </c>
      <c r="H2830" s="10">
        <v>1</v>
      </c>
      <c r="I2830" s="9">
        <f>SUM(J2831)</f>
        <v>1.38</v>
      </c>
      <c r="J2830" s="9">
        <f>H2830*I2830</f>
        <v>1.38</v>
      </c>
      <c r="K2830" s="65"/>
      <c r="N2830" s="59">
        <v>1.84</v>
      </c>
      <c r="O2830" s="68">
        <f t="shared" si="918"/>
        <v>0.46</v>
      </c>
      <c r="P2830" s="68">
        <f t="shared" ref="P2830:P2893" si="921">N2830-O2830</f>
        <v>1.3800000000000001</v>
      </c>
      <c r="Q2830" s="69">
        <f t="shared" si="919"/>
        <v>0.25</v>
      </c>
    </row>
    <row r="2831" spans="1:17" ht="26.1" customHeight="1" thickBot="1" x14ac:dyDescent="0.25">
      <c r="A2831" s="17" t="s">
        <v>50</v>
      </c>
      <c r="B2831" s="19">
        <v>404</v>
      </c>
      <c r="C2831" s="17" t="s">
        <v>44</v>
      </c>
      <c r="D2831" s="17" t="s">
        <v>1383</v>
      </c>
      <c r="E2831" s="139" t="s">
        <v>54</v>
      </c>
      <c r="F2831" s="139"/>
      <c r="G2831" s="18" t="s">
        <v>108</v>
      </c>
      <c r="H2831" s="21">
        <v>1</v>
      </c>
      <c r="I2831" s="20">
        <f t="shared" ref="I2831" si="922">P2831</f>
        <v>1.3800000000000001</v>
      </c>
      <c r="J2831" s="20">
        <f t="shared" ref="J2831" si="923">ROUNDDOWN(H2831*I2831,2)</f>
        <v>1.38</v>
      </c>
      <c r="K2831" s="65"/>
      <c r="N2831" s="59">
        <v>1.84</v>
      </c>
      <c r="O2831" s="68">
        <f t="shared" si="918"/>
        <v>0.46</v>
      </c>
      <c r="P2831" s="68">
        <f t="shared" si="921"/>
        <v>1.3800000000000001</v>
      </c>
      <c r="Q2831" s="69">
        <f t="shared" si="919"/>
        <v>0.25</v>
      </c>
    </row>
    <row r="2832" spans="1:17" ht="0.95" customHeight="1" thickTop="1" x14ac:dyDescent="0.2">
      <c r="A2832" s="11"/>
      <c r="B2832" s="11"/>
      <c r="C2832" s="11"/>
      <c r="D2832" s="11"/>
      <c r="E2832" s="11"/>
      <c r="F2832" s="11"/>
      <c r="G2832" s="11"/>
      <c r="H2832" s="11"/>
      <c r="I2832" s="11"/>
      <c r="J2832" s="11"/>
      <c r="K2832" s="65" t="b">
        <f t="shared" si="917"/>
        <v>0</v>
      </c>
      <c r="N2832" s="59"/>
      <c r="O2832" s="68">
        <f t="shared" si="918"/>
        <v>0</v>
      </c>
      <c r="P2832" s="68">
        <f t="shared" si="921"/>
        <v>0</v>
      </c>
      <c r="Q2832" s="69" t="e">
        <f t="shared" si="919"/>
        <v>#DIV/0!</v>
      </c>
    </row>
    <row r="2833" spans="1:17" ht="18" customHeight="1" x14ac:dyDescent="0.2">
      <c r="A2833" s="2" t="s">
        <v>1384</v>
      </c>
      <c r="B2833" s="4" t="s">
        <v>36</v>
      </c>
      <c r="C2833" s="2" t="s">
        <v>37</v>
      </c>
      <c r="D2833" s="2" t="s">
        <v>9</v>
      </c>
      <c r="E2833" s="129" t="s">
        <v>38</v>
      </c>
      <c r="F2833" s="129"/>
      <c r="G2833" s="3" t="s">
        <v>39</v>
      </c>
      <c r="H2833" s="4" t="s">
        <v>40</v>
      </c>
      <c r="I2833" s="4" t="s">
        <v>41</v>
      </c>
      <c r="J2833" s="4" t="s">
        <v>10</v>
      </c>
      <c r="K2833" s="65">
        <f t="shared" si="917"/>
        <v>9.75</v>
      </c>
      <c r="N2833" s="59" t="s">
        <v>41</v>
      </c>
      <c r="O2833" s="68" t="e">
        <f t="shared" si="918"/>
        <v>#VALUE!</v>
      </c>
      <c r="P2833" s="68" t="e">
        <f t="shared" si="921"/>
        <v>#VALUE!</v>
      </c>
      <c r="Q2833" s="69" t="e">
        <f t="shared" si="919"/>
        <v>#VALUE!</v>
      </c>
    </row>
    <row r="2834" spans="1:17" ht="24" customHeight="1" x14ac:dyDescent="0.2">
      <c r="A2834" s="6" t="s">
        <v>42</v>
      </c>
      <c r="B2834" s="8">
        <v>2897</v>
      </c>
      <c r="C2834" s="6" t="s">
        <v>90</v>
      </c>
      <c r="D2834" s="6" t="s">
        <v>1385</v>
      </c>
      <c r="E2834" s="138" t="s">
        <v>1337</v>
      </c>
      <c r="F2834" s="138"/>
      <c r="G2834" s="7" t="s">
        <v>545</v>
      </c>
      <c r="H2834" s="10">
        <v>1</v>
      </c>
      <c r="I2834" s="9">
        <f>SUM(J2835)</f>
        <v>9.75</v>
      </c>
      <c r="J2834" s="9">
        <f>H2834*I2834</f>
        <v>9.75</v>
      </c>
      <c r="K2834" s="65"/>
      <c r="N2834" s="59">
        <v>13</v>
      </c>
      <c r="O2834" s="68">
        <f t="shared" si="918"/>
        <v>3.25</v>
      </c>
      <c r="P2834" s="68">
        <f t="shared" si="921"/>
        <v>9.75</v>
      </c>
      <c r="Q2834" s="69">
        <f t="shared" si="919"/>
        <v>0.25</v>
      </c>
    </row>
    <row r="2835" spans="1:17" ht="24" customHeight="1" thickBot="1" x14ac:dyDescent="0.25">
      <c r="A2835" s="17" t="s">
        <v>50</v>
      </c>
      <c r="B2835" s="19">
        <v>1583</v>
      </c>
      <c r="C2835" s="17" t="s">
        <v>90</v>
      </c>
      <c r="D2835" s="17" t="s">
        <v>1386</v>
      </c>
      <c r="E2835" s="139" t="s">
        <v>54</v>
      </c>
      <c r="F2835" s="139"/>
      <c r="G2835" s="18" t="s">
        <v>545</v>
      </c>
      <c r="H2835" s="21">
        <v>1</v>
      </c>
      <c r="I2835" s="20">
        <f t="shared" ref="I2835" si="924">P2835</f>
        <v>9.75</v>
      </c>
      <c r="J2835" s="20">
        <f t="shared" ref="J2835" si="925">ROUNDDOWN(H2835*I2835,2)</f>
        <v>9.75</v>
      </c>
      <c r="K2835" s="65"/>
      <c r="N2835" s="59">
        <v>13</v>
      </c>
      <c r="O2835" s="68">
        <f t="shared" si="918"/>
        <v>3.25</v>
      </c>
      <c r="P2835" s="68">
        <f t="shared" si="921"/>
        <v>9.75</v>
      </c>
      <c r="Q2835" s="69">
        <f t="shared" si="919"/>
        <v>0.25</v>
      </c>
    </row>
    <row r="2836" spans="1:17" ht="0.95" customHeight="1" thickTop="1" x14ac:dyDescent="0.2">
      <c r="A2836" s="11"/>
      <c r="B2836" s="11"/>
      <c r="C2836" s="11"/>
      <c r="D2836" s="11"/>
      <c r="E2836" s="11"/>
      <c r="F2836" s="11"/>
      <c r="G2836" s="11"/>
      <c r="H2836" s="11"/>
      <c r="I2836" s="11"/>
      <c r="J2836" s="11"/>
      <c r="K2836" s="65" t="b">
        <f t="shared" si="917"/>
        <v>0</v>
      </c>
      <c r="N2836" s="59"/>
      <c r="O2836" s="68">
        <f t="shared" si="918"/>
        <v>0</v>
      </c>
      <c r="P2836" s="68">
        <f t="shared" si="921"/>
        <v>0</v>
      </c>
      <c r="Q2836" s="69" t="e">
        <f t="shared" si="919"/>
        <v>#DIV/0!</v>
      </c>
    </row>
    <row r="2837" spans="1:17" ht="18" customHeight="1" x14ac:dyDescent="0.2">
      <c r="A2837" s="2" t="s">
        <v>1387</v>
      </c>
      <c r="B2837" s="4" t="s">
        <v>36</v>
      </c>
      <c r="C2837" s="2" t="s">
        <v>37</v>
      </c>
      <c r="D2837" s="2" t="s">
        <v>9</v>
      </c>
      <c r="E2837" s="129" t="s">
        <v>38</v>
      </c>
      <c r="F2837" s="129"/>
      <c r="G2837" s="3" t="s">
        <v>39</v>
      </c>
      <c r="H2837" s="4" t="s">
        <v>40</v>
      </c>
      <c r="I2837" s="4" t="s">
        <v>41</v>
      </c>
      <c r="J2837" s="4" t="s">
        <v>10</v>
      </c>
      <c r="K2837" s="65">
        <f t="shared" si="917"/>
        <v>53.98</v>
      </c>
      <c r="N2837" s="59" t="s">
        <v>41</v>
      </c>
      <c r="O2837" s="68" t="e">
        <f t="shared" si="918"/>
        <v>#VALUE!</v>
      </c>
      <c r="P2837" s="68" t="e">
        <f t="shared" si="921"/>
        <v>#VALUE!</v>
      </c>
      <c r="Q2837" s="69" t="e">
        <f t="shared" si="919"/>
        <v>#VALUE!</v>
      </c>
    </row>
    <row r="2838" spans="1:17" ht="39" customHeight="1" x14ac:dyDescent="0.2">
      <c r="A2838" s="6" t="s">
        <v>42</v>
      </c>
      <c r="B2838" s="8" t="s">
        <v>1388</v>
      </c>
      <c r="C2838" s="6" t="s">
        <v>87</v>
      </c>
      <c r="D2838" s="6" t="s">
        <v>1389</v>
      </c>
      <c r="E2838" s="138" t="s">
        <v>46</v>
      </c>
      <c r="F2838" s="138"/>
      <c r="G2838" s="7" t="s">
        <v>130</v>
      </c>
      <c r="H2838" s="10">
        <v>1</v>
      </c>
      <c r="I2838" s="9">
        <f>SUM(J2839)</f>
        <v>53.98</v>
      </c>
      <c r="J2838" s="9">
        <f>H2838*I2838</f>
        <v>53.98</v>
      </c>
      <c r="K2838" s="65"/>
      <c r="N2838" s="59">
        <v>71.97</v>
      </c>
      <c r="O2838" s="68">
        <f t="shared" si="918"/>
        <v>17.9925</v>
      </c>
      <c r="P2838" s="68">
        <f t="shared" si="921"/>
        <v>53.977499999999999</v>
      </c>
      <c r="Q2838" s="69">
        <f t="shared" si="919"/>
        <v>0.25</v>
      </c>
    </row>
    <row r="2839" spans="1:17" ht="39" customHeight="1" thickBot="1" x14ac:dyDescent="0.25">
      <c r="A2839" s="17" t="s">
        <v>50</v>
      </c>
      <c r="B2839" s="19">
        <v>11837</v>
      </c>
      <c r="C2839" s="17" t="s">
        <v>44</v>
      </c>
      <c r="D2839" s="17" t="s">
        <v>1389</v>
      </c>
      <c r="E2839" s="139" t="s">
        <v>54</v>
      </c>
      <c r="F2839" s="139"/>
      <c r="G2839" s="18" t="s">
        <v>130</v>
      </c>
      <c r="H2839" s="21">
        <v>1</v>
      </c>
      <c r="I2839" s="20">
        <f t="shared" ref="I2839" si="926">P2839</f>
        <v>53.977499999999999</v>
      </c>
      <c r="J2839" s="20">
        <f>ROUND(H2839*I2839,2)</f>
        <v>53.98</v>
      </c>
      <c r="K2839" s="65"/>
      <c r="N2839" s="59">
        <v>71.97</v>
      </c>
      <c r="O2839" s="68">
        <f t="shared" si="918"/>
        <v>17.9925</v>
      </c>
      <c r="P2839" s="68">
        <f t="shared" si="921"/>
        <v>53.977499999999999</v>
      </c>
      <c r="Q2839" s="69">
        <f t="shared" si="919"/>
        <v>0.25</v>
      </c>
    </row>
    <row r="2840" spans="1:17" ht="0.95" customHeight="1" thickTop="1" x14ac:dyDescent="0.2">
      <c r="A2840" s="11"/>
      <c r="B2840" s="11"/>
      <c r="C2840" s="11"/>
      <c r="D2840" s="11"/>
      <c r="E2840" s="11"/>
      <c r="F2840" s="11"/>
      <c r="G2840" s="11"/>
      <c r="H2840" s="11"/>
      <c r="I2840" s="11"/>
      <c r="J2840" s="11"/>
      <c r="K2840" s="65" t="b">
        <f t="shared" si="917"/>
        <v>0</v>
      </c>
      <c r="N2840" s="59"/>
      <c r="O2840" s="68">
        <f t="shared" si="918"/>
        <v>0</v>
      </c>
      <c r="P2840" s="68">
        <f t="shared" si="921"/>
        <v>0</v>
      </c>
      <c r="Q2840" s="69" t="e">
        <f t="shared" si="919"/>
        <v>#DIV/0!</v>
      </c>
    </row>
    <row r="2841" spans="1:17" ht="18" customHeight="1" x14ac:dyDescent="0.2">
      <c r="A2841" s="2" t="s">
        <v>1390</v>
      </c>
      <c r="B2841" s="4" t="s">
        <v>36</v>
      </c>
      <c r="C2841" s="2" t="s">
        <v>37</v>
      </c>
      <c r="D2841" s="2" t="s">
        <v>9</v>
      </c>
      <c r="E2841" s="129" t="s">
        <v>38</v>
      </c>
      <c r="F2841" s="129"/>
      <c r="G2841" s="3" t="s">
        <v>39</v>
      </c>
      <c r="H2841" s="4" t="s">
        <v>40</v>
      </c>
      <c r="I2841" s="4" t="s">
        <v>41</v>
      </c>
      <c r="J2841" s="4" t="s">
        <v>10</v>
      </c>
      <c r="K2841" s="65">
        <f t="shared" si="917"/>
        <v>13.04</v>
      </c>
      <c r="N2841" s="59" t="s">
        <v>41</v>
      </c>
      <c r="O2841" s="68" t="e">
        <f t="shared" si="918"/>
        <v>#VALUE!</v>
      </c>
      <c r="P2841" s="68" t="e">
        <f t="shared" si="921"/>
        <v>#VALUE!</v>
      </c>
      <c r="Q2841" s="69" t="e">
        <f t="shared" si="919"/>
        <v>#VALUE!</v>
      </c>
    </row>
    <row r="2842" spans="1:17" ht="24" customHeight="1" x14ac:dyDescent="0.2">
      <c r="A2842" s="6" t="s">
        <v>42</v>
      </c>
      <c r="B2842" s="8" t="s">
        <v>1391</v>
      </c>
      <c r="C2842" s="6" t="s">
        <v>87</v>
      </c>
      <c r="D2842" s="6" t="s">
        <v>1392</v>
      </c>
      <c r="E2842" s="138" t="s">
        <v>46</v>
      </c>
      <c r="F2842" s="138"/>
      <c r="G2842" s="7" t="s">
        <v>1393</v>
      </c>
      <c r="H2842" s="10">
        <v>1</v>
      </c>
      <c r="I2842" s="9">
        <f>SUM(J2843)</f>
        <v>13.04</v>
      </c>
      <c r="J2842" s="9">
        <f>H2842*I2842</f>
        <v>13.04</v>
      </c>
      <c r="K2842" s="65"/>
      <c r="N2842" s="59">
        <v>17.38</v>
      </c>
      <c r="O2842" s="68">
        <f t="shared" si="918"/>
        <v>4.3449999999999998</v>
      </c>
      <c r="P2842" s="68">
        <f t="shared" si="921"/>
        <v>13.035</v>
      </c>
      <c r="Q2842" s="69">
        <f t="shared" si="919"/>
        <v>0.25</v>
      </c>
    </row>
    <row r="2843" spans="1:17" ht="39" customHeight="1" thickBot="1" x14ac:dyDescent="0.25">
      <c r="A2843" s="17" t="s">
        <v>50</v>
      </c>
      <c r="B2843" s="19">
        <v>432</v>
      </c>
      <c r="C2843" s="17" t="s">
        <v>44</v>
      </c>
      <c r="D2843" s="17" t="s">
        <v>1394</v>
      </c>
      <c r="E2843" s="139" t="s">
        <v>54</v>
      </c>
      <c r="F2843" s="139"/>
      <c r="G2843" s="18" t="s">
        <v>130</v>
      </c>
      <c r="H2843" s="21">
        <v>1</v>
      </c>
      <c r="I2843" s="20">
        <f t="shared" ref="I2843" si="927">P2843</f>
        <v>13.035</v>
      </c>
      <c r="J2843" s="20">
        <f>ROUND(H2843*I2843,2)</f>
        <v>13.04</v>
      </c>
      <c r="K2843" s="65"/>
      <c r="N2843" s="59">
        <v>17.38</v>
      </c>
      <c r="O2843" s="68">
        <f t="shared" si="918"/>
        <v>4.3449999999999998</v>
      </c>
      <c r="P2843" s="68">
        <f t="shared" si="921"/>
        <v>13.035</v>
      </c>
      <c r="Q2843" s="69">
        <f t="shared" si="919"/>
        <v>0.25</v>
      </c>
    </row>
    <row r="2844" spans="1:17" ht="0.95" customHeight="1" thickTop="1" x14ac:dyDescent="0.2">
      <c r="A2844" s="11"/>
      <c r="B2844" s="11"/>
      <c r="C2844" s="11"/>
      <c r="D2844" s="11"/>
      <c r="E2844" s="11"/>
      <c r="F2844" s="11"/>
      <c r="G2844" s="11"/>
      <c r="H2844" s="11"/>
      <c r="I2844" s="11"/>
      <c r="J2844" s="11"/>
      <c r="K2844" s="65" t="b">
        <f t="shared" si="917"/>
        <v>0</v>
      </c>
      <c r="N2844" s="59"/>
      <c r="O2844" s="68">
        <f t="shared" si="918"/>
        <v>0</v>
      </c>
      <c r="P2844" s="68">
        <f t="shared" si="921"/>
        <v>0</v>
      </c>
      <c r="Q2844" s="69" t="e">
        <f t="shared" si="919"/>
        <v>#DIV/0!</v>
      </c>
    </row>
    <row r="2845" spans="1:17" ht="18" customHeight="1" x14ac:dyDescent="0.2">
      <c r="A2845" s="2" t="s">
        <v>1395</v>
      </c>
      <c r="B2845" s="4" t="s">
        <v>36</v>
      </c>
      <c r="C2845" s="2" t="s">
        <v>37</v>
      </c>
      <c r="D2845" s="2" t="s">
        <v>9</v>
      </c>
      <c r="E2845" s="129" t="s">
        <v>38</v>
      </c>
      <c r="F2845" s="129"/>
      <c r="G2845" s="3" t="s">
        <v>39</v>
      </c>
      <c r="H2845" s="4" t="s">
        <v>40</v>
      </c>
      <c r="I2845" s="4" t="s">
        <v>41</v>
      </c>
      <c r="J2845" s="4" t="s">
        <v>10</v>
      </c>
      <c r="K2845" s="65">
        <f t="shared" si="917"/>
        <v>26.35</v>
      </c>
      <c r="N2845" s="59" t="s">
        <v>41</v>
      </c>
      <c r="O2845" s="68" t="e">
        <f t="shared" si="918"/>
        <v>#VALUE!</v>
      </c>
      <c r="P2845" s="68" t="e">
        <f t="shared" si="921"/>
        <v>#VALUE!</v>
      </c>
      <c r="Q2845" s="69" t="e">
        <f t="shared" si="919"/>
        <v>#VALUE!</v>
      </c>
    </row>
    <row r="2846" spans="1:17" ht="24" customHeight="1" x14ac:dyDescent="0.2">
      <c r="A2846" s="6" t="s">
        <v>42</v>
      </c>
      <c r="B2846" s="8" t="s">
        <v>1396</v>
      </c>
      <c r="C2846" s="6" t="s">
        <v>87</v>
      </c>
      <c r="D2846" s="6" t="s">
        <v>1397</v>
      </c>
      <c r="E2846" s="138" t="s">
        <v>46</v>
      </c>
      <c r="F2846" s="138"/>
      <c r="G2846" s="7" t="s">
        <v>1393</v>
      </c>
      <c r="H2846" s="10">
        <v>1</v>
      </c>
      <c r="I2846" s="9">
        <f>SUM(J2847)</f>
        <v>26.35</v>
      </c>
      <c r="J2846" s="9">
        <f>H2846*I2846</f>
        <v>26.35</v>
      </c>
      <c r="K2846" s="65"/>
      <c r="N2846" s="59">
        <v>35.130000000000003</v>
      </c>
      <c r="O2846" s="68">
        <f t="shared" si="918"/>
        <v>8.7825000000000006</v>
      </c>
      <c r="P2846" s="68">
        <f t="shared" si="921"/>
        <v>26.347500000000004</v>
      </c>
      <c r="Q2846" s="69">
        <f t="shared" si="919"/>
        <v>0.25</v>
      </c>
    </row>
    <row r="2847" spans="1:17" ht="39" customHeight="1" thickBot="1" x14ac:dyDescent="0.25">
      <c r="A2847" s="17" t="s">
        <v>50</v>
      </c>
      <c r="B2847" s="19">
        <v>11790</v>
      </c>
      <c r="C2847" s="17" t="s">
        <v>44</v>
      </c>
      <c r="D2847" s="17" t="s">
        <v>1398</v>
      </c>
      <c r="E2847" s="139" t="s">
        <v>54</v>
      </c>
      <c r="F2847" s="139"/>
      <c r="G2847" s="18" t="s">
        <v>130</v>
      </c>
      <c r="H2847" s="21">
        <v>1</v>
      </c>
      <c r="I2847" s="20">
        <f t="shared" ref="I2847" si="928">P2847</f>
        <v>26.347500000000004</v>
      </c>
      <c r="J2847" s="20">
        <f>ROUND(H2847*I2847,2)</f>
        <v>26.35</v>
      </c>
      <c r="K2847" s="65"/>
      <c r="N2847" s="59">
        <v>35.130000000000003</v>
      </c>
      <c r="O2847" s="68">
        <f t="shared" si="918"/>
        <v>8.7825000000000006</v>
      </c>
      <c r="P2847" s="68">
        <f t="shared" si="921"/>
        <v>26.347500000000004</v>
      </c>
      <c r="Q2847" s="69">
        <f t="shared" si="919"/>
        <v>0.25</v>
      </c>
    </row>
    <row r="2848" spans="1:17" ht="0.95" customHeight="1" thickTop="1" x14ac:dyDescent="0.2">
      <c r="A2848" s="11"/>
      <c r="B2848" s="11"/>
      <c r="C2848" s="11"/>
      <c r="D2848" s="11"/>
      <c r="E2848" s="11"/>
      <c r="F2848" s="11"/>
      <c r="G2848" s="11"/>
      <c r="H2848" s="11"/>
      <c r="I2848" s="11"/>
      <c r="J2848" s="11"/>
      <c r="K2848" s="65" t="b">
        <f t="shared" si="917"/>
        <v>0</v>
      </c>
      <c r="N2848" s="59"/>
      <c r="O2848" s="68">
        <f t="shared" si="918"/>
        <v>0</v>
      </c>
      <c r="P2848" s="68">
        <f t="shared" si="921"/>
        <v>0</v>
      </c>
      <c r="Q2848" s="69" t="e">
        <f t="shared" si="919"/>
        <v>#DIV/0!</v>
      </c>
    </row>
    <row r="2849" spans="1:17" ht="18" customHeight="1" x14ac:dyDescent="0.2">
      <c r="A2849" s="2" t="s">
        <v>1399</v>
      </c>
      <c r="B2849" s="4" t="s">
        <v>36</v>
      </c>
      <c r="C2849" s="2" t="s">
        <v>37</v>
      </c>
      <c r="D2849" s="2" t="s">
        <v>9</v>
      </c>
      <c r="E2849" s="129" t="s">
        <v>38</v>
      </c>
      <c r="F2849" s="129"/>
      <c r="G2849" s="3" t="s">
        <v>39</v>
      </c>
      <c r="H2849" s="4" t="s">
        <v>40</v>
      </c>
      <c r="I2849" s="4" t="s">
        <v>41</v>
      </c>
      <c r="J2849" s="4" t="s">
        <v>10</v>
      </c>
      <c r="K2849" s="65">
        <f t="shared" si="917"/>
        <v>9.7899999999999991</v>
      </c>
      <c r="N2849" s="59" t="s">
        <v>41</v>
      </c>
      <c r="O2849" s="68" t="e">
        <f t="shared" si="918"/>
        <v>#VALUE!</v>
      </c>
      <c r="P2849" s="68" t="e">
        <f t="shared" si="921"/>
        <v>#VALUE!</v>
      </c>
      <c r="Q2849" s="69" t="e">
        <f t="shared" si="919"/>
        <v>#VALUE!</v>
      </c>
    </row>
    <row r="2850" spans="1:17" ht="24" customHeight="1" x14ac:dyDescent="0.2">
      <c r="A2850" s="6" t="s">
        <v>42</v>
      </c>
      <c r="B2850" s="8" t="s">
        <v>1400</v>
      </c>
      <c r="C2850" s="6" t="s">
        <v>87</v>
      </c>
      <c r="D2850" s="6" t="s">
        <v>1401</v>
      </c>
      <c r="E2850" s="138" t="s">
        <v>46</v>
      </c>
      <c r="F2850" s="138"/>
      <c r="G2850" s="7" t="s">
        <v>1393</v>
      </c>
      <c r="H2850" s="10">
        <v>1</v>
      </c>
      <c r="I2850" s="9">
        <f>SUM(J2851)</f>
        <v>9.7899999999999991</v>
      </c>
      <c r="J2850" s="9">
        <f>H2850*I2850</f>
        <v>9.7899999999999991</v>
      </c>
      <c r="K2850" s="65"/>
      <c r="N2850" s="59">
        <v>13.05</v>
      </c>
      <c r="O2850" s="68">
        <f t="shared" si="918"/>
        <v>3.2625000000000002</v>
      </c>
      <c r="P2850" s="68">
        <f t="shared" si="921"/>
        <v>9.7875000000000014</v>
      </c>
      <c r="Q2850" s="69">
        <f t="shared" si="919"/>
        <v>0.24999999999999989</v>
      </c>
    </row>
    <row r="2851" spans="1:17" ht="39" customHeight="1" thickBot="1" x14ac:dyDescent="0.25">
      <c r="A2851" s="17" t="s">
        <v>50</v>
      </c>
      <c r="B2851" s="19">
        <v>441</v>
      </c>
      <c r="C2851" s="17" t="s">
        <v>44</v>
      </c>
      <c r="D2851" s="17" t="s">
        <v>1402</v>
      </c>
      <c r="E2851" s="139" t="s">
        <v>54</v>
      </c>
      <c r="F2851" s="139"/>
      <c r="G2851" s="18" t="s">
        <v>130</v>
      </c>
      <c r="H2851" s="21">
        <v>1</v>
      </c>
      <c r="I2851" s="20">
        <f t="shared" ref="I2851" si="929">P2851</f>
        <v>9.7875000000000014</v>
      </c>
      <c r="J2851" s="20">
        <f>ROUND(H2851*I2851,2)</f>
        <v>9.7899999999999991</v>
      </c>
      <c r="K2851" s="65"/>
      <c r="N2851" s="59">
        <v>13.05</v>
      </c>
      <c r="O2851" s="68">
        <f t="shared" si="918"/>
        <v>3.2625000000000002</v>
      </c>
      <c r="P2851" s="68">
        <f t="shared" si="921"/>
        <v>9.7875000000000014</v>
      </c>
      <c r="Q2851" s="69">
        <f t="shared" si="919"/>
        <v>0.24999999999999989</v>
      </c>
    </row>
    <row r="2852" spans="1:17" ht="0.95" customHeight="1" thickTop="1" x14ac:dyDescent="0.2">
      <c r="A2852" s="11"/>
      <c r="B2852" s="11"/>
      <c r="C2852" s="11"/>
      <c r="D2852" s="11"/>
      <c r="E2852" s="11"/>
      <c r="F2852" s="11"/>
      <c r="G2852" s="11"/>
      <c r="H2852" s="11"/>
      <c r="I2852" s="11"/>
      <c r="J2852" s="11"/>
      <c r="K2852" s="65" t="b">
        <f t="shared" si="917"/>
        <v>0</v>
      </c>
      <c r="N2852" s="59"/>
      <c r="O2852" s="68">
        <f t="shared" si="918"/>
        <v>0</v>
      </c>
      <c r="P2852" s="68">
        <f t="shared" si="921"/>
        <v>0</v>
      </c>
      <c r="Q2852" s="69" t="e">
        <f t="shared" si="919"/>
        <v>#DIV/0!</v>
      </c>
    </row>
    <row r="2853" spans="1:17" ht="18" customHeight="1" x14ac:dyDescent="0.2">
      <c r="A2853" s="2" t="s">
        <v>1403</v>
      </c>
      <c r="B2853" s="4" t="s">
        <v>36</v>
      </c>
      <c r="C2853" s="2" t="s">
        <v>37</v>
      </c>
      <c r="D2853" s="2" t="s">
        <v>9</v>
      </c>
      <c r="E2853" s="129" t="s">
        <v>38</v>
      </c>
      <c r="F2853" s="129"/>
      <c r="G2853" s="3" t="s">
        <v>39</v>
      </c>
      <c r="H2853" s="4" t="s">
        <v>40</v>
      </c>
      <c r="I2853" s="4" t="s">
        <v>41</v>
      </c>
      <c r="J2853" s="4" t="s">
        <v>10</v>
      </c>
      <c r="K2853" s="65">
        <f t="shared" si="917"/>
        <v>113977.76</v>
      </c>
      <c r="N2853" s="59" t="s">
        <v>41</v>
      </c>
      <c r="O2853" s="68" t="e">
        <f t="shared" si="918"/>
        <v>#VALUE!</v>
      </c>
      <c r="P2853" s="68" t="e">
        <f t="shared" si="921"/>
        <v>#VALUE!</v>
      </c>
      <c r="Q2853" s="69" t="e">
        <f t="shared" si="919"/>
        <v>#VALUE!</v>
      </c>
    </row>
    <row r="2854" spans="1:17" ht="26.1" customHeight="1" x14ac:dyDescent="0.2">
      <c r="A2854" s="6" t="s">
        <v>42</v>
      </c>
      <c r="B2854" s="8" t="s">
        <v>1404</v>
      </c>
      <c r="C2854" s="6" t="s">
        <v>87</v>
      </c>
      <c r="D2854" s="6" t="s">
        <v>13629</v>
      </c>
      <c r="E2854" s="138" t="s">
        <v>46</v>
      </c>
      <c r="F2854" s="138"/>
      <c r="G2854" s="7" t="s">
        <v>1393</v>
      </c>
      <c r="H2854" s="10">
        <v>1</v>
      </c>
      <c r="I2854" s="9">
        <f>SUM(J2855)</f>
        <v>113977.76</v>
      </c>
      <c r="J2854" s="9">
        <f>H2854*I2854</f>
        <v>113977.76</v>
      </c>
      <c r="K2854" s="65"/>
      <c r="N2854" s="59">
        <v>151970.35</v>
      </c>
      <c r="O2854" s="68">
        <f t="shared" si="918"/>
        <v>37992.587500000001</v>
      </c>
      <c r="P2854" s="68">
        <f t="shared" si="921"/>
        <v>113977.76250000001</v>
      </c>
      <c r="Q2854" s="69">
        <f t="shared" si="919"/>
        <v>0.25</v>
      </c>
    </row>
    <row r="2855" spans="1:17" ht="39" customHeight="1" thickBot="1" x14ac:dyDescent="0.25">
      <c r="A2855" s="17" t="s">
        <v>50</v>
      </c>
      <c r="B2855" s="19">
        <v>39585</v>
      </c>
      <c r="C2855" s="17" t="s">
        <v>44</v>
      </c>
      <c r="D2855" s="17" t="s">
        <v>1406</v>
      </c>
      <c r="E2855" s="139" t="s">
        <v>57</v>
      </c>
      <c r="F2855" s="139"/>
      <c r="G2855" s="18" t="s">
        <v>130</v>
      </c>
      <c r="H2855" s="21">
        <v>1</v>
      </c>
      <c r="I2855" s="20">
        <f t="shared" ref="I2855" si="930">P2855</f>
        <v>113977.76250000001</v>
      </c>
      <c r="J2855" s="20">
        <f t="shared" ref="J2855" si="931">ROUNDDOWN(H2855*I2855,2)</f>
        <v>113977.76</v>
      </c>
      <c r="K2855" s="65"/>
      <c r="N2855" s="59">
        <v>151970.35</v>
      </c>
      <c r="O2855" s="68">
        <f t="shared" si="918"/>
        <v>37992.587500000001</v>
      </c>
      <c r="P2855" s="68">
        <f t="shared" si="921"/>
        <v>113977.76250000001</v>
      </c>
      <c r="Q2855" s="69">
        <f t="shared" si="919"/>
        <v>0.25</v>
      </c>
    </row>
    <row r="2856" spans="1:17" ht="0.95" customHeight="1" thickTop="1" x14ac:dyDescent="0.2">
      <c r="A2856" s="11"/>
      <c r="B2856" s="11"/>
      <c r="C2856" s="11"/>
      <c r="D2856" s="11"/>
      <c r="E2856" s="11"/>
      <c r="F2856" s="11"/>
      <c r="G2856" s="11"/>
      <c r="H2856" s="11"/>
      <c r="I2856" s="11"/>
      <c r="J2856" s="11"/>
      <c r="K2856" s="65" t="b">
        <f t="shared" si="917"/>
        <v>0</v>
      </c>
      <c r="N2856" s="59"/>
      <c r="O2856" s="68">
        <f t="shared" si="918"/>
        <v>0</v>
      </c>
      <c r="P2856" s="68">
        <f t="shared" si="921"/>
        <v>0</v>
      </c>
      <c r="Q2856" s="69" t="e">
        <f t="shared" si="919"/>
        <v>#DIV/0!</v>
      </c>
    </row>
    <row r="2857" spans="1:17" ht="18" customHeight="1" x14ac:dyDescent="0.2">
      <c r="A2857" s="2" t="s">
        <v>1407</v>
      </c>
      <c r="B2857" s="4" t="s">
        <v>36</v>
      </c>
      <c r="C2857" s="2" t="s">
        <v>37</v>
      </c>
      <c r="D2857" s="2" t="s">
        <v>9</v>
      </c>
      <c r="E2857" s="129" t="s">
        <v>38</v>
      </c>
      <c r="F2857" s="129"/>
      <c r="G2857" s="3" t="s">
        <v>39</v>
      </c>
      <c r="H2857" s="4" t="s">
        <v>40</v>
      </c>
      <c r="I2857" s="4" t="s">
        <v>41</v>
      </c>
      <c r="J2857" s="4" t="s">
        <v>10</v>
      </c>
      <c r="K2857" s="65">
        <f t="shared" si="917"/>
        <v>2044.8</v>
      </c>
      <c r="N2857" s="59" t="s">
        <v>41</v>
      </c>
      <c r="O2857" s="68" t="e">
        <f t="shared" si="918"/>
        <v>#VALUE!</v>
      </c>
      <c r="P2857" s="68" t="e">
        <f t="shared" si="921"/>
        <v>#VALUE!</v>
      </c>
      <c r="Q2857" s="69" t="e">
        <f t="shared" si="919"/>
        <v>#VALUE!</v>
      </c>
    </row>
    <row r="2858" spans="1:17" ht="24" customHeight="1" x14ac:dyDescent="0.2">
      <c r="A2858" s="6" t="s">
        <v>42</v>
      </c>
      <c r="B2858" s="8" t="s">
        <v>1408</v>
      </c>
      <c r="C2858" s="6" t="s">
        <v>278</v>
      </c>
      <c r="D2858" s="6" t="s">
        <v>13625</v>
      </c>
      <c r="E2858" s="138" t="s">
        <v>1409</v>
      </c>
      <c r="F2858" s="138"/>
      <c r="G2858" s="7" t="s">
        <v>130</v>
      </c>
      <c r="H2858" s="10">
        <v>1</v>
      </c>
      <c r="I2858" s="9">
        <f>SUM(J2859:J2861)</f>
        <v>2044.8</v>
      </c>
      <c r="J2858" s="9">
        <f>H2858*I2858</f>
        <v>2044.8</v>
      </c>
      <c r="K2858" s="65"/>
      <c r="N2858" s="59">
        <v>2726.4</v>
      </c>
      <c r="O2858" s="68">
        <f t="shared" si="918"/>
        <v>681.6</v>
      </c>
      <c r="P2858" s="68">
        <f t="shared" si="921"/>
        <v>2044.8000000000002</v>
      </c>
      <c r="Q2858" s="69">
        <f t="shared" si="919"/>
        <v>0.25</v>
      </c>
    </row>
    <row r="2859" spans="1:17" ht="26.1" customHeight="1" x14ac:dyDescent="0.2">
      <c r="A2859" s="12" t="s">
        <v>48</v>
      </c>
      <c r="B2859" s="14">
        <v>88247</v>
      </c>
      <c r="C2859" s="12" t="s">
        <v>44</v>
      </c>
      <c r="D2859" s="12" t="s">
        <v>1049</v>
      </c>
      <c r="E2859" s="137" t="s">
        <v>46</v>
      </c>
      <c r="F2859" s="137"/>
      <c r="G2859" s="13" t="s">
        <v>73</v>
      </c>
      <c r="H2859" s="16">
        <v>40</v>
      </c>
      <c r="I2859" s="15">
        <f t="shared" ref="I2859:I2861" si="932">P2859</f>
        <v>13.5975</v>
      </c>
      <c r="J2859" s="15">
        <f t="shared" ref="J2859:J2861" si="933">ROUNDDOWN(H2859*I2859,2)</f>
        <v>543.9</v>
      </c>
      <c r="K2859" s="65"/>
      <c r="N2859" s="59">
        <v>18.13</v>
      </c>
      <c r="O2859" s="68">
        <f t="shared" si="918"/>
        <v>4.5324999999999998</v>
      </c>
      <c r="P2859" s="68">
        <f t="shared" si="921"/>
        <v>13.5975</v>
      </c>
      <c r="Q2859" s="69">
        <f t="shared" si="919"/>
        <v>0.25</v>
      </c>
    </row>
    <row r="2860" spans="1:17" ht="24" customHeight="1" x14ac:dyDescent="0.2">
      <c r="A2860" s="12" t="s">
        <v>48</v>
      </c>
      <c r="B2860" s="14">
        <v>88264</v>
      </c>
      <c r="C2860" s="12" t="s">
        <v>44</v>
      </c>
      <c r="D2860" s="12" t="s">
        <v>564</v>
      </c>
      <c r="E2860" s="137" t="s">
        <v>46</v>
      </c>
      <c r="F2860" s="137"/>
      <c r="G2860" s="13" t="s">
        <v>73</v>
      </c>
      <c r="H2860" s="16">
        <v>40</v>
      </c>
      <c r="I2860" s="15">
        <f t="shared" si="932"/>
        <v>16.484999999999999</v>
      </c>
      <c r="J2860" s="15">
        <f t="shared" si="933"/>
        <v>659.4</v>
      </c>
      <c r="K2860" s="65"/>
      <c r="N2860" s="59">
        <v>21.98</v>
      </c>
      <c r="O2860" s="68">
        <f t="shared" si="918"/>
        <v>5.4950000000000001</v>
      </c>
      <c r="P2860" s="68">
        <f t="shared" si="921"/>
        <v>16.484999999999999</v>
      </c>
      <c r="Q2860" s="69">
        <f t="shared" si="919"/>
        <v>0.25</v>
      </c>
    </row>
    <row r="2861" spans="1:17" ht="24" customHeight="1" thickBot="1" x14ac:dyDescent="0.25">
      <c r="A2861" s="12" t="s">
        <v>48</v>
      </c>
      <c r="B2861" s="14">
        <v>88266</v>
      </c>
      <c r="C2861" s="12" t="s">
        <v>44</v>
      </c>
      <c r="D2861" s="12" t="s">
        <v>1410</v>
      </c>
      <c r="E2861" s="137" t="s">
        <v>46</v>
      </c>
      <c r="F2861" s="137"/>
      <c r="G2861" s="13" t="s">
        <v>73</v>
      </c>
      <c r="H2861" s="16">
        <v>40</v>
      </c>
      <c r="I2861" s="15">
        <f t="shared" si="932"/>
        <v>21.037500000000001</v>
      </c>
      <c r="J2861" s="15">
        <f t="shared" si="933"/>
        <v>841.5</v>
      </c>
      <c r="K2861" s="65"/>
      <c r="N2861" s="59">
        <v>28.05</v>
      </c>
      <c r="O2861" s="68">
        <f t="shared" si="918"/>
        <v>7.0125000000000002</v>
      </c>
      <c r="P2861" s="68">
        <f t="shared" si="921"/>
        <v>21.037500000000001</v>
      </c>
      <c r="Q2861" s="69">
        <f t="shared" si="919"/>
        <v>0.25</v>
      </c>
    </row>
    <row r="2862" spans="1:17" ht="0.95" customHeight="1" thickTop="1" x14ac:dyDescent="0.2">
      <c r="A2862" s="11"/>
      <c r="B2862" s="11"/>
      <c r="C2862" s="11"/>
      <c r="D2862" s="11"/>
      <c r="E2862" s="11"/>
      <c r="F2862" s="11"/>
      <c r="G2862" s="11"/>
      <c r="H2862" s="11"/>
      <c r="I2862" s="11"/>
      <c r="J2862" s="11"/>
      <c r="K2862" s="65" t="b">
        <f t="shared" si="917"/>
        <v>0</v>
      </c>
      <c r="N2862" s="59"/>
      <c r="O2862" s="68">
        <f t="shared" si="918"/>
        <v>0</v>
      </c>
      <c r="P2862" s="68">
        <f t="shared" si="921"/>
        <v>0</v>
      </c>
      <c r="Q2862" s="69" t="e">
        <f t="shared" si="919"/>
        <v>#DIV/0!</v>
      </c>
    </row>
    <row r="2863" spans="1:17" ht="18" customHeight="1" x14ac:dyDescent="0.2">
      <c r="A2863" s="2" t="s">
        <v>1411</v>
      </c>
      <c r="B2863" s="4" t="s">
        <v>36</v>
      </c>
      <c r="C2863" s="2" t="s">
        <v>37</v>
      </c>
      <c r="D2863" s="2" t="s">
        <v>9</v>
      </c>
      <c r="E2863" s="129" t="s">
        <v>38</v>
      </c>
      <c r="F2863" s="129"/>
      <c r="G2863" s="3" t="s">
        <v>39</v>
      </c>
      <c r="H2863" s="4" t="s">
        <v>40</v>
      </c>
      <c r="I2863" s="4" t="s">
        <v>41</v>
      </c>
      <c r="J2863" s="4" t="s">
        <v>10</v>
      </c>
      <c r="K2863" s="65">
        <f t="shared" si="917"/>
        <v>20.93</v>
      </c>
      <c r="N2863" s="59" t="s">
        <v>41</v>
      </c>
      <c r="O2863" s="68" t="e">
        <f t="shared" si="918"/>
        <v>#VALUE!</v>
      </c>
      <c r="P2863" s="68" t="e">
        <f t="shared" si="921"/>
        <v>#VALUE!</v>
      </c>
      <c r="Q2863" s="69" t="e">
        <f t="shared" si="919"/>
        <v>#VALUE!</v>
      </c>
    </row>
    <row r="2864" spans="1:17" ht="39" customHeight="1" x14ac:dyDescent="0.2">
      <c r="A2864" s="6" t="s">
        <v>42</v>
      </c>
      <c r="B2864" s="8">
        <v>97599</v>
      </c>
      <c r="C2864" s="6" t="s">
        <v>44</v>
      </c>
      <c r="D2864" s="6" t="s">
        <v>1412</v>
      </c>
      <c r="E2864" s="138" t="s">
        <v>157</v>
      </c>
      <c r="F2864" s="138"/>
      <c r="G2864" s="7" t="s">
        <v>130</v>
      </c>
      <c r="H2864" s="10">
        <v>1</v>
      </c>
      <c r="I2864" s="9">
        <f>SUM(J2865:J2867)</f>
        <v>20.93</v>
      </c>
      <c r="J2864" s="9">
        <f>H2864*I2864</f>
        <v>20.93</v>
      </c>
      <c r="K2864" s="65"/>
      <c r="N2864" s="59">
        <v>27.9</v>
      </c>
      <c r="O2864" s="68">
        <f t="shared" si="918"/>
        <v>6.9749999999999996</v>
      </c>
      <c r="P2864" s="68">
        <f t="shared" si="921"/>
        <v>20.924999999999997</v>
      </c>
      <c r="Q2864" s="69">
        <f t="shared" si="919"/>
        <v>0.25000000000000011</v>
      </c>
    </row>
    <row r="2865" spans="1:17" ht="26.1" customHeight="1" x14ac:dyDescent="0.2">
      <c r="A2865" s="12" t="s">
        <v>48</v>
      </c>
      <c r="B2865" s="14">
        <v>88247</v>
      </c>
      <c r="C2865" s="12" t="s">
        <v>44</v>
      </c>
      <c r="D2865" s="12" t="s">
        <v>1049</v>
      </c>
      <c r="E2865" s="137" t="s">
        <v>46</v>
      </c>
      <c r="F2865" s="137"/>
      <c r="G2865" s="13" t="s">
        <v>73</v>
      </c>
      <c r="H2865" s="16">
        <v>7.4800000000000005E-2</v>
      </c>
      <c r="I2865" s="15">
        <f t="shared" ref="I2865:I2867" si="934">P2865</f>
        <v>13.5975</v>
      </c>
      <c r="J2865" s="15">
        <f>ROUND(H2865*I2865,2)</f>
        <v>1.02</v>
      </c>
      <c r="K2865" s="65"/>
      <c r="N2865" s="59">
        <v>18.13</v>
      </c>
      <c r="O2865" s="68">
        <f t="shared" si="918"/>
        <v>4.5324999999999998</v>
      </c>
      <c r="P2865" s="68">
        <f t="shared" si="921"/>
        <v>13.5975</v>
      </c>
      <c r="Q2865" s="69">
        <f t="shared" si="919"/>
        <v>0.25</v>
      </c>
    </row>
    <row r="2866" spans="1:17" ht="24" customHeight="1" x14ac:dyDescent="0.2">
      <c r="A2866" s="12" t="s">
        <v>48</v>
      </c>
      <c r="B2866" s="14">
        <v>88264</v>
      </c>
      <c r="C2866" s="12" t="s">
        <v>44</v>
      </c>
      <c r="D2866" s="12" t="s">
        <v>564</v>
      </c>
      <c r="E2866" s="137" t="s">
        <v>46</v>
      </c>
      <c r="F2866" s="137"/>
      <c r="G2866" s="13" t="s">
        <v>73</v>
      </c>
      <c r="H2866" s="16">
        <v>0.17949999999999999</v>
      </c>
      <c r="I2866" s="15">
        <f t="shared" si="934"/>
        <v>16.484999999999999</v>
      </c>
      <c r="J2866" s="15">
        <f>ROUND(H2866*I2866,2)</f>
        <v>2.96</v>
      </c>
      <c r="K2866" s="65"/>
      <c r="N2866" s="59">
        <v>21.98</v>
      </c>
      <c r="O2866" s="68">
        <f t="shared" si="918"/>
        <v>5.4950000000000001</v>
      </c>
      <c r="P2866" s="68">
        <f t="shared" si="921"/>
        <v>16.484999999999999</v>
      </c>
      <c r="Q2866" s="69">
        <f t="shared" si="919"/>
        <v>0.25</v>
      </c>
    </row>
    <row r="2867" spans="1:17" ht="26.1" customHeight="1" thickBot="1" x14ac:dyDescent="0.25">
      <c r="A2867" s="17" t="s">
        <v>50</v>
      </c>
      <c r="B2867" s="19">
        <v>38774</v>
      </c>
      <c r="C2867" s="17" t="s">
        <v>44</v>
      </c>
      <c r="D2867" s="17" t="s">
        <v>1413</v>
      </c>
      <c r="E2867" s="139" t="s">
        <v>54</v>
      </c>
      <c r="F2867" s="139"/>
      <c r="G2867" s="18" t="s">
        <v>130</v>
      </c>
      <c r="H2867" s="21">
        <v>1</v>
      </c>
      <c r="I2867" s="20">
        <f t="shared" si="934"/>
        <v>16.9575</v>
      </c>
      <c r="J2867" s="20">
        <f t="shared" ref="J2867" si="935">ROUNDDOWN(H2867*I2867,2)</f>
        <v>16.95</v>
      </c>
      <c r="K2867" s="65"/>
      <c r="N2867" s="59">
        <v>22.61</v>
      </c>
      <c r="O2867" s="68">
        <f t="shared" si="918"/>
        <v>5.6524999999999999</v>
      </c>
      <c r="P2867" s="68">
        <f t="shared" si="921"/>
        <v>16.9575</v>
      </c>
      <c r="Q2867" s="69">
        <f t="shared" si="919"/>
        <v>0.25</v>
      </c>
    </row>
    <row r="2868" spans="1:17" ht="0.95" customHeight="1" thickTop="1" x14ac:dyDescent="0.2">
      <c r="A2868" s="11"/>
      <c r="B2868" s="11"/>
      <c r="C2868" s="11"/>
      <c r="D2868" s="11"/>
      <c r="E2868" s="11"/>
      <c r="F2868" s="11"/>
      <c r="G2868" s="11"/>
      <c r="H2868" s="11"/>
      <c r="I2868" s="11"/>
      <c r="J2868" s="11"/>
      <c r="K2868" s="65" t="b">
        <f t="shared" si="917"/>
        <v>0</v>
      </c>
      <c r="N2868" s="59"/>
      <c r="O2868" s="68">
        <f t="shared" si="918"/>
        <v>0</v>
      </c>
      <c r="P2868" s="68">
        <f t="shared" si="921"/>
        <v>0</v>
      </c>
      <c r="Q2868" s="69" t="e">
        <f t="shared" si="919"/>
        <v>#DIV/0!</v>
      </c>
    </row>
    <row r="2869" spans="1:17" ht="18" customHeight="1" x14ac:dyDescent="0.2">
      <c r="A2869" s="2" t="s">
        <v>1414</v>
      </c>
      <c r="B2869" s="4" t="s">
        <v>36</v>
      </c>
      <c r="C2869" s="2" t="s">
        <v>37</v>
      </c>
      <c r="D2869" s="2" t="s">
        <v>9</v>
      </c>
      <c r="E2869" s="129" t="s">
        <v>38</v>
      </c>
      <c r="F2869" s="129"/>
      <c r="G2869" s="3" t="s">
        <v>39</v>
      </c>
      <c r="H2869" s="4" t="s">
        <v>40</v>
      </c>
      <c r="I2869" s="4" t="s">
        <v>41</v>
      </c>
      <c r="J2869" s="4" t="s">
        <v>10</v>
      </c>
      <c r="K2869" s="65">
        <f t="shared" si="917"/>
        <v>141.05000000000001</v>
      </c>
      <c r="N2869" s="59" t="s">
        <v>41</v>
      </c>
      <c r="O2869" s="68" t="e">
        <f t="shared" si="918"/>
        <v>#VALUE!</v>
      </c>
      <c r="P2869" s="68" t="e">
        <f t="shared" si="921"/>
        <v>#VALUE!</v>
      </c>
      <c r="Q2869" s="69" t="e">
        <f t="shared" si="919"/>
        <v>#VALUE!</v>
      </c>
    </row>
    <row r="2870" spans="1:17" ht="39" customHeight="1" x14ac:dyDescent="0.2">
      <c r="A2870" s="6" t="s">
        <v>42</v>
      </c>
      <c r="B2870" s="8">
        <v>101908</v>
      </c>
      <c r="C2870" s="6" t="s">
        <v>44</v>
      </c>
      <c r="D2870" s="6" t="s">
        <v>1415</v>
      </c>
      <c r="E2870" s="138" t="s">
        <v>251</v>
      </c>
      <c r="F2870" s="138"/>
      <c r="G2870" s="7" t="s">
        <v>130</v>
      </c>
      <c r="H2870" s="10">
        <v>1</v>
      </c>
      <c r="I2870" s="9">
        <f>SUM(J2871:J2874)</f>
        <v>141.05000000000001</v>
      </c>
      <c r="J2870" s="9">
        <f>H2870*I2870</f>
        <v>141.05000000000001</v>
      </c>
      <c r="K2870" s="65"/>
      <c r="N2870" s="59">
        <v>188.06</v>
      </c>
      <c r="O2870" s="68">
        <f t="shared" si="918"/>
        <v>47.015000000000001</v>
      </c>
      <c r="P2870" s="68">
        <f t="shared" si="921"/>
        <v>141.04500000000002</v>
      </c>
      <c r="Q2870" s="69">
        <f t="shared" si="919"/>
        <v>0.24999999999999989</v>
      </c>
    </row>
    <row r="2871" spans="1:17" ht="26.1" customHeight="1" x14ac:dyDescent="0.2">
      <c r="A2871" s="12" t="s">
        <v>48</v>
      </c>
      <c r="B2871" s="14">
        <v>88248</v>
      </c>
      <c r="C2871" s="12" t="s">
        <v>44</v>
      </c>
      <c r="D2871" s="12" t="s">
        <v>754</v>
      </c>
      <c r="E2871" s="137" t="s">
        <v>46</v>
      </c>
      <c r="F2871" s="137"/>
      <c r="G2871" s="13" t="s">
        <v>73</v>
      </c>
      <c r="H2871" s="16">
        <v>0.45739999999999997</v>
      </c>
      <c r="I2871" s="15">
        <f t="shared" ref="I2871:I2874" si="936">P2871</f>
        <v>12.914999999999999</v>
      </c>
      <c r="J2871" s="20">
        <f t="shared" ref="J2871:J2872" si="937">ROUND(H2871*I2871,2)</f>
        <v>5.91</v>
      </c>
      <c r="K2871" s="65"/>
      <c r="N2871" s="59">
        <v>17.22</v>
      </c>
      <c r="O2871" s="68">
        <f t="shared" si="918"/>
        <v>4.3049999999999997</v>
      </c>
      <c r="P2871" s="68">
        <f t="shared" si="921"/>
        <v>12.914999999999999</v>
      </c>
      <c r="Q2871" s="69">
        <f t="shared" si="919"/>
        <v>0.25</v>
      </c>
    </row>
    <row r="2872" spans="1:17" ht="26.1" customHeight="1" x14ac:dyDescent="0.2">
      <c r="A2872" s="12" t="s">
        <v>48</v>
      </c>
      <c r="B2872" s="14">
        <v>88267</v>
      </c>
      <c r="C2872" s="12" t="s">
        <v>44</v>
      </c>
      <c r="D2872" s="12" t="s">
        <v>486</v>
      </c>
      <c r="E2872" s="137" t="s">
        <v>46</v>
      </c>
      <c r="F2872" s="137"/>
      <c r="G2872" s="13" t="s">
        <v>73</v>
      </c>
      <c r="H2872" s="16">
        <v>0.45739999999999997</v>
      </c>
      <c r="I2872" s="15">
        <f t="shared" si="936"/>
        <v>15.75</v>
      </c>
      <c r="J2872" s="20">
        <f t="shared" si="937"/>
        <v>7.2</v>
      </c>
      <c r="K2872" s="65"/>
      <c r="N2872" s="59">
        <v>21</v>
      </c>
      <c r="O2872" s="68">
        <f t="shared" si="918"/>
        <v>5.25</v>
      </c>
      <c r="P2872" s="68">
        <f t="shared" si="921"/>
        <v>15.75</v>
      </c>
      <c r="Q2872" s="69">
        <f t="shared" si="919"/>
        <v>0.25</v>
      </c>
    </row>
    <row r="2873" spans="1:17" ht="39" customHeight="1" x14ac:dyDescent="0.2">
      <c r="A2873" s="17" t="s">
        <v>50</v>
      </c>
      <c r="B2873" s="19">
        <v>4350</v>
      </c>
      <c r="C2873" s="17" t="s">
        <v>44</v>
      </c>
      <c r="D2873" s="17" t="s">
        <v>1321</v>
      </c>
      <c r="E2873" s="139" t="s">
        <v>54</v>
      </c>
      <c r="F2873" s="139"/>
      <c r="G2873" s="18" t="s">
        <v>130</v>
      </c>
      <c r="H2873" s="21">
        <v>2</v>
      </c>
      <c r="I2873" s="20">
        <f t="shared" si="936"/>
        <v>0.51</v>
      </c>
      <c r="J2873" s="20">
        <f>ROUND(H2873*I2873,2)</f>
        <v>1.02</v>
      </c>
      <c r="K2873" s="65"/>
      <c r="N2873" s="59">
        <v>0.68</v>
      </c>
      <c r="O2873" s="68">
        <f t="shared" si="918"/>
        <v>0.17</v>
      </c>
      <c r="P2873" s="68">
        <f t="shared" si="921"/>
        <v>0.51</v>
      </c>
      <c r="Q2873" s="69">
        <f t="shared" si="919"/>
        <v>0.25</v>
      </c>
    </row>
    <row r="2874" spans="1:17" ht="26.1" customHeight="1" thickBot="1" x14ac:dyDescent="0.25">
      <c r="A2874" s="17" t="s">
        <v>50</v>
      </c>
      <c r="B2874" s="19">
        <v>10891</v>
      </c>
      <c r="C2874" s="17" t="s">
        <v>44</v>
      </c>
      <c r="D2874" s="17" t="s">
        <v>246</v>
      </c>
      <c r="E2874" s="139" t="s">
        <v>54</v>
      </c>
      <c r="F2874" s="139"/>
      <c r="G2874" s="18" t="s">
        <v>130</v>
      </c>
      <c r="H2874" s="21">
        <v>1</v>
      </c>
      <c r="I2874" s="20">
        <f t="shared" si="936"/>
        <v>126.92249999999999</v>
      </c>
      <c r="J2874" s="20">
        <f>ROUND(H2874*I2874,2)</f>
        <v>126.92</v>
      </c>
      <c r="K2874" s="65"/>
      <c r="N2874" s="59">
        <v>169.23</v>
      </c>
      <c r="O2874" s="68">
        <f t="shared" si="918"/>
        <v>42.307499999999997</v>
      </c>
      <c r="P2874" s="68">
        <f t="shared" si="921"/>
        <v>126.92249999999999</v>
      </c>
      <c r="Q2874" s="69">
        <f t="shared" si="919"/>
        <v>0.25</v>
      </c>
    </row>
    <row r="2875" spans="1:17" ht="0.95" customHeight="1" thickTop="1" x14ac:dyDescent="0.2">
      <c r="A2875" s="11"/>
      <c r="B2875" s="11"/>
      <c r="C2875" s="11"/>
      <c r="D2875" s="11"/>
      <c r="E2875" s="11"/>
      <c r="F2875" s="11"/>
      <c r="G2875" s="11"/>
      <c r="H2875" s="11"/>
      <c r="I2875" s="11"/>
      <c r="J2875" s="11"/>
      <c r="K2875" s="65" t="b">
        <f t="shared" si="917"/>
        <v>0</v>
      </c>
      <c r="N2875" s="59"/>
      <c r="O2875" s="68">
        <f t="shared" si="918"/>
        <v>0</v>
      </c>
      <c r="P2875" s="68">
        <f t="shared" si="921"/>
        <v>0</v>
      </c>
      <c r="Q2875" s="69" t="e">
        <f t="shared" si="919"/>
        <v>#DIV/0!</v>
      </c>
    </row>
    <row r="2876" spans="1:17" ht="18" customHeight="1" x14ac:dyDescent="0.2">
      <c r="A2876" s="2" t="s">
        <v>1416</v>
      </c>
      <c r="B2876" s="4" t="s">
        <v>36</v>
      </c>
      <c r="C2876" s="2" t="s">
        <v>37</v>
      </c>
      <c r="D2876" s="2" t="s">
        <v>9</v>
      </c>
      <c r="E2876" s="129" t="s">
        <v>38</v>
      </c>
      <c r="F2876" s="129"/>
      <c r="G2876" s="3" t="s">
        <v>39</v>
      </c>
      <c r="H2876" s="4" t="s">
        <v>40</v>
      </c>
      <c r="I2876" s="4" t="s">
        <v>41</v>
      </c>
      <c r="J2876" s="4" t="s">
        <v>10</v>
      </c>
      <c r="K2876" s="65">
        <f t="shared" si="917"/>
        <v>12.36</v>
      </c>
      <c r="N2876" s="59" t="s">
        <v>41</v>
      </c>
      <c r="O2876" s="68" t="e">
        <f t="shared" si="918"/>
        <v>#VALUE!</v>
      </c>
      <c r="P2876" s="68" t="e">
        <f t="shared" si="921"/>
        <v>#VALUE!</v>
      </c>
      <c r="Q2876" s="69" t="e">
        <f t="shared" si="919"/>
        <v>#VALUE!</v>
      </c>
    </row>
    <row r="2877" spans="1:17" ht="25.5" x14ac:dyDescent="0.2">
      <c r="A2877" s="6" t="s">
        <v>42</v>
      </c>
      <c r="B2877" s="8">
        <v>12888</v>
      </c>
      <c r="C2877" s="6" t="s">
        <v>90</v>
      </c>
      <c r="D2877" s="6" t="s">
        <v>13648</v>
      </c>
      <c r="E2877" s="138" t="s">
        <v>1417</v>
      </c>
      <c r="F2877" s="138"/>
      <c r="G2877" s="7" t="s">
        <v>545</v>
      </c>
      <c r="H2877" s="10">
        <v>1</v>
      </c>
      <c r="I2877" s="9">
        <f>SUM(J2878:J2879)</f>
        <v>12.36</v>
      </c>
      <c r="J2877" s="9">
        <f>H2877*I2877</f>
        <v>12.36</v>
      </c>
      <c r="K2877" s="65"/>
      <c r="N2877" s="59">
        <v>16.47</v>
      </c>
      <c r="O2877" s="68">
        <f t="shared" si="918"/>
        <v>4.1174999999999997</v>
      </c>
      <c r="P2877" s="68">
        <f t="shared" si="921"/>
        <v>12.352499999999999</v>
      </c>
      <c r="Q2877" s="69">
        <f t="shared" si="919"/>
        <v>0.25</v>
      </c>
    </row>
    <row r="2878" spans="1:17" ht="24" customHeight="1" x14ac:dyDescent="0.2">
      <c r="A2878" s="12" t="s">
        <v>48</v>
      </c>
      <c r="B2878" s="14">
        <v>88316</v>
      </c>
      <c r="C2878" s="12" t="s">
        <v>44</v>
      </c>
      <c r="D2878" s="12" t="s">
        <v>106</v>
      </c>
      <c r="E2878" s="137" t="s">
        <v>46</v>
      </c>
      <c r="F2878" s="137"/>
      <c r="G2878" s="13" t="s">
        <v>73</v>
      </c>
      <c r="H2878" s="16">
        <v>0.2</v>
      </c>
      <c r="I2878" s="15">
        <f t="shared" ref="I2878:I2879" si="938">P2878</f>
        <v>12.84</v>
      </c>
      <c r="J2878" s="15">
        <f>ROUND(H2878*I2878,2)</f>
        <v>2.57</v>
      </c>
      <c r="K2878" s="65"/>
      <c r="N2878" s="59">
        <v>17.12</v>
      </c>
      <c r="O2878" s="68">
        <f t="shared" si="918"/>
        <v>4.28</v>
      </c>
      <c r="P2878" s="68">
        <f t="shared" si="921"/>
        <v>12.84</v>
      </c>
      <c r="Q2878" s="69">
        <f t="shared" si="919"/>
        <v>0.25</v>
      </c>
    </row>
    <row r="2879" spans="1:17" ht="39" customHeight="1" thickBot="1" x14ac:dyDescent="0.25">
      <c r="A2879" s="17" t="s">
        <v>50</v>
      </c>
      <c r="B2879" s="19">
        <v>13655</v>
      </c>
      <c r="C2879" s="17" t="s">
        <v>90</v>
      </c>
      <c r="D2879" s="17" t="s">
        <v>1418</v>
      </c>
      <c r="E2879" s="139" t="s">
        <v>54</v>
      </c>
      <c r="F2879" s="139"/>
      <c r="G2879" s="18" t="s">
        <v>545</v>
      </c>
      <c r="H2879" s="21">
        <v>1</v>
      </c>
      <c r="I2879" s="20">
        <f t="shared" si="938"/>
        <v>9.7875000000000014</v>
      </c>
      <c r="J2879" s="20">
        <f>ROUND(H2879*I2879,2)</f>
        <v>9.7899999999999991</v>
      </c>
      <c r="K2879" s="65"/>
      <c r="N2879" s="59">
        <v>13.05</v>
      </c>
      <c r="O2879" s="68">
        <f t="shared" si="918"/>
        <v>3.2625000000000002</v>
      </c>
      <c r="P2879" s="68">
        <f t="shared" si="921"/>
        <v>9.7875000000000014</v>
      </c>
      <c r="Q2879" s="69">
        <f t="shared" si="919"/>
        <v>0.24999999999999989</v>
      </c>
    </row>
    <row r="2880" spans="1:17" ht="0.95" customHeight="1" thickTop="1" x14ac:dyDescent="0.2">
      <c r="A2880" s="11"/>
      <c r="B2880" s="11"/>
      <c r="C2880" s="11"/>
      <c r="D2880" s="11"/>
      <c r="E2880" s="11"/>
      <c r="F2880" s="11"/>
      <c r="G2880" s="11"/>
      <c r="H2880" s="11"/>
      <c r="I2880" s="11"/>
      <c r="J2880" s="11"/>
      <c r="K2880" s="65" t="b">
        <f t="shared" si="917"/>
        <v>0</v>
      </c>
      <c r="N2880" s="59"/>
      <c r="O2880" s="68">
        <f t="shared" si="918"/>
        <v>0</v>
      </c>
      <c r="P2880" s="68">
        <f t="shared" si="921"/>
        <v>0</v>
      </c>
      <c r="Q2880" s="69" t="e">
        <f t="shared" si="919"/>
        <v>#DIV/0!</v>
      </c>
    </row>
    <row r="2881" spans="1:17" ht="18" customHeight="1" x14ac:dyDescent="0.2">
      <c r="A2881" s="2" t="s">
        <v>1419</v>
      </c>
      <c r="B2881" s="4" t="s">
        <v>36</v>
      </c>
      <c r="C2881" s="2" t="s">
        <v>37</v>
      </c>
      <c r="D2881" s="2" t="s">
        <v>9</v>
      </c>
      <c r="E2881" s="129" t="s">
        <v>38</v>
      </c>
      <c r="F2881" s="129"/>
      <c r="G2881" s="3" t="s">
        <v>39</v>
      </c>
      <c r="H2881" s="4" t="s">
        <v>40</v>
      </c>
      <c r="I2881" s="4" t="s">
        <v>41</v>
      </c>
      <c r="J2881" s="4" t="s">
        <v>10</v>
      </c>
      <c r="K2881" s="65">
        <f t="shared" si="917"/>
        <v>30.54</v>
      </c>
      <c r="N2881" s="59" t="s">
        <v>41</v>
      </c>
      <c r="O2881" s="68" t="e">
        <f t="shared" si="918"/>
        <v>#VALUE!</v>
      </c>
      <c r="P2881" s="68" t="e">
        <f t="shared" si="921"/>
        <v>#VALUE!</v>
      </c>
      <c r="Q2881" s="69" t="e">
        <f t="shared" si="919"/>
        <v>#VALUE!</v>
      </c>
    </row>
    <row r="2882" spans="1:17" ht="51.95" customHeight="1" x14ac:dyDescent="0.2">
      <c r="A2882" s="6" t="s">
        <v>42</v>
      </c>
      <c r="B2882" s="8">
        <v>11853</v>
      </c>
      <c r="C2882" s="6" t="s">
        <v>90</v>
      </c>
      <c r="D2882" s="6" t="s">
        <v>1420</v>
      </c>
      <c r="E2882" s="138" t="s">
        <v>1417</v>
      </c>
      <c r="F2882" s="138"/>
      <c r="G2882" s="7" t="s">
        <v>1296</v>
      </c>
      <c r="H2882" s="10">
        <v>1</v>
      </c>
      <c r="I2882" s="9">
        <f>SUM(J2883:J2884)</f>
        <v>30.54</v>
      </c>
      <c r="J2882" s="9">
        <f>H2882*I2882</f>
        <v>30.54</v>
      </c>
      <c r="K2882" s="65"/>
      <c r="N2882" s="59">
        <v>40.71</v>
      </c>
      <c r="O2882" s="68">
        <f t="shared" si="918"/>
        <v>10.1775</v>
      </c>
      <c r="P2882" s="68">
        <f t="shared" si="921"/>
        <v>30.532499999999999</v>
      </c>
      <c r="Q2882" s="69">
        <f t="shared" si="919"/>
        <v>0.25</v>
      </c>
    </row>
    <row r="2883" spans="1:17" ht="24" customHeight="1" x14ac:dyDescent="0.2">
      <c r="A2883" s="12" t="s">
        <v>48</v>
      </c>
      <c r="B2883" s="14">
        <v>88316</v>
      </c>
      <c r="C2883" s="12" t="s">
        <v>44</v>
      </c>
      <c r="D2883" s="12" t="s">
        <v>106</v>
      </c>
      <c r="E2883" s="137" t="s">
        <v>46</v>
      </c>
      <c r="F2883" s="137"/>
      <c r="G2883" s="13" t="s">
        <v>73</v>
      </c>
      <c r="H2883" s="16">
        <v>0.2</v>
      </c>
      <c r="I2883" s="15">
        <f t="shared" ref="I2883:I2884" si="939">P2883</f>
        <v>12.84</v>
      </c>
      <c r="J2883" s="15">
        <f>ROUND(H2883*I2883,2)</f>
        <v>2.57</v>
      </c>
      <c r="K2883" s="65"/>
      <c r="N2883" s="59">
        <v>17.12</v>
      </c>
      <c r="O2883" s="68">
        <f t="shared" si="918"/>
        <v>4.28</v>
      </c>
      <c r="P2883" s="68">
        <f t="shared" si="921"/>
        <v>12.84</v>
      </c>
      <c r="Q2883" s="69">
        <f t="shared" si="919"/>
        <v>0.25</v>
      </c>
    </row>
    <row r="2884" spans="1:17" ht="51.95" customHeight="1" thickBot="1" x14ac:dyDescent="0.25">
      <c r="A2884" s="17" t="s">
        <v>50</v>
      </c>
      <c r="B2884" s="19">
        <v>37558</v>
      </c>
      <c r="C2884" s="17" t="s">
        <v>44</v>
      </c>
      <c r="D2884" s="17" t="s">
        <v>1421</v>
      </c>
      <c r="E2884" s="139" t="s">
        <v>54</v>
      </c>
      <c r="F2884" s="139"/>
      <c r="G2884" s="18" t="s">
        <v>130</v>
      </c>
      <c r="H2884" s="21">
        <v>1</v>
      </c>
      <c r="I2884" s="20">
        <f t="shared" si="939"/>
        <v>27.967500000000001</v>
      </c>
      <c r="J2884" s="20">
        <f>ROUND(H2884*I2884,2)</f>
        <v>27.97</v>
      </c>
      <c r="K2884" s="65"/>
      <c r="N2884" s="59">
        <v>37.29</v>
      </c>
      <c r="O2884" s="68">
        <f t="shared" si="918"/>
        <v>9.3224999999999998</v>
      </c>
      <c r="P2884" s="68">
        <f t="shared" si="921"/>
        <v>27.967500000000001</v>
      </c>
      <c r="Q2884" s="69">
        <f t="shared" si="919"/>
        <v>0.25</v>
      </c>
    </row>
    <row r="2885" spans="1:17" ht="0.95" customHeight="1" thickTop="1" x14ac:dyDescent="0.2">
      <c r="A2885" s="11"/>
      <c r="B2885" s="11"/>
      <c r="C2885" s="11"/>
      <c r="D2885" s="11"/>
      <c r="E2885" s="11"/>
      <c r="F2885" s="11"/>
      <c r="G2885" s="11"/>
      <c r="H2885" s="11"/>
      <c r="I2885" s="11"/>
      <c r="J2885" s="11"/>
      <c r="K2885" s="65" t="b">
        <f t="shared" si="917"/>
        <v>0</v>
      </c>
      <c r="N2885" s="59"/>
      <c r="O2885" s="68">
        <f t="shared" si="918"/>
        <v>0</v>
      </c>
      <c r="P2885" s="68">
        <f t="shared" si="921"/>
        <v>0</v>
      </c>
      <c r="Q2885" s="69" t="e">
        <f t="shared" si="919"/>
        <v>#DIV/0!</v>
      </c>
    </row>
    <row r="2886" spans="1:17" ht="18" customHeight="1" x14ac:dyDescent="0.2">
      <c r="A2886" s="2" t="s">
        <v>1422</v>
      </c>
      <c r="B2886" s="4" t="s">
        <v>36</v>
      </c>
      <c r="C2886" s="2" t="s">
        <v>37</v>
      </c>
      <c r="D2886" s="2" t="s">
        <v>9</v>
      </c>
      <c r="E2886" s="129" t="s">
        <v>38</v>
      </c>
      <c r="F2886" s="129"/>
      <c r="G2886" s="3" t="s">
        <v>39</v>
      </c>
      <c r="H2886" s="4" t="s">
        <v>40</v>
      </c>
      <c r="I2886" s="4" t="s">
        <v>41</v>
      </c>
      <c r="J2886" s="4" t="s">
        <v>10</v>
      </c>
      <c r="K2886" s="65">
        <f t="shared" si="917"/>
        <v>17.71</v>
      </c>
      <c r="N2886" s="59" t="s">
        <v>41</v>
      </c>
      <c r="O2886" s="68" t="e">
        <f t="shared" si="918"/>
        <v>#VALUE!</v>
      </c>
      <c r="P2886" s="68" t="e">
        <f t="shared" si="921"/>
        <v>#VALUE!</v>
      </c>
      <c r="Q2886" s="69" t="e">
        <f t="shared" si="919"/>
        <v>#VALUE!</v>
      </c>
    </row>
    <row r="2887" spans="1:17" ht="39" customHeight="1" x14ac:dyDescent="0.2">
      <c r="A2887" s="6" t="s">
        <v>42</v>
      </c>
      <c r="B2887" s="8">
        <v>12884</v>
      </c>
      <c r="C2887" s="6" t="s">
        <v>90</v>
      </c>
      <c r="D2887" s="6" t="s">
        <v>1423</v>
      </c>
      <c r="E2887" s="138" t="s">
        <v>1417</v>
      </c>
      <c r="F2887" s="138"/>
      <c r="G2887" s="7" t="s">
        <v>545</v>
      </c>
      <c r="H2887" s="10">
        <v>1</v>
      </c>
      <c r="I2887" s="9">
        <f>SUM(J2888:J2889)</f>
        <v>17.71</v>
      </c>
      <c r="J2887" s="9">
        <f>H2887*I2887</f>
        <v>17.71</v>
      </c>
      <c r="K2887" s="65"/>
      <c r="N2887" s="59">
        <v>23.61</v>
      </c>
      <c r="O2887" s="68">
        <f t="shared" si="918"/>
        <v>5.9024999999999999</v>
      </c>
      <c r="P2887" s="68">
        <f t="shared" si="921"/>
        <v>17.7075</v>
      </c>
      <c r="Q2887" s="69">
        <f t="shared" si="919"/>
        <v>0.25</v>
      </c>
    </row>
    <row r="2888" spans="1:17" ht="24" customHeight="1" x14ac:dyDescent="0.2">
      <c r="A2888" s="12" t="s">
        <v>48</v>
      </c>
      <c r="B2888" s="14">
        <v>88316</v>
      </c>
      <c r="C2888" s="12" t="s">
        <v>44</v>
      </c>
      <c r="D2888" s="12" t="s">
        <v>106</v>
      </c>
      <c r="E2888" s="137" t="s">
        <v>46</v>
      </c>
      <c r="F2888" s="137"/>
      <c r="G2888" s="13" t="s">
        <v>73</v>
      </c>
      <c r="H2888" s="16">
        <v>0.2</v>
      </c>
      <c r="I2888" s="15">
        <f t="shared" ref="I2888:I2889" si="940">P2888</f>
        <v>12.84</v>
      </c>
      <c r="J2888" s="15">
        <f>ROUND(H2888*I2888,2)</f>
        <v>2.57</v>
      </c>
      <c r="K2888" s="65"/>
      <c r="N2888" s="59">
        <v>17.12</v>
      </c>
      <c r="O2888" s="68">
        <f t="shared" ref="O2888:O2951" si="941">N2888*$O$4</f>
        <v>4.28</v>
      </c>
      <c r="P2888" s="68">
        <f t="shared" si="921"/>
        <v>12.84</v>
      </c>
      <c r="Q2888" s="69">
        <f t="shared" ref="Q2888:Q2951" si="942">1-(P2888/N2888)</f>
        <v>0.25</v>
      </c>
    </row>
    <row r="2889" spans="1:17" ht="78" customHeight="1" thickBot="1" x14ac:dyDescent="0.25">
      <c r="A2889" s="17" t="s">
        <v>50</v>
      </c>
      <c r="B2889" s="19">
        <v>13651</v>
      </c>
      <c r="C2889" s="17" t="s">
        <v>90</v>
      </c>
      <c r="D2889" s="17" t="s">
        <v>1424</v>
      </c>
      <c r="E2889" s="139" t="s">
        <v>54</v>
      </c>
      <c r="F2889" s="139"/>
      <c r="G2889" s="18" t="s">
        <v>545</v>
      </c>
      <c r="H2889" s="21">
        <v>1</v>
      </c>
      <c r="I2889" s="20">
        <f t="shared" si="940"/>
        <v>15.142500000000002</v>
      </c>
      <c r="J2889" s="20">
        <f t="shared" ref="J2889" si="943">ROUNDDOWN(H2889*I2889,2)</f>
        <v>15.14</v>
      </c>
      <c r="K2889" s="65"/>
      <c r="N2889" s="59">
        <v>20.190000000000001</v>
      </c>
      <c r="O2889" s="68">
        <f t="shared" si="941"/>
        <v>5.0475000000000003</v>
      </c>
      <c r="P2889" s="68">
        <f t="shared" si="921"/>
        <v>15.142500000000002</v>
      </c>
      <c r="Q2889" s="69">
        <f t="shared" si="942"/>
        <v>0.25</v>
      </c>
    </row>
    <row r="2890" spans="1:17" ht="0.95" customHeight="1" thickTop="1" x14ac:dyDescent="0.2">
      <c r="A2890" s="11"/>
      <c r="B2890" s="11"/>
      <c r="C2890" s="11"/>
      <c r="D2890" s="11"/>
      <c r="E2890" s="11"/>
      <c r="F2890" s="11"/>
      <c r="G2890" s="11"/>
      <c r="H2890" s="11"/>
      <c r="I2890" s="11"/>
      <c r="J2890" s="11"/>
      <c r="K2890" s="65" t="b">
        <f t="shared" ref="K2890:K2945" si="944">IF(J2890="Total",J2891)</f>
        <v>0</v>
      </c>
      <c r="N2890" s="59"/>
      <c r="O2890" s="68">
        <f t="shared" si="941"/>
        <v>0</v>
      </c>
      <c r="P2890" s="68">
        <f t="shared" si="921"/>
        <v>0</v>
      </c>
      <c r="Q2890" s="69" t="e">
        <f t="shared" si="942"/>
        <v>#DIV/0!</v>
      </c>
    </row>
    <row r="2891" spans="1:17" ht="18" customHeight="1" x14ac:dyDescent="0.2">
      <c r="A2891" s="2" t="s">
        <v>1425</v>
      </c>
      <c r="B2891" s="4" t="s">
        <v>36</v>
      </c>
      <c r="C2891" s="2" t="s">
        <v>37</v>
      </c>
      <c r="D2891" s="2" t="s">
        <v>9</v>
      </c>
      <c r="E2891" s="129" t="s">
        <v>38</v>
      </c>
      <c r="F2891" s="129"/>
      <c r="G2891" s="3" t="s">
        <v>39</v>
      </c>
      <c r="H2891" s="4" t="s">
        <v>40</v>
      </c>
      <c r="I2891" s="4" t="s">
        <v>41</v>
      </c>
      <c r="J2891" s="4" t="s">
        <v>10</v>
      </c>
      <c r="K2891" s="65">
        <f t="shared" si="944"/>
        <v>274.23</v>
      </c>
      <c r="N2891" s="59" t="s">
        <v>41</v>
      </c>
      <c r="O2891" s="68" t="e">
        <f t="shared" si="941"/>
        <v>#VALUE!</v>
      </c>
      <c r="P2891" s="68" t="e">
        <f t="shared" si="921"/>
        <v>#VALUE!</v>
      </c>
      <c r="Q2891" s="69" t="e">
        <f t="shared" si="942"/>
        <v>#VALUE!</v>
      </c>
    </row>
    <row r="2892" spans="1:17" ht="24" customHeight="1" x14ac:dyDescent="0.2">
      <c r="A2892" s="6" t="s">
        <v>42</v>
      </c>
      <c r="B2892" s="8" t="s">
        <v>1426</v>
      </c>
      <c r="C2892" s="6" t="s">
        <v>87</v>
      </c>
      <c r="D2892" s="6" t="s">
        <v>1427</v>
      </c>
      <c r="E2892" s="138" t="s">
        <v>46</v>
      </c>
      <c r="F2892" s="138"/>
      <c r="G2892" s="7" t="s">
        <v>97</v>
      </c>
      <c r="H2892" s="10">
        <v>1</v>
      </c>
      <c r="I2892" s="9">
        <f>SUM(J2893:J2894)</f>
        <v>274.23</v>
      </c>
      <c r="J2892" s="9">
        <f>H2892*I2892</f>
        <v>274.23</v>
      </c>
      <c r="K2892" s="65"/>
      <c r="N2892" s="59">
        <v>365.64</v>
      </c>
      <c r="O2892" s="68">
        <f t="shared" si="941"/>
        <v>91.41</v>
      </c>
      <c r="P2892" s="68">
        <f t="shared" si="921"/>
        <v>274.23</v>
      </c>
      <c r="Q2892" s="69">
        <f t="shared" si="942"/>
        <v>0.24999999999999989</v>
      </c>
    </row>
    <row r="2893" spans="1:17" ht="24" customHeight="1" x14ac:dyDescent="0.2">
      <c r="A2893" s="12" t="s">
        <v>48</v>
      </c>
      <c r="B2893" s="14">
        <v>88264</v>
      </c>
      <c r="C2893" s="12" t="s">
        <v>44</v>
      </c>
      <c r="D2893" s="12" t="s">
        <v>564</v>
      </c>
      <c r="E2893" s="137" t="s">
        <v>46</v>
      </c>
      <c r="F2893" s="137"/>
      <c r="G2893" s="13" t="s">
        <v>73</v>
      </c>
      <c r="H2893" s="16">
        <v>3</v>
      </c>
      <c r="I2893" s="15">
        <f t="shared" ref="I2893:I2894" si="945">P2893</f>
        <v>16.484999999999999</v>
      </c>
      <c r="J2893" s="15">
        <f>ROUND(H2893*I2893,2)</f>
        <v>49.46</v>
      </c>
      <c r="K2893" s="65"/>
      <c r="N2893" s="59">
        <v>21.98</v>
      </c>
      <c r="O2893" s="68">
        <f t="shared" si="941"/>
        <v>5.4950000000000001</v>
      </c>
      <c r="P2893" s="68">
        <f t="shared" si="921"/>
        <v>16.484999999999999</v>
      </c>
      <c r="Q2893" s="69">
        <f t="shared" si="942"/>
        <v>0.25</v>
      </c>
    </row>
    <row r="2894" spans="1:17" ht="26.1" customHeight="1" thickBot="1" x14ac:dyDescent="0.25">
      <c r="A2894" s="17" t="s">
        <v>50</v>
      </c>
      <c r="B2894" s="19">
        <v>1881</v>
      </c>
      <c r="C2894" s="17" t="s">
        <v>87</v>
      </c>
      <c r="D2894" s="17" t="s">
        <v>1428</v>
      </c>
      <c r="E2894" s="139" t="s">
        <v>54</v>
      </c>
      <c r="F2894" s="139"/>
      <c r="G2894" s="18" t="s">
        <v>545</v>
      </c>
      <c r="H2894" s="21">
        <v>1</v>
      </c>
      <c r="I2894" s="20">
        <f t="shared" si="945"/>
        <v>224.77499999999998</v>
      </c>
      <c r="J2894" s="20">
        <f t="shared" ref="J2894" si="946">ROUNDDOWN(H2894*I2894,2)</f>
        <v>224.77</v>
      </c>
      <c r="K2894" s="65"/>
      <c r="N2894" s="59">
        <v>299.7</v>
      </c>
      <c r="O2894" s="68">
        <f t="shared" si="941"/>
        <v>74.924999999999997</v>
      </c>
      <c r="P2894" s="68">
        <f t="shared" ref="P2894:P2957" si="947">N2894-O2894</f>
        <v>224.77499999999998</v>
      </c>
      <c r="Q2894" s="69">
        <f t="shared" si="942"/>
        <v>0.25</v>
      </c>
    </row>
    <row r="2895" spans="1:17" ht="0.95" customHeight="1" thickTop="1" x14ac:dyDescent="0.2">
      <c r="A2895" s="11"/>
      <c r="B2895" s="11"/>
      <c r="C2895" s="11"/>
      <c r="D2895" s="11"/>
      <c r="E2895" s="11"/>
      <c r="F2895" s="11"/>
      <c r="G2895" s="11"/>
      <c r="H2895" s="11"/>
      <c r="I2895" s="11"/>
      <c r="J2895" s="11"/>
      <c r="K2895" s="65" t="b">
        <f t="shared" si="944"/>
        <v>0</v>
      </c>
      <c r="N2895" s="59"/>
      <c r="O2895" s="68">
        <f t="shared" si="941"/>
        <v>0</v>
      </c>
      <c r="P2895" s="68">
        <f t="shared" si="947"/>
        <v>0</v>
      </c>
      <c r="Q2895" s="69" t="e">
        <f t="shared" si="942"/>
        <v>#DIV/0!</v>
      </c>
    </row>
    <row r="2896" spans="1:17" ht="18" customHeight="1" x14ac:dyDescent="0.2">
      <c r="A2896" s="2" t="s">
        <v>1429</v>
      </c>
      <c r="B2896" s="4" t="s">
        <v>36</v>
      </c>
      <c r="C2896" s="2" t="s">
        <v>37</v>
      </c>
      <c r="D2896" s="2" t="s">
        <v>9</v>
      </c>
      <c r="E2896" s="129" t="s">
        <v>38</v>
      </c>
      <c r="F2896" s="129"/>
      <c r="G2896" s="3" t="s">
        <v>39</v>
      </c>
      <c r="H2896" s="4" t="s">
        <v>40</v>
      </c>
      <c r="I2896" s="4" t="s">
        <v>41</v>
      </c>
      <c r="J2896" s="4" t="s">
        <v>10</v>
      </c>
      <c r="K2896" s="65">
        <f t="shared" si="944"/>
        <v>21.229999999999997</v>
      </c>
      <c r="N2896" s="59" t="s">
        <v>41</v>
      </c>
      <c r="O2896" s="68" t="e">
        <f t="shared" si="941"/>
        <v>#VALUE!</v>
      </c>
      <c r="P2896" s="68" t="e">
        <f t="shared" si="947"/>
        <v>#VALUE!</v>
      </c>
      <c r="Q2896" s="69" t="e">
        <f t="shared" si="942"/>
        <v>#VALUE!</v>
      </c>
    </row>
    <row r="2897" spans="1:17" ht="39" customHeight="1" x14ac:dyDescent="0.2">
      <c r="A2897" s="6" t="s">
        <v>42</v>
      </c>
      <c r="B2897" s="8">
        <v>89578</v>
      </c>
      <c r="C2897" s="6" t="s">
        <v>44</v>
      </c>
      <c r="D2897" s="6" t="s">
        <v>1430</v>
      </c>
      <c r="E2897" s="138" t="s">
        <v>154</v>
      </c>
      <c r="F2897" s="138"/>
      <c r="G2897" s="7" t="s">
        <v>108</v>
      </c>
      <c r="H2897" s="10">
        <v>1</v>
      </c>
      <c r="I2897" s="9">
        <f>SUM(J2898:J2901)</f>
        <v>21.229999999999997</v>
      </c>
      <c r="J2897" s="9">
        <f>H2897*I2897</f>
        <v>21.229999999999997</v>
      </c>
      <c r="K2897" s="65"/>
      <c r="N2897" s="59">
        <v>28.3</v>
      </c>
      <c r="O2897" s="68">
        <f t="shared" si="941"/>
        <v>7.0750000000000002</v>
      </c>
      <c r="P2897" s="68">
        <f t="shared" si="947"/>
        <v>21.225000000000001</v>
      </c>
      <c r="Q2897" s="69">
        <f t="shared" si="942"/>
        <v>0.25</v>
      </c>
    </row>
    <row r="2898" spans="1:17" ht="26.1" customHeight="1" x14ac:dyDescent="0.2">
      <c r="A2898" s="12" t="s">
        <v>48</v>
      </c>
      <c r="B2898" s="14">
        <v>88248</v>
      </c>
      <c r="C2898" s="12" t="s">
        <v>44</v>
      </c>
      <c r="D2898" s="12" t="s">
        <v>754</v>
      </c>
      <c r="E2898" s="137" t="s">
        <v>46</v>
      </c>
      <c r="F2898" s="137"/>
      <c r="G2898" s="13" t="s">
        <v>73</v>
      </c>
      <c r="H2898" s="16">
        <v>7.5800000000000006E-2</v>
      </c>
      <c r="I2898" s="15">
        <f t="shared" ref="I2898:I2901" si="948">P2898</f>
        <v>12.914999999999999</v>
      </c>
      <c r="J2898" s="15">
        <f>ROUND(H2898*I2898,2)</f>
        <v>0.98</v>
      </c>
      <c r="K2898" s="65"/>
      <c r="N2898" s="59">
        <v>17.22</v>
      </c>
      <c r="O2898" s="68">
        <f t="shared" si="941"/>
        <v>4.3049999999999997</v>
      </c>
      <c r="P2898" s="68">
        <f t="shared" si="947"/>
        <v>12.914999999999999</v>
      </c>
      <c r="Q2898" s="69">
        <f t="shared" si="942"/>
        <v>0.25</v>
      </c>
    </row>
    <row r="2899" spans="1:17" ht="26.1" customHeight="1" x14ac:dyDescent="0.2">
      <c r="A2899" s="12" t="s">
        <v>48</v>
      </c>
      <c r="B2899" s="14">
        <v>88267</v>
      </c>
      <c r="C2899" s="12" t="s">
        <v>44</v>
      </c>
      <c r="D2899" s="12" t="s">
        <v>486</v>
      </c>
      <c r="E2899" s="137" t="s">
        <v>46</v>
      </c>
      <c r="F2899" s="137"/>
      <c r="G2899" s="13" t="s">
        <v>73</v>
      </c>
      <c r="H2899" s="16">
        <v>7.5800000000000006E-2</v>
      </c>
      <c r="I2899" s="15">
        <f t="shared" si="948"/>
        <v>15.75</v>
      </c>
      <c r="J2899" s="15">
        <f t="shared" ref="J2899:J2901" si="949">ROUNDDOWN(H2899*I2899,2)</f>
        <v>1.19</v>
      </c>
      <c r="K2899" s="65"/>
      <c r="N2899" s="59">
        <v>21</v>
      </c>
      <c r="O2899" s="68">
        <f t="shared" si="941"/>
        <v>5.25</v>
      </c>
      <c r="P2899" s="68">
        <f t="shared" si="947"/>
        <v>15.75</v>
      </c>
      <c r="Q2899" s="69">
        <f t="shared" si="942"/>
        <v>0.25</v>
      </c>
    </row>
    <row r="2900" spans="1:17" ht="26.1" customHeight="1" x14ac:dyDescent="0.2">
      <c r="A2900" s="17" t="s">
        <v>50</v>
      </c>
      <c r="B2900" s="19">
        <v>9841</v>
      </c>
      <c r="C2900" s="17" t="s">
        <v>44</v>
      </c>
      <c r="D2900" s="17" t="s">
        <v>1431</v>
      </c>
      <c r="E2900" s="139" t="s">
        <v>54</v>
      </c>
      <c r="F2900" s="139"/>
      <c r="G2900" s="18" t="s">
        <v>108</v>
      </c>
      <c r="H2900" s="21">
        <v>1.0353000000000001</v>
      </c>
      <c r="I2900" s="20">
        <f t="shared" si="948"/>
        <v>18.344999999999999</v>
      </c>
      <c r="J2900" s="20">
        <f t="shared" si="949"/>
        <v>18.989999999999998</v>
      </c>
      <c r="K2900" s="65"/>
      <c r="N2900" s="59">
        <v>24.46</v>
      </c>
      <c r="O2900" s="68">
        <f t="shared" si="941"/>
        <v>6.1150000000000002</v>
      </c>
      <c r="P2900" s="68">
        <f t="shared" si="947"/>
        <v>18.344999999999999</v>
      </c>
      <c r="Q2900" s="69">
        <f t="shared" si="942"/>
        <v>0.25000000000000011</v>
      </c>
    </row>
    <row r="2901" spans="1:17" ht="24" customHeight="1" thickBot="1" x14ac:dyDescent="0.25">
      <c r="A2901" s="17" t="s">
        <v>50</v>
      </c>
      <c r="B2901" s="19">
        <v>38383</v>
      </c>
      <c r="C2901" s="17" t="s">
        <v>44</v>
      </c>
      <c r="D2901" s="17" t="s">
        <v>756</v>
      </c>
      <c r="E2901" s="139" t="s">
        <v>54</v>
      </c>
      <c r="F2901" s="139"/>
      <c r="G2901" s="18" t="s">
        <v>130</v>
      </c>
      <c r="H2901" s="21">
        <v>4.2000000000000003E-2</v>
      </c>
      <c r="I2901" s="20">
        <f t="shared" si="948"/>
        <v>1.71</v>
      </c>
      <c r="J2901" s="20">
        <f t="shared" si="949"/>
        <v>7.0000000000000007E-2</v>
      </c>
      <c r="K2901" s="65"/>
      <c r="N2901" s="59">
        <v>2.2799999999999998</v>
      </c>
      <c r="O2901" s="68">
        <f t="shared" si="941"/>
        <v>0.56999999999999995</v>
      </c>
      <c r="P2901" s="68">
        <f t="shared" si="947"/>
        <v>1.71</v>
      </c>
      <c r="Q2901" s="69">
        <f t="shared" si="942"/>
        <v>0.25</v>
      </c>
    </row>
    <row r="2902" spans="1:17" ht="0.95" customHeight="1" thickTop="1" x14ac:dyDescent="0.2">
      <c r="A2902" s="11"/>
      <c r="B2902" s="11"/>
      <c r="C2902" s="11"/>
      <c r="D2902" s="11"/>
      <c r="E2902" s="11"/>
      <c r="F2902" s="11"/>
      <c r="G2902" s="11"/>
      <c r="H2902" s="11"/>
      <c r="I2902" s="11"/>
      <c r="J2902" s="11"/>
      <c r="K2902" s="65" t="b">
        <f t="shared" si="944"/>
        <v>0</v>
      </c>
      <c r="N2902" s="59"/>
      <c r="O2902" s="68">
        <f t="shared" si="941"/>
        <v>0</v>
      </c>
      <c r="P2902" s="68">
        <f t="shared" si="947"/>
        <v>0</v>
      </c>
      <c r="Q2902" s="69" t="e">
        <f t="shared" si="942"/>
        <v>#DIV/0!</v>
      </c>
    </row>
    <row r="2903" spans="1:17" ht="18" customHeight="1" x14ac:dyDescent="0.2">
      <c r="A2903" s="2" t="s">
        <v>1432</v>
      </c>
      <c r="B2903" s="4" t="s">
        <v>36</v>
      </c>
      <c r="C2903" s="2" t="s">
        <v>37</v>
      </c>
      <c r="D2903" s="2" t="s">
        <v>9</v>
      </c>
      <c r="E2903" s="129" t="s">
        <v>38</v>
      </c>
      <c r="F2903" s="129"/>
      <c r="G2903" s="3" t="s">
        <v>39</v>
      </c>
      <c r="H2903" s="4" t="s">
        <v>40</v>
      </c>
      <c r="I2903" s="4" t="s">
        <v>41</v>
      </c>
      <c r="J2903" s="4" t="s">
        <v>10</v>
      </c>
      <c r="K2903" s="65">
        <f t="shared" si="944"/>
        <v>17.16</v>
      </c>
      <c r="N2903" s="59" t="s">
        <v>41</v>
      </c>
      <c r="O2903" s="68" t="e">
        <f t="shared" si="941"/>
        <v>#VALUE!</v>
      </c>
      <c r="P2903" s="68" t="e">
        <f t="shared" si="947"/>
        <v>#VALUE!</v>
      </c>
      <c r="Q2903" s="69" t="e">
        <f t="shared" si="942"/>
        <v>#VALUE!</v>
      </c>
    </row>
    <row r="2904" spans="1:17" ht="39" customHeight="1" x14ac:dyDescent="0.2">
      <c r="A2904" s="6" t="s">
        <v>42</v>
      </c>
      <c r="B2904" s="8">
        <v>89576</v>
      </c>
      <c r="C2904" s="6" t="s">
        <v>44</v>
      </c>
      <c r="D2904" s="6" t="s">
        <v>1433</v>
      </c>
      <c r="E2904" s="138" t="s">
        <v>154</v>
      </c>
      <c r="F2904" s="138"/>
      <c r="G2904" s="7" t="s">
        <v>108</v>
      </c>
      <c r="H2904" s="10">
        <v>1</v>
      </c>
      <c r="I2904" s="9">
        <f>SUM(J2905:J2908)</f>
        <v>17.16</v>
      </c>
      <c r="J2904" s="9">
        <f>H2904*I2904</f>
        <v>17.16</v>
      </c>
      <c r="K2904" s="65"/>
      <c r="N2904" s="59">
        <v>22.869999999999997</v>
      </c>
      <c r="O2904" s="68">
        <f t="shared" si="941"/>
        <v>5.7174999999999994</v>
      </c>
      <c r="P2904" s="68">
        <f t="shared" si="947"/>
        <v>17.152499999999996</v>
      </c>
      <c r="Q2904" s="69">
        <f t="shared" si="942"/>
        <v>0.25000000000000011</v>
      </c>
    </row>
    <row r="2905" spans="1:17" ht="26.1" customHeight="1" x14ac:dyDescent="0.2">
      <c r="A2905" s="12" t="s">
        <v>48</v>
      </c>
      <c r="B2905" s="14">
        <v>88248</v>
      </c>
      <c r="C2905" s="12" t="s">
        <v>44</v>
      </c>
      <c r="D2905" s="12" t="s">
        <v>754</v>
      </c>
      <c r="E2905" s="137" t="s">
        <v>46</v>
      </c>
      <c r="F2905" s="137"/>
      <c r="G2905" s="13" t="s">
        <v>73</v>
      </c>
      <c r="H2905" s="16">
        <v>4.82E-2</v>
      </c>
      <c r="I2905" s="15">
        <f t="shared" ref="I2905:I2908" si="950">P2905</f>
        <v>12.914999999999999</v>
      </c>
      <c r="J2905" s="15">
        <f>ROUND(H2905*I2905,2)</f>
        <v>0.62</v>
      </c>
      <c r="K2905" s="65"/>
      <c r="N2905" s="59">
        <v>17.22</v>
      </c>
      <c r="O2905" s="68">
        <f t="shared" si="941"/>
        <v>4.3049999999999997</v>
      </c>
      <c r="P2905" s="68">
        <f t="shared" si="947"/>
        <v>12.914999999999999</v>
      </c>
      <c r="Q2905" s="69">
        <f t="shared" si="942"/>
        <v>0.25</v>
      </c>
    </row>
    <row r="2906" spans="1:17" ht="26.1" customHeight="1" x14ac:dyDescent="0.2">
      <c r="A2906" s="12" t="s">
        <v>48</v>
      </c>
      <c r="B2906" s="14">
        <v>88267</v>
      </c>
      <c r="C2906" s="12" t="s">
        <v>44</v>
      </c>
      <c r="D2906" s="12" t="s">
        <v>486</v>
      </c>
      <c r="E2906" s="137" t="s">
        <v>46</v>
      </c>
      <c r="F2906" s="137"/>
      <c r="G2906" s="13" t="s">
        <v>73</v>
      </c>
      <c r="H2906" s="16">
        <v>4.82E-2</v>
      </c>
      <c r="I2906" s="15">
        <f t="shared" si="950"/>
        <v>15.75</v>
      </c>
      <c r="J2906" s="15">
        <f>ROUND(H2906*I2906,2)</f>
        <v>0.76</v>
      </c>
      <c r="K2906" s="65"/>
      <c r="N2906" s="59">
        <v>21</v>
      </c>
      <c r="O2906" s="68">
        <f t="shared" si="941"/>
        <v>5.25</v>
      </c>
      <c r="P2906" s="68">
        <f t="shared" si="947"/>
        <v>15.75</v>
      </c>
      <c r="Q2906" s="69">
        <f t="shared" si="942"/>
        <v>0.25</v>
      </c>
    </row>
    <row r="2907" spans="1:17" ht="26.1" customHeight="1" x14ac:dyDescent="0.2">
      <c r="A2907" s="17" t="s">
        <v>50</v>
      </c>
      <c r="B2907" s="19">
        <v>9839</v>
      </c>
      <c r="C2907" s="17" t="s">
        <v>44</v>
      </c>
      <c r="D2907" s="17" t="s">
        <v>1434</v>
      </c>
      <c r="E2907" s="139" t="s">
        <v>54</v>
      </c>
      <c r="F2907" s="139"/>
      <c r="G2907" s="18" t="s">
        <v>108</v>
      </c>
      <c r="H2907" s="21">
        <v>1.0353000000000001</v>
      </c>
      <c r="I2907" s="20">
        <f t="shared" si="950"/>
        <v>15.195</v>
      </c>
      <c r="J2907" s="20">
        <f>ROUND(H2907*I2907,2)</f>
        <v>15.73</v>
      </c>
      <c r="K2907" s="65"/>
      <c r="N2907" s="59">
        <v>20.260000000000002</v>
      </c>
      <c r="O2907" s="68">
        <f t="shared" si="941"/>
        <v>5.0650000000000004</v>
      </c>
      <c r="P2907" s="68">
        <f t="shared" si="947"/>
        <v>15.195</v>
      </c>
      <c r="Q2907" s="69">
        <f t="shared" si="942"/>
        <v>0.25</v>
      </c>
    </row>
    <row r="2908" spans="1:17" ht="24" customHeight="1" thickBot="1" x14ac:dyDescent="0.25">
      <c r="A2908" s="17" t="s">
        <v>50</v>
      </c>
      <c r="B2908" s="19">
        <v>38383</v>
      </c>
      <c r="C2908" s="17" t="s">
        <v>44</v>
      </c>
      <c r="D2908" s="17" t="s">
        <v>756</v>
      </c>
      <c r="E2908" s="139" t="s">
        <v>54</v>
      </c>
      <c r="F2908" s="139"/>
      <c r="G2908" s="18" t="s">
        <v>130</v>
      </c>
      <c r="H2908" s="21">
        <v>2.7E-2</v>
      </c>
      <c r="I2908" s="20">
        <f t="shared" si="950"/>
        <v>1.71</v>
      </c>
      <c r="J2908" s="20">
        <f>ROUND(H2908*I2908,2)</f>
        <v>0.05</v>
      </c>
      <c r="K2908" s="65"/>
      <c r="N2908" s="59">
        <v>2.2799999999999998</v>
      </c>
      <c r="O2908" s="68">
        <f t="shared" si="941"/>
        <v>0.56999999999999995</v>
      </c>
      <c r="P2908" s="68">
        <f t="shared" si="947"/>
        <v>1.71</v>
      </c>
      <c r="Q2908" s="69">
        <f t="shared" si="942"/>
        <v>0.25</v>
      </c>
    </row>
    <row r="2909" spans="1:17" ht="0.95" customHeight="1" thickTop="1" x14ac:dyDescent="0.2">
      <c r="A2909" s="11"/>
      <c r="B2909" s="11"/>
      <c r="C2909" s="11"/>
      <c r="D2909" s="11"/>
      <c r="E2909" s="11"/>
      <c r="F2909" s="11"/>
      <c r="G2909" s="11"/>
      <c r="H2909" s="11"/>
      <c r="I2909" s="11"/>
      <c r="J2909" s="11"/>
      <c r="K2909" s="65" t="b">
        <f t="shared" si="944"/>
        <v>0</v>
      </c>
      <c r="N2909" s="59"/>
      <c r="O2909" s="68">
        <f t="shared" si="941"/>
        <v>0</v>
      </c>
      <c r="P2909" s="68">
        <f t="shared" si="947"/>
        <v>0</v>
      </c>
      <c r="Q2909" s="69" t="e">
        <f t="shared" si="942"/>
        <v>#DIV/0!</v>
      </c>
    </row>
    <row r="2910" spans="1:17" ht="18" customHeight="1" x14ac:dyDescent="0.2">
      <c r="A2910" s="2" t="s">
        <v>1435</v>
      </c>
      <c r="B2910" s="4" t="s">
        <v>36</v>
      </c>
      <c r="C2910" s="2" t="s">
        <v>37</v>
      </c>
      <c r="D2910" s="2" t="s">
        <v>9</v>
      </c>
      <c r="E2910" s="129" t="s">
        <v>38</v>
      </c>
      <c r="F2910" s="129"/>
      <c r="G2910" s="3" t="s">
        <v>39</v>
      </c>
      <c r="H2910" s="4" t="s">
        <v>40</v>
      </c>
      <c r="I2910" s="4" t="s">
        <v>41</v>
      </c>
      <c r="J2910" s="4" t="s">
        <v>10</v>
      </c>
      <c r="K2910" s="65">
        <f t="shared" si="944"/>
        <v>21.419999999999998</v>
      </c>
      <c r="N2910" s="59" t="s">
        <v>41</v>
      </c>
      <c r="O2910" s="68" t="e">
        <f t="shared" si="941"/>
        <v>#VALUE!</v>
      </c>
      <c r="P2910" s="68" t="e">
        <f t="shared" si="947"/>
        <v>#VALUE!</v>
      </c>
      <c r="Q2910" s="69" t="e">
        <f t="shared" si="942"/>
        <v>#VALUE!</v>
      </c>
    </row>
    <row r="2911" spans="1:17" ht="39" customHeight="1" x14ac:dyDescent="0.2">
      <c r="A2911" s="6" t="s">
        <v>42</v>
      </c>
      <c r="B2911" s="8">
        <v>89669</v>
      </c>
      <c r="C2911" s="6" t="s">
        <v>44</v>
      </c>
      <c r="D2911" s="6" t="s">
        <v>1436</v>
      </c>
      <c r="E2911" s="138" t="s">
        <v>154</v>
      </c>
      <c r="F2911" s="138"/>
      <c r="G2911" s="7" t="s">
        <v>130</v>
      </c>
      <c r="H2911" s="10">
        <v>1</v>
      </c>
      <c r="I2911" s="9">
        <f>SUM(J2912:J2919)</f>
        <v>21.419999999999998</v>
      </c>
      <c r="J2911" s="9">
        <f>H2911*I2911</f>
        <v>21.419999999999998</v>
      </c>
      <c r="K2911" s="65"/>
      <c r="N2911" s="59">
        <v>28.559999999999995</v>
      </c>
      <c r="O2911" s="68">
        <f t="shared" si="941"/>
        <v>7.1399999999999988</v>
      </c>
      <c r="P2911" s="68">
        <f t="shared" si="947"/>
        <v>21.419999999999995</v>
      </c>
      <c r="Q2911" s="69">
        <f t="shared" si="942"/>
        <v>0.25000000000000011</v>
      </c>
    </row>
    <row r="2912" spans="1:17" ht="26.1" customHeight="1" x14ac:dyDescent="0.2">
      <c r="A2912" s="12" t="s">
        <v>48</v>
      </c>
      <c r="B2912" s="14">
        <v>88248</v>
      </c>
      <c r="C2912" s="12" t="s">
        <v>44</v>
      </c>
      <c r="D2912" s="12" t="s">
        <v>754</v>
      </c>
      <c r="E2912" s="137" t="s">
        <v>46</v>
      </c>
      <c r="F2912" s="137"/>
      <c r="G2912" s="13" t="s">
        <v>73</v>
      </c>
      <c r="H2912" s="16">
        <v>0.18190000000000001</v>
      </c>
      <c r="I2912" s="15">
        <f t="shared" ref="I2912:I2919" si="951">P2912</f>
        <v>12.914999999999999</v>
      </c>
      <c r="J2912" s="15">
        <f>ROUND(H2912*I2912,2)</f>
        <v>2.35</v>
      </c>
      <c r="K2912" s="65"/>
      <c r="N2912" s="59">
        <v>17.22</v>
      </c>
      <c r="O2912" s="68">
        <f t="shared" si="941"/>
        <v>4.3049999999999997</v>
      </c>
      <c r="P2912" s="68">
        <f t="shared" si="947"/>
        <v>12.914999999999999</v>
      </c>
      <c r="Q2912" s="69">
        <f t="shared" si="942"/>
        <v>0.25</v>
      </c>
    </row>
    <row r="2913" spans="1:17" ht="26.1" customHeight="1" x14ac:dyDescent="0.2">
      <c r="A2913" s="12" t="s">
        <v>48</v>
      </c>
      <c r="B2913" s="14">
        <v>88267</v>
      </c>
      <c r="C2913" s="12" t="s">
        <v>44</v>
      </c>
      <c r="D2913" s="12" t="s">
        <v>486</v>
      </c>
      <c r="E2913" s="137" t="s">
        <v>46</v>
      </c>
      <c r="F2913" s="137"/>
      <c r="G2913" s="13" t="s">
        <v>73</v>
      </c>
      <c r="H2913" s="16">
        <v>0.18190000000000001</v>
      </c>
      <c r="I2913" s="15">
        <f t="shared" si="951"/>
        <v>15.75</v>
      </c>
      <c r="J2913" s="15">
        <f>ROUND(H2913*I2913,2)</f>
        <v>2.86</v>
      </c>
      <c r="K2913" s="65"/>
      <c r="N2913" s="59">
        <v>21</v>
      </c>
      <c r="O2913" s="68">
        <f t="shared" si="941"/>
        <v>5.25</v>
      </c>
      <c r="P2913" s="68">
        <f t="shared" si="947"/>
        <v>15.75</v>
      </c>
      <c r="Q2913" s="69">
        <f t="shared" si="942"/>
        <v>0.25</v>
      </c>
    </row>
    <row r="2914" spans="1:17" ht="24" customHeight="1" x14ac:dyDescent="0.2">
      <c r="A2914" s="17" t="s">
        <v>50</v>
      </c>
      <c r="B2914" s="19">
        <v>122</v>
      </c>
      <c r="C2914" s="17" t="s">
        <v>44</v>
      </c>
      <c r="D2914" s="17" t="s">
        <v>762</v>
      </c>
      <c r="E2914" s="139" t="s">
        <v>54</v>
      </c>
      <c r="F2914" s="139"/>
      <c r="G2914" s="18" t="s">
        <v>130</v>
      </c>
      <c r="H2914" s="21">
        <v>2.4500000000000001E-2</v>
      </c>
      <c r="I2914" s="20">
        <f t="shared" si="951"/>
        <v>44.954999999999998</v>
      </c>
      <c r="J2914" s="20">
        <f>ROUND(H2914*I2914,2)</f>
        <v>1.1000000000000001</v>
      </c>
      <c r="K2914" s="65"/>
      <c r="N2914" s="59">
        <v>59.94</v>
      </c>
      <c r="O2914" s="68">
        <f t="shared" si="941"/>
        <v>14.984999999999999</v>
      </c>
      <c r="P2914" s="68">
        <f t="shared" si="947"/>
        <v>44.954999999999998</v>
      </c>
      <c r="Q2914" s="69">
        <f t="shared" si="942"/>
        <v>0.25</v>
      </c>
    </row>
    <row r="2915" spans="1:17" ht="26.1" customHeight="1" x14ac:dyDescent="0.2">
      <c r="A2915" s="17" t="s">
        <v>50</v>
      </c>
      <c r="B2915" s="19">
        <v>299</v>
      </c>
      <c r="C2915" s="17" t="s">
        <v>44</v>
      </c>
      <c r="D2915" s="17" t="s">
        <v>1437</v>
      </c>
      <c r="E2915" s="139" t="s">
        <v>54</v>
      </c>
      <c r="F2915" s="139"/>
      <c r="G2915" s="18" t="s">
        <v>130</v>
      </c>
      <c r="H2915" s="21">
        <v>1</v>
      </c>
      <c r="I2915" s="20">
        <f t="shared" si="951"/>
        <v>3.0674999999999999</v>
      </c>
      <c r="J2915" s="20">
        <f>ROUND(H2915*I2915,2)</f>
        <v>3.07</v>
      </c>
      <c r="K2915" s="65"/>
      <c r="N2915" s="59">
        <v>4.09</v>
      </c>
      <c r="O2915" s="68">
        <f t="shared" si="941"/>
        <v>1.0225</v>
      </c>
      <c r="P2915" s="68">
        <f t="shared" si="947"/>
        <v>3.0674999999999999</v>
      </c>
      <c r="Q2915" s="69">
        <f t="shared" si="942"/>
        <v>0.25</v>
      </c>
    </row>
    <row r="2916" spans="1:17" ht="39" customHeight="1" x14ac:dyDescent="0.2">
      <c r="A2916" s="17" t="s">
        <v>50</v>
      </c>
      <c r="B2916" s="19">
        <v>20078</v>
      </c>
      <c r="C2916" s="17" t="s">
        <v>44</v>
      </c>
      <c r="D2916" s="17" t="s">
        <v>769</v>
      </c>
      <c r="E2916" s="139" t="s">
        <v>54</v>
      </c>
      <c r="F2916" s="139"/>
      <c r="G2916" s="18" t="s">
        <v>130</v>
      </c>
      <c r="H2916" s="21">
        <v>5.7500000000000002E-2</v>
      </c>
      <c r="I2916" s="20">
        <f t="shared" si="951"/>
        <v>18.547499999999999</v>
      </c>
      <c r="J2916" s="20">
        <f t="shared" ref="J2916:J2919" si="952">ROUNDDOWN(H2916*I2916,2)</f>
        <v>1.06</v>
      </c>
      <c r="K2916" s="65"/>
      <c r="N2916" s="59">
        <v>24.73</v>
      </c>
      <c r="O2916" s="68">
        <f t="shared" si="941"/>
        <v>6.1825000000000001</v>
      </c>
      <c r="P2916" s="68">
        <f t="shared" si="947"/>
        <v>18.547499999999999</v>
      </c>
      <c r="Q2916" s="69">
        <f t="shared" si="942"/>
        <v>0.25</v>
      </c>
    </row>
    <row r="2917" spans="1:17" ht="26.1" customHeight="1" x14ac:dyDescent="0.2">
      <c r="A2917" s="17" t="s">
        <v>50</v>
      </c>
      <c r="B2917" s="19">
        <v>20083</v>
      </c>
      <c r="C2917" s="17" t="s">
        <v>44</v>
      </c>
      <c r="D2917" s="17" t="s">
        <v>764</v>
      </c>
      <c r="E2917" s="139" t="s">
        <v>54</v>
      </c>
      <c r="F2917" s="139"/>
      <c r="G2917" s="18" t="s">
        <v>130</v>
      </c>
      <c r="H2917" s="21">
        <v>0.04</v>
      </c>
      <c r="I2917" s="20">
        <f t="shared" si="951"/>
        <v>50.925000000000004</v>
      </c>
      <c r="J2917" s="20">
        <f t="shared" si="952"/>
        <v>2.0299999999999998</v>
      </c>
      <c r="K2917" s="65"/>
      <c r="N2917" s="59">
        <v>67.900000000000006</v>
      </c>
      <c r="O2917" s="68">
        <f t="shared" si="941"/>
        <v>16.975000000000001</v>
      </c>
      <c r="P2917" s="68">
        <f t="shared" si="947"/>
        <v>50.925000000000004</v>
      </c>
      <c r="Q2917" s="69">
        <f t="shared" si="942"/>
        <v>0.25</v>
      </c>
    </row>
    <row r="2918" spans="1:17" ht="26.1" customHeight="1" x14ac:dyDescent="0.2">
      <c r="A2918" s="17" t="s">
        <v>50</v>
      </c>
      <c r="B2918" s="19">
        <v>20170</v>
      </c>
      <c r="C2918" s="17" t="s">
        <v>44</v>
      </c>
      <c r="D2918" s="17" t="s">
        <v>1438</v>
      </c>
      <c r="E2918" s="139" t="s">
        <v>54</v>
      </c>
      <c r="F2918" s="139"/>
      <c r="G2918" s="18" t="s">
        <v>130</v>
      </c>
      <c r="H2918" s="21">
        <v>1</v>
      </c>
      <c r="I2918" s="20">
        <f t="shared" si="951"/>
        <v>8.8725000000000005</v>
      </c>
      <c r="J2918" s="20">
        <f t="shared" si="952"/>
        <v>8.8699999999999992</v>
      </c>
      <c r="K2918" s="65"/>
      <c r="N2918" s="59">
        <v>11.83</v>
      </c>
      <c r="O2918" s="68">
        <f t="shared" si="941"/>
        <v>2.9575</v>
      </c>
      <c r="P2918" s="68">
        <f t="shared" si="947"/>
        <v>8.8725000000000005</v>
      </c>
      <c r="Q2918" s="69">
        <f t="shared" si="942"/>
        <v>0.25</v>
      </c>
    </row>
    <row r="2919" spans="1:17" ht="24" customHeight="1" thickBot="1" x14ac:dyDescent="0.25">
      <c r="A2919" s="17" t="s">
        <v>50</v>
      </c>
      <c r="B2919" s="19">
        <v>38383</v>
      </c>
      <c r="C2919" s="17" t="s">
        <v>44</v>
      </c>
      <c r="D2919" s="17" t="s">
        <v>756</v>
      </c>
      <c r="E2919" s="139" t="s">
        <v>54</v>
      </c>
      <c r="F2919" s="139"/>
      <c r="G2919" s="18" t="s">
        <v>130</v>
      </c>
      <c r="H2919" s="21">
        <v>5.0999999999999997E-2</v>
      </c>
      <c r="I2919" s="20">
        <f t="shared" si="951"/>
        <v>1.71</v>
      </c>
      <c r="J2919" s="20">
        <f t="shared" si="952"/>
        <v>0.08</v>
      </c>
      <c r="K2919" s="65"/>
      <c r="N2919" s="59">
        <v>2.2799999999999998</v>
      </c>
      <c r="O2919" s="68">
        <f t="shared" si="941"/>
        <v>0.56999999999999995</v>
      </c>
      <c r="P2919" s="68">
        <f t="shared" si="947"/>
        <v>1.71</v>
      </c>
      <c r="Q2919" s="69">
        <f t="shared" si="942"/>
        <v>0.25</v>
      </c>
    </row>
    <row r="2920" spans="1:17" ht="0.95" customHeight="1" thickTop="1" x14ac:dyDescent="0.2">
      <c r="A2920" s="11"/>
      <c r="B2920" s="11"/>
      <c r="C2920" s="11"/>
      <c r="D2920" s="11"/>
      <c r="E2920" s="11"/>
      <c r="F2920" s="11"/>
      <c r="G2920" s="11"/>
      <c r="H2920" s="11"/>
      <c r="I2920" s="11"/>
      <c r="J2920" s="11"/>
      <c r="K2920" s="65" t="b">
        <f t="shared" si="944"/>
        <v>0</v>
      </c>
      <c r="N2920" s="59"/>
      <c r="O2920" s="68">
        <f t="shared" si="941"/>
        <v>0</v>
      </c>
      <c r="P2920" s="68">
        <f t="shared" si="947"/>
        <v>0</v>
      </c>
      <c r="Q2920" s="69" t="e">
        <f t="shared" si="942"/>
        <v>#DIV/0!</v>
      </c>
    </row>
    <row r="2921" spans="1:17" ht="18" customHeight="1" x14ac:dyDescent="0.2">
      <c r="A2921" s="2" t="s">
        <v>1439</v>
      </c>
      <c r="B2921" s="4" t="s">
        <v>36</v>
      </c>
      <c r="C2921" s="2" t="s">
        <v>37</v>
      </c>
      <c r="D2921" s="2" t="s">
        <v>9</v>
      </c>
      <c r="E2921" s="129" t="s">
        <v>38</v>
      </c>
      <c r="F2921" s="129"/>
      <c r="G2921" s="3" t="s">
        <v>39</v>
      </c>
      <c r="H2921" s="4" t="s">
        <v>40</v>
      </c>
      <c r="I2921" s="4" t="s">
        <v>41</v>
      </c>
      <c r="J2921" s="4" t="s">
        <v>10</v>
      </c>
      <c r="K2921" s="65">
        <f t="shared" si="944"/>
        <v>29.49</v>
      </c>
      <c r="N2921" s="59" t="s">
        <v>41</v>
      </c>
      <c r="O2921" s="68" t="e">
        <f t="shared" si="941"/>
        <v>#VALUE!</v>
      </c>
      <c r="P2921" s="68" t="e">
        <f t="shared" si="947"/>
        <v>#VALUE!</v>
      </c>
      <c r="Q2921" s="69" t="e">
        <f t="shared" si="942"/>
        <v>#VALUE!</v>
      </c>
    </row>
    <row r="2922" spans="1:17" ht="39" customHeight="1" x14ac:dyDescent="0.2">
      <c r="A2922" s="6" t="s">
        <v>42</v>
      </c>
      <c r="B2922" s="8">
        <v>89671</v>
      </c>
      <c r="C2922" s="6" t="s">
        <v>44</v>
      </c>
      <c r="D2922" s="6" t="s">
        <v>1440</v>
      </c>
      <c r="E2922" s="138" t="s">
        <v>154</v>
      </c>
      <c r="F2922" s="138"/>
      <c r="G2922" s="7" t="s">
        <v>130</v>
      </c>
      <c r="H2922" s="10">
        <v>1</v>
      </c>
      <c r="I2922" s="9">
        <f>SUM(J2923:J2927)</f>
        <v>29.49</v>
      </c>
      <c r="J2922" s="9">
        <f>H2922*I2922</f>
        <v>29.49</v>
      </c>
      <c r="K2922" s="65"/>
      <c r="N2922" s="59">
        <v>39.32</v>
      </c>
      <c r="O2922" s="68">
        <f t="shared" si="941"/>
        <v>9.83</v>
      </c>
      <c r="P2922" s="68">
        <f t="shared" si="947"/>
        <v>29.490000000000002</v>
      </c>
      <c r="Q2922" s="69">
        <f t="shared" si="942"/>
        <v>0.25</v>
      </c>
    </row>
    <row r="2923" spans="1:17" ht="26.1" customHeight="1" x14ac:dyDescent="0.2">
      <c r="A2923" s="12" t="s">
        <v>48</v>
      </c>
      <c r="B2923" s="14">
        <v>88248</v>
      </c>
      <c r="C2923" s="12" t="s">
        <v>44</v>
      </c>
      <c r="D2923" s="12" t="s">
        <v>754</v>
      </c>
      <c r="E2923" s="137" t="s">
        <v>46</v>
      </c>
      <c r="F2923" s="137"/>
      <c r="G2923" s="13" t="s">
        <v>73</v>
      </c>
      <c r="H2923" s="16">
        <v>0.18190000000000001</v>
      </c>
      <c r="I2923" s="15">
        <f t="shared" ref="I2923:I2927" si="953">P2923</f>
        <v>12.914999999999999</v>
      </c>
      <c r="J2923" s="15">
        <f>ROUND(H2923*I2923,2)</f>
        <v>2.35</v>
      </c>
      <c r="K2923" s="65"/>
      <c r="N2923" s="59">
        <v>17.22</v>
      </c>
      <c r="O2923" s="68">
        <f t="shared" si="941"/>
        <v>4.3049999999999997</v>
      </c>
      <c r="P2923" s="68">
        <f t="shared" si="947"/>
        <v>12.914999999999999</v>
      </c>
      <c r="Q2923" s="69">
        <f t="shared" si="942"/>
        <v>0.25</v>
      </c>
    </row>
    <row r="2924" spans="1:17" ht="26.1" customHeight="1" x14ac:dyDescent="0.2">
      <c r="A2924" s="12" t="s">
        <v>48</v>
      </c>
      <c r="B2924" s="14">
        <v>88267</v>
      </c>
      <c r="C2924" s="12" t="s">
        <v>44</v>
      </c>
      <c r="D2924" s="12" t="s">
        <v>486</v>
      </c>
      <c r="E2924" s="137" t="s">
        <v>46</v>
      </c>
      <c r="F2924" s="137"/>
      <c r="G2924" s="13" t="s">
        <v>73</v>
      </c>
      <c r="H2924" s="16">
        <v>0.18190000000000001</v>
      </c>
      <c r="I2924" s="15">
        <f t="shared" si="953"/>
        <v>15.75</v>
      </c>
      <c r="J2924" s="15">
        <f t="shared" ref="J2924:J2927" si="954">ROUNDDOWN(H2924*I2924,2)</f>
        <v>2.86</v>
      </c>
      <c r="K2924" s="65"/>
      <c r="N2924" s="59">
        <v>21</v>
      </c>
      <c r="O2924" s="68">
        <f t="shared" si="941"/>
        <v>5.25</v>
      </c>
      <c r="P2924" s="68">
        <f t="shared" si="947"/>
        <v>15.75</v>
      </c>
      <c r="Q2924" s="69">
        <f t="shared" si="942"/>
        <v>0.25</v>
      </c>
    </row>
    <row r="2925" spans="1:17" ht="26.1" customHeight="1" x14ac:dyDescent="0.2">
      <c r="A2925" s="17" t="s">
        <v>50</v>
      </c>
      <c r="B2925" s="19">
        <v>299</v>
      </c>
      <c r="C2925" s="17" t="s">
        <v>44</v>
      </c>
      <c r="D2925" s="17" t="s">
        <v>1437</v>
      </c>
      <c r="E2925" s="139" t="s">
        <v>54</v>
      </c>
      <c r="F2925" s="139"/>
      <c r="G2925" s="18" t="s">
        <v>130</v>
      </c>
      <c r="H2925" s="21">
        <v>2</v>
      </c>
      <c r="I2925" s="20">
        <f t="shared" si="953"/>
        <v>3.0674999999999999</v>
      </c>
      <c r="J2925" s="20">
        <f t="shared" si="954"/>
        <v>6.13</v>
      </c>
      <c r="K2925" s="65"/>
      <c r="N2925" s="59">
        <v>4.09</v>
      </c>
      <c r="O2925" s="68">
        <f t="shared" si="941"/>
        <v>1.0225</v>
      </c>
      <c r="P2925" s="68">
        <f t="shared" si="947"/>
        <v>3.0674999999999999</v>
      </c>
      <c r="Q2925" s="69">
        <f t="shared" si="942"/>
        <v>0.25</v>
      </c>
    </row>
    <row r="2926" spans="1:17" ht="39" customHeight="1" x14ac:dyDescent="0.2">
      <c r="A2926" s="17" t="s">
        <v>50</v>
      </c>
      <c r="B2926" s="19">
        <v>20078</v>
      </c>
      <c r="C2926" s="17" t="s">
        <v>44</v>
      </c>
      <c r="D2926" s="17" t="s">
        <v>769</v>
      </c>
      <c r="E2926" s="139" t="s">
        <v>54</v>
      </c>
      <c r="F2926" s="139"/>
      <c r="G2926" s="18" t="s">
        <v>130</v>
      </c>
      <c r="H2926" s="21">
        <v>0.115</v>
      </c>
      <c r="I2926" s="20">
        <f t="shared" si="953"/>
        <v>18.547499999999999</v>
      </c>
      <c r="J2926" s="20">
        <f t="shared" si="954"/>
        <v>2.13</v>
      </c>
      <c r="K2926" s="65"/>
      <c r="N2926" s="59">
        <v>24.73</v>
      </c>
      <c r="O2926" s="68">
        <f t="shared" si="941"/>
        <v>6.1825000000000001</v>
      </c>
      <c r="P2926" s="68">
        <f t="shared" si="947"/>
        <v>18.547499999999999</v>
      </c>
      <c r="Q2926" s="69">
        <f t="shared" si="942"/>
        <v>0.25</v>
      </c>
    </row>
    <row r="2927" spans="1:17" ht="26.1" customHeight="1" thickBot="1" x14ac:dyDescent="0.25">
      <c r="A2927" s="17" t="s">
        <v>50</v>
      </c>
      <c r="B2927" s="19">
        <v>20165</v>
      </c>
      <c r="C2927" s="17" t="s">
        <v>44</v>
      </c>
      <c r="D2927" s="17" t="s">
        <v>1441</v>
      </c>
      <c r="E2927" s="139" t="s">
        <v>54</v>
      </c>
      <c r="F2927" s="139"/>
      <c r="G2927" s="18" t="s">
        <v>130</v>
      </c>
      <c r="H2927" s="21">
        <v>1</v>
      </c>
      <c r="I2927" s="20">
        <f t="shared" si="953"/>
        <v>16.02</v>
      </c>
      <c r="J2927" s="20">
        <f t="shared" si="954"/>
        <v>16.02</v>
      </c>
      <c r="K2927" s="65"/>
      <c r="N2927" s="59">
        <v>21.36</v>
      </c>
      <c r="O2927" s="68">
        <f t="shared" si="941"/>
        <v>5.34</v>
      </c>
      <c r="P2927" s="68">
        <f t="shared" si="947"/>
        <v>16.02</v>
      </c>
      <c r="Q2927" s="69">
        <f t="shared" si="942"/>
        <v>0.25</v>
      </c>
    </row>
    <row r="2928" spans="1:17" ht="0.95" customHeight="1" thickTop="1" x14ac:dyDescent="0.2">
      <c r="A2928" s="11"/>
      <c r="B2928" s="11"/>
      <c r="C2928" s="11"/>
      <c r="D2928" s="11"/>
      <c r="E2928" s="11"/>
      <c r="F2928" s="11"/>
      <c r="G2928" s="11"/>
      <c r="H2928" s="11"/>
      <c r="I2928" s="11"/>
      <c r="J2928" s="11"/>
      <c r="K2928" s="65" t="b">
        <f t="shared" si="944"/>
        <v>0</v>
      </c>
      <c r="N2928" s="59"/>
      <c r="O2928" s="68">
        <f t="shared" si="941"/>
        <v>0</v>
      </c>
      <c r="P2928" s="68">
        <f t="shared" si="947"/>
        <v>0</v>
      </c>
      <c r="Q2928" s="69" t="e">
        <f t="shared" si="942"/>
        <v>#DIV/0!</v>
      </c>
    </row>
    <row r="2929" spans="1:17" ht="18" customHeight="1" x14ac:dyDescent="0.2">
      <c r="A2929" s="2" t="s">
        <v>1442</v>
      </c>
      <c r="B2929" s="4" t="s">
        <v>36</v>
      </c>
      <c r="C2929" s="2" t="s">
        <v>37</v>
      </c>
      <c r="D2929" s="2" t="s">
        <v>9</v>
      </c>
      <c r="E2929" s="129" t="s">
        <v>38</v>
      </c>
      <c r="F2929" s="129"/>
      <c r="G2929" s="3" t="s">
        <v>39</v>
      </c>
      <c r="H2929" s="4" t="s">
        <v>40</v>
      </c>
      <c r="I2929" s="4" t="s">
        <v>41</v>
      </c>
      <c r="J2929" s="4" t="s">
        <v>10</v>
      </c>
      <c r="K2929" s="65">
        <f t="shared" si="944"/>
        <v>24.63</v>
      </c>
      <c r="N2929" s="59" t="s">
        <v>41</v>
      </c>
      <c r="O2929" s="68" t="e">
        <f t="shared" si="941"/>
        <v>#VALUE!</v>
      </c>
      <c r="P2929" s="68" t="e">
        <f t="shared" si="947"/>
        <v>#VALUE!</v>
      </c>
      <c r="Q2929" s="69" t="e">
        <f t="shared" si="942"/>
        <v>#VALUE!</v>
      </c>
    </row>
    <row r="2930" spans="1:17" ht="39" customHeight="1" x14ac:dyDescent="0.2">
      <c r="A2930" s="6" t="s">
        <v>42</v>
      </c>
      <c r="B2930" s="8">
        <v>89529</v>
      </c>
      <c r="C2930" s="6" t="s">
        <v>44</v>
      </c>
      <c r="D2930" s="6" t="s">
        <v>1443</v>
      </c>
      <c r="E2930" s="138" t="s">
        <v>154</v>
      </c>
      <c r="F2930" s="138"/>
      <c r="G2930" s="7" t="s">
        <v>130</v>
      </c>
      <c r="H2930" s="10">
        <v>1</v>
      </c>
      <c r="I2930" s="9">
        <f>SUM(J2931:J2935)</f>
        <v>24.63</v>
      </c>
      <c r="J2930" s="9">
        <f>H2930*I2930</f>
        <v>24.63</v>
      </c>
      <c r="K2930" s="65"/>
      <c r="N2930" s="59">
        <v>32.840000000000003</v>
      </c>
      <c r="O2930" s="68">
        <f t="shared" si="941"/>
        <v>8.2100000000000009</v>
      </c>
      <c r="P2930" s="68">
        <f t="shared" si="947"/>
        <v>24.630000000000003</v>
      </c>
      <c r="Q2930" s="69">
        <f t="shared" si="942"/>
        <v>0.25</v>
      </c>
    </row>
    <row r="2931" spans="1:17" ht="26.1" customHeight="1" x14ac:dyDescent="0.2">
      <c r="A2931" s="12" t="s">
        <v>48</v>
      </c>
      <c r="B2931" s="14">
        <v>88248</v>
      </c>
      <c r="C2931" s="12" t="s">
        <v>44</v>
      </c>
      <c r="D2931" s="12" t="s">
        <v>754</v>
      </c>
      <c r="E2931" s="137" t="s">
        <v>46</v>
      </c>
      <c r="F2931" s="137"/>
      <c r="G2931" s="13" t="s">
        <v>73</v>
      </c>
      <c r="H2931" s="16">
        <v>0.1288</v>
      </c>
      <c r="I2931" s="15">
        <f t="shared" ref="I2931:I2935" si="955">P2931</f>
        <v>12.914999999999999</v>
      </c>
      <c r="J2931" s="15">
        <f>ROUND(H2931*I2931,2)</f>
        <v>1.66</v>
      </c>
      <c r="K2931" s="65"/>
      <c r="N2931" s="59">
        <v>17.22</v>
      </c>
      <c r="O2931" s="68">
        <f t="shared" si="941"/>
        <v>4.3049999999999997</v>
      </c>
      <c r="P2931" s="68">
        <f t="shared" si="947"/>
        <v>12.914999999999999</v>
      </c>
      <c r="Q2931" s="69">
        <f t="shared" si="942"/>
        <v>0.25</v>
      </c>
    </row>
    <row r="2932" spans="1:17" ht="26.1" customHeight="1" x14ac:dyDescent="0.2">
      <c r="A2932" s="12" t="s">
        <v>48</v>
      </c>
      <c r="B2932" s="14">
        <v>88267</v>
      </c>
      <c r="C2932" s="12" t="s">
        <v>44</v>
      </c>
      <c r="D2932" s="12" t="s">
        <v>486</v>
      </c>
      <c r="E2932" s="137" t="s">
        <v>46</v>
      </c>
      <c r="F2932" s="137"/>
      <c r="G2932" s="13" t="s">
        <v>73</v>
      </c>
      <c r="H2932" s="16">
        <v>0.1288</v>
      </c>
      <c r="I2932" s="15">
        <f t="shared" si="955"/>
        <v>15.75</v>
      </c>
      <c r="J2932" s="15">
        <f>ROUND(H2932*I2932,2)</f>
        <v>2.0299999999999998</v>
      </c>
      <c r="K2932" s="65"/>
      <c r="N2932" s="59">
        <v>21</v>
      </c>
      <c r="O2932" s="68">
        <f t="shared" si="941"/>
        <v>5.25</v>
      </c>
      <c r="P2932" s="68">
        <f t="shared" si="947"/>
        <v>15.75</v>
      </c>
      <c r="Q2932" s="69">
        <f t="shared" si="942"/>
        <v>0.25</v>
      </c>
    </row>
    <row r="2933" spans="1:17" ht="26.1" customHeight="1" x14ac:dyDescent="0.2">
      <c r="A2933" s="17" t="s">
        <v>50</v>
      </c>
      <c r="B2933" s="19">
        <v>299</v>
      </c>
      <c r="C2933" s="17" t="s">
        <v>44</v>
      </c>
      <c r="D2933" s="17" t="s">
        <v>1437</v>
      </c>
      <c r="E2933" s="139" t="s">
        <v>54</v>
      </c>
      <c r="F2933" s="139"/>
      <c r="G2933" s="18" t="s">
        <v>130</v>
      </c>
      <c r="H2933" s="21">
        <v>2</v>
      </c>
      <c r="I2933" s="20">
        <f t="shared" si="955"/>
        <v>3.0674999999999999</v>
      </c>
      <c r="J2933" s="20">
        <f t="shared" ref="J2933:J2935" si="956">ROUNDDOWN(H2933*I2933,2)</f>
        <v>6.13</v>
      </c>
      <c r="K2933" s="65"/>
      <c r="N2933" s="59">
        <v>4.09</v>
      </c>
      <c r="O2933" s="68">
        <f t="shared" si="941"/>
        <v>1.0225</v>
      </c>
      <c r="P2933" s="68">
        <f t="shared" si="947"/>
        <v>3.0674999999999999</v>
      </c>
      <c r="Q2933" s="69">
        <f t="shared" si="942"/>
        <v>0.25</v>
      </c>
    </row>
    <row r="2934" spans="1:17" ht="39" customHeight="1" x14ac:dyDescent="0.2">
      <c r="A2934" s="17" t="s">
        <v>50</v>
      </c>
      <c r="B2934" s="19">
        <v>20078</v>
      </c>
      <c r="C2934" s="17" t="s">
        <v>44</v>
      </c>
      <c r="D2934" s="17" t="s">
        <v>769</v>
      </c>
      <c r="E2934" s="139" t="s">
        <v>54</v>
      </c>
      <c r="F2934" s="139"/>
      <c r="G2934" s="18" t="s">
        <v>130</v>
      </c>
      <c r="H2934" s="21">
        <v>0.115</v>
      </c>
      <c r="I2934" s="20">
        <f t="shared" si="955"/>
        <v>18.547499999999999</v>
      </c>
      <c r="J2934" s="20">
        <f t="shared" si="956"/>
        <v>2.13</v>
      </c>
      <c r="K2934" s="65"/>
      <c r="N2934" s="59">
        <v>24.73</v>
      </c>
      <c r="O2934" s="68">
        <f t="shared" si="941"/>
        <v>6.1825000000000001</v>
      </c>
      <c r="P2934" s="68">
        <f t="shared" si="947"/>
        <v>18.547499999999999</v>
      </c>
      <c r="Q2934" s="69">
        <f t="shared" si="942"/>
        <v>0.25</v>
      </c>
    </row>
    <row r="2935" spans="1:17" ht="26.1" customHeight="1" thickBot="1" x14ac:dyDescent="0.25">
      <c r="A2935" s="17" t="s">
        <v>50</v>
      </c>
      <c r="B2935" s="19">
        <v>20157</v>
      </c>
      <c r="C2935" s="17" t="s">
        <v>44</v>
      </c>
      <c r="D2935" s="17" t="s">
        <v>1444</v>
      </c>
      <c r="E2935" s="139" t="s">
        <v>54</v>
      </c>
      <c r="F2935" s="139"/>
      <c r="G2935" s="18" t="s">
        <v>130</v>
      </c>
      <c r="H2935" s="21">
        <v>1</v>
      </c>
      <c r="I2935" s="20">
        <f t="shared" si="955"/>
        <v>12.682500000000001</v>
      </c>
      <c r="J2935" s="20">
        <f t="shared" si="956"/>
        <v>12.68</v>
      </c>
      <c r="K2935" s="65"/>
      <c r="N2935" s="59">
        <v>16.91</v>
      </c>
      <c r="O2935" s="68">
        <f t="shared" si="941"/>
        <v>4.2275</v>
      </c>
      <c r="P2935" s="68">
        <f t="shared" si="947"/>
        <v>12.682500000000001</v>
      </c>
      <c r="Q2935" s="69">
        <f t="shared" si="942"/>
        <v>0.25</v>
      </c>
    </row>
    <row r="2936" spans="1:17" ht="0.95" customHeight="1" thickTop="1" x14ac:dyDescent="0.2">
      <c r="A2936" s="11"/>
      <c r="B2936" s="11"/>
      <c r="C2936" s="11"/>
      <c r="D2936" s="11"/>
      <c r="E2936" s="11"/>
      <c r="F2936" s="11"/>
      <c r="G2936" s="11"/>
      <c r="H2936" s="11"/>
      <c r="I2936" s="11"/>
      <c r="J2936" s="11"/>
      <c r="K2936" s="65" t="b">
        <f t="shared" si="944"/>
        <v>0</v>
      </c>
      <c r="N2936" s="59"/>
      <c r="O2936" s="68">
        <f t="shared" si="941"/>
        <v>0</v>
      </c>
      <c r="P2936" s="68">
        <f t="shared" si="947"/>
        <v>0</v>
      </c>
      <c r="Q2936" s="69" t="e">
        <f t="shared" si="942"/>
        <v>#DIV/0!</v>
      </c>
    </row>
    <row r="2937" spans="1:17" ht="18" customHeight="1" x14ac:dyDescent="0.2">
      <c r="A2937" s="2" t="s">
        <v>1445</v>
      </c>
      <c r="B2937" s="4" t="s">
        <v>36</v>
      </c>
      <c r="C2937" s="2" t="s">
        <v>37</v>
      </c>
      <c r="D2937" s="2" t="s">
        <v>9</v>
      </c>
      <c r="E2937" s="129" t="s">
        <v>38</v>
      </c>
      <c r="F2937" s="129"/>
      <c r="G2937" s="3" t="s">
        <v>39</v>
      </c>
      <c r="H2937" s="4" t="s">
        <v>40</v>
      </c>
      <c r="I2937" s="4" t="s">
        <v>41</v>
      </c>
      <c r="J2937" s="4" t="s">
        <v>10</v>
      </c>
      <c r="K2937" s="65">
        <f t="shared" si="944"/>
        <v>28.759999999999998</v>
      </c>
      <c r="N2937" s="59" t="s">
        <v>41</v>
      </c>
      <c r="O2937" s="68" t="e">
        <f t="shared" si="941"/>
        <v>#VALUE!</v>
      </c>
      <c r="P2937" s="68" t="e">
        <f t="shared" si="947"/>
        <v>#VALUE!</v>
      </c>
      <c r="Q2937" s="69" t="e">
        <f t="shared" si="942"/>
        <v>#VALUE!</v>
      </c>
    </row>
    <row r="2938" spans="1:17" ht="39" customHeight="1" x14ac:dyDescent="0.2">
      <c r="A2938" s="6" t="s">
        <v>42</v>
      </c>
      <c r="B2938" s="8">
        <v>89584</v>
      </c>
      <c r="C2938" s="6" t="s">
        <v>44</v>
      </c>
      <c r="D2938" s="6" t="s">
        <v>1446</v>
      </c>
      <c r="E2938" s="138" t="s">
        <v>154</v>
      </c>
      <c r="F2938" s="138"/>
      <c r="G2938" s="7" t="s">
        <v>130</v>
      </c>
      <c r="H2938" s="10">
        <v>1</v>
      </c>
      <c r="I2938" s="9">
        <f>SUM(J2939:J2943)</f>
        <v>28.759999999999998</v>
      </c>
      <c r="J2938" s="9">
        <f>H2938*I2938</f>
        <v>28.759999999999998</v>
      </c>
      <c r="K2938" s="65"/>
      <c r="N2938" s="59">
        <v>38.35</v>
      </c>
      <c r="O2938" s="68">
        <f t="shared" si="941"/>
        <v>9.5875000000000004</v>
      </c>
      <c r="P2938" s="68">
        <f t="shared" si="947"/>
        <v>28.762500000000003</v>
      </c>
      <c r="Q2938" s="69">
        <f t="shared" si="942"/>
        <v>0.25</v>
      </c>
    </row>
    <row r="2939" spans="1:17" ht="26.1" customHeight="1" x14ac:dyDescent="0.2">
      <c r="A2939" s="12" t="s">
        <v>48</v>
      </c>
      <c r="B2939" s="14">
        <v>88248</v>
      </c>
      <c r="C2939" s="12" t="s">
        <v>44</v>
      </c>
      <c r="D2939" s="12" t="s">
        <v>754</v>
      </c>
      <c r="E2939" s="137" t="s">
        <v>46</v>
      </c>
      <c r="F2939" s="137"/>
      <c r="G2939" s="13" t="s">
        <v>73</v>
      </c>
      <c r="H2939" s="16">
        <v>0.27289999999999998</v>
      </c>
      <c r="I2939" s="15">
        <f t="shared" ref="I2939:I2943" si="957">P2939</f>
        <v>12.914999999999999</v>
      </c>
      <c r="J2939" s="15">
        <f>ROUND(H2939*I2939,2)</f>
        <v>3.52</v>
      </c>
      <c r="K2939" s="65"/>
      <c r="N2939" s="59">
        <v>17.22</v>
      </c>
      <c r="O2939" s="68">
        <f t="shared" si="941"/>
        <v>4.3049999999999997</v>
      </c>
      <c r="P2939" s="68">
        <f t="shared" si="947"/>
        <v>12.914999999999999</v>
      </c>
      <c r="Q2939" s="69">
        <f t="shared" si="942"/>
        <v>0.25</v>
      </c>
    </row>
    <row r="2940" spans="1:17" ht="26.1" customHeight="1" x14ac:dyDescent="0.2">
      <c r="A2940" s="12" t="s">
        <v>48</v>
      </c>
      <c r="B2940" s="14">
        <v>88267</v>
      </c>
      <c r="C2940" s="12" t="s">
        <v>44</v>
      </c>
      <c r="D2940" s="12" t="s">
        <v>486</v>
      </c>
      <c r="E2940" s="137" t="s">
        <v>46</v>
      </c>
      <c r="F2940" s="137"/>
      <c r="G2940" s="13" t="s">
        <v>73</v>
      </c>
      <c r="H2940" s="16">
        <v>0.27289999999999998</v>
      </c>
      <c r="I2940" s="15">
        <f t="shared" si="957"/>
        <v>15.75</v>
      </c>
      <c r="J2940" s="15">
        <f>ROUND(H2940*I2940,2)</f>
        <v>4.3</v>
      </c>
      <c r="K2940" s="65"/>
      <c r="N2940" s="59">
        <v>21</v>
      </c>
      <c r="O2940" s="68">
        <f t="shared" si="941"/>
        <v>5.25</v>
      </c>
      <c r="P2940" s="68">
        <f t="shared" si="947"/>
        <v>15.75</v>
      </c>
      <c r="Q2940" s="69">
        <f t="shared" si="942"/>
        <v>0.25</v>
      </c>
    </row>
    <row r="2941" spans="1:17" ht="26.1" customHeight="1" x14ac:dyDescent="0.2">
      <c r="A2941" s="17" t="s">
        <v>50</v>
      </c>
      <c r="B2941" s="19">
        <v>299</v>
      </c>
      <c r="C2941" s="17" t="s">
        <v>44</v>
      </c>
      <c r="D2941" s="17" t="s">
        <v>1437</v>
      </c>
      <c r="E2941" s="139" t="s">
        <v>54</v>
      </c>
      <c r="F2941" s="139"/>
      <c r="G2941" s="18" t="s">
        <v>130</v>
      </c>
      <c r="H2941" s="21">
        <v>2</v>
      </c>
      <c r="I2941" s="20">
        <f t="shared" si="957"/>
        <v>3.0674999999999999</v>
      </c>
      <c r="J2941" s="20">
        <f t="shared" ref="J2941:J2943" si="958">ROUNDDOWN(H2941*I2941,2)</f>
        <v>6.13</v>
      </c>
      <c r="K2941" s="65"/>
      <c r="N2941" s="59">
        <v>4.09</v>
      </c>
      <c r="O2941" s="68">
        <f t="shared" si="941"/>
        <v>1.0225</v>
      </c>
      <c r="P2941" s="68">
        <f t="shared" si="947"/>
        <v>3.0674999999999999</v>
      </c>
      <c r="Q2941" s="69">
        <f t="shared" si="942"/>
        <v>0.25</v>
      </c>
    </row>
    <row r="2942" spans="1:17" ht="39" customHeight="1" x14ac:dyDescent="0.2">
      <c r="A2942" s="17" t="s">
        <v>50</v>
      </c>
      <c r="B2942" s="19">
        <v>20078</v>
      </c>
      <c r="C2942" s="17" t="s">
        <v>44</v>
      </c>
      <c r="D2942" s="17" t="s">
        <v>769</v>
      </c>
      <c r="E2942" s="139" t="s">
        <v>54</v>
      </c>
      <c r="F2942" s="139"/>
      <c r="G2942" s="18" t="s">
        <v>130</v>
      </c>
      <c r="H2942" s="21">
        <v>0.115</v>
      </c>
      <c r="I2942" s="20">
        <f t="shared" si="957"/>
        <v>18.547499999999999</v>
      </c>
      <c r="J2942" s="20">
        <f t="shared" si="958"/>
        <v>2.13</v>
      </c>
      <c r="K2942" s="65"/>
      <c r="N2942" s="59">
        <v>24.73</v>
      </c>
      <c r="O2942" s="68">
        <f t="shared" si="941"/>
        <v>6.1825000000000001</v>
      </c>
      <c r="P2942" s="68">
        <f t="shared" si="947"/>
        <v>18.547499999999999</v>
      </c>
      <c r="Q2942" s="69">
        <f t="shared" si="942"/>
        <v>0.25</v>
      </c>
    </row>
    <row r="2943" spans="1:17" ht="26.1" customHeight="1" thickBot="1" x14ac:dyDescent="0.25">
      <c r="A2943" s="17" t="s">
        <v>50</v>
      </c>
      <c r="B2943" s="19">
        <v>20157</v>
      </c>
      <c r="C2943" s="17" t="s">
        <v>44</v>
      </c>
      <c r="D2943" s="17" t="s">
        <v>1444</v>
      </c>
      <c r="E2943" s="139" t="s">
        <v>54</v>
      </c>
      <c r="F2943" s="139"/>
      <c r="G2943" s="18" t="s">
        <v>130</v>
      </c>
      <c r="H2943" s="21">
        <v>1</v>
      </c>
      <c r="I2943" s="20">
        <f t="shared" si="957"/>
        <v>12.682500000000001</v>
      </c>
      <c r="J2943" s="20">
        <f t="shared" si="958"/>
        <v>12.68</v>
      </c>
      <c r="K2943" s="65"/>
      <c r="N2943" s="59">
        <v>16.91</v>
      </c>
      <c r="O2943" s="68">
        <f t="shared" si="941"/>
        <v>4.2275</v>
      </c>
      <c r="P2943" s="68">
        <f t="shared" si="947"/>
        <v>12.682500000000001</v>
      </c>
      <c r="Q2943" s="69">
        <f t="shared" si="942"/>
        <v>0.25</v>
      </c>
    </row>
    <row r="2944" spans="1:17" ht="0.95" customHeight="1" thickTop="1" x14ac:dyDescent="0.2">
      <c r="A2944" s="11"/>
      <c r="B2944" s="11"/>
      <c r="C2944" s="11"/>
      <c r="D2944" s="11"/>
      <c r="E2944" s="11"/>
      <c r="F2944" s="11"/>
      <c r="G2944" s="11"/>
      <c r="H2944" s="11"/>
      <c r="I2944" s="11"/>
      <c r="J2944" s="11"/>
      <c r="K2944" s="65" t="b">
        <f t="shared" si="944"/>
        <v>0</v>
      </c>
      <c r="N2944" s="59"/>
      <c r="O2944" s="68">
        <f t="shared" si="941"/>
        <v>0</v>
      </c>
      <c r="P2944" s="68">
        <f t="shared" si="947"/>
        <v>0</v>
      </c>
      <c r="Q2944" s="69" t="e">
        <f t="shared" si="942"/>
        <v>#DIV/0!</v>
      </c>
    </row>
    <row r="2945" spans="1:17" ht="18" customHeight="1" x14ac:dyDescent="0.2">
      <c r="A2945" s="2" t="s">
        <v>1447</v>
      </c>
      <c r="B2945" s="4" t="s">
        <v>36</v>
      </c>
      <c r="C2945" s="2" t="s">
        <v>37</v>
      </c>
      <c r="D2945" s="2" t="s">
        <v>9</v>
      </c>
      <c r="E2945" s="129" t="s">
        <v>38</v>
      </c>
      <c r="F2945" s="129"/>
      <c r="G2945" s="3" t="s">
        <v>39</v>
      </c>
      <c r="H2945" s="4" t="s">
        <v>40</v>
      </c>
      <c r="I2945" s="4" t="s">
        <v>41</v>
      </c>
      <c r="J2945" s="4" t="s">
        <v>10</v>
      </c>
      <c r="K2945" s="65">
        <f t="shared" si="944"/>
        <v>25.309999999999995</v>
      </c>
      <c r="N2945" s="59" t="s">
        <v>41</v>
      </c>
      <c r="O2945" s="68" t="e">
        <f t="shared" si="941"/>
        <v>#VALUE!</v>
      </c>
      <c r="P2945" s="68" t="e">
        <f t="shared" si="947"/>
        <v>#VALUE!</v>
      </c>
      <c r="Q2945" s="69" t="e">
        <f t="shared" si="942"/>
        <v>#VALUE!</v>
      </c>
    </row>
    <row r="2946" spans="1:17" ht="39" customHeight="1" x14ac:dyDescent="0.2">
      <c r="A2946" s="6" t="s">
        <v>42</v>
      </c>
      <c r="B2946" s="8">
        <v>89531</v>
      </c>
      <c r="C2946" s="6" t="s">
        <v>44</v>
      </c>
      <c r="D2946" s="6" t="s">
        <v>1448</v>
      </c>
      <c r="E2946" s="138" t="s">
        <v>154</v>
      </c>
      <c r="F2946" s="138"/>
      <c r="G2946" s="7" t="s">
        <v>130</v>
      </c>
      <c r="H2946" s="10">
        <v>1</v>
      </c>
      <c r="I2946" s="9">
        <f>SUM(J2947:J2951)</f>
        <v>25.309999999999995</v>
      </c>
      <c r="J2946" s="9">
        <f>H2946*I2946</f>
        <v>25.309999999999995</v>
      </c>
      <c r="K2946" s="65"/>
      <c r="N2946" s="59">
        <v>33.739999999999995</v>
      </c>
      <c r="O2946" s="68">
        <f t="shared" si="941"/>
        <v>8.4349999999999987</v>
      </c>
      <c r="P2946" s="68">
        <f t="shared" si="947"/>
        <v>25.304999999999996</v>
      </c>
      <c r="Q2946" s="69">
        <f t="shared" si="942"/>
        <v>0.25</v>
      </c>
    </row>
    <row r="2947" spans="1:17" ht="26.1" customHeight="1" x14ac:dyDescent="0.2">
      <c r="A2947" s="12" t="s">
        <v>48</v>
      </c>
      <c r="B2947" s="14">
        <v>88248</v>
      </c>
      <c r="C2947" s="12" t="s">
        <v>44</v>
      </c>
      <c r="D2947" s="12" t="s">
        <v>754</v>
      </c>
      <c r="E2947" s="137" t="s">
        <v>46</v>
      </c>
      <c r="F2947" s="137"/>
      <c r="G2947" s="13" t="s">
        <v>73</v>
      </c>
      <c r="H2947" s="16">
        <v>0.1288</v>
      </c>
      <c r="I2947" s="15">
        <f t="shared" ref="I2947:I2951" si="959">P2947</f>
        <v>12.914999999999999</v>
      </c>
      <c r="J2947" s="15">
        <f>ROUND(H2947*I2947,2)</f>
        <v>1.66</v>
      </c>
      <c r="K2947" s="65"/>
      <c r="N2947" s="59">
        <v>17.22</v>
      </c>
      <c r="O2947" s="68">
        <f t="shared" si="941"/>
        <v>4.3049999999999997</v>
      </c>
      <c r="P2947" s="68">
        <f t="shared" si="947"/>
        <v>12.914999999999999</v>
      </c>
      <c r="Q2947" s="69">
        <f t="shared" si="942"/>
        <v>0.25</v>
      </c>
    </row>
    <row r="2948" spans="1:17" ht="26.1" customHeight="1" x14ac:dyDescent="0.2">
      <c r="A2948" s="12" t="s">
        <v>48</v>
      </c>
      <c r="B2948" s="14">
        <v>88267</v>
      </c>
      <c r="C2948" s="12" t="s">
        <v>44</v>
      </c>
      <c r="D2948" s="12" t="s">
        <v>486</v>
      </c>
      <c r="E2948" s="137" t="s">
        <v>46</v>
      </c>
      <c r="F2948" s="137"/>
      <c r="G2948" s="13" t="s">
        <v>73</v>
      </c>
      <c r="H2948" s="16">
        <v>0.1288</v>
      </c>
      <c r="I2948" s="15">
        <f t="shared" si="959"/>
        <v>15.75</v>
      </c>
      <c r="J2948" s="15">
        <f>ROUND(H2948*I2948,2)</f>
        <v>2.0299999999999998</v>
      </c>
      <c r="K2948" s="65"/>
      <c r="N2948" s="59">
        <v>21</v>
      </c>
      <c r="O2948" s="68">
        <f t="shared" si="941"/>
        <v>5.25</v>
      </c>
      <c r="P2948" s="68">
        <f t="shared" si="947"/>
        <v>15.75</v>
      </c>
      <c r="Q2948" s="69">
        <f t="shared" si="942"/>
        <v>0.25</v>
      </c>
    </row>
    <row r="2949" spans="1:17" ht="26.1" customHeight="1" x14ac:dyDescent="0.2">
      <c r="A2949" s="17" t="s">
        <v>50</v>
      </c>
      <c r="B2949" s="19">
        <v>299</v>
      </c>
      <c r="C2949" s="17" t="s">
        <v>44</v>
      </c>
      <c r="D2949" s="17" t="s">
        <v>1437</v>
      </c>
      <c r="E2949" s="139" t="s">
        <v>54</v>
      </c>
      <c r="F2949" s="139"/>
      <c r="G2949" s="18" t="s">
        <v>130</v>
      </c>
      <c r="H2949" s="21">
        <v>2</v>
      </c>
      <c r="I2949" s="20">
        <f t="shared" si="959"/>
        <v>3.0674999999999999</v>
      </c>
      <c r="J2949" s="20">
        <f>ROUND(H2949*I2949,2)</f>
        <v>6.14</v>
      </c>
      <c r="K2949" s="65"/>
      <c r="N2949" s="59">
        <v>4.09</v>
      </c>
      <c r="O2949" s="68">
        <f t="shared" si="941"/>
        <v>1.0225</v>
      </c>
      <c r="P2949" s="68">
        <f t="shared" si="947"/>
        <v>3.0674999999999999</v>
      </c>
      <c r="Q2949" s="69">
        <f t="shared" si="942"/>
        <v>0.25</v>
      </c>
    </row>
    <row r="2950" spans="1:17" ht="39" customHeight="1" x14ac:dyDescent="0.2">
      <c r="A2950" s="17" t="s">
        <v>50</v>
      </c>
      <c r="B2950" s="19">
        <v>20078</v>
      </c>
      <c r="C2950" s="17" t="s">
        <v>44</v>
      </c>
      <c r="D2950" s="17" t="s">
        <v>769</v>
      </c>
      <c r="E2950" s="139" t="s">
        <v>54</v>
      </c>
      <c r="F2950" s="139"/>
      <c r="G2950" s="18" t="s">
        <v>130</v>
      </c>
      <c r="H2950" s="21">
        <v>0.115</v>
      </c>
      <c r="I2950" s="20">
        <f t="shared" si="959"/>
        <v>18.547499999999999</v>
      </c>
      <c r="J2950" s="20">
        <f t="shared" ref="J2950:J2951" si="960">ROUNDDOWN(H2950*I2950,2)</f>
        <v>2.13</v>
      </c>
      <c r="K2950" s="65"/>
      <c r="N2950" s="59">
        <v>24.73</v>
      </c>
      <c r="O2950" s="68">
        <f t="shared" si="941"/>
        <v>6.1825000000000001</v>
      </c>
      <c r="P2950" s="68">
        <f t="shared" si="947"/>
        <v>18.547499999999999</v>
      </c>
      <c r="Q2950" s="69">
        <f t="shared" si="942"/>
        <v>0.25</v>
      </c>
    </row>
    <row r="2951" spans="1:17" ht="26.1" customHeight="1" thickBot="1" x14ac:dyDescent="0.25">
      <c r="A2951" s="17" t="s">
        <v>50</v>
      </c>
      <c r="B2951" s="19">
        <v>20151</v>
      </c>
      <c r="C2951" s="17" t="s">
        <v>44</v>
      </c>
      <c r="D2951" s="17" t="s">
        <v>1449</v>
      </c>
      <c r="E2951" s="139" t="s">
        <v>54</v>
      </c>
      <c r="F2951" s="139"/>
      <c r="G2951" s="18" t="s">
        <v>130</v>
      </c>
      <c r="H2951" s="21">
        <v>1</v>
      </c>
      <c r="I2951" s="20">
        <f t="shared" si="959"/>
        <v>13.357499999999998</v>
      </c>
      <c r="J2951" s="20">
        <f t="shared" si="960"/>
        <v>13.35</v>
      </c>
      <c r="K2951" s="65"/>
      <c r="N2951" s="59">
        <v>17.809999999999999</v>
      </c>
      <c r="O2951" s="68">
        <f t="shared" si="941"/>
        <v>4.4524999999999997</v>
      </c>
      <c r="P2951" s="68">
        <f t="shared" si="947"/>
        <v>13.357499999999998</v>
      </c>
      <c r="Q2951" s="69">
        <f t="shared" si="942"/>
        <v>0.25</v>
      </c>
    </row>
    <row r="2952" spans="1:17" ht="0.95" customHeight="1" thickTop="1" x14ac:dyDescent="0.2">
      <c r="A2952" s="11"/>
      <c r="B2952" s="11"/>
      <c r="C2952" s="11"/>
      <c r="D2952" s="11"/>
      <c r="E2952" s="11"/>
      <c r="F2952" s="11"/>
      <c r="G2952" s="11"/>
      <c r="H2952" s="11"/>
      <c r="I2952" s="11"/>
      <c r="J2952" s="11"/>
      <c r="K2952" s="65" t="b">
        <f t="shared" ref="K2952:K3010" si="961">IF(J2952="Total",J2953)</f>
        <v>0</v>
      </c>
      <c r="N2952" s="59"/>
      <c r="O2952" s="68">
        <f t="shared" ref="O2952:O3015" si="962">N2952*$O$4</f>
        <v>0</v>
      </c>
      <c r="P2952" s="68">
        <f t="shared" si="947"/>
        <v>0</v>
      </c>
      <c r="Q2952" s="69" t="e">
        <f t="shared" ref="Q2952:Q3015" si="963">1-(P2952/N2952)</f>
        <v>#DIV/0!</v>
      </c>
    </row>
    <row r="2953" spans="1:17" ht="18" customHeight="1" x14ac:dyDescent="0.2">
      <c r="A2953" s="2" t="s">
        <v>1450</v>
      </c>
      <c r="B2953" s="4" t="s">
        <v>36</v>
      </c>
      <c r="C2953" s="2" t="s">
        <v>37</v>
      </c>
      <c r="D2953" s="2" t="s">
        <v>9</v>
      </c>
      <c r="E2953" s="129" t="s">
        <v>38</v>
      </c>
      <c r="F2953" s="129"/>
      <c r="G2953" s="3" t="s">
        <v>39</v>
      </c>
      <c r="H2953" s="4" t="s">
        <v>40</v>
      </c>
      <c r="I2953" s="4" t="s">
        <v>41</v>
      </c>
      <c r="J2953" s="4" t="s">
        <v>10</v>
      </c>
      <c r="K2953" s="65">
        <f t="shared" si="961"/>
        <v>7.97</v>
      </c>
      <c r="N2953" s="59" t="s">
        <v>41</v>
      </c>
      <c r="O2953" s="68" t="e">
        <f t="shared" si="962"/>
        <v>#VALUE!</v>
      </c>
      <c r="P2953" s="68" t="e">
        <f t="shared" si="947"/>
        <v>#VALUE!</v>
      </c>
      <c r="Q2953" s="69" t="e">
        <f t="shared" si="963"/>
        <v>#VALUE!</v>
      </c>
    </row>
    <row r="2954" spans="1:17" ht="26.1" customHeight="1" x14ac:dyDescent="0.2">
      <c r="A2954" s="6" t="s">
        <v>42</v>
      </c>
      <c r="B2954" s="8">
        <v>90443</v>
      </c>
      <c r="C2954" s="6" t="s">
        <v>44</v>
      </c>
      <c r="D2954" s="6" t="s">
        <v>183</v>
      </c>
      <c r="E2954" s="138" t="s">
        <v>154</v>
      </c>
      <c r="F2954" s="138"/>
      <c r="G2954" s="7" t="s">
        <v>108</v>
      </c>
      <c r="H2954" s="10">
        <v>1</v>
      </c>
      <c r="I2954" s="9">
        <f>SUM(J2955:J2956)</f>
        <v>7.97</v>
      </c>
      <c r="J2954" s="9">
        <f>H2954*I2954</f>
        <v>7.97</v>
      </c>
      <c r="K2954" s="65"/>
      <c r="N2954" s="59">
        <v>10.62</v>
      </c>
      <c r="O2954" s="68">
        <f t="shared" si="962"/>
        <v>2.6549999999999998</v>
      </c>
      <c r="P2954" s="68">
        <f t="shared" si="947"/>
        <v>7.9649999999999999</v>
      </c>
      <c r="Q2954" s="69">
        <f t="shared" si="963"/>
        <v>0.25</v>
      </c>
    </row>
    <row r="2955" spans="1:17" ht="26.1" customHeight="1" x14ac:dyDescent="0.2">
      <c r="A2955" s="12" t="s">
        <v>48</v>
      </c>
      <c r="B2955" s="14">
        <v>88248</v>
      </c>
      <c r="C2955" s="12" t="s">
        <v>44</v>
      </c>
      <c r="D2955" s="12" t="s">
        <v>754</v>
      </c>
      <c r="E2955" s="137" t="s">
        <v>46</v>
      </c>
      <c r="F2955" s="137"/>
      <c r="G2955" s="13" t="s">
        <v>73</v>
      </c>
      <c r="H2955" s="16">
        <v>0.11700000000000001</v>
      </c>
      <c r="I2955" s="15">
        <f t="shared" ref="I2955:I2956" si="964">P2955</f>
        <v>12.914999999999999</v>
      </c>
      <c r="J2955" s="15">
        <f>ROUND(H2955*I2955,2)</f>
        <v>1.51</v>
      </c>
      <c r="K2955" s="65"/>
      <c r="N2955" s="59">
        <v>17.22</v>
      </c>
      <c r="O2955" s="68">
        <f t="shared" si="962"/>
        <v>4.3049999999999997</v>
      </c>
      <c r="P2955" s="68">
        <f t="shared" si="947"/>
        <v>12.914999999999999</v>
      </c>
      <c r="Q2955" s="69">
        <f t="shared" si="963"/>
        <v>0.25</v>
      </c>
    </row>
    <row r="2956" spans="1:17" ht="26.1" customHeight="1" thickBot="1" x14ac:dyDescent="0.25">
      <c r="A2956" s="12" t="s">
        <v>48</v>
      </c>
      <c r="B2956" s="14">
        <v>88267</v>
      </c>
      <c r="C2956" s="12" t="s">
        <v>44</v>
      </c>
      <c r="D2956" s="12" t="s">
        <v>486</v>
      </c>
      <c r="E2956" s="137" t="s">
        <v>46</v>
      </c>
      <c r="F2956" s="137"/>
      <c r="G2956" s="13" t="s">
        <v>73</v>
      </c>
      <c r="H2956" s="16">
        <v>0.41</v>
      </c>
      <c r="I2956" s="15">
        <f t="shared" si="964"/>
        <v>15.75</v>
      </c>
      <c r="J2956" s="15">
        <f>ROUND(H2956*I2956,2)</f>
        <v>6.46</v>
      </c>
      <c r="K2956" s="65"/>
      <c r="N2956" s="59">
        <v>21</v>
      </c>
      <c r="O2956" s="68">
        <f t="shared" si="962"/>
        <v>5.25</v>
      </c>
      <c r="P2956" s="68">
        <f t="shared" si="947"/>
        <v>15.75</v>
      </c>
      <c r="Q2956" s="69">
        <f t="shared" si="963"/>
        <v>0.25</v>
      </c>
    </row>
    <row r="2957" spans="1:17" ht="0.95" customHeight="1" thickTop="1" x14ac:dyDescent="0.2">
      <c r="A2957" s="11"/>
      <c r="B2957" s="11"/>
      <c r="C2957" s="11"/>
      <c r="D2957" s="11"/>
      <c r="E2957" s="11"/>
      <c r="F2957" s="11"/>
      <c r="G2957" s="11"/>
      <c r="H2957" s="11"/>
      <c r="I2957" s="11"/>
      <c r="J2957" s="11"/>
      <c r="K2957" s="65" t="b">
        <f t="shared" si="961"/>
        <v>0</v>
      </c>
      <c r="N2957" s="59"/>
      <c r="O2957" s="68">
        <f t="shared" si="962"/>
        <v>0</v>
      </c>
      <c r="P2957" s="68">
        <f t="shared" si="947"/>
        <v>0</v>
      </c>
      <c r="Q2957" s="69" t="e">
        <f t="shared" si="963"/>
        <v>#DIV/0!</v>
      </c>
    </row>
    <row r="2958" spans="1:17" ht="18" customHeight="1" x14ac:dyDescent="0.2">
      <c r="A2958" s="2" t="s">
        <v>1451</v>
      </c>
      <c r="B2958" s="4" t="s">
        <v>36</v>
      </c>
      <c r="C2958" s="2" t="s">
        <v>37</v>
      </c>
      <c r="D2958" s="2" t="s">
        <v>9</v>
      </c>
      <c r="E2958" s="129" t="s">
        <v>38</v>
      </c>
      <c r="F2958" s="129"/>
      <c r="G2958" s="3" t="s">
        <v>39</v>
      </c>
      <c r="H2958" s="4" t="s">
        <v>40</v>
      </c>
      <c r="I2958" s="4" t="s">
        <v>41</v>
      </c>
      <c r="J2958" s="4" t="s">
        <v>10</v>
      </c>
      <c r="K2958" s="65">
        <f t="shared" si="961"/>
        <v>32.630000000000003</v>
      </c>
      <c r="N2958" s="59" t="s">
        <v>41</v>
      </c>
      <c r="O2958" s="68" t="e">
        <f t="shared" si="962"/>
        <v>#VALUE!</v>
      </c>
      <c r="P2958" s="68" t="e">
        <f t="shared" ref="P2958:P3021" si="965">N2958-O2958</f>
        <v>#VALUE!</v>
      </c>
      <c r="Q2958" s="69" t="e">
        <f t="shared" si="963"/>
        <v>#VALUE!</v>
      </c>
    </row>
    <row r="2959" spans="1:17" ht="24" customHeight="1" x14ac:dyDescent="0.2">
      <c r="A2959" s="6" t="s">
        <v>42</v>
      </c>
      <c r="B2959" s="8">
        <v>4283</v>
      </c>
      <c r="C2959" s="6" t="s">
        <v>90</v>
      </c>
      <c r="D2959" s="6" t="s">
        <v>13646</v>
      </c>
      <c r="E2959" s="138" t="s">
        <v>1452</v>
      </c>
      <c r="F2959" s="138"/>
      <c r="G2959" s="7" t="s">
        <v>545</v>
      </c>
      <c r="H2959" s="10">
        <v>1</v>
      </c>
      <c r="I2959" s="9">
        <f>SUM(J2960:J2962)</f>
        <v>32.630000000000003</v>
      </c>
      <c r="J2959" s="9">
        <f>H2959*I2959</f>
        <v>32.630000000000003</v>
      </c>
      <c r="K2959" s="65"/>
      <c r="N2959" s="59">
        <v>43.51</v>
      </c>
      <c r="O2959" s="68">
        <f t="shared" si="962"/>
        <v>10.8775</v>
      </c>
      <c r="P2959" s="68">
        <f t="shared" si="965"/>
        <v>32.6325</v>
      </c>
      <c r="Q2959" s="69">
        <f t="shared" si="963"/>
        <v>0.25</v>
      </c>
    </row>
    <row r="2960" spans="1:17" ht="26.1" customHeight="1" x14ac:dyDescent="0.2">
      <c r="A2960" s="12" t="s">
        <v>48</v>
      </c>
      <c r="B2960" s="14">
        <v>88248</v>
      </c>
      <c r="C2960" s="12" t="s">
        <v>44</v>
      </c>
      <c r="D2960" s="12" t="s">
        <v>754</v>
      </c>
      <c r="E2960" s="137" t="s">
        <v>46</v>
      </c>
      <c r="F2960" s="137"/>
      <c r="G2960" s="13" t="s">
        <v>73</v>
      </c>
      <c r="H2960" s="16">
        <v>0.5</v>
      </c>
      <c r="I2960" s="15">
        <f t="shared" ref="I2960:I2962" si="966">P2960</f>
        <v>12.914999999999999</v>
      </c>
      <c r="J2960" s="15">
        <f>ROUNDDOWN(H2960*I2960,2)</f>
        <v>6.45</v>
      </c>
      <c r="K2960" s="65"/>
      <c r="N2960" s="59">
        <v>17.22</v>
      </c>
      <c r="O2960" s="68">
        <f t="shared" si="962"/>
        <v>4.3049999999999997</v>
      </c>
      <c r="P2960" s="68">
        <f t="shared" si="965"/>
        <v>12.914999999999999</v>
      </c>
      <c r="Q2960" s="69">
        <f t="shared" si="963"/>
        <v>0.25</v>
      </c>
    </row>
    <row r="2961" spans="1:17" ht="26.1" customHeight="1" x14ac:dyDescent="0.2">
      <c r="A2961" s="12" t="s">
        <v>48</v>
      </c>
      <c r="B2961" s="14">
        <v>88267</v>
      </c>
      <c r="C2961" s="12" t="s">
        <v>44</v>
      </c>
      <c r="D2961" s="12" t="s">
        <v>486</v>
      </c>
      <c r="E2961" s="137" t="s">
        <v>46</v>
      </c>
      <c r="F2961" s="137"/>
      <c r="G2961" s="13" t="s">
        <v>73</v>
      </c>
      <c r="H2961" s="16">
        <v>0.5</v>
      </c>
      <c r="I2961" s="15">
        <f t="shared" si="966"/>
        <v>15.75</v>
      </c>
      <c r="J2961" s="15">
        <f t="shared" ref="J2961:J2962" si="967">ROUND(H2961*I2961,2)</f>
        <v>7.88</v>
      </c>
      <c r="K2961" s="65"/>
      <c r="N2961" s="59">
        <v>21</v>
      </c>
      <c r="O2961" s="68">
        <f t="shared" si="962"/>
        <v>5.25</v>
      </c>
      <c r="P2961" s="68">
        <f t="shared" si="965"/>
        <v>15.75</v>
      </c>
      <c r="Q2961" s="69">
        <f t="shared" si="963"/>
        <v>0.25</v>
      </c>
    </row>
    <row r="2962" spans="1:17" ht="26.1" customHeight="1" thickBot="1" x14ac:dyDescent="0.25">
      <c r="A2962" s="17" t="s">
        <v>50</v>
      </c>
      <c r="B2962" s="19">
        <v>3353</v>
      </c>
      <c r="C2962" s="17" t="s">
        <v>90</v>
      </c>
      <c r="D2962" s="17" t="s">
        <v>1453</v>
      </c>
      <c r="E2962" s="139" t="s">
        <v>54</v>
      </c>
      <c r="F2962" s="139"/>
      <c r="G2962" s="18" t="s">
        <v>1296</v>
      </c>
      <c r="H2962" s="21">
        <v>1</v>
      </c>
      <c r="I2962" s="20">
        <f t="shared" si="966"/>
        <v>18.299999999999997</v>
      </c>
      <c r="J2962" s="20">
        <f t="shared" si="967"/>
        <v>18.3</v>
      </c>
      <c r="K2962" s="65"/>
      <c r="N2962" s="59">
        <v>24.4</v>
      </c>
      <c r="O2962" s="68">
        <f t="shared" si="962"/>
        <v>6.1</v>
      </c>
      <c r="P2962" s="68">
        <f t="shared" si="965"/>
        <v>18.299999999999997</v>
      </c>
      <c r="Q2962" s="69">
        <f t="shared" si="963"/>
        <v>0.25000000000000011</v>
      </c>
    </row>
    <row r="2963" spans="1:17" ht="0.95" customHeight="1" thickTop="1" x14ac:dyDescent="0.2">
      <c r="A2963" s="11"/>
      <c r="B2963" s="11"/>
      <c r="C2963" s="11"/>
      <c r="D2963" s="11"/>
      <c r="E2963" s="11"/>
      <c r="F2963" s="11"/>
      <c r="G2963" s="11"/>
      <c r="H2963" s="11"/>
      <c r="I2963" s="11"/>
      <c r="J2963" s="11"/>
      <c r="K2963" s="65" t="b">
        <f t="shared" si="961"/>
        <v>0</v>
      </c>
      <c r="N2963" s="59"/>
      <c r="O2963" s="68">
        <f t="shared" si="962"/>
        <v>0</v>
      </c>
      <c r="P2963" s="68">
        <f t="shared" si="965"/>
        <v>0</v>
      </c>
      <c r="Q2963" s="69" t="e">
        <f t="shared" si="963"/>
        <v>#DIV/0!</v>
      </c>
    </row>
    <row r="2964" spans="1:17" ht="18" customHeight="1" x14ac:dyDescent="0.2">
      <c r="A2964" s="2" t="s">
        <v>1454</v>
      </c>
      <c r="B2964" s="4" t="s">
        <v>36</v>
      </c>
      <c r="C2964" s="2" t="s">
        <v>37</v>
      </c>
      <c r="D2964" s="2" t="s">
        <v>9</v>
      </c>
      <c r="E2964" s="129" t="s">
        <v>38</v>
      </c>
      <c r="F2964" s="129"/>
      <c r="G2964" s="3" t="s">
        <v>39</v>
      </c>
      <c r="H2964" s="4" t="s">
        <v>40</v>
      </c>
      <c r="I2964" s="4" t="s">
        <v>41</v>
      </c>
      <c r="J2964" s="4" t="s">
        <v>10</v>
      </c>
      <c r="K2964" s="65">
        <f t="shared" si="961"/>
        <v>587.54</v>
      </c>
      <c r="N2964" s="59" t="s">
        <v>41</v>
      </c>
      <c r="O2964" s="68" t="e">
        <f t="shared" si="962"/>
        <v>#VALUE!</v>
      </c>
      <c r="P2964" s="68" t="e">
        <f t="shared" si="965"/>
        <v>#VALUE!</v>
      </c>
      <c r="Q2964" s="69" t="e">
        <f t="shared" si="963"/>
        <v>#VALUE!</v>
      </c>
    </row>
    <row r="2965" spans="1:17" ht="39" customHeight="1" x14ac:dyDescent="0.2">
      <c r="A2965" s="6" t="s">
        <v>42</v>
      </c>
      <c r="B2965" s="8">
        <v>97898</v>
      </c>
      <c r="C2965" s="6" t="s">
        <v>44</v>
      </c>
      <c r="D2965" s="6" t="s">
        <v>1455</v>
      </c>
      <c r="E2965" s="138" t="s">
        <v>154</v>
      </c>
      <c r="F2965" s="138"/>
      <c r="G2965" s="7" t="s">
        <v>130</v>
      </c>
      <c r="H2965" s="10">
        <v>1</v>
      </c>
      <c r="I2965" s="9">
        <f>SUM(J2966:J2972)</f>
        <v>587.54</v>
      </c>
      <c r="J2965" s="9">
        <f>H2965*I2965</f>
        <v>587.54</v>
      </c>
      <c r="K2965" s="65"/>
      <c r="N2965" s="59">
        <v>783.39</v>
      </c>
      <c r="O2965" s="68">
        <f t="shared" si="962"/>
        <v>195.8475</v>
      </c>
      <c r="P2965" s="68">
        <f t="shared" si="965"/>
        <v>587.54250000000002</v>
      </c>
      <c r="Q2965" s="69">
        <f t="shared" si="963"/>
        <v>0.25</v>
      </c>
    </row>
    <row r="2966" spans="1:17" ht="39" customHeight="1" x14ac:dyDescent="0.2">
      <c r="A2966" s="12" t="s">
        <v>48</v>
      </c>
      <c r="B2966" s="14">
        <v>101618</v>
      </c>
      <c r="C2966" s="12" t="s">
        <v>44</v>
      </c>
      <c r="D2966" s="12" t="s">
        <v>1288</v>
      </c>
      <c r="E2966" s="137" t="s">
        <v>209</v>
      </c>
      <c r="F2966" s="137"/>
      <c r="G2966" s="13" t="s">
        <v>104</v>
      </c>
      <c r="H2966" s="16">
        <v>6.0499999999999998E-2</v>
      </c>
      <c r="I2966" s="15">
        <f t="shared" ref="I2966:I2972" si="968">P2966</f>
        <v>148.965</v>
      </c>
      <c r="J2966" s="15">
        <f t="shared" ref="J2966:J2972" si="969">ROUNDDOWN(H2966*I2966,2)</f>
        <v>9.01</v>
      </c>
      <c r="K2966" s="65"/>
      <c r="N2966" s="59">
        <v>198.62</v>
      </c>
      <c r="O2966" s="68">
        <f t="shared" si="962"/>
        <v>49.655000000000001</v>
      </c>
      <c r="P2966" s="68">
        <f t="shared" si="965"/>
        <v>148.965</v>
      </c>
      <c r="Q2966" s="69">
        <f t="shared" si="963"/>
        <v>0.25</v>
      </c>
    </row>
    <row r="2967" spans="1:17" ht="65.099999999999994" customHeight="1" x14ac:dyDescent="0.2">
      <c r="A2967" s="12" t="s">
        <v>48</v>
      </c>
      <c r="B2967" s="14">
        <v>5678</v>
      </c>
      <c r="C2967" s="12" t="s">
        <v>44</v>
      </c>
      <c r="D2967" s="12" t="s">
        <v>814</v>
      </c>
      <c r="E2967" s="137" t="s">
        <v>118</v>
      </c>
      <c r="F2967" s="137"/>
      <c r="G2967" s="13" t="s">
        <v>119</v>
      </c>
      <c r="H2967" s="16">
        <v>7.3800000000000004E-2</v>
      </c>
      <c r="I2967" s="15">
        <f t="shared" si="968"/>
        <v>103.13249999999999</v>
      </c>
      <c r="J2967" s="15">
        <f t="shared" si="969"/>
        <v>7.61</v>
      </c>
      <c r="K2967" s="65"/>
      <c r="N2967" s="59">
        <v>137.51</v>
      </c>
      <c r="O2967" s="68">
        <f t="shared" si="962"/>
        <v>34.377499999999998</v>
      </c>
      <c r="P2967" s="68">
        <f t="shared" si="965"/>
        <v>103.13249999999999</v>
      </c>
      <c r="Q2967" s="69">
        <f t="shared" si="963"/>
        <v>0.25</v>
      </c>
    </row>
    <row r="2968" spans="1:17" ht="65.099999999999994" customHeight="1" x14ac:dyDescent="0.2">
      <c r="A2968" s="12" t="s">
        <v>48</v>
      </c>
      <c r="B2968" s="14">
        <v>5679</v>
      </c>
      <c r="C2968" s="12" t="s">
        <v>44</v>
      </c>
      <c r="D2968" s="12" t="s">
        <v>815</v>
      </c>
      <c r="E2968" s="137" t="s">
        <v>118</v>
      </c>
      <c r="F2968" s="137"/>
      <c r="G2968" s="13" t="s">
        <v>121</v>
      </c>
      <c r="H2968" s="16">
        <v>0.15040000000000001</v>
      </c>
      <c r="I2968" s="15">
        <f t="shared" si="968"/>
        <v>40.762500000000003</v>
      </c>
      <c r="J2968" s="15">
        <f t="shared" si="969"/>
        <v>6.13</v>
      </c>
      <c r="K2968" s="65"/>
      <c r="N2968" s="59">
        <v>54.35</v>
      </c>
      <c r="O2968" s="68">
        <f t="shared" si="962"/>
        <v>13.5875</v>
      </c>
      <c r="P2968" s="68">
        <f t="shared" si="965"/>
        <v>40.762500000000003</v>
      </c>
      <c r="Q2968" s="69">
        <f t="shared" si="963"/>
        <v>0.25</v>
      </c>
    </row>
    <row r="2969" spans="1:17" ht="24" customHeight="1" x14ac:dyDescent="0.2">
      <c r="A2969" s="12" t="s">
        <v>48</v>
      </c>
      <c r="B2969" s="14">
        <v>88309</v>
      </c>
      <c r="C2969" s="12" t="s">
        <v>44</v>
      </c>
      <c r="D2969" s="12" t="s">
        <v>273</v>
      </c>
      <c r="E2969" s="137" t="s">
        <v>46</v>
      </c>
      <c r="F2969" s="137"/>
      <c r="G2969" s="13" t="s">
        <v>73</v>
      </c>
      <c r="H2969" s="16">
        <v>0.14530000000000001</v>
      </c>
      <c r="I2969" s="15">
        <f t="shared" si="968"/>
        <v>16.297499999999999</v>
      </c>
      <c r="J2969" s="15">
        <f t="shared" si="969"/>
        <v>2.36</v>
      </c>
      <c r="K2969" s="65"/>
      <c r="N2969" s="59">
        <v>21.73</v>
      </c>
      <c r="O2969" s="68">
        <f t="shared" si="962"/>
        <v>5.4325000000000001</v>
      </c>
      <c r="P2969" s="68">
        <f t="shared" si="965"/>
        <v>16.297499999999999</v>
      </c>
      <c r="Q2969" s="69">
        <f t="shared" si="963"/>
        <v>0.25</v>
      </c>
    </row>
    <row r="2970" spans="1:17" ht="24" customHeight="1" x14ac:dyDescent="0.2">
      <c r="A2970" s="12" t="s">
        <v>48</v>
      </c>
      <c r="B2970" s="14">
        <v>88316</v>
      </c>
      <c r="C2970" s="12" t="s">
        <v>44</v>
      </c>
      <c r="D2970" s="12" t="s">
        <v>106</v>
      </c>
      <c r="E2970" s="137" t="s">
        <v>46</v>
      </c>
      <c r="F2970" s="137"/>
      <c r="G2970" s="13" t="s">
        <v>73</v>
      </c>
      <c r="H2970" s="16">
        <v>0.1142</v>
      </c>
      <c r="I2970" s="15">
        <f t="shared" si="968"/>
        <v>12.84</v>
      </c>
      <c r="J2970" s="15">
        <f t="shared" si="969"/>
        <v>1.46</v>
      </c>
      <c r="K2970" s="65"/>
      <c r="N2970" s="59">
        <v>17.12</v>
      </c>
      <c r="O2970" s="68">
        <f t="shared" si="962"/>
        <v>4.28</v>
      </c>
      <c r="P2970" s="68">
        <f t="shared" si="965"/>
        <v>12.84</v>
      </c>
      <c r="Q2970" s="69">
        <f t="shared" si="963"/>
        <v>0.25</v>
      </c>
    </row>
    <row r="2971" spans="1:17" ht="39" customHeight="1" x14ac:dyDescent="0.2">
      <c r="A2971" s="12" t="s">
        <v>48</v>
      </c>
      <c r="B2971" s="14">
        <v>97735</v>
      </c>
      <c r="C2971" s="12" t="s">
        <v>44</v>
      </c>
      <c r="D2971" s="12" t="s">
        <v>817</v>
      </c>
      <c r="E2971" s="137" t="s">
        <v>103</v>
      </c>
      <c r="F2971" s="137"/>
      <c r="G2971" s="13" t="s">
        <v>104</v>
      </c>
      <c r="H2971" s="16">
        <v>5.67E-2</v>
      </c>
      <c r="I2971" s="15">
        <f t="shared" si="968"/>
        <v>1747.2449999999999</v>
      </c>
      <c r="J2971" s="15">
        <f t="shared" si="969"/>
        <v>99.06</v>
      </c>
      <c r="K2971" s="65"/>
      <c r="N2971" s="59">
        <v>2329.66</v>
      </c>
      <c r="O2971" s="68">
        <f t="shared" si="962"/>
        <v>582.41499999999996</v>
      </c>
      <c r="P2971" s="68">
        <f t="shared" si="965"/>
        <v>1747.2449999999999</v>
      </c>
      <c r="Q2971" s="69">
        <f t="shared" si="963"/>
        <v>0.25</v>
      </c>
    </row>
    <row r="2972" spans="1:17" ht="26.1" customHeight="1" thickBot="1" x14ac:dyDescent="0.25">
      <c r="A2972" s="17" t="s">
        <v>50</v>
      </c>
      <c r="B2972" s="19">
        <v>43437</v>
      </c>
      <c r="C2972" s="17" t="s">
        <v>44</v>
      </c>
      <c r="D2972" s="17" t="s">
        <v>1456</v>
      </c>
      <c r="E2972" s="139" t="s">
        <v>54</v>
      </c>
      <c r="F2972" s="139"/>
      <c r="G2972" s="18" t="s">
        <v>130</v>
      </c>
      <c r="H2972" s="21">
        <v>1</v>
      </c>
      <c r="I2972" s="20">
        <f t="shared" si="968"/>
        <v>461.90999999999997</v>
      </c>
      <c r="J2972" s="20">
        <f t="shared" si="969"/>
        <v>461.91</v>
      </c>
      <c r="K2972" s="65"/>
      <c r="N2972" s="59">
        <v>615.88</v>
      </c>
      <c r="O2972" s="68">
        <f t="shared" si="962"/>
        <v>153.97</v>
      </c>
      <c r="P2972" s="68">
        <f t="shared" si="965"/>
        <v>461.90999999999997</v>
      </c>
      <c r="Q2972" s="69">
        <f t="shared" si="963"/>
        <v>0.25</v>
      </c>
    </row>
    <row r="2973" spans="1:17" ht="0.95" customHeight="1" thickTop="1" x14ac:dyDescent="0.2">
      <c r="A2973" s="11"/>
      <c r="B2973" s="11"/>
      <c r="C2973" s="11"/>
      <c r="D2973" s="11"/>
      <c r="E2973" s="11"/>
      <c r="F2973" s="11"/>
      <c r="G2973" s="11"/>
      <c r="H2973" s="11"/>
      <c r="I2973" s="11"/>
      <c r="J2973" s="11"/>
      <c r="K2973" s="65" t="b">
        <f t="shared" si="961"/>
        <v>0</v>
      </c>
      <c r="N2973" s="59"/>
      <c r="O2973" s="68">
        <f t="shared" si="962"/>
        <v>0</v>
      </c>
      <c r="P2973" s="68">
        <f t="shared" si="965"/>
        <v>0</v>
      </c>
      <c r="Q2973" s="69" t="e">
        <f t="shared" si="963"/>
        <v>#DIV/0!</v>
      </c>
    </row>
    <row r="2974" spans="1:17" ht="18" customHeight="1" x14ac:dyDescent="0.2">
      <c r="A2974" s="2" t="s">
        <v>1457</v>
      </c>
      <c r="B2974" s="4" t="s">
        <v>36</v>
      </c>
      <c r="C2974" s="2" t="s">
        <v>37</v>
      </c>
      <c r="D2974" s="2" t="s">
        <v>9</v>
      </c>
      <c r="E2974" s="129" t="s">
        <v>38</v>
      </c>
      <c r="F2974" s="129"/>
      <c r="G2974" s="3" t="s">
        <v>39</v>
      </c>
      <c r="H2974" s="4" t="s">
        <v>40</v>
      </c>
      <c r="I2974" s="4" t="s">
        <v>41</v>
      </c>
      <c r="J2974" s="4" t="s">
        <v>10</v>
      </c>
      <c r="K2974" s="65">
        <f t="shared" si="961"/>
        <v>50.79</v>
      </c>
      <c r="N2974" s="59" t="s">
        <v>41</v>
      </c>
      <c r="O2974" s="68" t="e">
        <f t="shared" si="962"/>
        <v>#VALUE!</v>
      </c>
      <c r="P2974" s="68" t="e">
        <f t="shared" si="965"/>
        <v>#VALUE!</v>
      </c>
      <c r="Q2974" s="69" t="e">
        <f t="shared" si="963"/>
        <v>#VALUE!</v>
      </c>
    </row>
    <row r="2975" spans="1:17" ht="26.1" customHeight="1" x14ac:dyDescent="0.2">
      <c r="A2975" s="6" t="s">
        <v>42</v>
      </c>
      <c r="B2975" s="8">
        <v>93358</v>
      </c>
      <c r="C2975" s="6" t="s">
        <v>44</v>
      </c>
      <c r="D2975" s="6" t="s">
        <v>208</v>
      </c>
      <c r="E2975" s="138" t="s">
        <v>209</v>
      </c>
      <c r="F2975" s="138"/>
      <c r="G2975" s="7" t="s">
        <v>104</v>
      </c>
      <c r="H2975" s="10">
        <v>1</v>
      </c>
      <c r="I2975" s="9">
        <f>SUM(J2976)</f>
        <v>50.79</v>
      </c>
      <c r="J2975" s="9">
        <f>H2975*I2975</f>
        <v>50.79</v>
      </c>
      <c r="K2975" s="65"/>
      <c r="N2975" s="59">
        <v>67.72</v>
      </c>
      <c r="O2975" s="68">
        <f t="shared" si="962"/>
        <v>16.93</v>
      </c>
      <c r="P2975" s="68">
        <f t="shared" si="965"/>
        <v>50.79</v>
      </c>
      <c r="Q2975" s="69">
        <f t="shared" si="963"/>
        <v>0.25</v>
      </c>
    </row>
    <row r="2976" spans="1:17" ht="24" customHeight="1" thickBot="1" x14ac:dyDescent="0.25">
      <c r="A2976" s="12" t="s">
        <v>48</v>
      </c>
      <c r="B2976" s="14">
        <v>88316</v>
      </c>
      <c r="C2976" s="12" t="s">
        <v>44</v>
      </c>
      <c r="D2976" s="12" t="s">
        <v>106</v>
      </c>
      <c r="E2976" s="137" t="s">
        <v>46</v>
      </c>
      <c r="F2976" s="137"/>
      <c r="G2976" s="13" t="s">
        <v>73</v>
      </c>
      <c r="H2976" s="16">
        <v>3.956</v>
      </c>
      <c r="I2976" s="15">
        <f t="shared" ref="I2976" si="970">P2976</f>
        <v>12.84</v>
      </c>
      <c r="J2976" s="15">
        <f t="shared" ref="J2976" si="971">ROUNDDOWN(H2976*I2976,2)</f>
        <v>50.79</v>
      </c>
      <c r="K2976" s="65"/>
      <c r="N2976" s="59">
        <v>17.12</v>
      </c>
      <c r="O2976" s="68">
        <f t="shared" si="962"/>
        <v>4.28</v>
      </c>
      <c r="P2976" s="68">
        <f t="shared" si="965"/>
        <v>12.84</v>
      </c>
      <c r="Q2976" s="69">
        <f t="shared" si="963"/>
        <v>0.25</v>
      </c>
    </row>
    <row r="2977" spans="1:17" ht="0.95" customHeight="1" thickTop="1" x14ac:dyDescent="0.2">
      <c r="A2977" s="11"/>
      <c r="B2977" s="11"/>
      <c r="C2977" s="11"/>
      <c r="D2977" s="11"/>
      <c r="E2977" s="11"/>
      <c r="F2977" s="11"/>
      <c r="G2977" s="11"/>
      <c r="H2977" s="11"/>
      <c r="I2977" s="11"/>
      <c r="J2977" s="11"/>
      <c r="K2977" s="65" t="b">
        <f t="shared" si="961"/>
        <v>0</v>
      </c>
      <c r="N2977" s="59"/>
      <c r="O2977" s="68">
        <f t="shared" si="962"/>
        <v>0</v>
      </c>
      <c r="P2977" s="68">
        <f t="shared" si="965"/>
        <v>0</v>
      </c>
      <c r="Q2977" s="69" t="e">
        <f t="shared" si="963"/>
        <v>#DIV/0!</v>
      </c>
    </row>
    <row r="2978" spans="1:17" ht="18" customHeight="1" x14ac:dyDescent="0.2">
      <c r="A2978" s="2" t="s">
        <v>1458</v>
      </c>
      <c r="B2978" s="4" t="s">
        <v>36</v>
      </c>
      <c r="C2978" s="2" t="s">
        <v>37</v>
      </c>
      <c r="D2978" s="2" t="s">
        <v>9</v>
      </c>
      <c r="E2978" s="129" t="s">
        <v>38</v>
      </c>
      <c r="F2978" s="129"/>
      <c r="G2978" s="3" t="s">
        <v>39</v>
      </c>
      <c r="H2978" s="4" t="s">
        <v>40</v>
      </c>
      <c r="I2978" s="4" t="s">
        <v>41</v>
      </c>
      <c r="J2978" s="4" t="s">
        <v>10</v>
      </c>
      <c r="K2978" s="65">
        <f t="shared" si="961"/>
        <v>310.76</v>
      </c>
      <c r="N2978" s="59" t="s">
        <v>41</v>
      </c>
      <c r="O2978" s="68" t="e">
        <f t="shared" si="962"/>
        <v>#VALUE!</v>
      </c>
      <c r="P2978" s="68" t="e">
        <f t="shared" si="965"/>
        <v>#VALUE!</v>
      </c>
      <c r="Q2978" s="69" t="e">
        <f t="shared" si="963"/>
        <v>#VALUE!</v>
      </c>
    </row>
    <row r="2979" spans="1:17" ht="26.1" customHeight="1" x14ac:dyDescent="0.2">
      <c r="A2979" s="6" t="s">
        <v>42</v>
      </c>
      <c r="B2979" s="8">
        <v>7753</v>
      </c>
      <c r="C2979" s="6" t="s">
        <v>90</v>
      </c>
      <c r="D2979" s="6" t="s">
        <v>1459</v>
      </c>
      <c r="E2979" s="138" t="s">
        <v>536</v>
      </c>
      <c r="F2979" s="138"/>
      <c r="G2979" s="7" t="s">
        <v>101</v>
      </c>
      <c r="H2979" s="10">
        <v>1</v>
      </c>
      <c r="I2979" s="9">
        <f>SUM(J2980:J2986)</f>
        <v>310.76</v>
      </c>
      <c r="J2979" s="9">
        <f>H2979*I2979</f>
        <v>310.76</v>
      </c>
      <c r="K2979" s="65"/>
      <c r="N2979" s="59">
        <v>414.34000000000009</v>
      </c>
      <c r="O2979" s="68">
        <f t="shared" si="962"/>
        <v>103.58500000000002</v>
      </c>
      <c r="P2979" s="68">
        <f t="shared" si="965"/>
        <v>310.75500000000005</v>
      </c>
      <c r="Q2979" s="69">
        <f t="shared" si="963"/>
        <v>0.25</v>
      </c>
    </row>
    <row r="2980" spans="1:17" ht="39" customHeight="1" x14ac:dyDescent="0.2">
      <c r="A2980" s="12" t="s">
        <v>48</v>
      </c>
      <c r="B2980" s="14">
        <v>2311</v>
      </c>
      <c r="C2980" s="12" t="s">
        <v>90</v>
      </c>
      <c r="D2980" s="12" t="s">
        <v>1460</v>
      </c>
      <c r="E2980" s="137" t="s">
        <v>1461</v>
      </c>
      <c r="F2980" s="137"/>
      <c r="G2980" s="13" t="s">
        <v>101</v>
      </c>
      <c r="H2980" s="16">
        <v>2</v>
      </c>
      <c r="I2980" s="15">
        <f t="shared" ref="I2980:I2986" si="972">P2980</f>
        <v>19.147500000000001</v>
      </c>
      <c r="J2980" s="15">
        <f>ROUNDDOWN(H2980*I2980,2)</f>
        <v>38.29</v>
      </c>
      <c r="K2980" s="65"/>
      <c r="N2980" s="59">
        <v>25.53</v>
      </c>
      <c r="O2980" s="68">
        <f t="shared" si="962"/>
        <v>6.3825000000000003</v>
      </c>
      <c r="P2980" s="68">
        <f t="shared" si="965"/>
        <v>19.147500000000001</v>
      </c>
      <c r="Q2980" s="69">
        <f t="shared" si="963"/>
        <v>0.25</v>
      </c>
    </row>
    <row r="2981" spans="1:17" ht="24" customHeight="1" x14ac:dyDescent="0.2">
      <c r="A2981" s="12" t="s">
        <v>48</v>
      </c>
      <c r="B2981" s="14">
        <v>88316</v>
      </c>
      <c r="C2981" s="12" t="s">
        <v>44</v>
      </c>
      <c r="D2981" s="12" t="s">
        <v>106</v>
      </c>
      <c r="E2981" s="137" t="s">
        <v>46</v>
      </c>
      <c r="F2981" s="137"/>
      <c r="G2981" s="13" t="s">
        <v>73</v>
      </c>
      <c r="H2981" s="16">
        <v>1</v>
      </c>
      <c r="I2981" s="15">
        <f t="shared" si="972"/>
        <v>12.84</v>
      </c>
      <c r="J2981" s="15">
        <f t="shared" ref="J2981:J2986" si="973">ROUND(H2981*I2981,2)</f>
        <v>12.84</v>
      </c>
      <c r="K2981" s="65"/>
      <c r="N2981" s="59">
        <v>17.12</v>
      </c>
      <c r="O2981" s="68">
        <f t="shared" si="962"/>
        <v>4.28</v>
      </c>
      <c r="P2981" s="68">
        <f t="shared" si="965"/>
        <v>12.84</v>
      </c>
      <c r="Q2981" s="69">
        <f t="shared" si="963"/>
        <v>0.25</v>
      </c>
    </row>
    <row r="2982" spans="1:17" ht="24" customHeight="1" x14ac:dyDescent="0.2">
      <c r="A2982" s="12" t="s">
        <v>48</v>
      </c>
      <c r="B2982" s="14">
        <v>88317</v>
      </c>
      <c r="C2982" s="12" t="s">
        <v>44</v>
      </c>
      <c r="D2982" s="12" t="s">
        <v>543</v>
      </c>
      <c r="E2982" s="137" t="s">
        <v>46</v>
      </c>
      <c r="F2982" s="137"/>
      <c r="G2982" s="13" t="s">
        <v>73</v>
      </c>
      <c r="H2982" s="16">
        <v>1</v>
      </c>
      <c r="I2982" s="15">
        <f t="shared" si="972"/>
        <v>16.815000000000001</v>
      </c>
      <c r="J2982" s="15">
        <f t="shared" si="973"/>
        <v>16.82</v>
      </c>
      <c r="K2982" s="65"/>
      <c r="N2982" s="59">
        <v>22.42</v>
      </c>
      <c r="O2982" s="68">
        <f t="shared" si="962"/>
        <v>5.6050000000000004</v>
      </c>
      <c r="P2982" s="68">
        <f t="shared" si="965"/>
        <v>16.815000000000001</v>
      </c>
      <c r="Q2982" s="69">
        <f t="shared" si="963"/>
        <v>0.25</v>
      </c>
    </row>
    <row r="2983" spans="1:17" ht="26.1" customHeight="1" x14ac:dyDescent="0.2">
      <c r="A2983" s="17" t="s">
        <v>50</v>
      </c>
      <c r="B2983" s="19">
        <v>5236</v>
      </c>
      <c r="C2983" s="17" t="s">
        <v>90</v>
      </c>
      <c r="D2983" s="17" t="s">
        <v>1462</v>
      </c>
      <c r="E2983" s="139" t="s">
        <v>54</v>
      </c>
      <c r="F2983" s="139"/>
      <c r="G2983" s="18" t="s">
        <v>545</v>
      </c>
      <c r="H2983" s="21">
        <v>27.528199999999998</v>
      </c>
      <c r="I2983" s="20">
        <f t="shared" si="972"/>
        <v>7.9725000000000001</v>
      </c>
      <c r="J2983" s="20">
        <f t="shared" si="973"/>
        <v>219.47</v>
      </c>
      <c r="K2983" s="65"/>
      <c r="N2983" s="59">
        <v>10.63</v>
      </c>
      <c r="O2983" s="68">
        <f t="shared" si="962"/>
        <v>2.6575000000000002</v>
      </c>
      <c r="P2983" s="68">
        <f t="shared" si="965"/>
        <v>7.9725000000000001</v>
      </c>
      <c r="Q2983" s="69">
        <f t="shared" si="963"/>
        <v>0.25</v>
      </c>
    </row>
    <row r="2984" spans="1:17" ht="24" customHeight="1" x14ac:dyDescent="0.2">
      <c r="A2984" s="17" t="s">
        <v>50</v>
      </c>
      <c r="B2984" s="19">
        <v>546</v>
      </c>
      <c r="C2984" s="17" t="s">
        <v>44</v>
      </c>
      <c r="D2984" s="17" t="s">
        <v>1463</v>
      </c>
      <c r="E2984" s="139" t="s">
        <v>54</v>
      </c>
      <c r="F2984" s="139"/>
      <c r="G2984" s="18" t="s">
        <v>112</v>
      </c>
      <c r="H2984" s="21">
        <v>0.627</v>
      </c>
      <c r="I2984" s="20">
        <f t="shared" si="972"/>
        <v>8.34</v>
      </c>
      <c r="J2984" s="20">
        <f t="shared" si="973"/>
        <v>5.23</v>
      </c>
      <c r="K2984" s="65"/>
      <c r="N2984" s="59">
        <v>11.12</v>
      </c>
      <c r="O2984" s="68">
        <f t="shared" si="962"/>
        <v>2.78</v>
      </c>
      <c r="P2984" s="68">
        <f t="shared" si="965"/>
        <v>8.34</v>
      </c>
      <c r="Q2984" s="69">
        <f t="shared" si="963"/>
        <v>0.25</v>
      </c>
    </row>
    <row r="2985" spans="1:17" ht="26.1" customHeight="1" x14ac:dyDescent="0.2">
      <c r="A2985" s="17" t="s">
        <v>50</v>
      </c>
      <c r="B2985" s="19">
        <v>555</v>
      </c>
      <c r="C2985" s="17" t="s">
        <v>44</v>
      </c>
      <c r="D2985" s="17" t="s">
        <v>547</v>
      </c>
      <c r="E2985" s="139" t="s">
        <v>54</v>
      </c>
      <c r="F2985" s="139"/>
      <c r="G2985" s="18" t="s">
        <v>108</v>
      </c>
      <c r="H2985" s="21">
        <v>1.4985999999999999</v>
      </c>
      <c r="I2985" s="20">
        <f t="shared" si="972"/>
        <v>10.2225</v>
      </c>
      <c r="J2985" s="20">
        <f t="shared" si="973"/>
        <v>15.32</v>
      </c>
      <c r="K2985" s="65"/>
      <c r="N2985" s="59">
        <v>13.63</v>
      </c>
      <c r="O2985" s="68">
        <f t="shared" si="962"/>
        <v>3.4075000000000002</v>
      </c>
      <c r="P2985" s="68">
        <f t="shared" si="965"/>
        <v>10.2225</v>
      </c>
      <c r="Q2985" s="69">
        <f t="shared" si="963"/>
        <v>0.25</v>
      </c>
    </row>
    <row r="2986" spans="1:17" ht="26.1" customHeight="1" thickBot="1" x14ac:dyDescent="0.25">
      <c r="A2986" s="17" t="s">
        <v>50</v>
      </c>
      <c r="B2986" s="19">
        <v>4777</v>
      </c>
      <c r="C2986" s="17" t="s">
        <v>44</v>
      </c>
      <c r="D2986" s="17" t="s">
        <v>1464</v>
      </c>
      <c r="E2986" s="139" t="s">
        <v>54</v>
      </c>
      <c r="F2986" s="139"/>
      <c r="G2986" s="18" t="s">
        <v>112</v>
      </c>
      <c r="H2986" s="21">
        <v>0.34799999999999998</v>
      </c>
      <c r="I2986" s="20">
        <f t="shared" si="972"/>
        <v>8.0175000000000001</v>
      </c>
      <c r="J2986" s="20">
        <f t="shared" si="973"/>
        <v>2.79</v>
      </c>
      <c r="K2986" s="65"/>
      <c r="N2986" s="59">
        <v>10.69</v>
      </c>
      <c r="O2986" s="68">
        <f t="shared" si="962"/>
        <v>2.6724999999999999</v>
      </c>
      <c r="P2986" s="68">
        <f t="shared" si="965"/>
        <v>8.0175000000000001</v>
      </c>
      <c r="Q2986" s="69">
        <f t="shared" si="963"/>
        <v>0.25</v>
      </c>
    </row>
    <row r="2987" spans="1:17" ht="0.95" customHeight="1" thickTop="1" x14ac:dyDescent="0.2">
      <c r="A2987" s="11"/>
      <c r="B2987" s="11"/>
      <c r="C2987" s="11"/>
      <c r="D2987" s="11"/>
      <c r="E2987" s="11"/>
      <c r="F2987" s="11"/>
      <c r="G2987" s="11"/>
      <c r="H2987" s="11"/>
      <c r="I2987" s="11"/>
      <c r="J2987" s="11"/>
      <c r="K2987" s="65" t="b">
        <f t="shared" si="961"/>
        <v>0</v>
      </c>
      <c r="N2987" s="59"/>
      <c r="O2987" s="68">
        <f t="shared" si="962"/>
        <v>0</v>
      </c>
      <c r="P2987" s="68">
        <f t="shared" si="965"/>
        <v>0</v>
      </c>
      <c r="Q2987" s="69" t="e">
        <f t="shared" si="963"/>
        <v>#DIV/0!</v>
      </c>
    </row>
    <row r="2988" spans="1:17" ht="18" customHeight="1" x14ac:dyDescent="0.2">
      <c r="A2988" s="2" t="s">
        <v>1465</v>
      </c>
      <c r="B2988" s="4" t="s">
        <v>36</v>
      </c>
      <c r="C2988" s="2" t="s">
        <v>37</v>
      </c>
      <c r="D2988" s="2" t="s">
        <v>9</v>
      </c>
      <c r="E2988" s="129" t="s">
        <v>38</v>
      </c>
      <c r="F2988" s="129"/>
      <c r="G2988" s="3" t="s">
        <v>39</v>
      </c>
      <c r="H2988" s="4" t="s">
        <v>40</v>
      </c>
      <c r="I2988" s="4" t="s">
        <v>41</v>
      </c>
      <c r="J2988" s="4" t="s">
        <v>10</v>
      </c>
      <c r="K2988" s="65">
        <f t="shared" si="961"/>
        <v>22.09</v>
      </c>
      <c r="N2988" s="59" t="s">
        <v>41</v>
      </c>
      <c r="O2988" s="68" t="e">
        <f t="shared" si="962"/>
        <v>#VALUE!</v>
      </c>
      <c r="P2988" s="68" t="e">
        <f t="shared" si="965"/>
        <v>#VALUE!</v>
      </c>
      <c r="Q2988" s="69" t="e">
        <f t="shared" si="963"/>
        <v>#VALUE!</v>
      </c>
    </row>
    <row r="2989" spans="1:17" ht="39" customHeight="1" x14ac:dyDescent="0.2">
      <c r="A2989" s="6" t="s">
        <v>42</v>
      </c>
      <c r="B2989" s="8">
        <v>89581</v>
      </c>
      <c r="C2989" s="6" t="s">
        <v>44</v>
      </c>
      <c r="D2989" s="6" t="s">
        <v>1466</v>
      </c>
      <c r="E2989" s="138" t="s">
        <v>154</v>
      </c>
      <c r="F2989" s="138"/>
      <c r="G2989" s="7" t="s">
        <v>130</v>
      </c>
      <c r="H2989" s="10">
        <v>1</v>
      </c>
      <c r="I2989" s="9">
        <f>SUM(J2990:J2994)</f>
        <v>22.09</v>
      </c>
      <c r="J2989" s="9">
        <f>H2989*I2989</f>
        <v>22.09</v>
      </c>
      <c r="K2989" s="65"/>
      <c r="N2989" s="59">
        <v>29.45</v>
      </c>
      <c r="O2989" s="68">
        <f t="shared" si="962"/>
        <v>7.3624999999999998</v>
      </c>
      <c r="P2989" s="68">
        <f t="shared" si="965"/>
        <v>22.087499999999999</v>
      </c>
      <c r="Q2989" s="69">
        <f t="shared" si="963"/>
        <v>0.25</v>
      </c>
    </row>
    <row r="2990" spans="1:17" ht="26.1" customHeight="1" x14ac:dyDescent="0.2">
      <c r="A2990" s="12" t="s">
        <v>48</v>
      </c>
      <c r="B2990" s="14">
        <v>88248</v>
      </c>
      <c r="C2990" s="12" t="s">
        <v>44</v>
      </c>
      <c r="D2990" s="12" t="s">
        <v>754</v>
      </c>
      <c r="E2990" s="137" t="s">
        <v>46</v>
      </c>
      <c r="F2990" s="137"/>
      <c r="G2990" s="13" t="s">
        <v>73</v>
      </c>
      <c r="H2990" s="16">
        <v>0.17369999999999999</v>
      </c>
      <c r="I2990" s="15">
        <f t="shared" ref="I2990:I2994" si="974">P2990</f>
        <v>12.914999999999999</v>
      </c>
      <c r="J2990" s="15">
        <f>ROUND(H2990*I2990,2)</f>
        <v>2.2400000000000002</v>
      </c>
      <c r="K2990" s="65"/>
      <c r="N2990" s="59">
        <v>17.22</v>
      </c>
      <c r="O2990" s="68">
        <f t="shared" si="962"/>
        <v>4.3049999999999997</v>
      </c>
      <c r="P2990" s="68">
        <f t="shared" si="965"/>
        <v>12.914999999999999</v>
      </c>
      <c r="Q2990" s="69">
        <f t="shared" si="963"/>
        <v>0.25</v>
      </c>
    </row>
    <row r="2991" spans="1:17" ht="26.1" customHeight="1" x14ac:dyDescent="0.2">
      <c r="A2991" s="12" t="s">
        <v>48</v>
      </c>
      <c r="B2991" s="14">
        <v>88267</v>
      </c>
      <c r="C2991" s="12" t="s">
        <v>44</v>
      </c>
      <c r="D2991" s="12" t="s">
        <v>486</v>
      </c>
      <c r="E2991" s="137" t="s">
        <v>46</v>
      </c>
      <c r="F2991" s="137"/>
      <c r="G2991" s="13" t="s">
        <v>73</v>
      </c>
      <c r="H2991" s="16">
        <v>0.17369999999999999</v>
      </c>
      <c r="I2991" s="15">
        <f t="shared" si="974"/>
        <v>15.75</v>
      </c>
      <c r="J2991" s="15">
        <f>ROUND(H2991*I2991,2)</f>
        <v>2.74</v>
      </c>
      <c r="K2991" s="65"/>
      <c r="N2991" s="59">
        <v>21</v>
      </c>
      <c r="O2991" s="68">
        <f t="shared" si="962"/>
        <v>5.25</v>
      </c>
      <c r="P2991" s="68">
        <f t="shared" si="965"/>
        <v>15.75</v>
      </c>
      <c r="Q2991" s="69">
        <f t="shared" si="963"/>
        <v>0.25</v>
      </c>
    </row>
    <row r="2992" spans="1:17" ht="26.1" customHeight="1" x14ac:dyDescent="0.2">
      <c r="A2992" s="17" t="s">
        <v>50</v>
      </c>
      <c r="B2992" s="19">
        <v>298</v>
      </c>
      <c r="C2992" s="17" t="s">
        <v>44</v>
      </c>
      <c r="D2992" s="17" t="s">
        <v>1467</v>
      </c>
      <c r="E2992" s="139" t="s">
        <v>54</v>
      </c>
      <c r="F2992" s="139"/>
      <c r="G2992" s="18" t="s">
        <v>130</v>
      </c>
      <c r="H2992" s="21">
        <v>2</v>
      </c>
      <c r="I2992" s="20">
        <f t="shared" si="974"/>
        <v>2.3624999999999998</v>
      </c>
      <c r="J2992" s="20">
        <f t="shared" ref="J2992:J2994" si="975">ROUNDDOWN(H2992*I2992,2)</f>
        <v>4.72</v>
      </c>
      <c r="K2992" s="65"/>
      <c r="N2992" s="59">
        <v>3.15</v>
      </c>
      <c r="O2992" s="68">
        <f t="shared" si="962"/>
        <v>0.78749999999999998</v>
      </c>
      <c r="P2992" s="68">
        <f t="shared" si="965"/>
        <v>2.3624999999999998</v>
      </c>
      <c r="Q2992" s="69">
        <f t="shared" si="963"/>
        <v>0.25</v>
      </c>
    </row>
    <row r="2993" spans="1:17" ht="39" customHeight="1" x14ac:dyDescent="0.2">
      <c r="A2993" s="17" t="s">
        <v>50</v>
      </c>
      <c r="B2993" s="19">
        <v>20078</v>
      </c>
      <c r="C2993" s="17" t="s">
        <v>44</v>
      </c>
      <c r="D2993" s="17" t="s">
        <v>769</v>
      </c>
      <c r="E2993" s="139" t="s">
        <v>54</v>
      </c>
      <c r="F2993" s="139"/>
      <c r="G2993" s="18" t="s">
        <v>130</v>
      </c>
      <c r="H2993" s="21">
        <v>7.4999999999999997E-2</v>
      </c>
      <c r="I2993" s="20">
        <f t="shared" si="974"/>
        <v>18.547499999999999</v>
      </c>
      <c r="J2993" s="20">
        <f t="shared" si="975"/>
        <v>1.39</v>
      </c>
      <c r="K2993" s="65"/>
      <c r="N2993" s="59">
        <v>24.73</v>
      </c>
      <c r="O2993" s="68">
        <f t="shared" si="962"/>
        <v>6.1825000000000001</v>
      </c>
      <c r="P2993" s="68">
        <f t="shared" si="965"/>
        <v>18.547499999999999</v>
      </c>
      <c r="Q2993" s="69">
        <f t="shared" si="963"/>
        <v>0.25</v>
      </c>
    </row>
    <row r="2994" spans="1:17" ht="26.1" customHeight="1" thickBot="1" x14ac:dyDescent="0.25">
      <c r="A2994" s="17" t="s">
        <v>50</v>
      </c>
      <c r="B2994" s="19">
        <v>20156</v>
      </c>
      <c r="C2994" s="17" t="s">
        <v>44</v>
      </c>
      <c r="D2994" s="17" t="s">
        <v>1468</v>
      </c>
      <c r="E2994" s="139" t="s">
        <v>54</v>
      </c>
      <c r="F2994" s="139"/>
      <c r="G2994" s="18" t="s">
        <v>130</v>
      </c>
      <c r="H2994" s="21">
        <v>1</v>
      </c>
      <c r="I2994" s="20">
        <f t="shared" si="974"/>
        <v>11.0025</v>
      </c>
      <c r="J2994" s="20">
        <f t="shared" si="975"/>
        <v>11</v>
      </c>
      <c r="K2994" s="65"/>
      <c r="N2994" s="59">
        <v>14.67</v>
      </c>
      <c r="O2994" s="68">
        <f t="shared" si="962"/>
        <v>3.6675</v>
      </c>
      <c r="P2994" s="68">
        <f t="shared" si="965"/>
        <v>11.0025</v>
      </c>
      <c r="Q2994" s="69">
        <f t="shared" si="963"/>
        <v>0.25</v>
      </c>
    </row>
    <row r="2995" spans="1:17" ht="0.95" customHeight="1" thickTop="1" x14ac:dyDescent="0.2">
      <c r="A2995" s="11"/>
      <c r="B2995" s="11"/>
      <c r="C2995" s="11"/>
      <c r="D2995" s="11"/>
      <c r="E2995" s="11"/>
      <c r="F2995" s="11"/>
      <c r="G2995" s="11"/>
      <c r="H2995" s="11"/>
      <c r="I2995" s="11"/>
      <c r="J2995" s="11"/>
      <c r="K2995" s="65" t="b">
        <f t="shared" si="961"/>
        <v>0</v>
      </c>
      <c r="N2995" s="59"/>
      <c r="O2995" s="68">
        <f t="shared" si="962"/>
        <v>0</v>
      </c>
      <c r="P2995" s="68">
        <f t="shared" si="965"/>
        <v>0</v>
      </c>
      <c r="Q2995" s="69" t="e">
        <f t="shared" si="963"/>
        <v>#DIV/0!</v>
      </c>
    </row>
    <row r="2996" spans="1:17" ht="18" customHeight="1" x14ac:dyDescent="0.2">
      <c r="A2996" s="2" t="s">
        <v>1469</v>
      </c>
      <c r="B2996" s="4" t="s">
        <v>36</v>
      </c>
      <c r="C2996" s="2" t="s">
        <v>37</v>
      </c>
      <c r="D2996" s="2" t="s">
        <v>9</v>
      </c>
      <c r="E2996" s="129" t="s">
        <v>38</v>
      </c>
      <c r="F2996" s="129"/>
      <c r="G2996" s="3" t="s">
        <v>39</v>
      </c>
      <c r="H2996" s="4" t="s">
        <v>40</v>
      </c>
      <c r="I2996" s="4" t="s">
        <v>41</v>
      </c>
      <c r="J2996" s="4" t="s">
        <v>10</v>
      </c>
      <c r="K2996" s="65">
        <f t="shared" si="961"/>
        <v>22.39</v>
      </c>
      <c r="N2996" s="59" t="s">
        <v>41</v>
      </c>
      <c r="O2996" s="68" t="e">
        <f t="shared" si="962"/>
        <v>#VALUE!</v>
      </c>
      <c r="P2996" s="68" t="e">
        <f t="shared" si="965"/>
        <v>#VALUE!</v>
      </c>
      <c r="Q2996" s="69" t="e">
        <f t="shared" si="963"/>
        <v>#VALUE!</v>
      </c>
    </row>
    <row r="2997" spans="1:17" ht="39" customHeight="1" x14ac:dyDescent="0.2">
      <c r="A2997" s="6" t="s">
        <v>42</v>
      </c>
      <c r="B2997" s="8">
        <v>89582</v>
      </c>
      <c r="C2997" s="6" t="s">
        <v>44</v>
      </c>
      <c r="D2997" s="6" t="s">
        <v>1470</v>
      </c>
      <c r="E2997" s="138" t="s">
        <v>154</v>
      </c>
      <c r="F2997" s="138"/>
      <c r="G2997" s="7" t="s">
        <v>130</v>
      </c>
      <c r="H2997" s="10">
        <v>1</v>
      </c>
      <c r="I2997" s="9">
        <f>SUM(J2998:J3002)</f>
        <v>22.39</v>
      </c>
      <c r="J2997" s="9">
        <f>H2997*I2997</f>
        <v>22.39</v>
      </c>
      <c r="K2997" s="65"/>
      <c r="N2997" s="59">
        <v>29.85</v>
      </c>
      <c r="O2997" s="68">
        <f t="shared" si="962"/>
        <v>7.4625000000000004</v>
      </c>
      <c r="P2997" s="68">
        <f t="shared" si="965"/>
        <v>22.387500000000003</v>
      </c>
      <c r="Q2997" s="69">
        <f t="shared" si="963"/>
        <v>0.24999999999999989</v>
      </c>
    </row>
    <row r="2998" spans="1:17" ht="26.1" customHeight="1" x14ac:dyDescent="0.2">
      <c r="A2998" s="12" t="s">
        <v>48</v>
      </c>
      <c r="B2998" s="14">
        <v>88248</v>
      </c>
      <c r="C2998" s="12" t="s">
        <v>44</v>
      </c>
      <c r="D2998" s="12" t="s">
        <v>754</v>
      </c>
      <c r="E2998" s="137" t="s">
        <v>46</v>
      </c>
      <c r="F2998" s="137"/>
      <c r="G2998" s="13" t="s">
        <v>73</v>
      </c>
      <c r="H2998" s="16">
        <v>0.17369999999999999</v>
      </c>
      <c r="I2998" s="15">
        <f t="shared" ref="I2998:I3002" si="976">P2998</f>
        <v>12.914999999999999</v>
      </c>
      <c r="J2998" s="15">
        <f>ROUND(H2998*I2998,2)</f>
        <v>2.2400000000000002</v>
      </c>
      <c r="K2998" s="65"/>
      <c r="N2998" s="59">
        <v>17.22</v>
      </c>
      <c r="O2998" s="68">
        <f t="shared" si="962"/>
        <v>4.3049999999999997</v>
      </c>
      <c r="P2998" s="68">
        <f t="shared" si="965"/>
        <v>12.914999999999999</v>
      </c>
      <c r="Q2998" s="69">
        <f t="shared" si="963"/>
        <v>0.25</v>
      </c>
    </row>
    <row r="2999" spans="1:17" ht="26.1" customHeight="1" x14ac:dyDescent="0.2">
      <c r="A2999" s="12" t="s">
        <v>48</v>
      </c>
      <c r="B2999" s="14">
        <v>88267</v>
      </c>
      <c r="C2999" s="12" t="s">
        <v>44</v>
      </c>
      <c r="D2999" s="12" t="s">
        <v>486</v>
      </c>
      <c r="E2999" s="137" t="s">
        <v>46</v>
      </c>
      <c r="F2999" s="137"/>
      <c r="G2999" s="13" t="s">
        <v>73</v>
      </c>
      <c r="H2999" s="16">
        <v>0.17369999999999999</v>
      </c>
      <c r="I2999" s="15">
        <f t="shared" si="976"/>
        <v>15.75</v>
      </c>
      <c r="J2999" s="15">
        <f>ROUND(H2999*I2999,2)</f>
        <v>2.74</v>
      </c>
      <c r="K2999" s="65"/>
      <c r="N2999" s="59">
        <v>21</v>
      </c>
      <c r="O2999" s="68">
        <f t="shared" si="962"/>
        <v>5.25</v>
      </c>
      <c r="P2999" s="68">
        <f t="shared" si="965"/>
        <v>15.75</v>
      </c>
      <c r="Q2999" s="69">
        <f t="shared" si="963"/>
        <v>0.25</v>
      </c>
    </row>
    <row r="3000" spans="1:17" ht="26.1" customHeight="1" x14ac:dyDescent="0.2">
      <c r="A3000" s="17" t="s">
        <v>50</v>
      </c>
      <c r="B3000" s="19">
        <v>298</v>
      </c>
      <c r="C3000" s="17" t="s">
        <v>44</v>
      </c>
      <c r="D3000" s="17" t="s">
        <v>1467</v>
      </c>
      <c r="E3000" s="139" t="s">
        <v>54</v>
      </c>
      <c r="F3000" s="139"/>
      <c r="G3000" s="18" t="s">
        <v>130</v>
      </c>
      <c r="H3000" s="21">
        <v>2</v>
      </c>
      <c r="I3000" s="20">
        <f t="shared" si="976"/>
        <v>2.3624999999999998</v>
      </c>
      <c r="J3000" s="20">
        <f t="shared" ref="J3000:J3002" si="977">ROUNDDOWN(H3000*I3000,2)</f>
        <v>4.72</v>
      </c>
      <c r="K3000" s="65"/>
      <c r="N3000" s="59">
        <v>3.15</v>
      </c>
      <c r="O3000" s="68">
        <f t="shared" si="962"/>
        <v>0.78749999999999998</v>
      </c>
      <c r="P3000" s="68">
        <f t="shared" si="965"/>
        <v>2.3624999999999998</v>
      </c>
      <c r="Q3000" s="69">
        <f t="shared" si="963"/>
        <v>0.25</v>
      </c>
    </row>
    <row r="3001" spans="1:17" ht="39" customHeight="1" x14ac:dyDescent="0.2">
      <c r="A3001" s="17" t="s">
        <v>50</v>
      </c>
      <c r="B3001" s="19">
        <v>20078</v>
      </c>
      <c r="C3001" s="17" t="s">
        <v>44</v>
      </c>
      <c r="D3001" s="17" t="s">
        <v>769</v>
      </c>
      <c r="E3001" s="139" t="s">
        <v>54</v>
      </c>
      <c r="F3001" s="139"/>
      <c r="G3001" s="18" t="s">
        <v>130</v>
      </c>
      <c r="H3001" s="21">
        <v>7.4999999999999997E-2</v>
      </c>
      <c r="I3001" s="20">
        <f t="shared" si="976"/>
        <v>18.547499999999999</v>
      </c>
      <c r="J3001" s="20">
        <f t="shared" si="977"/>
        <v>1.39</v>
      </c>
      <c r="K3001" s="65"/>
      <c r="N3001" s="59">
        <v>24.73</v>
      </c>
      <c r="O3001" s="68">
        <f t="shared" si="962"/>
        <v>6.1825000000000001</v>
      </c>
      <c r="P3001" s="68">
        <f t="shared" si="965"/>
        <v>18.547499999999999</v>
      </c>
      <c r="Q3001" s="69">
        <f t="shared" si="963"/>
        <v>0.25</v>
      </c>
    </row>
    <row r="3002" spans="1:17" ht="26.1" customHeight="1" thickBot="1" x14ac:dyDescent="0.25">
      <c r="A3002" s="17" t="s">
        <v>50</v>
      </c>
      <c r="B3002" s="19">
        <v>20150</v>
      </c>
      <c r="C3002" s="17" t="s">
        <v>44</v>
      </c>
      <c r="D3002" s="17" t="s">
        <v>1471</v>
      </c>
      <c r="E3002" s="139" t="s">
        <v>54</v>
      </c>
      <c r="F3002" s="139"/>
      <c r="G3002" s="18" t="s">
        <v>130</v>
      </c>
      <c r="H3002" s="21">
        <v>1</v>
      </c>
      <c r="I3002" s="20">
        <f t="shared" si="976"/>
        <v>11.3025</v>
      </c>
      <c r="J3002" s="20">
        <f t="shared" si="977"/>
        <v>11.3</v>
      </c>
      <c r="K3002" s="65"/>
      <c r="N3002" s="59">
        <v>15.07</v>
      </c>
      <c r="O3002" s="68">
        <f t="shared" si="962"/>
        <v>3.7675000000000001</v>
      </c>
      <c r="P3002" s="68">
        <f t="shared" si="965"/>
        <v>11.3025</v>
      </c>
      <c r="Q3002" s="69">
        <f t="shared" si="963"/>
        <v>0.25</v>
      </c>
    </row>
    <row r="3003" spans="1:17" ht="0.95" customHeight="1" thickTop="1" x14ac:dyDescent="0.2">
      <c r="A3003" s="11"/>
      <c r="B3003" s="11"/>
      <c r="C3003" s="11"/>
      <c r="D3003" s="11"/>
      <c r="E3003" s="11"/>
      <c r="F3003" s="11"/>
      <c r="G3003" s="11"/>
      <c r="H3003" s="11"/>
      <c r="I3003" s="11"/>
      <c r="J3003" s="11"/>
      <c r="K3003" s="65"/>
      <c r="N3003" s="59"/>
      <c r="O3003" s="68">
        <f t="shared" si="962"/>
        <v>0</v>
      </c>
      <c r="P3003" s="68">
        <f t="shared" si="965"/>
        <v>0</v>
      </c>
      <c r="Q3003" s="69" t="e">
        <f t="shared" si="963"/>
        <v>#DIV/0!</v>
      </c>
    </row>
    <row r="3004" spans="1:17" ht="18" customHeight="1" x14ac:dyDescent="0.2">
      <c r="A3004" s="2" t="s">
        <v>1472</v>
      </c>
      <c r="B3004" s="4" t="s">
        <v>36</v>
      </c>
      <c r="C3004" s="2" t="s">
        <v>37</v>
      </c>
      <c r="D3004" s="2" t="s">
        <v>9</v>
      </c>
      <c r="E3004" s="129" t="s">
        <v>38</v>
      </c>
      <c r="F3004" s="129"/>
      <c r="G3004" s="3" t="s">
        <v>39</v>
      </c>
      <c r="H3004" s="4" t="s">
        <v>40</v>
      </c>
      <c r="I3004" s="4" t="s">
        <v>41</v>
      </c>
      <c r="J3004" s="4" t="s">
        <v>10</v>
      </c>
      <c r="K3004" s="65">
        <f t="shared" si="961"/>
        <v>28.04</v>
      </c>
      <c r="N3004" s="59" t="s">
        <v>41</v>
      </c>
      <c r="O3004" s="68" t="e">
        <f t="shared" si="962"/>
        <v>#VALUE!</v>
      </c>
      <c r="P3004" s="68" t="e">
        <f t="shared" si="965"/>
        <v>#VALUE!</v>
      </c>
      <c r="Q3004" s="69" t="e">
        <f t="shared" si="963"/>
        <v>#VALUE!</v>
      </c>
    </row>
    <row r="3005" spans="1:17" ht="24" customHeight="1" x14ac:dyDescent="0.2">
      <c r="A3005" s="6" t="s">
        <v>42</v>
      </c>
      <c r="B3005" s="8">
        <v>9752</v>
      </c>
      <c r="C3005" s="6" t="s">
        <v>90</v>
      </c>
      <c r="D3005" s="6" t="s">
        <v>13645</v>
      </c>
      <c r="E3005" s="138" t="s">
        <v>1452</v>
      </c>
      <c r="F3005" s="138"/>
      <c r="G3005" s="7" t="s">
        <v>545</v>
      </c>
      <c r="H3005" s="10">
        <v>1</v>
      </c>
      <c r="I3005" s="9">
        <f>SUM(J3006:J3008)</f>
        <v>28.04</v>
      </c>
      <c r="J3005" s="9">
        <f>H3005*I3005</f>
        <v>28.04</v>
      </c>
      <c r="K3005" s="65"/>
      <c r="N3005" s="59">
        <v>37.39</v>
      </c>
      <c r="O3005" s="68">
        <f t="shared" si="962"/>
        <v>9.3475000000000001</v>
      </c>
      <c r="P3005" s="68">
        <f t="shared" si="965"/>
        <v>28.0425</v>
      </c>
      <c r="Q3005" s="69">
        <f t="shared" si="963"/>
        <v>0.25</v>
      </c>
    </row>
    <row r="3006" spans="1:17" ht="26.1" customHeight="1" x14ac:dyDescent="0.2">
      <c r="A3006" s="12" t="s">
        <v>48</v>
      </c>
      <c r="B3006" s="14">
        <v>88248</v>
      </c>
      <c r="C3006" s="12" t="s">
        <v>44</v>
      </c>
      <c r="D3006" s="12" t="s">
        <v>754</v>
      </c>
      <c r="E3006" s="137" t="s">
        <v>46</v>
      </c>
      <c r="F3006" s="137"/>
      <c r="G3006" s="13" t="s">
        <v>73</v>
      </c>
      <c r="H3006" s="16">
        <v>0.5</v>
      </c>
      <c r="I3006" s="15">
        <f t="shared" ref="I3006:I3008" si="978">P3006</f>
        <v>12.914999999999999</v>
      </c>
      <c r="J3006" s="15">
        <f>ROUND(H3006*I3006,2)</f>
        <v>6.46</v>
      </c>
      <c r="K3006" s="65"/>
      <c r="N3006" s="59">
        <v>17.22</v>
      </c>
      <c r="O3006" s="68">
        <f t="shared" si="962"/>
        <v>4.3049999999999997</v>
      </c>
      <c r="P3006" s="68">
        <f t="shared" si="965"/>
        <v>12.914999999999999</v>
      </c>
      <c r="Q3006" s="69">
        <f t="shared" si="963"/>
        <v>0.25</v>
      </c>
    </row>
    <row r="3007" spans="1:17" ht="26.1" customHeight="1" x14ac:dyDescent="0.2">
      <c r="A3007" s="12" t="s">
        <v>48</v>
      </c>
      <c r="B3007" s="14">
        <v>88267</v>
      </c>
      <c r="C3007" s="12" t="s">
        <v>44</v>
      </c>
      <c r="D3007" s="12" t="s">
        <v>486</v>
      </c>
      <c r="E3007" s="137" t="s">
        <v>46</v>
      </c>
      <c r="F3007" s="137"/>
      <c r="G3007" s="13" t="s">
        <v>73</v>
      </c>
      <c r="H3007" s="16">
        <v>0.5</v>
      </c>
      <c r="I3007" s="15">
        <f t="shared" si="978"/>
        <v>15.75</v>
      </c>
      <c r="J3007" s="15">
        <f t="shared" ref="J3007:J3008" si="979">ROUNDDOWN(H3007*I3007,2)</f>
        <v>7.87</v>
      </c>
      <c r="K3007" s="65"/>
      <c r="N3007" s="59">
        <v>21</v>
      </c>
      <c r="O3007" s="68">
        <f t="shared" si="962"/>
        <v>5.25</v>
      </c>
      <c r="P3007" s="68">
        <f t="shared" si="965"/>
        <v>15.75</v>
      </c>
      <c r="Q3007" s="69">
        <f t="shared" si="963"/>
        <v>0.25</v>
      </c>
    </row>
    <row r="3008" spans="1:17" ht="24" customHeight="1" thickBot="1" x14ac:dyDescent="0.25">
      <c r="A3008" s="17" t="s">
        <v>50</v>
      </c>
      <c r="B3008" s="19">
        <v>10116</v>
      </c>
      <c r="C3008" s="17" t="s">
        <v>90</v>
      </c>
      <c r="D3008" s="17" t="s">
        <v>1473</v>
      </c>
      <c r="E3008" s="139" t="s">
        <v>54</v>
      </c>
      <c r="F3008" s="139"/>
      <c r="G3008" s="18" t="s">
        <v>1296</v>
      </c>
      <c r="H3008" s="21">
        <v>1</v>
      </c>
      <c r="I3008" s="20">
        <f t="shared" si="978"/>
        <v>13.71</v>
      </c>
      <c r="J3008" s="20">
        <f t="shared" si="979"/>
        <v>13.71</v>
      </c>
      <c r="K3008" s="65"/>
      <c r="N3008" s="59">
        <v>18.28</v>
      </c>
      <c r="O3008" s="68">
        <f t="shared" si="962"/>
        <v>4.57</v>
      </c>
      <c r="P3008" s="68">
        <f t="shared" si="965"/>
        <v>13.71</v>
      </c>
      <c r="Q3008" s="69">
        <f t="shared" si="963"/>
        <v>0.25</v>
      </c>
    </row>
    <row r="3009" spans="1:17" ht="0.95" customHeight="1" thickTop="1" x14ac:dyDescent="0.2">
      <c r="A3009" s="11"/>
      <c r="B3009" s="11"/>
      <c r="C3009" s="11"/>
      <c r="D3009" s="11"/>
      <c r="E3009" s="11"/>
      <c r="F3009" s="11"/>
      <c r="G3009" s="11"/>
      <c r="H3009" s="11"/>
      <c r="I3009" s="11"/>
      <c r="J3009" s="11"/>
      <c r="K3009" s="65" t="b">
        <f t="shared" si="961"/>
        <v>0</v>
      </c>
      <c r="N3009" s="59"/>
      <c r="O3009" s="68">
        <f t="shared" si="962"/>
        <v>0</v>
      </c>
      <c r="P3009" s="68">
        <f t="shared" si="965"/>
        <v>0</v>
      </c>
      <c r="Q3009" s="69" t="e">
        <f t="shared" si="963"/>
        <v>#DIV/0!</v>
      </c>
    </row>
    <row r="3010" spans="1:17" ht="18" customHeight="1" x14ac:dyDescent="0.2">
      <c r="A3010" s="2" t="s">
        <v>1474</v>
      </c>
      <c r="B3010" s="4" t="s">
        <v>36</v>
      </c>
      <c r="C3010" s="2" t="s">
        <v>37</v>
      </c>
      <c r="D3010" s="2" t="s">
        <v>9</v>
      </c>
      <c r="E3010" s="129" t="s">
        <v>38</v>
      </c>
      <c r="F3010" s="129"/>
      <c r="G3010" s="3" t="s">
        <v>39</v>
      </c>
      <c r="H3010" s="4" t="s">
        <v>40</v>
      </c>
      <c r="I3010" s="4" t="s">
        <v>41</v>
      </c>
      <c r="J3010" s="4" t="s">
        <v>10</v>
      </c>
      <c r="K3010" s="65">
        <f t="shared" si="961"/>
        <v>215.62999999999997</v>
      </c>
      <c r="N3010" s="59" t="s">
        <v>41</v>
      </c>
      <c r="O3010" s="68" t="e">
        <f t="shared" si="962"/>
        <v>#VALUE!</v>
      </c>
      <c r="P3010" s="68" t="e">
        <f t="shared" si="965"/>
        <v>#VALUE!</v>
      </c>
      <c r="Q3010" s="69" t="e">
        <f t="shared" si="963"/>
        <v>#VALUE!</v>
      </c>
    </row>
    <row r="3011" spans="1:17" ht="39" customHeight="1" x14ac:dyDescent="0.2">
      <c r="A3011" s="6" t="s">
        <v>42</v>
      </c>
      <c r="B3011" s="8">
        <v>8229</v>
      </c>
      <c r="C3011" s="6" t="s">
        <v>90</v>
      </c>
      <c r="D3011" s="6" t="s">
        <v>13644</v>
      </c>
      <c r="E3011" s="138" t="s">
        <v>603</v>
      </c>
      <c r="F3011" s="138"/>
      <c r="G3011" s="7" t="s">
        <v>390</v>
      </c>
      <c r="H3011" s="10">
        <v>1</v>
      </c>
      <c r="I3011" s="9">
        <f>SUM(J3012:J3016)</f>
        <v>215.62999999999997</v>
      </c>
      <c r="J3011" s="9">
        <f>H3011*I3011</f>
        <v>215.62999999999997</v>
      </c>
      <c r="K3011" s="65"/>
      <c r="N3011" s="59">
        <v>287.50000000000006</v>
      </c>
      <c r="O3011" s="68">
        <f t="shared" si="962"/>
        <v>71.875000000000014</v>
      </c>
      <c r="P3011" s="68">
        <f t="shared" si="965"/>
        <v>215.62500000000006</v>
      </c>
      <c r="Q3011" s="69">
        <f t="shared" si="963"/>
        <v>0.25</v>
      </c>
    </row>
    <row r="3012" spans="1:17" ht="24" customHeight="1" x14ac:dyDescent="0.2">
      <c r="A3012" s="12" t="s">
        <v>48</v>
      </c>
      <c r="B3012" s="14">
        <v>88316</v>
      </c>
      <c r="C3012" s="12" t="s">
        <v>44</v>
      </c>
      <c r="D3012" s="12" t="s">
        <v>106</v>
      </c>
      <c r="E3012" s="137" t="s">
        <v>46</v>
      </c>
      <c r="F3012" s="137"/>
      <c r="G3012" s="13" t="s">
        <v>73</v>
      </c>
      <c r="H3012" s="16">
        <v>1.5</v>
      </c>
      <c r="I3012" s="15">
        <f t="shared" ref="I3012:I3016" si="980">P3012</f>
        <v>12.84</v>
      </c>
      <c r="J3012" s="15">
        <f>ROUND(H3012*I3012,2)</f>
        <v>19.260000000000002</v>
      </c>
      <c r="K3012" s="65"/>
      <c r="N3012" s="59">
        <v>17.12</v>
      </c>
      <c r="O3012" s="68">
        <f t="shared" si="962"/>
        <v>4.28</v>
      </c>
      <c r="P3012" s="68">
        <f t="shared" si="965"/>
        <v>12.84</v>
      </c>
      <c r="Q3012" s="69">
        <f t="shared" si="963"/>
        <v>0.25</v>
      </c>
    </row>
    <row r="3013" spans="1:17" ht="24" customHeight="1" x14ac:dyDescent="0.2">
      <c r="A3013" s="12" t="s">
        <v>48</v>
      </c>
      <c r="B3013" s="14">
        <v>88317</v>
      </c>
      <c r="C3013" s="12" t="s">
        <v>44</v>
      </c>
      <c r="D3013" s="12" t="s">
        <v>543</v>
      </c>
      <c r="E3013" s="137" t="s">
        <v>46</v>
      </c>
      <c r="F3013" s="137"/>
      <c r="G3013" s="13" t="s">
        <v>73</v>
      </c>
      <c r="H3013" s="16">
        <v>1.5</v>
      </c>
      <c r="I3013" s="15">
        <f t="shared" si="980"/>
        <v>16.815000000000001</v>
      </c>
      <c r="J3013" s="15">
        <f>ROUND(H3013*I3013,2)</f>
        <v>25.22</v>
      </c>
      <c r="K3013" s="65"/>
      <c r="N3013" s="59">
        <v>22.42</v>
      </c>
      <c r="O3013" s="68">
        <f t="shared" si="962"/>
        <v>5.6050000000000004</v>
      </c>
      <c r="P3013" s="68">
        <f t="shared" si="965"/>
        <v>16.815000000000001</v>
      </c>
      <c r="Q3013" s="69">
        <f t="shared" si="963"/>
        <v>0.25</v>
      </c>
    </row>
    <row r="3014" spans="1:17" ht="24" customHeight="1" x14ac:dyDescent="0.2">
      <c r="A3014" s="17" t="s">
        <v>50</v>
      </c>
      <c r="B3014" s="19">
        <v>81</v>
      </c>
      <c r="C3014" s="17" t="s">
        <v>90</v>
      </c>
      <c r="D3014" s="17" t="s">
        <v>395</v>
      </c>
      <c r="E3014" s="139" t="s">
        <v>54</v>
      </c>
      <c r="F3014" s="139"/>
      <c r="G3014" s="18" t="s">
        <v>396</v>
      </c>
      <c r="H3014" s="21">
        <v>12.56</v>
      </c>
      <c r="I3014" s="20">
        <f t="shared" si="980"/>
        <v>7.6349999999999998</v>
      </c>
      <c r="J3014" s="20">
        <f>ROUND(H3014*I3014,2)</f>
        <v>95.9</v>
      </c>
      <c r="K3014" s="65"/>
      <c r="N3014" s="59">
        <v>10.18</v>
      </c>
      <c r="O3014" s="68">
        <f t="shared" si="962"/>
        <v>2.5449999999999999</v>
      </c>
      <c r="P3014" s="68">
        <f t="shared" si="965"/>
        <v>7.6349999999999998</v>
      </c>
      <c r="Q3014" s="69">
        <f t="shared" si="963"/>
        <v>0.25</v>
      </c>
    </row>
    <row r="3015" spans="1:17" ht="26.1" customHeight="1" x14ac:dyDescent="0.2">
      <c r="A3015" s="17" t="s">
        <v>50</v>
      </c>
      <c r="B3015" s="19">
        <v>560</v>
      </c>
      <c r="C3015" s="17" t="s">
        <v>44</v>
      </c>
      <c r="D3015" s="17" t="s">
        <v>1475</v>
      </c>
      <c r="E3015" s="139" t="s">
        <v>54</v>
      </c>
      <c r="F3015" s="139"/>
      <c r="G3015" s="18" t="s">
        <v>108</v>
      </c>
      <c r="H3015" s="21">
        <v>2.42</v>
      </c>
      <c r="I3015" s="20">
        <f t="shared" si="980"/>
        <v>26.662499999999998</v>
      </c>
      <c r="J3015" s="20">
        <f>ROUND(H3015*I3015,2)</f>
        <v>64.52</v>
      </c>
      <c r="K3015" s="65"/>
      <c r="N3015" s="59">
        <v>35.549999999999997</v>
      </c>
      <c r="O3015" s="68">
        <f t="shared" si="962"/>
        <v>8.8874999999999993</v>
      </c>
      <c r="P3015" s="68">
        <f t="shared" si="965"/>
        <v>26.662499999999998</v>
      </c>
      <c r="Q3015" s="69">
        <f t="shared" si="963"/>
        <v>0.25</v>
      </c>
    </row>
    <row r="3016" spans="1:17" ht="26.1" customHeight="1" thickBot="1" x14ac:dyDescent="0.25">
      <c r="A3016" s="17" t="s">
        <v>50</v>
      </c>
      <c r="B3016" s="19">
        <v>10997</v>
      </c>
      <c r="C3016" s="17" t="s">
        <v>44</v>
      </c>
      <c r="D3016" s="17" t="s">
        <v>548</v>
      </c>
      <c r="E3016" s="139" t="s">
        <v>54</v>
      </c>
      <c r="F3016" s="139"/>
      <c r="G3016" s="18" t="s">
        <v>112</v>
      </c>
      <c r="H3016" s="21">
        <v>0.5</v>
      </c>
      <c r="I3016" s="20">
        <f t="shared" si="980"/>
        <v>21.450000000000003</v>
      </c>
      <c r="J3016" s="20">
        <f>ROUND(H3016*I3016,2)</f>
        <v>10.73</v>
      </c>
      <c r="K3016" s="65"/>
      <c r="N3016" s="59">
        <v>28.6</v>
      </c>
      <c r="O3016" s="68">
        <f t="shared" ref="O3016:O3079" si="981">N3016*$O$4</f>
        <v>7.15</v>
      </c>
      <c r="P3016" s="68">
        <f t="shared" si="965"/>
        <v>21.450000000000003</v>
      </c>
      <c r="Q3016" s="69">
        <f t="shared" ref="Q3016:Q3079" si="982">1-(P3016/N3016)</f>
        <v>0.24999999999999989</v>
      </c>
    </row>
    <row r="3017" spans="1:17" ht="0.95" customHeight="1" thickTop="1" x14ac:dyDescent="0.2">
      <c r="A3017" s="11"/>
      <c r="B3017" s="11"/>
      <c r="C3017" s="11"/>
      <c r="D3017" s="11"/>
      <c r="E3017" s="11"/>
      <c r="F3017" s="11"/>
      <c r="G3017" s="11"/>
      <c r="H3017" s="11"/>
      <c r="I3017" s="11"/>
      <c r="J3017" s="11"/>
      <c r="K3017" s="65"/>
      <c r="N3017" s="59"/>
      <c r="O3017" s="68">
        <f t="shared" si="981"/>
        <v>0</v>
      </c>
      <c r="P3017" s="68">
        <f t="shared" si="965"/>
        <v>0</v>
      </c>
      <c r="Q3017" s="69" t="e">
        <f t="shared" si="982"/>
        <v>#DIV/0!</v>
      </c>
    </row>
    <row r="3018" spans="1:17" ht="18" customHeight="1" x14ac:dyDescent="0.2">
      <c r="A3018" s="2" t="s">
        <v>1476</v>
      </c>
      <c r="B3018" s="4" t="s">
        <v>36</v>
      </c>
      <c r="C3018" s="2" t="s">
        <v>37</v>
      </c>
      <c r="D3018" s="2" t="s">
        <v>9</v>
      </c>
      <c r="E3018" s="129" t="s">
        <v>38</v>
      </c>
      <c r="F3018" s="129"/>
      <c r="G3018" s="3" t="s">
        <v>39</v>
      </c>
      <c r="H3018" s="4" t="s">
        <v>40</v>
      </c>
      <c r="I3018" s="4" t="s">
        <v>41</v>
      </c>
      <c r="J3018" s="4" t="s">
        <v>10</v>
      </c>
      <c r="K3018" s="65">
        <f t="shared" ref="K3018:K3073" si="983">IF(J3018="Total",J3019)</f>
        <v>20.190000000000001</v>
      </c>
      <c r="N3018" s="59" t="s">
        <v>41</v>
      </c>
      <c r="O3018" s="68" t="e">
        <f t="shared" si="981"/>
        <v>#VALUE!</v>
      </c>
      <c r="P3018" s="68" t="e">
        <f t="shared" si="965"/>
        <v>#VALUE!</v>
      </c>
      <c r="Q3018" s="69" t="e">
        <f t="shared" si="982"/>
        <v>#VALUE!</v>
      </c>
    </row>
    <row r="3019" spans="1:17" ht="39" customHeight="1" x14ac:dyDescent="0.2">
      <c r="A3019" s="6" t="s">
        <v>42</v>
      </c>
      <c r="B3019" s="8">
        <v>89357</v>
      </c>
      <c r="C3019" s="6" t="s">
        <v>44</v>
      </c>
      <c r="D3019" s="6" t="s">
        <v>1477</v>
      </c>
      <c r="E3019" s="138" t="s">
        <v>154</v>
      </c>
      <c r="F3019" s="138"/>
      <c r="G3019" s="7" t="s">
        <v>108</v>
      </c>
      <c r="H3019" s="10">
        <v>1</v>
      </c>
      <c r="I3019" s="9">
        <f>SUM(J3020:J3023)</f>
        <v>20.190000000000001</v>
      </c>
      <c r="J3019" s="9">
        <f>H3019*I3019</f>
        <v>20.190000000000001</v>
      </c>
      <c r="K3019" s="65"/>
      <c r="N3019" s="59">
        <v>26.919999999999998</v>
      </c>
      <c r="O3019" s="68">
        <f t="shared" si="981"/>
        <v>6.7299999999999995</v>
      </c>
      <c r="P3019" s="68">
        <f t="shared" si="965"/>
        <v>20.189999999999998</v>
      </c>
      <c r="Q3019" s="69">
        <f t="shared" si="982"/>
        <v>0.25</v>
      </c>
    </row>
    <row r="3020" spans="1:17" ht="26.1" customHeight="1" x14ac:dyDescent="0.2">
      <c r="A3020" s="12" t="s">
        <v>48</v>
      </c>
      <c r="B3020" s="14">
        <v>88248</v>
      </c>
      <c r="C3020" s="12" t="s">
        <v>44</v>
      </c>
      <c r="D3020" s="12" t="s">
        <v>754</v>
      </c>
      <c r="E3020" s="137" t="s">
        <v>46</v>
      </c>
      <c r="F3020" s="137"/>
      <c r="G3020" s="13" t="s">
        <v>73</v>
      </c>
      <c r="H3020" s="16">
        <v>0.45300000000000001</v>
      </c>
      <c r="I3020" s="15">
        <f t="shared" ref="I3020:I3023" si="984">P3020</f>
        <v>12.914999999999999</v>
      </c>
      <c r="J3020" s="15">
        <f t="shared" ref="J3020:J3023" si="985">ROUNDDOWN(H3020*I3020,2)</f>
        <v>5.85</v>
      </c>
      <c r="K3020" s="65"/>
      <c r="N3020" s="59">
        <v>17.22</v>
      </c>
      <c r="O3020" s="68">
        <f t="shared" si="981"/>
        <v>4.3049999999999997</v>
      </c>
      <c r="P3020" s="68">
        <f t="shared" si="965"/>
        <v>12.914999999999999</v>
      </c>
      <c r="Q3020" s="69">
        <f t="shared" si="982"/>
        <v>0.25</v>
      </c>
    </row>
    <row r="3021" spans="1:17" ht="26.1" customHeight="1" x14ac:dyDescent="0.2">
      <c r="A3021" s="12" t="s">
        <v>48</v>
      </c>
      <c r="B3021" s="14">
        <v>88267</v>
      </c>
      <c r="C3021" s="12" t="s">
        <v>44</v>
      </c>
      <c r="D3021" s="12" t="s">
        <v>486</v>
      </c>
      <c r="E3021" s="137" t="s">
        <v>46</v>
      </c>
      <c r="F3021" s="137"/>
      <c r="G3021" s="13" t="s">
        <v>73</v>
      </c>
      <c r="H3021" s="16">
        <v>0.45300000000000001</v>
      </c>
      <c r="I3021" s="15">
        <f t="shared" si="984"/>
        <v>15.75</v>
      </c>
      <c r="J3021" s="15">
        <f t="shared" si="985"/>
        <v>7.13</v>
      </c>
      <c r="K3021" s="65"/>
      <c r="N3021" s="59">
        <v>21</v>
      </c>
      <c r="O3021" s="68">
        <f t="shared" si="981"/>
        <v>5.25</v>
      </c>
      <c r="P3021" s="68">
        <f t="shared" si="965"/>
        <v>15.75</v>
      </c>
      <c r="Q3021" s="69">
        <f t="shared" si="982"/>
        <v>0.25</v>
      </c>
    </row>
    <row r="3022" spans="1:17" ht="26.1" customHeight="1" x14ac:dyDescent="0.2">
      <c r="A3022" s="17" t="s">
        <v>50</v>
      </c>
      <c r="B3022" s="19">
        <v>9869</v>
      </c>
      <c r="C3022" s="17" t="s">
        <v>44</v>
      </c>
      <c r="D3022" s="17" t="s">
        <v>907</v>
      </c>
      <c r="E3022" s="139" t="s">
        <v>54</v>
      </c>
      <c r="F3022" s="139"/>
      <c r="G3022" s="18" t="s">
        <v>108</v>
      </c>
      <c r="H3022" s="21">
        <v>1.05</v>
      </c>
      <c r="I3022" s="20">
        <f t="shared" si="984"/>
        <v>6.6974999999999998</v>
      </c>
      <c r="J3022" s="20">
        <f t="shared" si="985"/>
        <v>7.03</v>
      </c>
      <c r="K3022" s="65"/>
      <c r="N3022" s="59">
        <v>8.93</v>
      </c>
      <c r="O3022" s="68">
        <f t="shared" si="981"/>
        <v>2.2324999999999999</v>
      </c>
      <c r="P3022" s="68">
        <f t="shared" ref="P3022:P3085" si="986">N3022-O3022</f>
        <v>6.6974999999999998</v>
      </c>
      <c r="Q3022" s="69">
        <f t="shared" si="982"/>
        <v>0.25</v>
      </c>
    </row>
    <row r="3023" spans="1:17" ht="24" customHeight="1" thickBot="1" x14ac:dyDescent="0.25">
      <c r="A3023" s="17" t="s">
        <v>50</v>
      </c>
      <c r="B3023" s="19">
        <v>38383</v>
      </c>
      <c r="C3023" s="17" t="s">
        <v>44</v>
      </c>
      <c r="D3023" s="17" t="s">
        <v>756</v>
      </c>
      <c r="E3023" s="139" t="s">
        <v>54</v>
      </c>
      <c r="F3023" s="139"/>
      <c r="G3023" s="18" t="s">
        <v>130</v>
      </c>
      <c r="H3023" s="21">
        <v>0.1056</v>
      </c>
      <c r="I3023" s="20">
        <f t="shared" si="984"/>
        <v>1.71</v>
      </c>
      <c r="J3023" s="20">
        <f t="shared" si="985"/>
        <v>0.18</v>
      </c>
      <c r="K3023" s="65"/>
      <c r="N3023" s="59">
        <v>2.2799999999999998</v>
      </c>
      <c r="O3023" s="68">
        <f t="shared" si="981"/>
        <v>0.56999999999999995</v>
      </c>
      <c r="P3023" s="68">
        <f t="shared" si="986"/>
        <v>1.71</v>
      </c>
      <c r="Q3023" s="69">
        <f t="shared" si="982"/>
        <v>0.25</v>
      </c>
    </row>
    <row r="3024" spans="1:17" ht="0.95" customHeight="1" thickTop="1" x14ac:dyDescent="0.2">
      <c r="A3024" s="11"/>
      <c r="B3024" s="11"/>
      <c r="C3024" s="11"/>
      <c r="D3024" s="11"/>
      <c r="E3024" s="11"/>
      <c r="F3024" s="11"/>
      <c r="G3024" s="11"/>
      <c r="H3024" s="11"/>
      <c r="I3024" s="11"/>
      <c r="J3024" s="11"/>
      <c r="K3024" s="65" t="b">
        <f t="shared" si="983"/>
        <v>0</v>
      </c>
      <c r="N3024" s="59"/>
      <c r="O3024" s="68">
        <f t="shared" si="981"/>
        <v>0</v>
      </c>
      <c r="P3024" s="68">
        <f t="shared" si="986"/>
        <v>0</v>
      </c>
      <c r="Q3024" s="69" t="e">
        <f t="shared" si="982"/>
        <v>#DIV/0!</v>
      </c>
    </row>
    <row r="3025" spans="1:17" ht="18" customHeight="1" x14ac:dyDescent="0.2">
      <c r="A3025" s="2" t="s">
        <v>1478</v>
      </c>
      <c r="B3025" s="4" t="s">
        <v>36</v>
      </c>
      <c r="C3025" s="2" t="s">
        <v>37</v>
      </c>
      <c r="D3025" s="2" t="s">
        <v>9</v>
      </c>
      <c r="E3025" s="129" t="s">
        <v>38</v>
      </c>
      <c r="F3025" s="129"/>
      <c r="G3025" s="3" t="s">
        <v>39</v>
      </c>
      <c r="H3025" s="4" t="s">
        <v>40</v>
      </c>
      <c r="I3025" s="4" t="s">
        <v>41</v>
      </c>
      <c r="J3025" s="4" t="s">
        <v>10</v>
      </c>
      <c r="K3025" s="65">
        <f t="shared" si="983"/>
        <v>24.13</v>
      </c>
      <c r="N3025" s="59" t="s">
        <v>41</v>
      </c>
      <c r="O3025" s="68" t="e">
        <f t="shared" si="981"/>
        <v>#VALUE!</v>
      </c>
      <c r="P3025" s="68" t="e">
        <f t="shared" si="986"/>
        <v>#VALUE!</v>
      </c>
      <c r="Q3025" s="69" t="e">
        <f t="shared" si="982"/>
        <v>#VALUE!</v>
      </c>
    </row>
    <row r="3026" spans="1:17" ht="39" customHeight="1" x14ac:dyDescent="0.2">
      <c r="A3026" s="6" t="s">
        <v>42</v>
      </c>
      <c r="B3026" s="8">
        <v>103289</v>
      </c>
      <c r="C3026" s="6" t="s">
        <v>44</v>
      </c>
      <c r="D3026" s="6" t="s">
        <v>1479</v>
      </c>
      <c r="E3026" s="138" t="s">
        <v>251</v>
      </c>
      <c r="F3026" s="138"/>
      <c r="G3026" s="7" t="s">
        <v>108</v>
      </c>
      <c r="H3026" s="10">
        <v>1</v>
      </c>
      <c r="I3026" s="9">
        <f>SUM(J3027:J3028)</f>
        <v>24.13</v>
      </c>
      <c r="J3026" s="9">
        <f>H3026*I3026</f>
        <v>24.13</v>
      </c>
      <c r="K3026" s="65"/>
      <c r="N3026" s="59">
        <v>32.17</v>
      </c>
      <c r="O3026" s="68">
        <f t="shared" si="981"/>
        <v>8.0425000000000004</v>
      </c>
      <c r="P3026" s="68">
        <f t="shared" si="986"/>
        <v>24.127500000000001</v>
      </c>
      <c r="Q3026" s="69">
        <f t="shared" si="982"/>
        <v>0.25</v>
      </c>
    </row>
    <row r="3027" spans="1:17" ht="39" customHeight="1" x14ac:dyDescent="0.2">
      <c r="A3027" s="12" t="s">
        <v>48</v>
      </c>
      <c r="B3027" s="14">
        <v>91166</v>
      </c>
      <c r="C3027" s="12" t="s">
        <v>44</v>
      </c>
      <c r="D3027" s="12" t="s">
        <v>1480</v>
      </c>
      <c r="E3027" s="137" t="s">
        <v>154</v>
      </c>
      <c r="F3027" s="137"/>
      <c r="G3027" s="13" t="s">
        <v>108</v>
      </c>
      <c r="H3027" s="16">
        <v>1</v>
      </c>
      <c r="I3027" s="15">
        <f t="shared" ref="I3027:I3028" si="987">P3027</f>
        <v>2.7450000000000001</v>
      </c>
      <c r="J3027" s="15">
        <f>ROUND(H3027*I3027,2)</f>
        <v>2.75</v>
      </c>
      <c r="K3027" s="65"/>
      <c r="N3027" s="59">
        <v>3.66</v>
      </c>
      <c r="O3027" s="68">
        <f t="shared" si="981"/>
        <v>0.91500000000000004</v>
      </c>
      <c r="P3027" s="68">
        <f t="shared" si="986"/>
        <v>2.7450000000000001</v>
      </c>
      <c r="Q3027" s="69">
        <f t="shared" si="982"/>
        <v>0.25</v>
      </c>
    </row>
    <row r="3028" spans="1:17" ht="51.95" customHeight="1" thickBot="1" x14ac:dyDescent="0.25">
      <c r="A3028" s="12" t="s">
        <v>48</v>
      </c>
      <c r="B3028" s="14">
        <v>97331</v>
      </c>
      <c r="C3028" s="12" t="s">
        <v>44</v>
      </c>
      <c r="D3028" s="12" t="s">
        <v>1481</v>
      </c>
      <c r="E3028" s="137" t="s">
        <v>154</v>
      </c>
      <c r="F3028" s="137"/>
      <c r="G3028" s="13" t="s">
        <v>108</v>
      </c>
      <c r="H3028" s="16">
        <v>1</v>
      </c>
      <c r="I3028" s="15">
        <f t="shared" si="987"/>
        <v>21.3825</v>
      </c>
      <c r="J3028" s="15">
        <f t="shared" ref="J3028" si="988">ROUNDDOWN(H3028*I3028,2)</f>
        <v>21.38</v>
      </c>
      <c r="K3028" s="65"/>
      <c r="N3028" s="59">
        <v>28.51</v>
      </c>
      <c r="O3028" s="68">
        <f t="shared" si="981"/>
        <v>7.1275000000000004</v>
      </c>
      <c r="P3028" s="68">
        <f t="shared" si="986"/>
        <v>21.3825</v>
      </c>
      <c r="Q3028" s="69">
        <f t="shared" si="982"/>
        <v>0.25</v>
      </c>
    </row>
    <row r="3029" spans="1:17" ht="0.95" customHeight="1" thickTop="1" x14ac:dyDescent="0.2">
      <c r="A3029" s="11"/>
      <c r="B3029" s="11"/>
      <c r="C3029" s="11"/>
      <c r="D3029" s="11"/>
      <c r="E3029" s="11"/>
      <c r="F3029" s="11"/>
      <c r="G3029" s="11"/>
      <c r="H3029" s="11"/>
      <c r="I3029" s="11"/>
      <c r="J3029" s="11"/>
      <c r="K3029" s="65" t="b">
        <f t="shared" si="983"/>
        <v>0</v>
      </c>
      <c r="N3029" s="59"/>
      <c r="O3029" s="68">
        <f t="shared" si="981"/>
        <v>0</v>
      </c>
      <c r="P3029" s="68">
        <f t="shared" si="986"/>
        <v>0</v>
      </c>
      <c r="Q3029" s="69" t="e">
        <f t="shared" si="982"/>
        <v>#DIV/0!</v>
      </c>
    </row>
    <row r="3030" spans="1:17" ht="18" customHeight="1" x14ac:dyDescent="0.2">
      <c r="A3030" s="2" t="s">
        <v>1482</v>
      </c>
      <c r="B3030" s="4" t="s">
        <v>36</v>
      </c>
      <c r="C3030" s="2" t="s">
        <v>37</v>
      </c>
      <c r="D3030" s="2" t="s">
        <v>9</v>
      </c>
      <c r="E3030" s="129" t="s">
        <v>38</v>
      </c>
      <c r="F3030" s="129"/>
      <c r="G3030" s="3" t="s">
        <v>39</v>
      </c>
      <c r="H3030" s="4" t="s">
        <v>40</v>
      </c>
      <c r="I3030" s="4" t="s">
        <v>41</v>
      </c>
      <c r="J3030" s="4" t="s">
        <v>10</v>
      </c>
      <c r="K3030" s="65">
        <f t="shared" si="983"/>
        <v>40.119999999999997</v>
      </c>
      <c r="N3030" s="59" t="s">
        <v>41</v>
      </c>
      <c r="O3030" s="68" t="e">
        <f t="shared" si="981"/>
        <v>#VALUE!</v>
      </c>
      <c r="P3030" s="68" t="e">
        <f t="shared" si="986"/>
        <v>#VALUE!</v>
      </c>
      <c r="Q3030" s="69" t="e">
        <f t="shared" si="982"/>
        <v>#VALUE!</v>
      </c>
    </row>
    <row r="3031" spans="1:17" ht="39" customHeight="1" x14ac:dyDescent="0.2">
      <c r="A3031" s="6" t="s">
        <v>42</v>
      </c>
      <c r="B3031" s="8">
        <v>103290</v>
      </c>
      <c r="C3031" s="6" t="s">
        <v>44</v>
      </c>
      <c r="D3031" s="6" t="s">
        <v>1483</v>
      </c>
      <c r="E3031" s="138" t="s">
        <v>251</v>
      </c>
      <c r="F3031" s="138"/>
      <c r="G3031" s="7" t="s">
        <v>108</v>
      </c>
      <c r="H3031" s="10">
        <v>1</v>
      </c>
      <c r="I3031" s="9">
        <f>SUM(J3032:J3033)</f>
        <v>40.119999999999997</v>
      </c>
      <c r="J3031" s="9">
        <f>H3031*I3031</f>
        <v>40.119999999999997</v>
      </c>
      <c r="K3031" s="65"/>
      <c r="N3031" s="59">
        <v>53.489999999999995</v>
      </c>
      <c r="O3031" s="68">
        <f t="shared" si="981"/>
        <v>13.372499999999999</v>
      </c>
      <c r="P3031" s="68">
        <f t="shared" si="986"/>
        <v>40.117499999999993</v>
      </c>
      <c r="Q3031" s="69">
        <f t="shared" si="982"/>
        <v>0.25000000000000011</v>
      </c>
    </row>
    <row r="3032" spans="1:17" ht="39" customHeight="1" x14ac:dyDescent="0.2">
      <c r="A3032" s="12" t="s">
        <v>48</v>
      </c>
      <c r="B3032" s="14">
        <v>91166</v>
      </c>
      <c r="C3032" s="12" t="s">
        <v>44</v>
      </c>
      <c r="D3032" s="12" t="s">
        <v>1480</v>
      </c>
      <c r="E3032" s="137" t="s">
        <v>154</v>
      </c>
      <c r="F3032" s="137"/>
      <c r="G3032" s="13" t="s">
        <v>108</v>
      </c>
      <c r="H3032" s="16">
        <v>1</v>
      </c>
      <c r="I3032" s="15">
        <f t="shared" ref="I3032:I3033" si="989">P3032</f>
        <v>2.7450000000000001</v>
      </c>
      <c r="J3032" s="15">
        <f>ROUND(H3032*I3032,2)</f>
        <v>2.75</v>
      </c>
      <c r="K3032" s="65"/>
      <c r="N3032" s="59">
        <v>3.66</v>
      </c>
      <c r="O3032" s="68">
        <f t="shared" si="981"/>
        <v>0.91500000000000004</v>
      </c>
      <c r="P3032" s="68">
        <f t="shared" si="986"/>
        <v>2.7450000000000001</v>
      </c>
      <c r="Q3032" s="69">
        <f t="shared" si="982"/>
        <v>0.25</v>
      </c>
    </row>
    <row r="3033" spans="1:17" ht="51.95" customHeight="1" thickBot="1" x14ac:dyDescent="0.25">
      <c r="A3033" s="12" t="s">
        <v>48</v>
      </c>
      <c r="B3033" s="14">
        <v>97332</v>
      </c>
      <c r="C3033" s="12" t="s">
        <v>44</v>
      </c>
      <c r="D3033" s="12" t="s">
        <v>1484</v>
      </c>
      <c r="E3033" s="137" t="s">
        <v>154</v>
      </c>
      <c r="F3033" s="137"/>
      <c r="G3033" s="13" t="s">
        <v>108</v>
      </c>
      <c r="H3033" s="16">
        <v>1</v>
      </c>
      <c r="I3033" s="15">
        <f t="shared" si="989"/>
        <v>37.372500000000002</v>
      </c>
      <c r="J3033" s="15">
        <f t="shared" ref="J3033" si="990">ROUNDDOWN(H3033*I3033,2)</f>
        <v>37.369999999999997</v>
      </c>
      <c r="K3033" s="65"/>
      <c r="N3033" s="59">
        <v>49.83</v>
      </c>
      <c r="O3033" s="68">
        <f t="shared" si="981"/>
        <v>12.4575</v>
      </c>
      <c r="P3033" s="68">
        <f t="shared" si="986"/>
        <v>37.372500000000002</v>
      </c>
      <c r="Q3033" s="69">
        <f t="shared" si="982"/>
        <v>0.24999999999999989</v>
      </c>
    </row>
    <row r="3034" spans="1:17" ht="0.95" customHeight="1" thickTop="1" x14ac:dyDescent="0.2">
      <c r="A3034" s="11"/>
      <c r="B3034" s="11"/>
      <c r="C3034" s="11"/>
      <c r="D3034" s="11"/>
      <c r="E3034" s="11"/>
      <c r="F3034" s="11"/>
      <c r="G3034" s="11"/>
      <c r="H3034" s="11"/>
      <c r="I3034" s="11"/>
      <c r="J3034" s="11"/>
      <c r="K3034" s="65" t="b">
        <f t="shared" si="983"/>
        <v>0</v>
      </c>
      <c r="N3034" s="59"/>
      <c r="O3034" s="68">
        <f t="shared" si="981"/>
        <v>0</v>
      </c>
      <c r="P3034" s="68">
        <f t="shared" si="986"/>
        <v>0</v>
      </c>
      <c r="Q3034" s="69" t="e">
        <f t="shared" si="982"/>
        <v>#DIV/0!</v>
      </c>
    </row>
    <row r="3035" spans="1:17" ht="18" customHeight="1" x14ac:dyDescent="0.2">
      <c r="A3035" s="2" t="s">
        <v>1485</v>
      </c>
      <c r="B3035" s="4" t="s">
        <v>36</v>
      </c>
      <c r="C3035" s="2" t="s">
        <v>37</v>
      </c>
      <c r="D3035" s="2" t="s">
        <v>9</v>
      </c>
      <c r="E3035" s="129" t="s">
        <v>38</v>
      </c>
      <c r="F3035" s="129"/>
      <c r="G3035" s="3" t="s">
        <v>39</v>
      </c>
      <c r="H3035" s="4" t="s">
        <v>40</v>
      </c>
      <c r="I3035" s="4" t="s">
        <v>41</v>
      </c>
      <c r="J3035" s="4" t="s">
        <v>10</v>
      </c>
      <c r="K3035" s="65">
        <f t="shared" si="983"/>
        <v>49.51</v>
      </c>
      <c r="N3035" s="59" t="s">
        <v>41</v>
      </c>
      <c r="O3035" s="68" t="e">
        <f t="shared" si="981"/>
        <v>#VALUE!</v>
      </c>
      <c r="P3035" s="68" t="e">
        <f t="shared" si="986"/>
        <v>#VALUE!</v>
      </c>
      <c r="Q3035" s="69" t="e">
        <f t="shared" si="982"/>
        <v>#VALUE!</v>
      </c>
    </row>
    <row r="3036" spans="1:17" ht="39" customHeight="1" x14ac:dyDescent="0.2">
      <c r="A3036" s="6" t="s">
        <v>42</v>
      </c>
      <c r="B3036" s="8">
        <v>103291</v>
      </c>
      <c r="C3036" s="6" t="s">
        <v>44</v>
      </c>
      <c r="D3036" s="6" t="s">
        <v>1486</v>
      </c>
      <c r="E3036" s="138" t="s">
        <v>251</v>
      </c>
      <c r="F3036" s="138"/>
      <c r="G3036" s="7" t="s">
        <v>108</v>
      </c>
      <c r="H3036" s="10">
        <v>1</v>
      </c>
      <c r="I3036" s="9">
        <f>SUM(J3037:J3038)</f>
        <v>49.51</v>
      </c>
      <c r="J3036" s="9">
        <f>H3036*I3036</f>
        <v>49.51</v>
      </c>
      <c r="K3036" s="65"/>
      <c r="N3036" s="59">
        <v>66.010000000000005</v>
      </c>
      <c r="O3036" s="68">
        <f t="shared" si="981"/>
        <v>16.502500000000001</v>
      </c>
      <c r="P3036" s="68">
        <f t="shared" si="986"/>
        <v>49.507500000000007</v>
      </c>
      <c r="Q3036" s="69">
        <f t="shared" si="982"/>
        <v>0.25</v>
      </c>
    </row>
    <row r="3037" spans="1:17" ht="39" customHeight="1" x14ac:dyDescent="0.2">
      <c r="A3037" s="12" t="s">
        <v>48</v>
      </c>
      <c r="B3037" s="14">
        <v>91166</v>
      </c>
      <c r="C3037" s="12" t="s">
        <v>44</v>
      </c>
      <c r="D3037" s="12" t="s">
        <v>1480</v>
      </c>
      <c r="E3037" s="137" t="s">
        <v>154</v>
      </c>
      <c r="F3037" s="137"/>
      <c r="G3037" s="13" t="s">
        <v>108</v>
      </c>
      <c r="H3037" s="16">
        <v>1</v>
      </c>
      <c r="I3037" s="15">
        <f t="shared" ref="I3037:I3038" si="991">P3037</f>
        <v>2.7450000000000001</v>
      </c>
      <c r="J3037" s="15">
        <f>ROUND(H3037*I3037,2)</f>
        <v>2.75</v>
      </c>
      <c r="K3037" s="65"/>
      <c r="N3037" s="59">
        <v>3.66</v>
      </c>
      <c r="O3037" s="68">
        <f t="shared" si="981"/>
        <v>0.91500000000000004</v>
      </c>
      <c r="P3037" s="68">
        <f t="shared" si="986"/>
        <v>2.7450000000000001</v>
      </c>
      <c r="Q3037" s="69">
        <f t="shared" si="982"/>
        <v>0.25</v>
      </c>
    </row>
    <row r="3038" spans="1:17" ht="51.95" customHeight="1" thickBot="1" x14ac:dyDescent="0.25">
      <c r="A3038" s="12" t="s">
        <v>48</v>
      </c>
      <c r="B3038" s="14">
        <v>97333</v>
      </c>
      <c r="C3038" s="12" t="s">
        <v>44</v>
      </c>
      <c r="D3038" s="12" t="s">
        <v>1487</v>
      </c>
      <c r="E3038" s="137" t="s">
        <v>154</v>
      </c>
      <c r="F3038" s="137"/>
      <c r="G3038" s="13" t="s">
        <v>108</v>
      </c>
      <c r="H3038" s="16">
        <v>1</v>
      </c>
      <c r="I3038" s="15">
        <f t="shared" si="991"/>
        <v>46.762500000000003</v>
      </c>
      <c r="J3038" s="15">
        <f t="shared" ref="J3038" si="992">ROUNDDOWN(H3038*I3038,2)</f>
        <v>46.76</v>
      </c>
      <c r="K3038" s="65"/>
      <c r="N3038" s="59">
        <v>62.35</v>
      </c>
      <c r="O3038" s="68">
        <f t="shared" si="981"/>
        <v>15.5875</v>
      </c>
      <c r="P3038" s="68">
        <f t="shared" si="986"/>
        <v>46.762500000000003</v>
      </c>
      <c r="Q3038" s="69">
        <f t="shared" si="982"/>
        <v>0.25</v>
      </c>
    </row>
    <row r="3039" spans="1:17" ht="0.95" customHeight="1" thickTop="1" x14ac:dyDescent="0.2">
      <c r="A3039" s="11"/>
      <c r="B3039" s="11"/>
      <c r="C3039" s="11"/>
      <c r="D3039" s="11"/>
      <c r="E3039" s="11"/>
      <c r="F3039" s="11"/>
      <c r="G3039" s="11"/>
      <c r="H3039" s="11"/>
      <c r="I3039" s="11"/>
      <c r="J3039" s="11"/>
      <c r="K3039" s="65" t="b">
        <f t="shared" si="983"/>
        <v>0</v>
      </c>
      <c r="N3039" s="59"/>
      <c r="O3039" s="68">
        <f t="shared" si="981"/>
        <v>0</v>
      </c>
      <c r="P3039" s="68">
        <f t="shared" si="986"/>
        <v>0</v>
      </c>
      <c r="Q3039" s="69" t="e">
        <f t="shared" si="982"/>
        <v>#DIV/0!</v>
      </c>
    </row>
    <row r="3040" spans="1:17" ht="18" customHeight="1" x14ac:dyDescent="0.2">
      <c r="A3040" s="2" t="s">
        <v>1488</v>
      </c>
      <c r="B3040" s="4" t="s">
        <v>36</v>
      </c>
      <c r="C3040" s="2" t="s">
        <v>37</v>
      </c>
      <c r="D3040" s="2" t="s">
        <v>9</v>
      </c>
      <c r="E3040" s="129" t="s">
        <v>38</v>
      </c>
      <c r="F3040" s="129"/>
      <c r="G3040" s="3" t="s">
        <v>39</v>
      </c>
      <c r="H3040" s="4" t="s">
        <v>40</v>
      </c>
      <c r="I3040" s="4" t="s">
        <v>41</v>
      </c>
      <c r="J3040" s="4" t="s">
        <v>10</v>
      </c>
      <c r="K3040" s="65">
        <f t="shared" si="983"/>
        <v>59.81</v>
      </c>
      <c r="N3040" s="59" t="s">
        <v>41</v>
      </c>
      <c r="O3040" s="68" t="e">
        <f t="shared" si="981"/>
        <v>#VALUE!</v>
      </c>
      <c r="P3040" s="68" t="e">
        <f t="shared" si="986"/>
        <v>#VALUE!</v>
      </c>
      <c r="Q3040" s="69" t="e">
        <f t="shared" si="982"/>
        <v>#VALUE!</v>
      </c>
    </row>
    <row r="3041" spans="1:17" ht="39" customHeight="1" x14ac:dyDescent="0.2">
      <c r="A3041" s="6" t="s">
        <v>42</v>
      </c>
      <c r="B3041" s="8">
        <v>103292</v>
      </c>
      <c r="C3041" s="6" t="s">
        <v>44</v>
      </c>
      <c r="D3041" s="6" t="s">
        <v>1489</v>
      </c>
      <c r="E3041" s="138" t="s">
        <v>251</v>
      </c>
      <c r="F3041" s="138"/>
      <c r="G3041" s="7" t="s">
        <v>108</v>
      </c>
      <c r="H3041" s="10">
        <v>1</v>
      </c>
      <c r="I3041" s="9">
        <f>SUM(J3042:J3043)</f>
        <v>59.81</v>
      </c>
      <c r="J3041" s="9">
        <f>H3041*I3041</f>
        <v>59.81</v>
      </c>
      <c r="K3041" s="65"/>
      <c r="N3041" s="59">
        <v>79.75</v>
      </c>
      <c r="O3041" s="68">
        <f t="shared" si="981"/>
        <v>19.9375</v>
      </c>
      <c r="P3041" s="68">
        <f t="shared" si="986"/>
        <v>59.8125</v>
      </c>
      <c r="Q3041" s="69">
        <f t="shared" si="982"/>
        <v>0.25</v>
      </c>
    </row>
    <row r="3042" spans="1:17" ht="39" customHeight="1" x14ac:dyDescent="0.2">
      <c r="A3042" s="12" t="s">
        <v>48</v>
      </c>
      <c r="B3042" s="14">
        <v>91166</v>
      </c>
      <c r="C3042" s="12" t="s">
        <v>44</v>
      </c>
      <c r="D3042" s="12" t="s">
        <v>1480</v>
      </c>
      <c r="E3042" s="137" t="s">
        <v>154</v>
      </c>
      <c r="F3042" s="137"/>
      <c r="G3042" s="13" t="s">
        <v>108</v>
      </c>
      <c r="H3042" s="16">
        <v>1</v>
      </c>
      <c r="I3042" s="15">
        <f t="shared" ref="I3042:I3043" si="993">P3042</f>
        <v>2.7450000000000001</v>
      </c>
      <c r="J3042" s="15">
        <f>ROUND(H3042*I3042,2)</f>
        <v>2.75</v>
      </c>
      <c r="K3042" s="65"/>
      <c r="N3042" s="59">
        <v>3.66</v>
      </c>
      <c r="O3042" s="68">
        <f t="shared" si="981"/>
        <v>0.91500000000000004</v>
      </c>
      <c r="P3042" s="68">
        <f t="shared" si="986"/>
        <v>2.7450000000000001</v>
      </c>
      <c r="Q3042" s="69">
        <f t="shared" si="982"/>
        <v>0.25</v>
      </c>
    </row>
    <row r="3043" spans="1:17" ht="51.95" customHeight="1" thickBot="1" x14ac:dyDescent="0.25">
      <c r="A3043" s="12" t="s">
        <v>48</v>
      </c>
      <c r="B3043" s="14">
        <v>97334</v>
      </c>
      <c r="C3043" s="12" t="s">
        <v>44</v>
      </c>
      <c r="D3043" s="12" t="s">
        <v>1490</v>
      </c>
      <c r="E3043" s="137" t="s">
        <v>154</v>
      </c>
      <c r="F3043" s="137"/>
      <c r="G3043" s="13" t="s">
        <v>108</v>
      </c>
      <c r="H3043" s="16">
        <v>1</v>
      </c>
      <c r="I3043" s="15">
        <f t="shared" si="993"/>
        <v>57.067500000000003</v>
      </c>
      <c r="J3043" s="15">
        <f t="shared" ref="J3043" si="994">ROUNDDOWN(H3043*I3043,2)</f>
        <v>57.06</v>
      </c>
      <c r="K3043" s="65"/>
      <c r="N3043" s="59">
        <v>76.09</v>
      </c>
      <c r="O3043" s="68">
        <f t="shared" si="981"/>
        <v>19.022500000000001</v>
      </c>
      <c r="P3043" s="68">
        <f t="shared" si="986"/>
        <v>57.067500000000003</v>
      </c>
      <c r="Q3043" s="69">
        <f t="shared" si="982"/>
        <v>0.25</v>
      </c>
    </row>
    <row r="3044" spans="1:17" ht="0.95" customHeight="1" thickTop="1" x14ac:dyDescent="0.2">
      <c r="A3044" s="11"/>
      <c r="B3044" s="11"/>
      <c r="C3044" s="11"/>
      <c r="D3044" s="11"/>
      <c r="E3044" s="11"/>
      <c r="F3044" s="11"/>
      <c r="G3044" s="11"/>
      <c r="H3044" s="11"/>
      <c r="I3044" s="11"/>
      <c r="J3044" s="11"/>
      <c r="K3044" s="65" t="b">
        <f t="shared" si="983"/>
        <v>0</v>
      </c>
      <c r="N3044" s="59"/>
      <c r="O3044" s="68">
        <f t="shared" si="981"/>
        <v>0</v>
      </c>
      <c r="P3044" s="68">
        <f t="shared" si="986"/>
        <v>0</v>
      </c>
      <c r="Q3044" s="69" t="e">
        <f t="shared" si="982"/>
        <v>#DIV/0!</v>
      </c>
    </row>
    <row r="3045" spans="1:17" ht="18" customHeight="1" x14ac:dyDescent="0.2">
      <c r="A3045" s="2" t="s">
        <v>1491</v>
      </c>
      <c r="B3045" s="4" t="s">
        <v>36</v>
      </c>
      <c r="C3045" s="2" t="s">
        <v>37</v>
      </c>
      <c r="D3045" s="2" t="s">
        <v>9</v>
      </c>
      <c r="E3045" s="129" t="s">
        <v>38</v>
      </c>
      <c r="F3045" s="129"/>
      <c r="G3045" s="3" t="s">
        <v>39</v>
      </c>
      <c r="H3045" s="4" t="s">
        <v>40</v>
      </c>
      <c r="I3045" s="4" t="s">
        <v>41</v>
      </c>
      <c r="J3045" s="4" t="s">
        <v>10</v>
      </c>
      <c r="K3045" s="65">
        <f t="shared" si="983"/>
        <v>63.5</v>
      </c>
      <c r="N3045" s="59" t="s">
        <v>41</v>
      </c>
      <c r="O3045" s="68" t="e">
        <f t="shared" si="981"/>
        <v>#VALUE!</v>
      </c>
      <c r="P3045" s="68" t="e">
        <f t="shared" si="986"/>
        <v>#VALUE!</v>
      </c>
      <c r="Q3045" s="69" t="e">
        <f t="shared" si="982"/>
        <v>#VALUE!</v>
      </c>
    </row>
    <row r="3046" spans="1:17" ht="39" customHeight="1" x14ac:dyDescent="0.2">
      <c r="A3046" s="6" t="s">
        <v>42</v>
      </c>
      <c r="B3046" s="8" t="s">
        <v>1492</v>
      </c>
      <c r="C3046" s="6" t="s">
        <v>278</v>
      </c>
      <c r="D3046" s="6" t="s">
        <v>1493</v>
      </c>
      <c r="E3046" s="138" t="s">
        <v>1494</v>
      </c>
      <c r="F3046" s="138"/>
      <c r="G3046" s="7" t="s">
        <v>108</v>
      </c>
      <c r="H3046" s="10">
        <v>1</v>
      </c>
      <c r="I3046" s="9">
        <f>SUM(J3047:J3053)</f>
        <v>63.5</v>
      </c>
      <c r="J3046" s="9">
        <f>H3046*I3046</f>
        <v>63.5</v>
      </c>
      <c r="K3046" s="65"/>
      <c r="N3046" s="59">
        <v>84.66</v>
      </c>
      <c r="O3046" s="68">
        <f t="shared" si="981"/>
        <v>21.164999999999999</v>
      </c>
      <c r="P3046" s="68">
        <f t="shared" si="986"/>
        <v>63.494999999999997</v>
      </c>
      <c r="Q3046" s="69">
        <f t="shared" si="982"/>
        <v>0.25</v>
      </c>
    </row>
    <row r="3047" spans="1:17" ht="26.1" customHeight="1" x14ac:dyDescent="0.2">
      <c r="A3047" s="12" t="s">
        <v>48</v>
      </c>
      <c r="B3047" s="14">
        <v>88248</v>
      </c>
      <c r="C3047" s="12" t="s">
        <v>44</v>
      </c>
      <c r="D3047" s="12" t="s">
        <v>754</v>
      </c>
      <c r="E3047" s="137" t="s">
        <v>46</v>
      </c>
      <c r="F3047" s="137"/>
      <c r="G3047" s="13" t="s">
        <v>73</v>
      </c>
      <c r="H3047" s="16">
        <v>0.36</v>
      </c>
      <c r="I3047" s="15">
        <f t="shared" ref="I3047:I3053" si="995">P3047</f>
        <v>12.914999999999999</v>
      </c>
      <c r="J3047" s="15">
        <f>ROUND(H3047*I3047,2)</f>
        <v>4.6500000000000004</v>
      </c>
      <c r="K3047" s="65"/>
      <c r="N3047" s="59">
        <v>17.22</v>
      </c>
      <c r="O3047" s="68">
        <f t="shared" si="981"/>
        <v>4.3049999999999997</v>
      </c>
      <c r="P3047" s="68">
        <f t="shared" si="986"/>
        <v>12.914999999999999</v>
      </c>
      <c r="Q3047" s="69">
        <f t="shared" si="982"/>
        <v>0.25</v>
      </c>
    </row>
    <row r="3048" spans="1:17" ht="26.1" customHeight="1" x14ac:dyDescent="0.2">
      <c r="A3048" s="12" t="s">
        <v>48</v>
      </c>
      <c r="B3048" s="14">
        <v>88267</v>
      </c>
      <c r="C3048" s="12" t="s">
        <v>44</v>
      </c>
      <c r="D3048" s="12" t="s">
        <v>486</v>
      </c>
      <c r="E3048" s="137" t="s">
        <v>46</v>
      </c>
      <c r="F3048" s="137"/>
      <c r="G3048" s="13" t="s">
        <v>73</v>
      </c>
      <c r="H3048" s="16">
        <v>0.36</v>
      </c>
      <c r="I3048" s="15">
        <f t="shared" si="995"/>
        <v>15.75</v>
      </c>
      <c r="J3048" s="15">
        <f>ROUND(H3048*I3048,2)</f>
        <v>5.67</v>
      </c>
      <c r="K3048" s="65"/>
      <c r="N3048" s="59">
        <v>21</v>
      </c>
      <c r="O3048" s="68">
        <f t="shared" si="981"/>
        <v>5.25</v>
      </c>
      <c r="P3048" s="68">
        <f t="shared" si="986"/>
        <v>15.75</v>
      </c>
      <c r="Q3048" s="69">
        <f t="shared" si="982"/>
        <v>0.25</v>
      </c>
    </row>
    <row r="3049" spans="1:17" ht="24" customHeight="1" x14ac:dyDescent="0.2">
      <c r="A3049" s="17" t="s">
        <v>50</v>
      </c>
      <c r="B3049" s="19" t="s">
        <v>1495</v>
      </c>
      <c r="C3049" s="17" t="s">
        <v>278</v>
      </c>
      <c r="D3049" s="17" t="s">
        <v>1496</v>
      </c>
      <c r="E3049" s="139" t="s">
        <v>54</v>
      </c>
      <c r="F3049" s="139"/>
      <c r="G3049" s="18" t="s">
        <v>108</v>
      </c>
      <c r="H3049" s="21">
        <v>1.5</v>
      </c>
      <c r="I3049" s="20">
        <f t="shared" si="995"/>
        <v>2.25</v>
      </c>
      <c r="J3049" s="20">
        <f>ROUND(H3049*I3049,2)</f>
        <v>3.38</v>
      </c>
      <c r="K3049" s="65"/>
      <c r="N3049" s="59">
        <v>3</v>
      </c>
      <c r="O3049" s="68">
        <f t="shared" si="981"/>
        <v>0.75</v>
      </c>
      <c r="P3049" s="68">
        <f t="shared" si="986"/>
        <v>2.25</v>
      </c>
      <c r="Q3049" s="69">
        <f t="shared" si="982"/>
        <v>0.25</v>
      </c>
    </row>
    <row r="3050" spans="1:17" ht="26.1" customHeight="1" x14ac:dyDescent="0.2">
      <c r="A3050" s="17" t="s">
        <v>50</v>
      </c>
      <c r="B3050" s="19">
        <v>38544</v>
      </c>
      <c r="C3050" s="17" t="s">
        <v>44</v>
      </c>
      <c r="D3050" s="17" t="s">
        <v>1497</v>
      </c>
      <c r="E3050" s="139" t="s">
        <v>54</v>
      </c>
      <c r="F3050" s="139"/>
      <c r="G3050" s="18" t="s">
        <v>101</v>
      </c>
      <c r="H3050" s="21">
        <v>6.5799999999999997E-2</v>
      </c>
      <c r="I3050" s="20">
        <f t="shared" si="995"/>
        <v>10.7925</v>
      </c>
      <c r="J3050" s="20">
        <f>ROUND(H3050*I3050,2)</f>
        <v>0.71</v>
      </c>
      <c r="K3050" s="65"/>
      <c r="N3050" s="59">
        <v>14.39</v>
      </c>
      <c r="O3050" s="68">
        <f t="shared" si="981"/>
        <v>3.5975000000000001</v>
      </c>
      <c r="P3050" s="68">
        <f t="shared" si="986"/>
        <v>10.7925</v>
      </c>
      <c r="Q3050" s="69">
        <f t="shared" si="982"/>
        <v>0.25</v>
      </c>
    </row>
    <row r="3051" spans="1:17" ht="26.1" customHeight="1" x14ac:dyDescent="0.2">
      <c r="A3051" s="17" t="s">
        <v>50</v>
      </c>
      <c r="B3051" s="19">
        <v>39897</v>
      </c>
      <c r="C3051" s="17" t="s">
        <v>44</v>
      </c>
      <c r="D3051" s="17" t="s">
        <v>1498</v>
      </c>
      <c r="E3051" s="139" t="s">
        <v>54</v>
      </c>
      <c r="F3051" s="139"/>
      <c r="G3051" s="18" t="s">
        <v>130</v>
      </c>
      <c r="H3051" s="21">
        <v>8.9999999999999998E-4</v>
      </c>
      <c r="I3051" s="20">
        <f t="shared" si="995"/>
        <v>38.685000000000002</v>
      </c>
      <c r="J3051" s="20">
        <f>ROUND(H3051*I3051,2)</f>
        <v>0.03</v>
      </c>
      <c r="K3051" s="65"/>
      <c r="N3051" s="59">
        <v>51.58</v>
      </c>
      <c r="O3051" s="68">
        <f t="shared" si="981"/>
        <v>12.895</v>
      </c>
      <c r="P3051" s="68">
        <f t="shared" si="986"/>
        <v>38.685000000000002</v>
      </c>
      <c r="Q3051" s="69">
        <f t="shared" si="982"/>
        <v>0.24999999999999989</v>
      </c>
    </row>
    <row r="3052" spans="1:17" ht="24" customHeight="1" x14ac:dyDescent="0.2">
      <c r="A3052" s="17" t="s">
        <v>50</v>
      </c>
      <c r="B3052" s="19" t="s">
        <v>1499</v>
      </c>
      <c r="C3052" s="17" t="s">
        <v>278</v>
      </c>
      <c r="D3052" s="17" t="s">
        <v>1500</v>
      </c>
      <c r="E3052" s="139" t="s">
        <v>54</v>
      </c>
      <c r="F3052" s="139"/>
      <c r="G3052" s="18" t="s">
        <v>112</v>
      </c>
      <c r="H3052" s="21">
        <v>6.3E-3</v>
      </c>
      <c r="I3052" s="20">
        <f t="shared" si="995"/>
        <v>62.047499999999999</v>
      </c>
      <c r="J3052" s="20">
        <f>ROUNDUP(H3052*I3052,2)</f>
        <v>0.4</v>
      </c>
      <c r="K3052" s="65"/>
      <c r="N3052" s="59">
        <v>82.73</v>
      </c>
      <c r="O3052" s="68">
        <f t="shared" si="981"/>
        <v>20.682500000000001</v>
      </c>
      <c r="P3052" s="68">
        <f t="shared" si="986"/>
        <v>62.047499999999999</v>
      </c>
      <c r="Q3052" s="69">
        <f t="shared" si="982"/>
        <v>0.25</v>
      </c>
    </row>
    <row r="3053" spans="1:17" ht="39" customHeight="1" thickBot="1" x14ac:dyDescent="0.25">
      <c r="A3053" s="17" t="s">
        <v>50</v>
      </c>
      <c r="B3053" s="19">
        <v>39666</v>
      </c>
      <c r="C3053" s="17" t="s">
        <v>44</v>
      </c>
      <c r="D3053" s="17" t="s">
        <v>1501</v>
      </c>
      <c r="E3053" s="139" t="s">
        <v>54</v>
      </c>
      <c r="F3053" s="139"/>
      <c r="G3053" s="18" t="s">
        <v>108</v>
      </c>
      <c r="H3053" s="21">
        <v>1.1000000000000001</v>
      </c>
      <c r="I3053" s="20">
        <f t="shared" si="995"/>
        <v>44.234999999999999</v>
      </c>
      <c r="J3053" s="20">
        <f t="shared" ref="J3053" si="996">ROUND(H3053*I3053,2)</f>
        <v>48.66</v>
      </c>
      <c r="K3053" s="65"/>
      <c r="N3053" s="59">
        <v>58.98</v>
      </c>
      <c r="O3053" s="68">
        <f t="shared" si="981"/>
        <v>14.744999999999999</v>
      </c>
      <c r="P3053" s="68">
        <f t="shared" si="986"/>
        <v>44.234999999999999</v>
      </c>
      <c r="Q3053" s="69">
        <f t="shared" si="982"/>
        <v>0.25</v>
      </c>
    </row>
    <row r="3054" spans="1:17" ht="0.95" customHeight="1" thickTop="1" x14ac:dyDescent="0.2">
      <c r="A3054" s="11"/>
      <c r="B3054" s="11"/>
      <c r="C3054" s="11"/>
      <c r="D3054" s="11"/>
      <c r="E3054" s="11"/>
      <c r="F3054" s="11"/>
      <c r="G3054" s="11"/>
      <c r="H3054" s="11"/>
      <c r="I3054" s="11"/>
      <c r="J3054" s="11"/>
      <c r="K3054" s="65" t="b">
        <f t="shared" si="983"/>
        <v>0</v>
      </c>
      <c r="N3054" s="59"/>
      <c r="O3054" s="68">
        <f t="shared" si="981"/>
        <v>0</v>
      </c>
      <c r="P3054" s="68">
        <f t="shared" si="986"/>
        <v>0</v>
      </c>
      <c r="Q3054" s="69" t="e">
        <f t="shared" si="982"/>
        <v>#DIV/0!</v>
      </c>
    </row>
    <row r="3055" spans="1:17" ht="18" customHeight="1" x14ac:dyDescent="0.2">
      <c r="A3055" s="2" t="s">
        <v>1502</v>
      </c>
      <c r="B3055" s="4" t="s">
        <v>36</v>
      </c>
      <c r="C3055" s="2" t="s">
        <v>37</v>
      </c>
      <c r="D3055" s="2" t="s">
        <v>9</v>
      </c>
      <c r="E3055" s="129" t="s">
        <v>38</v>
      </c>
      <c r="F3055" s="129"/>
      <c r="G3055" s="3" t="s">
        <v>39</v>
      </c>
      <c r="H3055" s="4" t="s">
        <v>40</v>
      </c>
      <c r="I3055" s="4" t="s">
        <v>41</v>
      </c>
      <c r="J3055" s="4" t="s">
        <v>10</v>
      </c>
      <c r="K3055" s="65">
        <f t="shared" si="983"/>
        <v>5.9999999999999991</v>
      </c>
      <c r="N3055" s="59" t="s">
        <v>41</v>
      </c>
      <c r="O3055" s="68" t="e">
        <f t="shared" si="981"/>
        <v>#VALUE!</v>
      </c>
      <c r="P3055" s="68" t="e">
        <f t="shared" si="986"/>
        <v>#VALUE!</v>
      </c>
      <c r="Q3055" s="69" t="e">
        <f t="shared" si="982"/>
        <v>#VALUE!</v>
      </c>
    </row>
    <row r="3056" spans="1:17" ht="39" customHeight="1" x14ac:dyDescent="0.2">
      <c r="A3056" s="6" t="s">
        <v>42</v>
      </c>
      <c r="B3056" s="8">
        <v>89386</v>
      </c>
      <c r="C3056" s="6" t="s">
        <v>44</v>
      </c>
      <c r="D3056" s="6" t="s">
        <v>1503</v>
      </c>
      <c r="E3056" s="138" t="s">
        <v>154</v>
      </c>
      <c r="F3056" s="138"/>
      <c r="G3056" s="7" t="s">
        <v>130</v>
      </c>
      <c r="H3056" s="10">
        <v>1</v>
      </c>
      <c r="I3056" s="9">
        <f>SUM(J3057:J3062)</f>
        <v>5.9999999999999991</v>
      </c>
      <c r="J3056" s="9">
        <f>H3056*I3056</f>
        <v>5.9999999999999991</v>
      </c>
      <c r="K3056" s="65"/>
      <c r="N3056" s="59">
        <v>7.99</v>
      </c>
      <c r="O3056" s="68">
        <f t="shared" si="981"/>
        <v>1.9975000000000001</v>
      </c>
      <c r="P3056" s="68">
        <f t="shared" si="986"/>
        <v>5.9924999999999997</v>
      </c>
      <c r="Q3056" s="69">
        <f t="shared" si="982"/>
        <v>0.25000000000000011</v>
      </c>
    </row>
    <row r="3057" spans="1:17" ht="26.1" customHeight="1" x14ac:dyDescent="0.2">
      <c r="A3057" s="12" t="s">
        <v>48</v>
      </c>
      <c r="B3057" s="14">
        <v>88248</v>
      </c>
      <c r="C3057" s="12" t="s">
        <v>44</v>
      </c>
      <c r="D3057" s="12" t="s">
        <v>754</v>
      </c>
      <c r="E3057" s="137" t="s">
        <v>46</v>
      </c>
      <c r="F3057" s="137"/>
      <c r="G3057" s="13" t="s">
        <v>73</v>
      </c>
      <c r="H3057" s="16">
        <v>0.1205</v>
      </c>
      <c r="I3057" s="15">
        <f t="shared" ref="I3057:I3062" si="997">P3057</f>
        <v>12.914999999999999</v>
      </c>
      <c r="J3057" s="15">
        <f>ROUND(H3057*I3057,2)</f>
        <v>1.56</v>
      </c>
      <c r="K3057" s="65"/>
      <c r="N3057" s="59">
        <v>17.22</v>
      </c>
      <c r="O3057" s="68">
        <f t="shared" si="981"/>
        <v>4.3049999999999997</v>
      </c>
      <c r="P3057" s="68">
        <f t="shared" si="986"/>
        <v>12.914999999999999</v>
      </c>
      <c r="Q3057" s="69">
        <f t="shared" si="982"/>
        <v>0.25</v>
      </c>
    </row>
    <row r="3058" spans="1:17" ht="26.1" customHeight="1" x14ac:dyDescent="0.2">
      <c r="A3058" s="12" t="s">
        <v>48</v>
      </c>
      <c r="B3058" s="14">
        <v>88267</v>
      </c>
      <c r="C3058" s="12" t="s">
        <v>44</v>
      </c>
      <c r="D3058" s="12" t="s">
        <v>486</v>
      </c>
      <c r="E3058" s="137" t="s">
        <v>46</v>
      </c>
      <c r="F3058" s="137"/>
      <c r="G3058" s="13" t="s">
        <v>73</v>
      </c>
      <c r="H3058" s="16">
        <v>0.121</v>
      </c>
      <c r="I3058" s="15">
        <f t="shared" si="997"/>
        <v>15.75</v>
      </c>
      <c r="J3058" s="15">
        <f>ROUND(H3058*I3058,2)</f>
        <v>1.91</v>
      </c>
      <c r="K3058" s="65"/>
      <c r="N3058" s="59">
        <v>21</v>
      </c>
      <c r="O3058" s="68">
        <f t="shared" si="981"/>
        <v>5.25</v>
      </c>
      <c r="P3058" s="68">
        <f t="shared" si="986"/>
        <v>15.75</v>
      </c>
      <c r="Q3058" s="69">
        <f t="shared" si="982"/>
        <v>0.25</v>
      </c>
    </row>
    <row r="3059" spans="1:17" ht="24" customHeight="1" x14ac:dyDescent="0.2">
      <c r="A3059" s="17" t="s">
        <v>50</v>
      </c>
      <c r="B3059" s="19">
        <v>122</v>
      </c>
      <c r="C3059" s="17" t="s">
        <v>44</v>
      </c>
      <c r="D3059" s="17" t="s">
        <v>762</v>
      </c>
      <c r="E3059" s="139" t="s">
        <v>54</v>
      </c>
      <c r="F3059" s="139"/>
      <c r="G3059" s="18" t="s">
        <v>130</v>
      </c>
      <c r="H3059" s="21">
        <v>9.4000000000000004E-3</v>
      </c>
      <c r="I3059" s="20">
        <f t="shared" si="997"/>
        <v>44.954999999999998</v>
      </c>
      <c r="J3059" s="20">
        <f t="shared" ref="J3059:J3062" si="998">ROUNDDOWN(H3059*I3059,2)</f>
        <v>0.42</v>
      </c>
      <c r="K3059" s="65"/>
      <c r="N3059" s="59">
        <v>59.94</v>
      </c>
      <c r="O3059" s="68">
        <f t="shared" si="981"/>
        <v>14.984999999999999</v>
      </c>
      <c r="P3059" s="68">
        <f t="shared" si="986"/>
        <v>44.954999999999998</v>
      </c>
      <c r="Q3059" s="69">
        <f t="shared" si="982"/>
        <v>0.25</v>
      </c>
    </row>
    <row r="3060" spans="1:17" ht="24" customHeight="1" x14ac:dyDescent="0.2">
      <c r="A3060" s="17" t="s">
        <v>50</v>
      </c>
      <c r="B3060" s="19">
        <v>3903</v>
      </c>
      <c r="C3060" s="17" t="s">
        <v>44</v>
      </c>
      <c r="D3060" s="17" t="s">
        <v>1504</v>
      </c>
      <c r="E3060" s="139" t="s">
        <v>54</v>
      </c>
      <c r="F3060" s="139"/>
      <c r="G3060" s="18" t="s">
        <v>130</v>
      </c>
      <c r="H3060" s="21">
        <v>1</v>
      </c>
      <c r="I3060" s="20">
        <f t="shared" si="997"/>
        <v>1.4924999999999999</v>
      </c>
      <c r="J3060" s="20">
        <f t="shared" si="998"/>
        <v>1.49</v>
      </c>
      <c r="K3060" s="65"/>
      <c r="N3060" s="59">
        <v>1.99</v>
      </c>
      <c r="O3060" s="68">
        <f t="shared" si="981"/>
        <v>0.4975</v>
      </c>
      <c r="P3060" s="68">
        <f t="shared" si="986"/>
        <v>1.4924999999999999</v>
      </c>
      <c r="Q3060" s="69">
        <f t="shared" si="982"/>
        <v>0.25</v>
      </c>
    </row>
    <row r="3061" spans="1:17" ht="26.1" customHeight="1" x14ac:dyDescent="0.2">
      <c r="A3061" s="17" t="s">
        <v>50</v>
      </c>
      <c r="B3061" s="19">
        <v>20083</v>
      </c>
      <c r="C3061" s="17" t="s">
        <v>44</v>
      </c>
      <c r="D3061" s="17" t="s">
        <v>764</v>
      </c>
      <c r="E3061" s="139" t="s">
        <v>54</v>
      </c>
      <c r="F3061" s="139"/>
      <c r="G3061" s="18" t="s">
        <v>130</v>
      </c>
      <c r="H3061" s="21">
        <v>1.0999999999999999E-2</v>
      </c>
      <c r="I3061" s="20">
        <f t="shared" si="997"/>
        <v>50.925000000000004</v>
      </c>
      <c r="J3061" s="20">
        <f t="shared" si="998"/>
        <v>0.56000000000000005</v>
      </c>
      <c r="K3061" s="65"/>
      <c r="N3061" s="59">
        <v>67.900000000000006</v>
      </c>
      <c r="O3061" s="68">
        <f t="shared" si="981"/>
        <v>16.975000000000001</v>
      </c>
      <c r="P3061" s="68">
        <f t="shared" si="986"/>
        <v>50.925000000000004</v>
      </c>
      <c r="Q3061" s="69">
        <f t="shared" si="982"/>
        <v>0.25</v>
      </c>
    </row>
    <row r="3062" spans="1:17" ht="24" customHeight="1" thickBot="1" x14ac:dyDescent="0.25">
      <c r="A3062" s="17" t="s">
        <v>50</v>
      </c>
      <c r="B3062" s="19">
        <v>38383</v>
      </c>
      <c r="C3062" s="17" t="s">
        <v>44</v>
      </c>
      <c r="D3062" s="17" t="s">
        <v>756</v>
      </c>
      <c r="E3062" s="139" t="s">
        <v>54</v>
      </c>
      <c r="F3062" s="139"/>
      <c r="G3062" s="18" t="s">
        <v>130</v>
      </c>
      <c r="H3062" s="21">
        <v>4.0300000000000002E-2</v>
      </c>
      <c r="I3062" s="20">
        <f t="shared" si="997"/>
        <v>1.71</v>
      </c>
      <c r="J3062" s="20">
        <f t="shared" si="998"/>
        <v>0.06</v>
      </c>
      <c r="K3062" s="65"/>
      <c r="N3062" s="59">
        <v>2.2799999999999998</v>
      </c>
      <c r="O3062" s="68">
        <f t="shared" si="981"/>
        <v>0.56999999999999995</v>
      </c>
      <c r="P3062" s="68">
        <f t="shared" si="986"/>
        <v>1.71</v>
      </c>
      <c r="Q3062" s="69">
        <f t="shared" si="982"/>
        <v>0.25</v>
      </c>
    </row>
    <row r="3063" spans="1:17" ht="0.95" customHeight="1" thickTop="1" x14ac:dyDescent="0.2">
      <c r="A3063" s="11"/>
      <c r="B3063" s="11"/>
      <c r="C3063" s="11"/>
      <c r="D3063" s="11"/>
      <c r="E3063" s="11"/>
      <c r="F3063" s="11"/>
      <c r="G3063" s="11"/>
      <c r="H3063" s="11"/>
      <c r="I3063" s="11"/>
      <c r="J3063" s="11"/>
      <c r="K3063" s="65" t="b">
        <f t="shared" si="983"/>
        <v>0</v>
      </c>
      <c r="N3063" s="59"/>
      <c r="O3063" s="68">
        <f t="shared" si="981"/>
        <v>0</v>
      </c>
      <c r="P3063" s="68">
        <f t="shared" si="986"/>
        <v>0</v>
      </c>
      <c r="Q3063" s="69" t="e">
        <f t="shared" si="982"/>
        <v>#DIV/0!</v>
      </c>
    </row>
    <row r="3064" spans="1:17" ht="18" customHeight="1" x14ac:dyDescent="0.2">
      <c r="A3064" s="2" t="s">
        <v>1505</v>
      </c>
      <c r="B3064" s="4" t="s">
        <v>36</v>
      </c>
      <c r="C3064" s="2" t="s">
        <v>37</v>
      </c>
      <c r="D3064" s="2" t="s">
        <v>9</v>
      </c>
      <c r="E3064" s="129" t="s">
        <v>38</v>
      </c>
      <c r="F3064" s="129"/>
      <c r="G3064" s="3" t="s">
        <v>39</v>
      </c>
      <c r="H3064" s="4" t="s">
        <v>40</v>
      </c>
      <c r="I3064" s="4" t="s">
        <v>41</v>
      </c>
      <c r="J3064" s="4" t="s">
        <v>10</v>
      </c>
      <c r="K3064" s="65">
        <f t="shared" si="983"/>
        <v>11.07</v>
      </c>
      <c r="N3064" s="59" t="s">
        <v>41</v>
      </c>
      <c r="O3064" s="68" t="e">
        <f t="shared" si="981"/>
        <v>#VALUE!</v>
      </c>
      <c r="P3064" s="68" t="e">
        <f t="shared" si="986"/>
        <v>#VALUE!</v>
      </c>
      <c r="Q3064" s="69" t="e">
        <f t="shared" si="982"/>
        <v>#VALUE!</v>
      </c>
    </row>
    <row r="3065" spans="1:17" ht="39" customHeight="1" x14ac:dyDescent="0.2">
      <c r="A3065" s="6" t="s">
        <v>42</v>
      </c>
      <c r="B3065" s="8">
        <v>89369</v>
      </c>
      <c r="C3065" s="6" t="s">
        <v>44</v>
      </c>
      <c r="D3065" s="6" t="s">
        <v>1506</v>
      </c>
      <c r="E3065" s="138" t="s">
        <v>154</v>
      </c>
      <c r="F3065" s="138"/>
      <c r="G3065" s="7" t="s">
        <v>130</v>
      </c>
      <c r="H3065" s="10">
        <v>1</v>
      </c>
      <c r="I3065" s="9">
        <f>SUM(J3066:J3071)</f>
        <v>11.07</v>
      </c>
      <c r="J3065" s="9">
        <f>H3065*I3065</f>
        <v>11.07</v>
      </c>
      <c r="K3065" s="65"/>
      <c r="N3065" s="59">
        <v>14.750000000000002</v>
      </c>
      <c r="O3065" s="68">
        <f t="shared" si="981"/>
        <v>3.6875000000000004</v>
      </c>
      <c r="P3065" s="68">
        <f t="shared" si="986"/>
        <v>11.062500000000002</v>
      </c>
      <c r="Q3065" s="69">
        <f t="shared" si="982"/>
        <v>0.25</v>
      </c>
    </row>
    <row r="3066" spans="1:17" ht="26.1" customHeight="1" x14ac:dyDescent="0.2">
      <c r="A3066" s="12" t="s">
        <v>48</v>
      </c>
      <c r="B3066" s="14">
        <v>88248</v>
      </c>
      <c r="C3066" s="12" t="s">
        <v>44</v>
      </c>
      <c r="D3066" s="12" t="s">
        <v>754</v>
      </c>
      <c r="E3066" s="137" t="s">
        <v>46</v>
      </c>
      <c r="F3066" s="137"/>
      <c r="G3066" s="13" t="s">
        <v>73</v>
      </c>
      <c r="H3066" s="16">
        <v>0.1812</v>
      </c>
      <c r="I3066" s="15">
        <f t="shared" ref="I3066:I3071" si="999">P3066</f>
        <v>12.914999999999999</v>
      </c>
      <c r="J3066" s="15">
        <f t="shared" ref="J3066:J3071" si="1000">ROUND(H3066*I3066,2)</f>
        <v>2.34</v>
      </c>
      <c r="K3066" s="65"/>
      <c r="N3066" s="59">
        <v>17.22</v>
      </c>
      <c r="O3066" s="68">
        <f t="shared" si="981"/>
        <v>4.3049999999999997</v>
      </c>
      <c r="P3066" s="68">
        <f t="shared" si="986"/>
        <v>12.914999999999999</v>
      </c>
      <c r="Q3066" s="69">
        <f t="shared" si="982"/>
        <v>0.25</v>
      </c>
    </row>
    <row r="3067" spans="1:17" ht="26.1" customHeight="1" x14ac:dyDescent="0.2">
      <c r="A3067" s="12" t="s">
        <v>48</v>
      </c>
      <c r="B3067" s="14">
        <v>88267</v>
      </c>
      <c r="C3067" s="12" t="s">
        <v>44</v>
      </c>
      <c r="D3067" s="12" t="s">
        <v>486</v>
      </c>
      <c r="E3067" s="137" t="s">
        <v>46</v>
      </c>
      <c r="F3067" s="137"/>
      <c r="G3067" s="13" t="s">
        <v>73</v>
      </c>
      <c r="H3067" s="16">
        <v>0.1812</v>
      </c>
      <c r="I3067" s="15">
        <f t="shared" si="999"/>
        <v>15.75</v>
      </c>
      <c r="J3067" s="15">
        <f t="shared" si="1000"/>
        <v>2.85</v>
      </c>
      <c r="K3067" s="65"/>
      <c r="N3067" s="59">
        <v>21</v>
      </c>
      <c r="O3067" s="68">
        <f t="shared" si="981"/>
        <v>5.25</v>
      </c>
      <c r="P3067" s="68">
        <f t="shared" si="986"/>
        <v>15.75</v>
      </c>
      <c r="Q3067" s="69">
        <f t="shared" si="982"/>
        <v>0.25</v>
      </c>
    </row>
    <row r="3068" spans="1:17" ht="24" customHeight="1" x14ac:dyDescent="0.2">
      <c r="A3068" s="17" t="s">
        <v>50</v>
      </c>
      <c r="B3068" s="19">
        <v>122</v>
      </c>
      <c r="C3068" s="17" t="s">
        <v>44</v>
      </c>
      <c r="D3068" s="17" t="s">
        <v>762</v>
      </c>
      <c r="E3068" s="139" t="s">
        <v>54</v>
      </c>
      <c r="F3068" s="139"/>
      <c r="G3068" s="18" t="s">
        <v>130</v>
      </c>
      <c r="H3068" s="21">
        <v>9.4000000000000004E-3</v>
      </c>
      <c r="I3068" s="20">
        <f t="shared" si="999"/>
        <v>44.954999999999998</v>
      </c>
      <c r="J3068" s="20">
        <f t="shared" si="1000"/>
        <v>0.42</v>
      </c>
      <c r="K3068" s="65"/>
      <c r="N3068" s="59">
        <v>59.94</v>
      </c>
      <c r="O3068" s="68">
        <f t="shared" si="981"/>
        <v>14.984999999999999</v>
      </c>
      <c r="P3068" s="68">
        <f t="shared" si="986"/>
        <v>44.954999999999998</v>
      </c>
      <c r="Q3068" s="69">
        <f t="shared" si="982"/>
        <v>0.25</v>
      </c>
    </row>
    <row r="3069" spans="1:17" ht="26.1" customHeight="1" x14ac:dyDescent="0.2">
      <c r="A3069" s="17" t="s">
        <v>50</v>
      </c>
      <c r="B3069" s="19">
        <v>1957</v>
      </c>
      <c r="C3069" s="17" t="s">
        <v>44</v>
      </c>
      <c r="D3069" s="17" t="s">
        <v>1507</v>
      </c>
      <c r="E3069" s="139" t="s">
        <v>54</v>
      </c>
      <c r="F3069" s="139"/>
      <c r="G3069" s="18" t="s">
        <v>130</v>
      </c>
      <c r="H3069" s="21">
        <v>1</v>
      </c>
      <c r="I3069" s="20">
        <f t="shared" si="999"/>
        <v>4.83</v>
      </c>
      <c r="J3069" s="20">
        <f t="shared" si="1000"/>
        <v>4.83</v>
      </c>
      <c r="K3069" s="65"/>
      <c r="N3069" s="59">
        <v>6.44</v>
      </c>
      <c r="O3069" s="68">
        <f t="shared" si="981"/>
        <v>1.61</v>
      </c>
      <c r="P3069" s="68">
        <f t="shared" si="986"/>
        <v>4.83</v>
      </c>
      <c r="Q3069" s="69">
        <f t="shared" si="982"/>
        <v>0.25</v>
      </c>
    </row>
    <row r="3070" spans="1:17" ht="26.1" customHeight="1" x14ac:dyDescent="0.2">
      <c r="A3070" s="17" t="s">
        <v>50</v>
      </c>
      <c r="B3070" s="19">
        <v>20083</v>
      </c>
      <c r="C3070" s="17" t="s">
        <v>44</v>
      </c>
      <c r="D3070" s="17" t="s">
        <v>764</v>
      </c>
      <c r="E3070" s="139" t="s">
        <v>54</v>
      </c>
      <c r="F3070" s="139"/>
      <c r="G3070" s="18" t="s">
        <v>130</v>
      </c>
      <c r="H3070" s="21">
        <v>1.0999999999999999E-2</v>
      </c>
      <c r="I3070" s="20">
        <f t="shared" si="999"/>
        <v>50.925000000000004</v>
      </c>
      <c r="J3070" s="20">
        <f t="shared" si="1000"/>
        <v>0.56000000000000005</v>
      </c>
      <c r="K3070" s="65"/>
      <c r="N3070" s="59">
        <v>67.900000000000006</v>
      </c>
      <c r="O3070" s="68">
        <f t="shared" si="981"/>
        <v>16.975000000000001</v>
      </c>
      <c r="P3070" s="68">
        <f t="shared" si="986"/>
        <v>50.925000000000004</v>
      </c>
      <c r="Q3070" s="69">
        <f t="shared" si="982"/>
        <v>0.25</v>
      </c>
    </row>
    <row r="3071" spans="1:17" ht="24" customHeight="1" thickBot="1" x14ac:dyDescent="0.25">
      <c r="A3071" s="17" t="s">
        <v>50</v>
      </c>
      <c r="B3071" s="19">
        <v>38383</v>
      </c>
      <c r="C3071" s="17" t="s">
        <v>44</v>
      </c>
      <c r="D3071" s="17" t="s">
        <v>756</v>
      </c>
      <c r="E3071" s="139" t="s">
        <v>54</v>
      </c>
      <c r="F3071" s="139"/>
      <c r="G3071" s="18" t="s">
        <v>130</v>
      </c>
      <c r="H3071" s="21">
        <v>4.0300000000000002E-2</v>
      </c>
      <c r="I3071" s="20">
        <f t="shared" si="999"/>
        <v>1.71</v>
      </c>
      <c r="J3071" s="20">
        <f t="shared" si="1000"/>
        <v>7.0000000000000007E-2</v>
      </c>
      <c r="K3071" s="65"/>
      <c r="N3071" s="59">
        <v>2.2799999999999998</v>
      </c>
      <c r="O3071" s="68">
        <f t="shared" si="981"/>
        <v>0.56999999999999995</v>
      </c>
      <c r="P3071" s="68">
        <f t="shared" si="986"/>
        <v>1.71</v>
      </c>
      <c r="Q3071" s="69">
        <f t="shared" si="982"/>
        <v>0.25</v>
      </c>
    </row>
    <row r="3072" spans="1:17" ht="0.95" customHeight="1" thickTop="1" x14ac:dyDescent="0.2">
      <c r="A3072" s="11"/>
      <c r="B3072" s="11"/>
      <c r="C3072" s="11"/>
      <c r="D3072" s="11"/>
      <c r="E3072" s="11"/>
      <c r="F3072" s="11"/>
      <c r="G3072" s="11"/>
      <c r="H3072" s="11"/>
      <c r="I3072" s="11"/>
      <c r="J3072" s="11"/>
      <c r="K3072" s="65" t="b">
        <f t="shared" si="983"/>
        <v>0</v>
      </c>
      <c r="N3072" s="59"/>
      <c r="O3072" s="68">
        <f t="shared" si="981"/>
        <v>0</v>
      </c>
      <c r="P3072" s="68">
        <f t="shared" si="986"/>
        <v>0</v>
      </c>
      <c r="Q3072" s="69" t="e">
        <f t="shared" si="982"/>
        <v>#DIV/0!</v>
      </c>
    </row>
    <row r="3073" spans="1:17" ht="18" customHeight="1" x14ac:dyDescent="0.2">
      <c r="A3073" s="2" t="s">
        <v>1508</v>
      </c>
      <c r="B3073" s="4" t="s">
        <v>36</v>
      </c>
      <c r="C3073" s="2" t="s">
        <v>37</v>
      </c>
      <c r="D3073" s="2" t="s">
        <v>9</v>
      </c>
      <c r="E3073" s="129" t="s">
        <v>38</v>
      </c>
      <c r="F3073" s="129"/>
      <c r="G3073" s="3" t="s">
        <v>39</v>
      </c>
      <c r="H3073" s="4" t="s">
        <v>40</v>
      </c>
      <c r="I3073" s="4" t="s">
        <v>41</v>
      </c>
      <c r="J3073" s="4" t="s">
        <v>10</v>
      </c>
      <c r="K3073" s="65">
        <f t="shared" si="983"/>
        <v>9.57</v>
      </c>
      <c r="N3073" s="59" t="s">
        <v>41</v>
      </c>
      <c r="O3073" s="68" t="e">
        <f t="shared" si="981"/>
        <v>#VALUE!</v>
      </c>
      <c r="P3073" s="68" t="e">
        <f t="shared" si="986"/>
        <v>#VALUE!</v>
      </c>
      <c r="Q3073" s="69" t="e">
        <f t="shared" si="982"/>
        <v>#VALUE!</v>
      </c>
    </row>
    <row r="3074" spans="1:17" ht="39" customHeight="1" x14ac:dyDescent="0.2">
      <c r="A3074" s="6" t="s">
        <v>42</v>
      </c>
      <c r="B3074" s="8">
        <v>89370</v>
      </c>
      <c r="C3074" s="6" t="s">
        <v>44</v>
      </c>
      <c r="D3074" s="6" t="s">
        <v>1509</v>
      </c>
      <c r="E3074" s="138" t="s">
        <v>154</v>
      </c>
      <c r="F3074" s="138"/>
      <c r="G3074" s="7" t="s">
        <v>130</v>
      </c>
      <c r="H3074" s="10">
        <v>1</v>
      </c>
      <c r="I3074" s="9">
        <f>SUM(J3075:J3080)</f>
        <v>9.57</v>
      </c>
      <c r="J3074" s="9">
        <f>H3074*I3074</f>
        <v>9.57</v>
      </c>
      <c r="K3074" s="65"/>
      <c r="N3074" s="59">
        <v>12.76</v>
      </c>
      <c r="O3074" s="68">
        <f t="shared" si="981"/>
        <v>3.19</v>
      </c>
      <c r="P3074" s="68">
        <f t="shared" si="986"/>
        <v>9.57</v>
      </c>
      <c r="Q3074" s="69">
        <f t="shared" si="982"/>
        <v>0.25</v>
      </c>
    </row>
    <row r="3075" spans="1:17" ht="26.1" customHeight="1" x14ac:dyDescent="0.2">
      <c r="A3075" s="12" t="s">
        <v>48</v>
      </c>
      <c r="B3075" s="14">
        <v>88248</v>
      </c>
      <c r="C3075" s="12" t="s">
        <v>44</v>
      </c>
      <c r="D3075" s="12" t="s">
        <v>754</v>
      </c>
      <c r="E3075" s="137" t="s">
        <v>46</v>
      </c>
      <c r="F3075" s="137"/>
      <c r="G3075" s="13" t="s">
        <v>73</v>
      </c>
      <c r="H3075" s="16">
        <v>0.1812</v>
      </c>
      <c r="I3075" s="15">
        <f t="shared" ref="I3075:I3080" si="1001">P3075</f>
        <v>12.914999999999999</v>
      </c>
      <c r="J3075" s="15">
        <f>ROUND(H3075*I3075,2)</f>
        <v>2.34</v>
      </c>
      <c r="K3075" s="65"/>
      <c r="N3075" s="59">
        <v>17.22</v>
      </c>
      <c r="O3075" s="68">
        <f t="shared" si="981"/>
        <v>4.3049999999999997</v>
      </c>
      <c r="P3075" s="68">
        <f t="shared" si="986"/>
        <v>12.914999999999999</v>
      </c>
      <c r="Q3075" s="69">
        <f t="shared" si="982"/>
        <v>0.25</v>
      </c>
    </row>
    <row r="3076" spans="1:17" ht="26.1" customHeight="1" x14ac:dyDescent="0.2">
      <c r="A3076" s="12" t="s">
        <v>48</v>
      </c>
      <c r="B3076" s="14">
        <v>88267</v>
      </c>
      <c r="C3076" s="12" t="s">
        <v>44</v>
      </c>
      <c r="D3076" s="12" t="s">
        <v>486</v>
      </c>
      <c r="E3076" s="137" t="s">
        <v>46</v>
      </c>
      <c r="F3076" s="137"/>
      <c r="G3076" s="13" t="s">
        <v>73</v>
      </c>
      <c r="H3076" s="16">
        <v>0.1812</v>
      </c>
      <c r="I3076" s="15">
        <f t="shared" si="1001"/>
        <v>15.75</v>
      </c>
      <c r="J3076" s="15">
        <f>ROUND(H3076*I3076,2)</f>
        <v>2.85</v>
      </c>
      <c r="K3076" s="65"/>
      <c r="N3076" s="59">
        <v>21</v>
      </c>
      <c r="O3076" s="68">
        <f t="shared" si="981"/>
        <v>5.25</v>
      </c>
      <c r="P3076" s="68">
        <f t="shared" si="986"/>
        <v>15.75</v>
      </c>
      <c r="Q3076" s="69">
        <f t="shared" si="982"/>
        <v>0.25</v>
      </c>
    </row>
    <row r="3077" spans="1:17" ht="24" customHeight="1" x14ac:dyDescent="0.2">
      <c r="A3077" s="17" t="s">
        <v>50</v>
      </c>
      <c r="B3077" s="19">
        <v>122</v>
      </c>
      <c r="C3077" s="17" t="s">
        <v>44</v>
      </c>
      <c r="D3077" s="17" t="s">
        <v>762</v>
      </c>
      <c r="E3077" s="139" t="s">
        <v>54</v>
      </c>
      <c r="F3077" s="139"/>
      <c r="G3077" s="18" t="s">
        <v>130</v>
      </c>
      <c r="H3077" s="21">
        <v>9.4000000000000004E-3</v>
      </c>
      <c r="I3077" s="20">
        <f t="shared" si="1001"/>
        <v>44.954999999999998</v>
      </c>
      <c r="J3077" s="20">
        <f>ROUND(H3077*I3077,2)</f>
        <v>0.42</v>
      </c>
      <c r="K3077" s="65"/>
      <c r="N3077" s="59">
        <v>59.94</v>
      </c>
      <c r="O3077" s="68">
        <f t="shared" si="981"/>
        <v>14.984999999999999</v>
      </c>
      <c r="P3077" s="68">
        <f t="shared" si="986"/>
        <v>44.954999999999998</v>
      </c>
      <c r="Q3077" s="69">
        <f t="shared" si="982"/>
        <v>0.25</v>
      </c>
    </row>
    <row r="3078" spans="1:17" ht="26.1" customHeight="1" x14ac:dyDescent="0.2">
      <c r="A3078" s="17" t="s">
        <v>50</v>
      </c>
      <c r="B3078" s="19">
        <v>1923</v>
      </c>
      <c r="C3078" s="17" t="s">
        <v>44</v>
      </c>
      <c r="D3078" s="17" t="s">
        <v>1510</v>
      </c>
      <c r="E3078" s="139" t="s">
        <v>54</v>
      </c>
      <c r="F3078" s="139"/>
      <c r="G3078" s="18" t="s">
        <v>130</v>
      </c>
      <c r="H3078" s="21">
        <v>1</v>
      </c>
      <c r="I3078" s="20">
        <f t="shared" si="1001"/>
        <v>3.3375000000000004</v>
      </c>
      <c r="J3078" s="20">
        <f>ROUND(H3078*I3078,2)</f>
        <v>3.34</v>
      </c>
      <c r="K3078" s="65"/>
      <c r="N3078" s="59">
        <v>4.45</v>
      </c>
      <c r="O3078" s="68">
        <f t="shared" si="981"/>
        <v>1.1125</v>
      </c>
      <c r="P3078" s="68">
        <f t="shared" si="986"/>
        <v>3.3375000000000004</v>
      </c>
      <c r="Q3078" s="69">
        <f t="shared" si="982"/>
        <v>0.25</v>
      </c>
    </row>
    <row r="3079" spans="1:17" ht="26.1" customHeight="1" x14ac:dyDescent="0.2">
      <c r="A3079" s="17" t="s">
        <v>50</v>
      </c>
      <c r="B3079" s="19">
        <v>20083</v>
      </c>
      <c r="C3079" s="17" t="s">
        <v>44</v>
      </c>
      <c r="D3079" s="17" t="s">
        <v>764</v>
      </c>
      <c r="E3079" s="139" t="s">
        <v>54</v>
      </c>
      <c r="F3079" s="139"/>
      <c r="G3079" s="18" t="s">
        <v>130</v>
      </c>
      <c r="H3079" s="21">
        <v>1.0999999999999999E-2</v>
      </c>
      <c r="I3079" s="20">
        <f t="shared" si="1001"/>
        <v>50.925000000000004</v>
      </c>
      <c r="J3079" s="20">
        <f t="shared" ref="J3079:J3080" si="1002">ROUNDDOWN(H3079*I3079,2)</f>
        <v>0.56000000000000005</v>
      </c>
      <c r="K3079" s="65"/>
      <c r="N3079" s="59">
        <v>67.900000000000006</v>
      </c>
      <c r="O3079" s="68">
        <f t="shared" si="981"/>
        <v>16.975000000000001</v>
      </c>
      <c r="P3079" s="68">
        <f t="shared" si="986"/>
        <v>50.925000000000004</v>
      </c>
      <c r="Q3079" s="69">
        <f t="shared" si="982"/>
        <v>0.25</v>
      </c>
    </row>
    <row r="3080" spans="1:17" ht="24" customHeight="1" thickBot="1" x14ac:dyDescent="0.25">
      <c r="A3080" s="17" t="s">
        <v>50</v>
      </c>
      <c r="B3080" s="19">
        <v>38383</v>
      </c>
      <c r="C3080" s="17" t="s">
        <v>44</v>
      </c>
      <c r="D3080" s="17" t="s">
        <v>756</v>
      </c>
      <c r="E3080" s="139" t="s">
        <v>54</v>
      </c>
      <c r="F3080" s="139"/>
      <c r="G3080" s="18" t="s">
        <v>130</v>
      </c>
      <c r="H3080" s="21">
        <v>4.0300000000000002E-2</v>
      </c>
      <c r="I3080" s="20">
        <f t="shared" si="1001"/>
        <v>1.71</v>
      </c>
      <c r="J3080" s="20">
        <f t="shared" si="1002"/>
        <v>0.06</v>
      </c>
      <c r="K3080" s="65"/>
      <c r="N3080" s="59">
        <v>2.2799999999999998</v>
      </c>
      <c r="O3080" s="68">
        <f t="shared" ref="O3080:O3143" si="1003">N3080*$O$4</f>
        <v>0.56999999999999995</v>
      </c>
      <c r="P3080" s="68">
        <f t="shared" si="986"/>
        <v>1.71</v>
      </c>
      <c r="Q3080" s="69">
        <f t="shared" ref="Q3080:Q3143" si="1004">1-(P3080/N3080)</f>
        <v>0.25</v>
      </c>
    </row>
    <row r="3081" spans="1:17" ht="0.95" customHeight="1" thickTop="1" x14ac:dyDescent="0.2">
      <c r="A3081" s="11"/>
      <c r="B3081" s="11"/>
      <c r="C3081" s="11"/>
      <c r="D3081" s="11"/>
      <c r="E3081" s="11"/>
      <c r="F3081" s="11"/>
      <c r="G3081" s="11"/>
      <c r="H3081" s="11"/>
      <c r="I3081" s="11"/>
      <c r="J3081" s="11"/>
      <c r="K3081" s="65" t="b">
        <f t="shared" ref="K3081:K3132" si="1005">IF(J3081="Total",J3082)</f>
        <v>0</v>
      </c>
      <c r="N3081" s="59"/>
      <c r="O3081" s="68">
        <f t="shared" si="1003"/>
        <v>0</v>
      </c>
      <c r="P3081" s="68">
        <f t="shared" si="986"/>
        <v>0</v>
      </c>
      <c r="Q3081" s="69" t="e">
        <f t="shared" si="1004"/>
        <v>#DIV/0!</v>
      </c>
    </row>
    <row r="3082" spans="1:17" ht="18" customHeight="1" x14ac:dyDescent="0.2">
      <c r="A3082" s="2" t="s">
        <v>1511</v>
      </c>
      <c r="B3082" s="4" t="s">
        <v>36</v>
      </c>
      <c r="C3082" s="2" t="s">
        <v>37</v>
      </c>
      <c r="D3082" s="2" t="s">
        <v>9</v>
      </c>
      <c r="E3082" s="129" t="s">
        <v>38</v>
      </c>
      <c r="F3082" s="129"/>
      <c r="G3082" s="3" t="s">
        <v>39</v>
      </c>
      <c r="H3082" s="4" t="s">
        <v>40</v>
      </c>
      <c r="I3082" s="4" t="s">
        <v>41</v>
      </c>
      <c r="J3082" s="4" t="s">
        <v>10</v>
      </c>
      <c r="K3082" s="65">
        <f t="shared" si="1005"/>
        <v>12.29</v>
      </c>
      <c r="N3082" s="59" t="s">
        <v>41</v>
      </c>
      <c r="O3082" s="68" t="e">
        <f t="shared" si="1003"/>
        <v>#VALUE!</v>
      </c>
      <c r="P3082" s="68" t="e">
        <f t="shared" si="986"/>
        <v>#VALUE!</v>
      </c>
      <c r="Q3082" s="69" t="e">
        <f t="shared" si="1004"/>
        <v>#VALUE!</v>
      </c>
    </row>
    <row r="3083" spans="1:17" ht="26.1" customHeight="1" x14ac:dyDescent="0.2">
      <c r="A3083" s="6" t="s">
        <v>42</v>
      </c>
      <c r="B3083" s="8">
        <v>11413</v>
      </c>
      <c r="C3083" s="6" t="s">
        <v>90</v>
      </c>
      <c r="D3083" s="6" t="s">
        <v>13643</v>
      </c>
      <c r="E3083" s="138" t="s">
        <v>1512</v>
      </c>
      <c r="F3083" s="138"/>
      <c r="G3083" s="7" t="s">
        <v>108</v>
      </c>
      <c r="H3083" s="10">
        <v>1</v>
      </c>
      <c r="I3083" s="9">
        <f>SUM(J3084:J3086)</f>
        <v>12.29</v>
      </c>
      <c r="J3083" s="9">
        <f>H3083*I3083</f>
        <v>12.29</v>
      </c>
      <c r="K3083" s="65"/>
      <c r="N3083" s="59">
        <v>16.380000000000003</v>
      </c>
      <c r="O3083" s="68">
        <f t="shared" si="1003"/>
        <v>4.0950000000000006</v>
      </c>
      <c r="P3083" s="68">
        <f t="shared" si="986"/>
        <v>12.285000000000002</v>
      </c>
      <c r="Q3083" s="69">
        <f t="shared" si="1004"/>
        <v>0.25</v>
      </c>
    </row>
    <row r="3084" spans="1:17" ht="24" customHeight="1" x14ac:dyDescent="0.2">
      <c r="A3084" s="12" t="s">
        <v>48</v>
      </c>
      <c r="B3084" s="14">
        <v>88316</v>
      </c>
      <c r="C3084" s="12" t="s">
        <v>44</v>
      </c>
      <c r="D3084" s="12" t="s">
        <v>106</v>
      </c>
      <c r="E3084" s="137" t="s">
        <v>46</v>
      </c>
      <c r="F3084" s="137"/>
      <c r="G3084" s="13" t="s">
        <v>73</v>
      </c>
      <c r="H3084" s="16">
        <v>0.1</v>
      </c>
      <c r="I3084" s="15">
        <f t="shared" ref="I3084:I3086" si="1006">P3084</f>
        <v>12.84</v>
      </c>
      <c r="J3084" s="15">
        <f>ROUND(H3084*I3084,2)</f>
        <v>1.28</v>
      </c>
      <c r="K3084" s="65"/>
      <c r="N3084" s="59">
        <v>17.12</v>
      </c>
      <c r="O3084" s="68">
        <f t="shared" si="1003"/>
        <v>4.28</v>
      </c>
      <c r="P3084" s="68">
        <f t="shared" si="986"/>
        <v>12.84</v>
      </c>
      <c r="Q3084" s="69">
        <f t="shared" si="1004"/>
        <v>0.25</v>
      </c>
    </row>
    <row r="3085" spans="1:17" ht="24" customHeight="1" x14ac:dyDescent="0.2">
      <c r="A3085" s="12" t="s">
        <v>48</v>
      </c>
      <c r="B3085" s="14">
        <v>88264</v>
      </c>
      <c r="C3085" s="12" t="s">
        <v>44</v>
      </c>
      <c r="D3085" s="12" t="s">
        <v>564</v>
      </c>
      <c r="E3085" s="137" t="s">
        <v>46</v>
      </c>
      <c r="F3085" s="137"/>
      <c r="G3085" s="13" t="s">
        <v>73</v>
      </c>
      <c r="H3085" s="16">
        <v>0.1</v>
      </c>
      <c r="I3085" s="15">
        <f t="shared" si="1006"/>
        <v>16.484999999999999</v>
      </c>
      <c r="J3085" s="15">
        <f t="shared" ref="J3085:J3086" si="1007">ROUND(H3085*I3085,2)</f>
        <v>1.65</v>
      </c>
      <c r="K3085" s="65"/>
      <c r="N3085" s="59">
        <v>21.98</v>
      </c>
      <c r="O3085" s="68">
        <f t="shared" si="1003"/>
        <v>5.4950000000000001</v>
      </c>
      <c r="P3085" s="68">
        <f t="shared" si="986"/>
        <v>16.484999999999999</v>
      </c>
      <c r="Q3085" s="69">
        <f t="shared" si="1004"/>
        <v>0.25</v>
      </c>
    </row>
    <row r="3086" spans="1:17" ht="39" customHeight="1" thickBot="1" x14ac:dyDescent="0.25">
      <c r="A3086" s="17" t="s">
        <v>50</v>
      </c>
      <c r="B3086" s="19">
        <v>39259</v>
      </c>
      <c r="C3086" s="17" t="s">
        <v>44</v>
      </c>
      <c r="D3086" s="17" t="s">
        <v>1513</v>
      </c>
      <c r="E3086" s="139" t="s">
        <v>54</v>
      </c>
      <c r="F3086" s="139"/>
      <c r="G3086" s="18" t="s">
        <v>108</v>
      </c>
      <c r="H3086" s="21">
        <v>1.02</v>
      </c>
      <c r="I3086" s="20">
        <f t="shared" si="1006"/>
        <v>9.1724999999999994</v>
      </c>
      <c r="J3086" s="20">
        <f t="shared" si="1007"/>
        <v>9.36</v>
      </c>
      <c r="K3086" s="65"/>
      <c r="N3086" s="59">
        <v>12.23</v>
      </c>
      <c r="O3086" s="68">
        <f t="shared" si="1003"/>
        <v>3.0575000000000001</v>
      </c>
      <c r="P3086" s="68">
        <f t="shared" ref="P3086:P3149" si="1008">N3086-O3086</f>
        <v>9.1724999999999994</v>
      </c>
      <c r="Q3086" s="69">
        <f t="shared" si="1004"/>
        <v>0.25000000000000011</v>
      </c>
    </row>
    <row r="3087" spans="1:17" ht="0.95" customHeight="1" thickTop="1" x14ac:dyDescent="0.2">
      <c r="A3087" s="11"/>
      <c r="B3087" s="11"/>
      <c r="C3087" s="11"/>
      <c r="D3087" s="11"/>
      <c r="E3087" s="11"/>
      <c r="F3087" s="11"/>
      <c r="G3087" s="11"/>
      <c r="H3087" s="11"/>
      <c r="I3087" s="11"/>
      <c r="J3087" s="11"/>
      <c r="K3087" s="65" t="b">
        <f t="shared" si="1005"/>
        <v>0</v>
      </c>
      <c r="N3087" s="59"/>
      <c r="O3087" s="68">
        <f t="shared" si="1003"/>
        <v>0</v>
      </c>
      <c r="P3087" s="68">
        <f t="shared" si="1008"/>
        <v>0</v>
      </c>
      <c r="Q3087" s="69" t="e">
        <f t="shared" si="1004"/>
        <v>#DIV/0!</v>
      </c>
    </row>
    <row r="3088" spans="1:17" ht="18" customHeight="1" x14ac:dyDescent="0.2">
      <c r="A3088" s="2" t="s">
        <v>1514</v>
      </c>
      <c r="B3088" s="4" t="s">
        <v>36</v>
      </c>
      <c r="C3088" s="2" t="s">
        <v>37</v>
      </c>
      <c r="D3088" s="2" t="s">
        <v>9</v>
      </c>
      <c r="E3088" s="129" t="s">
        <v>38</v>
      </c>
      <c r="F3088" s="129"/>
      <c r="G3088" s="3" t="s">
        <v>39</v>
      </c>
      <c r="H3088" s="4" t="s">
        <v>40</v>
      </c>
      <c r="I3088" s="4" t="s">
        <v>41</v>
      </c>
      <c r="J3088" s="4" t="s">
        <v>10</v>
      </c>
      <c r="K3088" s="65">
        <f t="shared" si="1005"/>
        <v>1708.13</v>
      </c>
      <c r="N3088" s="59" t="s">
        <v>41</v>
      </c>
      <c r="O3088" s="68" t="e">
        <f t="shared" si="1003"/>
        <v>#VALUE!</v>
      </c>
      <c r="P3088" s="68" t="e">
        <f t="shared" si="1008"/>
        <v>#VALUE!</v>
      </c>
      <c r="Q3088" s="69" t="e">
        <f t="shared" si="1004"/>
        <v>#VALUE!</v>
      </c>
    </row>
    <row r="3089" spans="1:17" ht="39" customHeight="1" x14ac:dyDescent="0.2">
      <c r="A3089" s="6" t="s">
        <v>42</v>
      </c>
      <c r="B3089" s="8">
        <v>103244</v>
      </c>
      <c r="C3089" s="6" t="s">
        <v>44</v>
      </c>
      <c r="D3089" s="6" t="s">
        <v>1515</v>
      </c>
      <c r="E3089" s="138" t="s">
        <v>251</v>
      </c>
      <c r="F3089" s="138"/>
      <c r="G3089" s="7" t="s">
        <v>130</v>
      </c>
      <c r="H3089" s="10">
        <v>1</v>
      </c>
      <c r="I3089" s="9">
        <f>SUM(J3090:J3097)</f>
        <v>1708.13</v>
      </c>
      <c r="J3089" s="9">
        <f>H3089*I3089</f>
        <v>1708.13</v>
      </c>
      <c r="K3089" s="65"/>
      <c r="N3089" s="59">
        <v>2277.5</v>
      </c>
      <c r="O3089" s="68">
        <f t="shared" si="1003"/>
        <v>569.375</v>
      </c>
      <c r="P3089" s="68">
        <f t="shared" si="1008"/>
        <v>1708.125</v>
      </c>
      <c r="Q3089" s="69">
        <f t="shared" si="1004"/>
        <v>0.25</v>
      </c>
    </row>
    <row r="3090" spans="1:17" ht="26.1" customHeight="1" x14ac:dyDescent="0.2">
      <c r="A3090" s="12" t="s">
        <v>48</v>
      </c>
      <c r="B3090" s="14">
        <v>100308</v>
      </c>
      <c r="C3090" s="12" t="s">
        <v>44</v>
      </c>
      <c r="D3090" s="12" t="s">
        <v>1516</v>
      </c>
      <c r="E3090" s="137" t="s">
        <v>46</v>
      </c>
      <c r="F3090" s="137"/>
      <c r="G3090" s="13" t="s">
        <v>73</v>
      </c>
      <c r="H3090" s="16">
        <v>2.3334000000000001</v>
      </c>
      <c r="I3090" s="15">
        <f t="shared" ref="I3090:I3097" si="1009">P3090</f>
        <v>16.342500000000001</v>
      </c>
      <c r="J3090" s="15">
        <f>ROUND(H3090*I3090,2)</f>
        <v>38.130000000000003</v>
      </c>
      <c r="K3090" s="65"/>
      <c r="N3090" s="59">
        <v>21.79</v>
      </c>
      <c r="O3090" s="68">
        <f t="shared" si="1003"/>
        <v>5.4474999999999998</v>
      </c>
      <c r="P3090" s="68">
        <f t="shared" si="1008"/>
        <v>16.342500000000001</v>
      </c>
      <c r="Q3090" s="69">
        <f t="shared" si="1004"/>
        <v>0.24999999999999989</v>
      </c>
    </row>
    <row r="3091" spans="1:17" ht="26.1" customHeight="1" x14ac:dyDescent="0.2">
      <c r="A3091" s="12" t="s">
        <v>48</v>
      </c>
      <c r="B3091" s="14">
        <v>88243</v>
      </c>
      <c r="C3091" s="12" t="s">
        <v>44</v>
      </c>
      <c r="D3091" s="12" t="s">
        <v>356</v>
      </c>
      <c r="E3091" s="137" t="s">
        <v>46</v>
      </c>
      <c r="F3091" s="137"/>
      <c r="G3091" s="13" t="s">
        <v>73</v>
      </c>
      <c r="H3091" s="16">
        <v>2.3334000000000001</v>
      </c>
      <c r="I3091" s="15">
        <f t="shared" si="1009"/>
        <v>13.3125</v>
      </c>
      <c r="J3091" s="15">
        <f>ROUND(H3091*I3091,2)</f>
        <v>31.06</v>
      </c>
      <c r="K3091" s="65"/>
      <c r="N3091" s="59">
        <v>17.75</v>
      </c>
      <c r="O3091" s="68">
        <f t="shared" si="1003"/>
        <v>4.4375</v>
      </c>
      <c r="P3091" s="68">
        <f t="shared" si="1008"/>
        <v>13.3125</v>
      </c>
      <c r="Q3091" s="69">
        <f t="shared" si="1004"/>
        <v>0.25</v>
      </c>
    </row>
    <row r="3092" spans="1:17" ht="39" customHeight="1" x14ac:dyDescent="0.2">
      <c r="A3092" s="17" t="s">
        <v>50</v>
      </c>
      <c r="B3092" s="19">
        <v>1570</v>
      </c>
      <c r="C3092" s="17" t="s">
        <v>44</v>
      </c>
      <c r="D3092" s="17" t="s">
        <v>1070</v>
      </c>
      <c r="E3092" s="139" t="s">
        <v>54</v>
      </c>
      <c r="F3092" s="139"/>
      <c r="G3092" s="18" t="s">
        <v>130</v>
      </c>
      <c r="H3092" s="21">
        <v>10</v>
      </c>
      <c r="I3092" s="20">
        <f t="shared" si="1009"/>
        <v>0.75750000000000006</v>
      </c>
      <c r="J3092" s="20">
        <f>ROUND(H3092*I3092,2)</f>
        <v>7.58</v>
      </c>
      <c r="K3092" s="65"/>
      <c r="N3092" s="59">
        <v>1.01</v>
      </c>
      <c r="O3092" s="68">
        <f t="shared" si="1003"/>
        <v>0.2525</v>
      </c>
      <c r="P3092" s="68">
        <f t="shared" si="1008"/>
        <v>0.75750000000000006</v>
      </c>
      <c r="Q3092" s="69">
        <f t="shared" si="1004"/>
        <v>0.25</v>
      </c>
    </row>
    <row r="3093" spans="1:17" ht="39" customHeight="1" x14ac:dyDescent="0.2">
      <c r="A3093" s="17" t="s">
        <v>50</v>
      </c>
      <c r="B3093" s="19">
        <v>7568</v>
      </c>
      <c r="C3093" s="17" t="s">
        <v>44</v>
      </c>
      <c r="D3093" s="17" t="s">
        <v>528</v>
      </c>
      <c r="E3093" s="139" t="s">
        <v>54</v>
      </c>
      <c r="F3093" s="139"/>
      <c r="G3093" s="18" t="s">
        <v>130</v>
      </c>
      <c r="H3093" s="21">
        <v>9</v>
      </c>
      <c r="I3093" s="20">
        <f t="shared" si="1009"/>
        <v>0.50250000000000006</v>
      </c>
      <c r="J3093" s="20">
        <f t="shared" ref="J3093:J3097" si="1010">ROUNDDOWN(H3093*I3093,2)</f>
        <v>4.5199999999999996</v>
      </c>
      <c r="K3093" s="65"/>
      <c r="N3093" s="59">
        <v>0.67</v>
      </c>
      <c r="O3093" s="68">
        <f t="shared" si="1003"/>
        <v>0.16750000000000001</v>
      </c>
      <c r="P3093" s="68">
        <f t="shared" si="1008"/>
        <v>0.50250000000000006</v>
      </c>
      <c r="Q3093" s="69">
        <f t="shared" si="1004"/>
        <v>0.25</v>
      </c>
    </row>
    <row r="3094" spans="1:17" ht="26.1" customHeight="1" x14ac:dyDescent="0.2">
      <c r="A3094" s="17" t="s">
        <v>50</v>
      </c>
      <c r="B3094" s="19">
        <v>11976</v>
      </c>
      <c r="C3094" s="17" t="s">
        <v>44</v>
      </c>
      <c r="D3094" s="17" t="s">
        <v>1517</v>
      </c>
      <c r="E3094" s="139" t="s">
        <v>54</v>
      </c>
      <c r="F3094" s="139"/>
      <c r="G3094" s="18" t="s">
        <v>130</v>
      </c>
      <c r="H3094" s="21">
        <v>6</v>
      </c>
      <c r="I3094" s="20">
        <f t="shared" si="1009"/>
        <v>0.96</v>
      </c>
      <c r="J3094" s="20">
        <f t="shared" si="1010"/>
        <v>5.76</v>
      </c>
      <c r="K3094" s="65"/>
      <c r="N3094" s="59">
        <v>1.28</v>
      </c>
      <c r="O3094" s="68">
        <f t="shared" si="1003"/>
        <v>0.32</v>
      </c>
      <c r="P3094" s="68">
        <f t="shared" si="1008"/>
        <v>0.96</v>
      </c>
      <c r="Q3094" s="69">
        <f t="shared" si="1004"/>
        <v>0.25</v>
      </c>
    </row>
    <row r="3095" spans="1:17" ht="39" customHeight="1" x14ac:dyDescent="0.2">
      <c r="A3095" s="17" t="s">
        <v>50</v>
      </c>
      <c r="B3095" s="19">
        <v>13246</v>
      </c>
      <c r="C3095" s="17" t="s">
        <v>44</v>
      </c>
      <c r="D3095" s="17" t="s">
        <v>1518</v>
      </c>
      <c r="E3095" s="139" t="s">
        <v>54</v>
      </c>
      <c r="F3095" s="139"/>
      <c r="G3095" s="18" t="s">
        <v>130</v>
      </c>
      <c r="H3095" s="21">
        <v>4</v>
      </c>
      <c r="I3095" s="20">
        <f t="shared" si="1009"/>
        <v>0.36</v>
      </c>
      <c r="J3095" s="20">
        <f t="shared" si="1010"/>
        <v>1.44</v>
      </c>
      <c r="K3095" s="65"/>
      <c r="N3095" s="59">
        <v>0.48</v>
      </c>
      <c r="O3095" s="68">
        <f t="shared" si="1003"/>
        <v>0.12</v>
      </c>
      <c r="P3095" s="68">
        <f t="shared" si="1008"/>
        <v>0.36</v>
      </c>
      <c r="Q3095" s="69">
        <f t="shared" si="1004"/>
        <v>0.25</v>
      </c>
    </row>
    <row r="3096" spans="1:17" ht="26.1" customHeight="1" x14ac:dyDescent="0.2">
      <c r="A3096" s="17" t="s">
        <v>50</v>
      </c>
      <c r="B3096" s="19">
        <v>37591</v>
      </c>
      <c r="C3096" s="17" t="s">
        <v>44</v>
      </c>
      <c r="D3096" s="17" t="s">
        <v>1519</v>
      </c>
      <c r="E3096" s="139" t="s">
        <v>54</v>
      </c>
      <c r="F3096" s="139"/>
      <c r="G3096" s="18" t="s">
        <v>130</v>
      </c>
      <c r="H3096" s="21">
        <v>2</v>
      </c>
      <c r="I3096" s="20">
        <f t="shared" si="1009"/>
        <v>20.25</v>
      </c>
      <c r="J3096" s="20">
        <f t="shared" si="1010"/>
        <v>40.5</v>
      </c>
      <c r="K3096" s="65"/>
      <c r="N3096" s="59">
        <v>27</v>
      </c>
      <c r="O3096" s="68">
        <f t="shared" si="1003"/>
        <v>6.75</v>
      </c>
      <c r="P3096" s="68">
        <f t="shared" si="1008"/>
        <v>20.25</v>
      </c>
      <c r="Q3096" s="69">
        <f t="shared" si="1004"/>
        <v>0.25</v>
      </c>
    </row>
    <row r="3097" spans="1:17" ht="39" customHeight="1" thickBot="1" x14ac:dyDescent="0.25">
      <c r="A3097" s="17" t="s">
        <v>50</v>
      </c>
      <c r="B3097" s="19">
        <v>42424</v>
      </c>
      <c r="C3097" s="17" t="s">
        <v>44</v>
      </c>
      <c r="D3097" s="17" t="s">
        <v>1520</v>
      </c>
      <c r="E3097" s="139" t="s">
        <v>1521</v>
      </c>
      <c r="F3097" s="139"/>
      <c r="G3097" s="18" t="s">
        <v>130</v>
      </c>
      <c r="H3097" s="21">
        <v>1</v>
      </c>
      <c r="I3097" s="20">
        <f t="shared" si="1009"/>
        <v>1579.1399999999999</v>
      </c>
      <c r="J3097" s="20">
        <f t="shared" si="1010"/>
        <v>1579.14</v>
      </c>
      <c r="K3097" s="65"/>
      <c r="N3097" s="59">
        <v>2105.52</v>
      </c>
      <c r="O3097" s="68">
        <f t="shared" si="1003"/>
        <v>526.38</v>
      </c>
      <c r="P3097" s="68">
        <f t="shared" si="1008"/>
        <v>1579.1399999999999</v>
      </c>
      <c r="Q3097" s="69">
        <f t="shared" si="1004"/>
        <v>0.25</v>
      </c>
    </row>
    <row r="3098" spans="1:17" ht="0.95" customHeight="1" thickTop="1" x14ac:dyDescent="0.2">
      <c r="A3098" s="11"/>
      <c r="B3098" s="11"/>
      <c r="C3098" s="11"/>
      <c r="D3098" s="11"/>
      <c r="E3098" s="11"/>
      <c r="F3098" s="11"/>
      <c r="G3098" s="11"/>
      <c r="H3098" s="11"/>
      <c r="I3098" s="11"/>
      <c r="J3098" s="11"/>
      <c r="K3098" s="65" t="b">
        <f t="shared" si="1005"/>
        <v>0</v>
      </c>
      <c r="N3098" s="59"/>
      <c r="O3098" s="68">
        <f t="shared" si="1003"/>
        <v>0</v>
      </c>
      <c r="P3098" s="68">
        <f t="shared" si="1008"/>
        <v>0</v>
      </c>
      <c r="Q3098" s="69" t="e">
        <f t="shared" si="1004"/>
        <v>#DIV/0!</v>
      </c>
    </row>
    <row r="3099" spans="1:17" ht="18" customHeight="1" x14ac:dyDescent="0.2">
      <c r="A3099" s="2" t="s">
        <v>1522</v>
      </c>
      <c r="B3099" s="4" t="s">
        <v>36</v>
      </c>
      <c r="C3099" s="2" t="s">
        <v>37</v>
      </c>
      <c r="D3099" s="2" t="s">
        <v>9</v>
      </c>
      <c r="E3099" s="129" t="s">
        <v>38</v>
      </c>
      <c r="F3099" s="129"/>
      <c r="G3099" s="3" t="s">
        <v>39</v>
      </c>
      <c r="H3099" s="4" t="s">
        <v>40</v>
      </c>
      <c r="I3099" s="4" t="s">
        <v>41</v>
      </c>
      <c r="J3099" s="4" t="s">
        <v>10</v>
      </c>
      <c r="K3099" s="65">
        <f t="shared" si="1005"/>
        <v>1897.16</v>
      </c>
      <c r="N3099" s="59" t="s">
        <v>41</v>
      </c>
      <c r="O3099" s="68" t="e">
        <f t="shared" si="1003"/>
        <v>#VALUE!</v>
      </c>
      <c r="P3099" s="68" t="e">
        <f t="shared" si="1008"/>
        <v>#VALUE!</v>
      </c>
      <c r="Q3099" s="69" t="e">
        <f t="shared" si="1004"/>
        <v>#VALUE!</v>
      </c>
    </row>
    <row r="3100" spans="1:17" ht="39" customHeight="1" x14ac:dyDescent="0.2">
      <c r="A3100" s="6" t="s">
        <v>42</v>
      </c>
      <c r="B3100" s="8">
        <v>103247</v>
      </c>
      <c r="C3100" s="6" t="s">
        <v>44</v>
      </c>
      <c r="D3100" s="6" t="s">
        <v>1523</v>
      </c>
      <c r="E3100" s="138" t="s">
        <v>251</v>
      </c>
      <c r="F3100" s="138"/>
      <c r="G3100" s="7" t="s">
        <v>130</v>
      </c>
      <c r="H3100" s="10">
        <v>1</v>
      </c>
      <c r="I3100" s="9">
        <f>SUM(J3101:J3108)</f>
        <v>1897.16</v>
      </c>
      <c r="J3100" s="9">
        <f>H3100*I3100</f>
        <v>1897.16</v>
      </c>
      <c r="K3100" s="65"/>
      <c r="N3100" s="59">
        <v>2529.5500000000002</v>
      </c>
      <c r="O3100" s="68">
        <f t="shared" si="1003"/>
        <v>632.38750000000005</v>
      </c>
      <c r="P3100" s="68">
        <f t="shared" si="1008"/>
        <v>1897.1625000000001</v>
      </c>
      <c r="Q3100" s="69">
        <f t="shared" si="1004"/>
        <v>0.25</v>
      </c>
    </row>
    <row r="3101" spans="1:17" ht="26.1" customHeight="1" x14ac:dyDescent="0.2">
      <c r="A3101" s="12" t="s">
        <v>48</v>
      </c>
      <c r="B3101" s="14">
        <v>100308</v>
      </c>
      <c r="C3101" s="12" t="s">
        <v>44</v>
      </c>
      <c r="D3101" s="12" t="s">
        <v>1516</v>
      </c>
      <c r="E3101" s="137" t="s">
        <v>46</v>
      </c>
      <c r="F3101" s="137"/>
      <c r="G3101" s="13" t="s">
        <v>73</v>
      </c>
      <c r="H3101" s="16">
        <v>2.3334000000000001</v>
      </c>
      <c r="I3101" s="15">
        <f t="shared" ref="I3101:I3108" si="1011">P3101</f>
        <v>16.342500000000001</v>
      </c>
      <c r="J3101" s="15">
        <f>ROUND(H3101*I3101,2)</f>
        <v>38.130000000000003</v>
      </c>
      <c r="K3101" s="65"/>
      <c r="N3101" s="59">
        <v>21.79</v>
      </c>
      <c r="O3101" s="68">
        <f t="shared" si="1003"/>
        <v>5.4474999999999998</v>
      </c>
      <c r="P3101" s="68">
        <f t="shared" si="1008"/>
        <v>16.342500000000001</v>
      </c>
      <c r="Q3101" s="69">
        <f t="shared" si="1004"/>
        <v>0.24999999999999989</v>
      </c>
    </row>
    <row r="3102" spans="1:17" ht="26.1" customHeight="1" x14ac:dyDescent="0.2">
      <c r="A3102" s="12" t="s">
        <v>48</v>
      </c>
      <c r="B3102" s="14">
        <v>88243</v>
      </c>
      <c r="C3102" s="12" t="s">
        <v>44</v>
      </c>
      <c r="D3102" s="12" t="s">
        <v>356</v>
      </c>
      <c r="E3102" s="137" t="s">
        <v>46</v>
      </c>
      <c r="F3102" s="137"/>
      <c r="G3102" s="13" t="s">
        <v>73</v>
      </c>
      <c r="H3102" s="16">
        <v>2.3334000000000001</v>
      </c>
      <c r="I3102" s="15">
        <f t="shared" si="1011"/>
        <v>13.3125</v>
      </c>
      <c r="J3102" s="15">
        <f>ROUND(H3102*I3102,2)</f>
        <v>31.06</v>
      </c>
      <c r="K3102" s="65"/>
      <c r="N3102" s="59">
        <v>17.75</v>
      </c>
      <c r="O3102" s="68">
        <f t="shared" si="1003"/>
        <v>4.4375</v>
      </c>
      <c r="P3102" s="68">
        <f t="shared" si="1008"/>
        <v>13.3125</v>
      </c>
      <c r="Q3102" s="69">
        <f t="shared" si="1004"/>
        <v>0.25</v>
      </c>
    </row>
    <row r="3103" spans="1:17" ht="39" customHeight="1" x14ac:dyDescent="0.2">
      <c r="A3103" s="17" t="s">
        <v>50</v>
      </c>
      <c r="B3103" s="19">
        <v>1570</v>
      </c>
      <c r="C3103" s="17" t="s">
        <v>44</v>
      </c>
      <c r="D3103" s="17" t="s">
        <v>1070</v>
      </c>
      <c r="E3103" s="139" t="s">
        <v>54</v>
      </c>
      <c r="F3103" s="139"/>
      <c r="G3103" s="18" t="s">
        <v>130</v>
      </c>
      <c r="H3103" s="21">
        <v>10</v>
      </c>
      <c r="I3103" s="20">
        <f t="shared" si="1011"/>
        <v>0.75750000000000006</v>
      </c>
      <c r="J3103" s="20">
        <f>ROUND(H3103*I3103,2)</f>
        <v>7.58</v>
      </c>
      <c r="K3103" s="65"/>
      <c r="N3103" s="59">
        <v>1.01</v>
      </c>
      <c r="O3103" s="68">
        <f t="shared" si="1003"/>
        <v>0.2525</v>
      </c>
      <c r="P3103" s="68">
        <f t="shared" si="1008"/>
        <v>0.75750000000000006</v>
      </c>
      <c r="Q3103" s="69">
        <f t="shared" si="1004"/>
        <v>0.25</v>
      </c>
    </row>
    <row r="3104" spans="1:17" ht="39" customHeight="1" x14ac:dyDescent="0.2">
      <c r="A3104" s="17" t="s">
        <v>50</v>
      </c>
      <c r="B3104" s="19">
        <v>7568</v>
      </c>
      <c r="C3104" s="17" t="s">
        <v>44</v>
      </c>
      <c r="D3104" s="17" t="s">
        <v>528</v>
      </c>
      <c r="E3104" s="139" t="s">
        <v>54</v>
      </c>
      <c r="F3104" s="139"/>
      <c r="G3104" s="18" t="s">
        <v>130</v>
      </c>
      <c r="H3104" s="21">
        <v>9</v>
      </c>
      <c r="I3104" s="20">
        <f t="shared" si="1011"/>
        <v>0.50250000000000006</v>
      </c>
      <c r="J3104" s="20">
        <f t="shared" ref="J3104:J3108" si="1012">ROUNDDOWN(H3104*I3104,2)</f>
        <v>4.5199999999999996</v>
      </c>
      <c r="K3104" s="65"/>
      <c r="N3104" s="59">
        <v>0.67</v>
      </c>
      <c r="O3104" s="68">
        <f t="shared" si="1003"/>
        <v>0.16750000000000001</v>
      </c>
      <c r="P3104" s="68">
        <f t="shared" si="1008"/>
        <v>0.50250000000000006</v>
      </c>
      <c r="Q3104" s="69">
        <f t="shared" si="1004"/>
        <v>0.25</v>
      </c>
    </row>
    <row r="3105" spans="1:17" ht="26.1" customHeight="1" x14ac:dyDescent="0.2">
      <c r="A3105" s="17" t="s">
        <v>50</v>
      </c>
      <c r="B3105" s="19">
        <v>11976</v>
      </c>
      <c r="C3105" s="17" t="s">
        <v>44</v>
      </c>
      <c r="D3105" s="17" t="s">
        <v>1517</v>
      </c>
      <c r="E3105" s="139" t="s">
        <v>54</v>
      </c>
      <c r="F3105" s="139"/>
      <c r="G3105" s="18" t="s">
        <v>130</v>
      </c>
      <c r="H3105" s="21">
        <v>6</v>
      </c>
      <c r="I3105" s="20">
        <f t="shared" si="1011"/>
        <v>0.96</v>
      </c>
      <c r="J3105" s="20">
        <f t="shared" si="1012"/>
        <v>5.76</v>
      </c>
      <c r="K3105" s="65"/>
      <c r="N3105" s="59">
        <v>1.28</v>
      </c>
      <c r="O3105" s="68">
        <f t="shared" si="1003"/>
        <v>0.32</v>
      </c>
      <c r="P3105" s="68">
        <f t="shared" si="1008"/>
        <v>0.96</v>
      </c>
      <c r="Q3105" s="69">
        <f t="shared" si="1004"/>
        <v>0.25</v>
      </c>
    </row>
    <row r="3106" spans="1:17" ht="39" customHeight="1" x14ac:dyDescent="0.2">
      <c r="A3106" s="17" t="s">
        <v>50</v>
      </c>
      <c r="B3106" s="19">
        <v>13246</v>
      </c>
      <c r="C3106" s="17" t="s">
        <v>44</v>
      </c>
      <c r="D3106" s="17" t="s">
        <v>1518</v>
      </c>
      <c r="E3106" s="139" t="s">
        <v>54</v>
      </c>
      <c r="F3106" s="139"/>
      <c r="G3106" s="18" t="s">
        <v>130</v>
      </c>
      <c r="H3106" s="21">
        <v>4</v>
      </c>
      <c r="I3106" s="20">
        <f t="shared" si="1011"/>
        <v>0.36</v>
      </c>
      <c r="J3106" s="20">
        <f t="shared" si="1012"/>
        <v>1.44</v>
      </c>
      <c r="K3106" s="65"/>
      <c r="N3106" s="59">
        <v>0.48</v>
      </c>
      <c r="O3106" s="68">
        <f t="shared" si="1003"/>
        <v>0.12</v>
      </c>
      <c r="P3106" s="68">
        <f t="shared" si="1008"/>
        <v>0.36</v>
      </c>
      <c r="Q3106" s="69">
        <f t="shared" si="1004"/>
        <v>0.25</v>
      </c>
    </row>
    <row r="3107" spans="1:17" ht="26.1" customHeight="1" x14ac:dyDescent="0.2">
      <c r="A3107" s="17" t="s">
        <v>50</v>
      </c>
      <c r="B3107" s="19">
        <v>37591</v>
      </c>
      <c r="C3107" s="17" t="s">
        <v>44</v>
      </c>
      <c r="D3107" s="17" t="s">
        <v>1519</v>
      </c>
      <c r="E3107" s="139" t="s">
        <v>54</v>
      </c>
      <c r="F3107" s="139"/>
      <c r="G3107" s="18" t="s">
        <v>130</v>
      </c>
      <c r="H3107" s="21">
        <v>2</v>
      </c>
      <c r="I3107" s="20">
        <f t="shared" si="1011"/>
        <v>20.25</v>
      </c>
      <c r="J3107" s="20">
        <f t="shared" si="1012"/>
        <v>40.5</v>
      </c>
      <c r="K3107" s="65"/>
      <c r="N3107" s="59">
        <v>27</v>
      </c>
      <c r="O3107" s="68">
        <f t="shared" si="1003"/>
        <v>6.75</v>
      </c>
      <c r="P3107" s="68">
        <f t="shared" si="1008"/>
        <v>20.25</v>
      </c>
      <c r="Q3107" s="69">
        <f t="shared" si="1004"/>
        <v>0.25</v>
      </c>
    </row>
    <row r="3108" spans="1:17" ht="39" customHeight="1" thickBot="1" x14ac:dyDescent="0.25">
      <c r="A3108" s="17" t="s">
        <v>50</v>
      </c>
      <c r="B3108" s="19">
        <v>42425</v>
      </c>
      <c r="C3108" s="17" t="s">
        <v>44</v>
      </c>
      <c r="D3108" s="17" t="s">
        <v>1524</v>
      </c>
      <c r="E3108" s="139" t="s">
        <v>1521</v>
      </c>
      <c r="F3108" s="139"/>
      <c r="G3108" s="18" t="s">
        <v>130</v>
      </c>
      <c r="H3108" s="21">
        <v>1</v>
      </c>
      <c r="I3108" s="20">
        <f t="shared" si="1011"/>
        <v>1768.1775000000002</v>
      </c>
      <c r="J3108" s="20">
        <f t="shared" si="1012"/>
        <v>1768.17</v>
      </c>
      <c r="K3108" s="65"/>
      <c r="N3108" s="59">
        <v>2357.5700000000002</v>
      </c>
      <c r="O3108" s="68">
        <f t="shared" si="1003"/>
        <v>589.39250000000004</v>
      </c>
      <c r="P3108" s="68">
        <f t="shared" si="1008"/>
        <v>1768.1775000000002</v>
      </c>
      <c r="Q3108" s="69">
        <f t="shared" si="1004"/>
        <v>0.25</v>
      </c>
    </row>
    <row r="3109" spans="1:17" ht="0.95" customHeight="1" thickTop="1" x14ac:dyDescent="0.2">
      <c r="A3109" s="11"/>
      <c r="B3109" s="11"/>
      <c r="C3109" s="11"/>
      <c r="D3109" s="11"/>
      <c r="E3109" s="11"/>
      <c r="F3109" s="11"/>
      <c r="G3109" s="11"/>
      <c r="H3109" s="11"/>
      <c r="I3109" s="11"/>
      <c r="J3109" s="11"/>
      <c r="K3109" s="65" t="b">
        <f t="shared" si="1005"/>
        <v>0</v>
      </c>
      <c r="N3109" s="59"/>
      <c r="O3109" s="68">
        <f t="shared" si="1003"/>
        <v>0</v>
      </c>
      <c r="P3109" s="68">
        <f t="shared" si="1008"/>
        <v>0</v>
      </c>
      <c r="Q3109" s="69" t="e">
        <f t="shared" si="1004"/>
        <v>#DIV/0!</v>
      </c>
    </row>
    <row r="3110" spans="1:17" ht="18" customHeight="1" x14ac:dyDescent="0.2">
      <c r="A3110" s="2" t="s">
        <v>1525</v>
      </c>
      <c r="B3110" s="4" t="s">
        <v>36</v>
      </c>
      <c r="C3110" s="2" t="s">
        <v>37</v>
      </c>
      <c r="D3110" s="2" t="s">
        <v>9</v>
      </c>
      <c r="E3110" s="129" t="s">
        <v>38</v>
      </c>
      <c r="F3110" s="129"/>
      <c r="G3110" s="3" t="s">
        <v>39</v>
      </c>
      <c r="H3110" s="4" t="s">
        <v>40</v>
      </c>
      <c r="I3110" s="4" t="s">
        <v>41</v>
      </c>
      <c r="J3110" s="4" t="s">
        <v>10</v>
      </c>
      <c r="K3110" s="65">
        <f t="shared" si="1005"/>
        <v>2759.54</v>
      </c>
      <c r="N3110" s="59" t="s">
        <v>41</v>
      </c>
      <c r="O3110" s="68" t="e">
        <f t="shared" si="1003"/>
        <v>#VALUE!</v>
      </c>
      <c r="P3110" s="68" t="e">
        <f t="shared" si="1008"/>
        <v>#VALUE!</v>
      </c>
      <c r="Q3110" s="69" t="e">
        <f t="shared" si="1004"/>
        <v>#VALUE!</v>
      </c>
    </row>
    <row r="3111" spans="1:17" ht="39" customHeight="1" x14ac:dyDescent="0.2">
      <c r="A3111" s="6" t="s">
        <v>42</v>
      </c>
      <c r="B3111" s="8">
        <v>103250</v>
      </c>
      <c r="C3111" s="6" t="s">
        <v>44</v>
      </c>
      <c r="D3111" s="6" t="s">
        <v>1526</v>
      </c>
      <c r="E3111" s="138" t="s">
        <v>251</v>
      </c>
      <c r="F3111" s="138"/>
      <c r="G3111" s="7" t="s">
        <v>130</v>
      </c>
      <c r="H3111" s="10">
        <v>1</v>
      </c>
      <c r="I3111" s="9">
        <f>SUM(J3112:J3119)</f>
        <v>2759.54</v>
      </c>
      <c r="J3111" s="9">
        <f>H3111*I3111</f>
        <v>2759.54</v>
      </c>
      <c r="K3111" s="65"/>
      <c r="N3111" s="59">
        <v>3679.38</v>
      </c>
      <c r="O3111" s="68">
        <f t="shared" si="1003"/>
        <v>919.84500000000003</v>
      </c>
      <c r="P3111" s="68">
        <f t="shared" si="1008"/>
        <v>2759.5349999999999</v>
      </c>
      <c r="Q3111" s="69">
        <f t="shared" si="1004"/>
        <v>0.25000000000000011</v>
      </c>
    </row>
    <row r="3112" spans="1:17" ht="26.1" customHeight="1" x14ac:dyDescent="0.2">
      <c r="A3112" s="12" t="s">
        <v>48</v>
      </c>
      <c r="B3112" s="14">
        <v>100308</v>
      </c>
      <c r="C3112" s="12" t="s">
        <v>44</v>
      </c>
      <c r="D3112" s="12" t="s">
        <v>1516</v>
      </c>
      <c r="E3112" s="137" t="s">
        <v>46</v>
      </c>
      <c r="F3112" s="137"/>
      <c r="G3112" s="13" t="s">
        <v>73</v>
      </c>
      <c r="H3112" s="16">
        <v>2.5230000000000001</v>
      </c>
      <c r="I3112" s="15">
        <f t="shared" ref="I3112:I3119" si="1013">P3112</f>
        <v>16.342500000000001</v>
      </c>
      <c r="J3112" s="15">
        <f>ROUND(H3112*I3112,2)</f>
        <v>41.23</v>
      </c>
      <c r="K3112" s="65"/>
      <c r="N3112" s="59">
        <v>21.79</v>
      </c>
      <c r="O3112" s="68">
        <f t="shared" si="1003"/>
        <v>5.4474999999999998</v>
      </c>
      <c r="P3112" s="68">
        <f t="shared" si="1008"/>
        <v>16.342500000000001</v>
      </c>
      <c r="Q3112" s="69">
        <f t="shared" si="1004"/>
        <v>0.24999999999999989</v>
      </c>
    </row>
    <row r="3113" spans="1:17" ht="26.1" customHeight="1" x14ac:dyDescent="0.2">
      <c r="A3113" s="12" t="s">
        <v>48</v>
      </c>
      <c r="B3113" s="14">
        <v>88243</v>
      </c>
      <c r="C3113" s="12" t="s">
        <v>44</v>
      </c>
      <c r="D3113" s="12" t="s">
        <v>356</v>
      </c>
      <c r="E3113" s="137" t="s">
        <v>46</v>
      </c>
      <c r="F3113" s="137"/>
      <c r="G3113" s="13" t="s">
        <v>73</v>
      </c>
      <c r="H3113" s="16">
        <v>2.5230000000000001</v>
      </c>
      <c r="I3113" s="15">
        <f t="shared" si="1013"/>
        <v>13.3125</v>
      </c>
      <c r="J3113" s="15">
        <f>ROUND(H3113*I3113,2)</f>
        <v>33.590000000000003</v>
      </c>
      <c r="K3113" s="65"/>
      <c r="N3113" s="59">
        <v>17.75</v>
      </c>
      <c r="O3113" s="68">
        <f t="shared" si="1003"/>
        <v>4.4375</v>
      </c>
      <c r="P3113" s="68">
        <f t="shared" si="1008"/>
        <v>13.3125</v>
      </c>
      <c r="Q3113" s="69">
        <f t="shared" si="1004"/>
        <v>0.25</v>
      </c>
    </row>
    <row r="3114" spans="1:17" ht="39" customHeight="1" x14ac:dyDescent="0.2">
      <c r="A3114" s="17" t="s">
        <v>50</v>
      </c>
      <c r="B3114" s="19">
        <v>1570</v>
      </c>
      <c r="C3114" s="17" t="s">
        <v>44</v>
      </c>
      <c r="D3114" s="17" t="s">
        <v>1070</v>
      </c>
      <c r="E3114" s="139" t="s">
        <v>54</v>
      </c>
      <c r="F3114" s="139"/>
      <c r="G3114" s="18" t="s">
        <v>130</v>
      </c>
      <c r="H3114" s="21">
        <v>10</v>
      </c>
      <c r="I3114" s="20">
        <f t="shared" si="1013"/>
        <v>0.75750000000000006</v>
      </c>
      <c r="J3114" s="20">
        <f>ROUND(H3114*I3114,2)</f>
        <v>7.58</v>
      </c>
      <c r="K3114" s="65"/>
      <c r="N3114" s="59">
        <v>1.01</v>
      </c>
      <c r="O3114" s="68">
        <f t="shared" si="1003"/>
        <v>0.2525</v>
      </c>
      <c r="P3114" s="68">
        <f t="shared" si="1008"/>
        <v>0.75750000000000006</v>
      </c>
      <c r="Q3114" s="69">
        <f t="shared" si="1004"/>
        <v>0.25</v>
      </c>
    </row>
    <row r="3115" spans="1:17" ht="39" customHeight="1" x14ac:dyDescent="0.2">
      <c r="A3115" s="17" t="s">
        <v>50</v>
      </c>
      <c r="B3115" s="19">
        <v>7568</v>
      </c>
      <c r="C3115" s="17" t="s">
        <v>44</v>
      </c>
      <c r="D3115" s="17" t="s">
        <v>528</v>
      </c>
      <c r="E3115" s="139" t="s">
        <v>54</v>
      </c>
      <c r="F3115" s="139"/>
      <c r="G3115" s="18" t="s">
        <v>130</v>
      </c>
      <c r="H3115" s="21">
        <v>9</v>
      </c>
      <c r="I3115" s="20">
        <f t="shared" si="1013"/>
        <v>0.50250000000000006</v>
      </c>
      <c r="J3115" s="20">
        <f t="shared" ref="J3115:J3119" si="1014">ROUNDDOWN(H3115*I3115,2)</f>
        <v>4.5199999999999996</v>
      </c>
      <c r="K3115" s="65"/>
      <c r="N3115" s="59">
        <v>0.67</v>
      </c>
      <c r="O3115" s="68">
        <f t="shared" si="1003"/>
        <v>0.16750000000000001</v>
      </c>
      <c r="P3115" s="68">
        <f t="shared" si="1008"/>
        <v>0.50250000000000006</v>
      </c>
      <c r="Q3115" s="69">
        <f t="shared" si="1004"/>
        <v>0.25</v>
      </c>
    </row>
    <row r="3116" spans="1:17" ht="26.1" customHeight="1" x14ac:dyDescent="0.2">
      <c r="A3116" s="17" t="s">
        <v>50</v>
      </c>
      <c r="B3116" s="19">
        <v>11976</v>
      </c>
      <c r="C3116" s="17" t="s">
        <v>44</v>
      </c>
      <c r="D3116" s="17" t="s">
        <v>1517</v>
      </c>
      <c r="E3116" s="139" t="s">
        <v>54</v>
      </c>
      <c r="F3116" s="139"/>
      <c r="G3116" s="18" t="s">
        <v>130</v>
      </c>
      <c r="H3116" s="21">
        <v>6</v>
      </c>
      <c r="I3116" s="20">
        <f t="shared" si="1013"/>
        <v>0.96</v>
      </c>
      <c r="J3116" s="20">
        <f t="shared" si="1014"/>
        <v>5.76</v>
      </c>
      <c r="K3116" s="65"/>
      <c r="N3116" s="59">
        <v>1.28</v>
      </c>
      <c r="O3116" s="68">
        <f t="shared" si="1003"/>
        <v>0.32</v>
      </c>
      <c r="P3116" s="68">
        <f t="shared" si="1008"/>
        <v>0.96</v>
      </c>
      <c r="Q3116" s="69">
        <f t="shared" si="1004"/>
        <v>0.25</v>
      </c>
    </row>
    <row r="3117" spans="1:17" ht="39" customHeight="1" x14ac:dyDescent="0.2">
      <c r="A3117" s="17" t="s">
        <v>50</v>
      </c>
      <c r="B3117" s="19">
        <v>13246</v>
      </c>
      <c r="C3117" s="17" t="s">
        <v>44</v>
      </c>
      <c r="D3117" s="17" t="s">
        <v>1518</v>
      </c>
      <c r="E3117" s="139" t="s">
        <v>54</v>
      </c>
      <c r="F3117" s="139"/>
      <c r="G3117" s="18" t="s">
        <v>130</v>
      </c>
      <c r="H3117" s="21">
        <v>4</v>
      </c>
      <c r="I3117" s="20">
        <f t="shared" si="1013"/>
        <v>0.36</v>
      </c>
      <c r="J3117" s="20">
        <f t="shared" si="1014"/>
        <v>1.44</v>
      </c>
      <c r="K3117" s="65"/>
      <c r="N3117" s="59">
        <v>0.48</v>
      </c>
      <c r="O3117" s="68">
        <f t="shared" si="1003"/>
        <v>0.12</v>
      </c>
      <c r="P3117" s="68">
        <f t="shared" si="1008"/>
        <v>0.36</v>
      </c>
      <c r="Q3117" s="69">
        <f t="shared" si="1004"/>
        <v>0.25</v>
      </c>
    </row>
    <row r="3118" spans="1:17" ht="26.1" customHeight="1" x14ac:dyDescent="0.2">
      <c r="A3118" s="17" t="s">
        <v>50</v>
      </c>
      <c r="B3118" s="19">
        <v>37591</v>
      </c>
      <c r="C3118" s="17" t="s">
        <v>44</v>
      </c>
      <c r="D3118" s="17" t="s">
        <v>1519</v>
      </c>
      <c r="E3118" s="139" t="s">
        <v>54</v>
      </c>
      <c r="F3118" s="139"/>
      <c r="G3118" s="18" t="s">
        <v>130</v>
      </c>
      <c r="H3118" s="21">
        <v>2</v>
      </c>
      <c r="I3118" s="20">
        <f t="shared" si="1013"/>
        <v>20.25</v>
      </c>
      <c r="J3118" s="20">
        <f t="shared" si="1014"/>
        <v>40.5</v>
      </c>
      <c r="K3118" s="65"/>
      <c r="N3118" s="59">
        <v>27</v>
      </c>
      <c r="O3118" s="68">
        <f t="shared" si="1003"/>
        <v>6.75</v>
      </c>
      <c r="P3118" s="68">
        <f t="shared" si="1008"/>
        <v>20.25</v>
      </c>
      <c r="Q3118" s="69">
        <f t="shared" si="1004"/>
        <v>0.25</v>
      </c>
    </row>
    <row r="3119" spans="1:17" ht="39" customHeight="1" thickBot="1" x14ac:dyDescent="0.25">
      <c r="A3119" s="17" t="s">
        <v>50</v>
      </c>
      <c r="B3119" s="19">
        <v>42422</v>
      </c>
      <c r="C3119" s="17" t="s">
        <v>44</v>
      </c>
      <c r="D3119" s="17" t="s">
        <v>1527</v>
      </c>
      <c r="E3119" s="139" t="s">
        <v>1521</v>
      </c>
      <c r="F3119" s="139"/>
      <c r="G3119" s="18" t="s">
        <v>130</v>
      </c>
      <c r="H3119" s="21">
        <v>1</v>
      </c>
      <c r="I3119" s="20">
        <f t="shared" si="1013"/>
        <v>2624.9250000000002</v>
      </c>
      <c r="J3119" s="20">
        <f t="shared" si="1014"/>
        <v>2624.92</v>
      </c>
      <c r="K3119" s="65"/>
      <c r="N3119" s="59">
        <v>3499.9</v>
      </c>
      <c r="O3119" s="68">
        <f t="shared" si="1003"/>
        <v>874.97500000000002</v>
      </c>
      <c r="P3119" s="68">
        <f t="shared" si="1008"/>
        <v>2624.9250000000002</v>
      </c>
      <c r="Q3119" s="69">
        <f t="shared" si="1004"/>
        <v>0.25</v>
      </c>
    </row>
    <row r="3120" spans="1:17" ht="0.95" customHeight="1" thickTop="1" x14ac:dyDescent="0.2">
      <c r="A3120" s="11"/>
      <c r="B3120" s="11"/>
      <c r="C3120" s="11"/>
      <c r="D3120" s="11"/>
      <c r="E3120" s="11"/>
      <c r="F3120" s="11"/>
      <c r="G3120" s="11"/>
      <c r="H3120" s="11"/>
      <c r="I3120" s="11"/>
      <c r="J3120" s="11"/>
      <c r="K3120" s="65" t="b">
        <f t="shared" si="1005"/>
        <v>0</v>
      </c>
      <c r="N3120" s="59"/>
      <c r="O3120" s="68">
        <f t="shared" si="1003"/>
        <v>0</v>
      </c>
      <c r="P3120" s="68">
        <f t="shared" si="1008"/>
        <v>0</v>
      </c>
      <c r="Q3120" s="69" t="e">
        <f t="shared" si="1004"/>
        <v>#DIV/0!</v>
      </c>
    </row>
    <row r="3121" spans="1:17" ht="18" customHeight="1" x14ac:dyDescent="0.2">
      <c r="A3121" s="2" t="s">
        <v>1528</v>
      </c>
      <c r="B3121" s="4" t="s">
        <v>36</v>
      </c>
      <c r="C3121" s="2" t="s">
        <v>37</v>
      </c>
      <c r="D3121" s="2" t="s">
        <v>9</v>
      </c>
      <c r="E3121" s="129" t="s">
        <v>38</v>
      </c>
      <c r="F3121" s="129"/>
      <c r="G3121" s="3" t="s">
        <v>39</v>
      </c>
      <c r="H3121" s="4" t="s">
        <v>40</v>
      </c>
      <c r="I3121" s="4" t="s">
        <v>41</v>
      </c>
      <c r="J3121" s="4" t="s">
        <v>10</v>
      </c>
      <c r="K3121" s="65">
        <f t="shared" si="1005"/>
        <v>3765.79</v>
      </c>
      <c r="N3121" s="59" t="s">
        <v>41</v>
      </c>
      <c r="O3121" s="68" t="e">
        <f t="shared" si="1003"/>
        <v>#VALUE!</v>
      </c>
      <c r="P3121" s="68" t="e">
        <f t="shared" si="1008"/>
        <v>#VALUE!</v>
      </c>
      <c r="Q3121" s="69" t="e">
        <f t="shared" si="1004"/>
        <v>#VALUE!</v>
      </c>
    </row>
    <row r="3122" spans="1:17" ht="39" customHeight="1" x14ac:dyDescent="0.2">
      <c r="A3122" s="6" t="s">
        <v>42</v>
      </c>
      <c r="B3122" s="8">
        <v>103253</v>
      </c>
      <c r="C3122" s="6" t="s">
        <v>44</v>
      </c>
      <c r="D3122" s="6" t="s">
        <v>1529</v>
      </c>
      <c r="E3122" s="138" t="s">
        <v>251</v>
      </c>
      <c r="F3122" s="138"/>
      <c r="G3122" s="7" t="s">
        <v>130</v>
      </c>
      <c r="H3122" s="10">
        <v>1</v>
      </c>
      <c r="I3122" s="9">
        <f>SUM(J3123:J3130)</f>
        <v>3765.79</v>
      </c>
      <c r="J3122" s="9">
        <f>H3122*I3122</f>
        <v>3765.79</v>
      </c>
      <c r="K3122" s="65"/>
      <c r="N3122" s="59">
        <v>5021.05</v>
      </c>
      <c r="O3122" s="68">
        <f t="shared" si="1003"/>
        <v>1255.2625</v>
      </c>
      <c r="P3122" s="68">
        <f t="shared" si="1008"/>
        <v>3765.7875000000004</v>
      </c>
      <c r="Q3122" s="69">
        <f t="shared" si="1004"/>
        <v>0.25</v>
      </c>
    </row>
    <row r="3123" spans="1:17" ht="26.1" customHeight="1" x14ac:dyDescent="0.2">
      <c r="A3123" s="12" t="s">
        <v>48</v>
      </c>
      <c r="B3123" s="14">
        <v>100308</v>
      </c>
      <c r="C3123" s="12" t="s">
        <v>44</v>
      </c>
      <c r="D3123" s="12" t="s">
        <v>1516</v>
      </c>
      <c r="E3123" s="137" t="s">
        <v>46</v>
      </c>
      <c r="F3123" s="137"/>
      <c r="G3123" s="13" t="s">
        <v>73</v>
      </c>
      <c r="H3123" s="16">
        <v>2.6335000000000002</v>
      </c>
      <c r="I3123" s="15">
        <f t="shared" ref="I3123:I3130" si="1015">P3123</f>
        <v>16.342500000000001</v>
      </c>
      <c r="J3123" s="15">
        <f>ROUND(H3123*I3123,2)</f>
        <v>43.04</v>
      </c>
      <c r="K3123" s="65"/>
      <c r="N3123" s="59">
        <v>21.79</v>
      </c>
      <c r="O3123" s="68">
        <f t="shared" si="1003"/>
        <v>5.4474999999999998</v>
      </c>
      <c r="P3123" s="68">
        <f t="shared" si="1008"/>
        <v>16.342500000000001</v>
      </c>
      <c r="Q3123" s="69">
        <f t="shared" si="1004"/>
        <v>0.24999999999999989</v>
      </c>
    </row>
    <row r="3124" spans="1:17" ht="26.1" customHeight="1" x14ac:dyDescent="0.2">
      <c r="A3124" s="12" t="s">
        <v>48</v>
      </c>
      <c r="B3124" s="14">
        <v>88243</v>
      </c>
      <c r="C3124" s="12" t="s">
        <v>44</v>
      </c>
      <c r="D3124" s="12" t="s">
        <v>356</v>
      </c>
      <c r="E3124" s="137" t="s">
        <v>46</v>
      </c>
      <c r="F3124" s="137"/>
      <c r="G3124" s="13" t="s">
        <v>73</v>
      </c>
      <c r="H3124" s="16">
        <v>2.6335000000000002</v>
      </c>
      <c r="I3124" s="15">
        <f t="shared" si="1015"/>
        <v>13.3125</v>
      </c>
      <c r="J3124" s="15">
        <f>ROUND(H3124*I3124,2)</f>
        <v>35.06</v>
      </c>
      <c r="K3124" s="65"/>
      <c r="N3124" s="59">
        <v>17.75</v>
      </c>
      <c r="O3124" s="68">
        <f t="shared" si="1003"/>
        <v>4.4375</v>
      </c>
      <c r="P3124" s="68">
        <f t="shared" si="1008"/>
        <v>13.3125</v>
      </c>
      <c r="Q3124" s="69">
        <f t="shared" si="1004"/>
        <v>0.25</v>
      </c>
    </row>
    <row r="3125" spans="1:17" ht="39" customHeight="1" x14ac:dyDescent="0.2">
      <c r="A3125" s="17" t="s">
        <v>50</v>
      </c>
      <c r="B3125" s="19">
        <v>1570</v>
      </c>
      <c r="C3125" s="17" t="s">
        <v>44</v>
      </c>
      <c r="D3125" s="17" t="s">
        <v>1070</v>
      </c>
      <c r="E3125" s="139" t="s">
        <v>54</v>
      </c>
      <c r="F3125" s="139"/>
      <c r="G3125" s="18" t="s">
        <v>130</v>
      </c>
      <c r="H3125" s="21">
        <v>10</v>
      </c>
      <c r="I3125" s="20">
        <f t="shared" si="1015"/>
        <v>0.75750000000000006</v>
      </c>
      <c r="J3125" s="20">
        <f>ROUNDDOWN(H3125*I3125,2)</f>
        <v>7.57</v>
      </c>
      <c r="K3125" s="65"/>
      <c r="N3125" s="59">
        <v>1.01</v>
      </c>
      <c r="O3125" s="68">
        <f t="shared" si="1003"/>
        <v>0.2525</v>
      </c>
      <c r="P3125" s="68">
        <f t="shared" si="1008"/>
        <v>0.75750000000000006</v>
      </c>
      <c r="Q3125" s="69">
        <f t="shared" si="1004"/>
        <v>0.25</v>
      </c>
    </row>
    <row r="3126" spans="1:17" ht="39" customHeight="1" x14ac:dyDescent="0.2">
      <c r="A3126" s="17" t="s">
        <v>50</v>
      </c>
      <c r="B3126" s="19">
        <v>7568</v>
      </c>
      <c r="C3126" s="17" t="s">
        <v>44</v>
      </c>
      <c r="D3126" s="17" t="s">
        <v>528</v>
      </c>
      <c r="E3126" s="139" t="s">
        <v>54</v>
      </c>
      <c r="F3126" s="139"/>
      <c r="G3126" s="18" t="s">
        <v>130</v>
      </c>
      <c r="H3126" s="21">
        <v>9</v>
      </c>
      <c r="I3126" s="20">
        <f t="shared" si="1015"/>
        <v>0.50250000000000006</v>
      </c>
      <c r="J3126" s="20">
        <f t="shared" ref="J3126:J3130" si="1016">ROUNDDOWN(H3126*I3126,2)</f>
        <v>4.5199999999999996</v>
      </c>
      <c r="K3126" s="65"/>
      <c r="N3126" s="59">
        <v>0.67</v>
      </c>
      <c r="O3126" s="68">
        <f t="shared" si="1003"/>
        <v>0.16750000000000001</v>
      </c>
      <c r="P3126" s="68">
        <f t="shared" si="1008"/>
        <v>0.50250000000000006</v>
      </c>
      <c r="Q3126" s="69">
        <f t="shared" si="1004"/>
        <v>0.25</v>
      </c>
    </row>
    <row r="3127" spans="1:17" ht="26.1" customHeight="1" x14ac:dyDescent="0.2">
      <c r="A3127" s="17" t="s">
        <v>50</v>
      </c>
      <c r="B3127" s="19">
        <v>11976</v>
      </c>
      <c r="C3127" s="17" t="s">
        <v>44</v>
      </c>
      <c r="D3127" s="17" t="s">
        <v>1517</v>
      </c>
      <c r="E3127" s="139" t="s">
        <v>54</v>
      </c>
      <c r="F3127" s="139"/>
      <c r="G3127" s="18" t="s">
        <v>130</v>
      </c>
      <c r="H3127" s="21">
        <v>6</v>
      </c>
      <c r="I3127" s="20">
        <f t="shared" si="1015"/>
        <v>0.96</v>
      </c>
      <c r="J3127" s="20">
        <f t="shared" si="1016"/>
        <v>5.76</v>
      </c>
      <c r="K3127" s="65"/>
      <c r="N3127" s="59">
        <v>1.28</v>
      </c>
      <c r="O3127" s="68">
        <f t="shared" si="1003"/>
        <v>0.32</v>
      </c>
      <c r="P3127" s="68">
        <f t="shared" si="1008"/>
        <v>0.96</v>
      </c>
      <c r="Q3127" s="69">
        <f t="shared" si="1004"/>
        <v>0.25</v>
      </c>
    </row>
    <row r="3128" spans="1:17" ht="39" customHeight="1" x14ac:dyDescent="0.2">
      <c r="A3128" s="17" t="s">
        <v>50</v>
      </c>
      <c r="B3128" s="19">
        <v>13246</v>
      </c>
      <c r="C3128" s="17" t="s">
        <v>44</v>
      </c>
      <c r="D3128" s="17" t="s">
        <v>1518</v>
      </c>
      <c r="E3128" s="139" t="s">
        <v>54</v>
      </c>
      <c r="F3128" s="139"/>
      <c r="G3128" s="18" t="s">
        <v>130</v>
      </c>
      <c r="H3128" s="21">
        <v>4</v>
      </c>
      <c r="I3128" s="20">
        <f t="shared" si="1015"/>
        <v>0.36</v>
      </c>
      <c r="J3128" s="20">
        <f t="shared" si="1016"/>
        <v>1.44</v>
      </c>
      <c r="K3128" s="65"/>
      <c r="N3128" s="59">
        <v>0.48</v>
      </c>
      <c r="O3128" s="68">
        <f t="shared" si="1003"/>
        <v>0.12</v>
      </c>
      <c r="P3128" s="68">
        <f t="shared" si="1008"/>
        <v>0.36</v>
      </c>
      <c r="Q3128" s="69">
        <f t="shared" si="1004"/>
        <v>0.25</v>
      </c>
    </row>
    <row r="3129" spans="1:17" ht="26.1" customHeight="1" x14ac:dyDescent="0.2">
      <c r="A3129" s="17" t="s">
        <v>50</v>
      </c>
      <c r="B3129" s="19">
        <v>37591</v>
      </c>
      <c r="C3129" s="17" t="s">
        <v>44</v>
      </c>
      <c r="D3129" s="17" t="s">
        <v>1519</v>
      </c>
      <c r="E3129" s="139" t="s">
        <v>54</v>
      </c>
      <c r="F3129" s="139"/>
      <c r="G3129" s="18" t="s">
        <v>130</v>
      </c>
      <c r="H3129" s="21">
        <v>2</v>
      </c>
      <c r="I3129" s="20">
        <f t="shared" si="1015"/>
        <v>20.25</v>
      </c>
      <c r="J3129" s="20">
        <f t="shared" si="1016"/>
        <v>40.5</v>
      </c>
      <c r="K3129" s="65"/>
      <c r="N3129" s="59">
        <v>27</v>
      </c>
      <c r="O3129" s="68">
        <f t="shared" si="1003"/>
        <v>6.75</v>
      </c>
      <c r="P3129" s="68">
        <f t="shared" si="1008"/>
        <v>20.25</v>
      </c>
      <c r="Q3129" s="69">
        <f t="shared" si="1004"/>
        <v>0.25</v>
      </c>
    </row>
    <row r="3130" spans="1:17" ht="39" customHeight="1" thickBot="1" x14ac:dyDescent="0.25">
      <c r="A3130" s="17" t="s">
        <v>50</v>
      </c>
      <c r="B3130" s="19">
        <v>43184</v>
      </c>
      <c r="C3130" s="17" t="s">
        <v>44</v>
      </c>
      <c r="D3130" s="17" t="s">
        <v>1530</v>
      </c>
      <c r="E3130" s="139" t="s">
        <v>1521</v>
      </c>
      <c r="F3130" s="139"/>
      <c r="G3130" s="18" t="s">
        <v>130</v>
      </c>
      <c r="H3130" s="21">
        <v>1</v>
      </c>
      <c r="I3130" s="20">
        <f t="shared" si="1015"/>
        <v>3627.8999999999996</v>
      </c>
      <c r="J3130" s="20">
        <f t="shared" si="1016"/>
        <v>3627.9</v>
      </c>
      <c r="K3130" s="65"/>
      <c r="N3130" s="59">
        <v>4837.2</v>
      </c>
      <c r="O3130" s="68">
        <f t="shared" si="1003"/>
        <v>1209.3</v>
      </c>
      <c r="P3130" s="68">
        <f t="shared" si="1008"/>
        <v>3627.8999999999996</v>
      </c>
      <c r="Q3130" s="69">
        <f t="shared" si="1004"/>
        <v>0.25</v>
      </c>
    </row>
    <row r="3131" spans="1:17" ht="0.95" customHeight="1" thickTop="1" x14ac:dyDescent="0.2">
      <c r="A3131" s="11"/>
      <c r="B3131" s="11"/>
      <c r="C3131" s="11"/>
      <c r="D3131" s="11"/>
      <c r="E3131" s="11"/>
      <c r="F3131" s="11"/>
      <c r="G3131" s="11"/>
      <c r="H3131" s="11"/>
      <c r="I3131" s="11"/>
      <c r="J3131" s="11"/>
      <c r="K3131" s="65" t="b">
        <f t="shared" si="1005"/>
        <v>0</v>
      </c>
      <c r="N3131" s="59"/>
      <c r="O3131" s="68">
        <f t="shared" si="1003"/>
        <v>0</v>
      </c>
      <c r="P3131" s="68">
        <f t="shared" si="1008"/>
        <v>0</v>
      </c>
      <c r="Q3131" s="69" t="e">
        <f t="shared" si="1004"/>
        <v>#DIV/0!</v>
      </c>
    </row>
    <row r="3132" spans="1:17" ht="18" customHeight="1" x14ac:dyDescent="0.2">
      <c r="A3132" s="2" t="s">
        <v>1531</v>
      </c>
      <c r="B3132" s="4" t="s">
        <v>36</v>
      </c>
      <c r="C3132" s="2" t="s">
        <v>37</v>
      </c>
      <c r="D3132" s="2" t="s">
        <v>9</v>
      </c>
      <c r="E3132" s="129" t="s">
        <v>38</v>
      </c>
      <c r="F3132" s="129"/>
      <c r="G3132" s="3" t="s">
        <v>39</v>
      </c>
      <c r="H3132" s="4" t="s">
        <v>40</v>
      </c>
      <c r="I3132" s="4" t="s">
        <v>41</v>
      </c>
      <c r="J3132" s="4" t="s">
        <v>10</v>
      </c>
      <c r="K3132" s="65">
        <f t="shared" si="1005"/>
        <v>8825.380000000001</v>
      </c>
      <c r="N3132" s="59" t="s">
        <v>41</v>
      </c>
      <c r="O3132" s="68" t="e">
        <f t="shared" si="1003"/>
        <v>#VALUE!</v>
      </c>
      <c r="P3132" s="68" t="e">
        <f t="shared" si="1008"/>
        <v>#VALUE!</v>
      </c>
      <c r="Q3132" s="69" t="e">
        <f t="shared" si="1004"/>
        <v>#VALUE!</v>
      </c>
    </row>
    <row r="3133" spans="1:17" ht="39" customHeight="1" x14ac:dyDescent="0.2">
      <c r="A3133" s="6" t="s">
        <v>42</v>
      </c>
      <c r="B3133" s="8">
        <v>103261</v>
      </c>
      <c r="C3133" s="6" t="s">
        <v>44</v>
      </c>
      <c r="D3133" s="6" t="s">
        <v>1532</v>
      </c>
      <c r="E3133" s="138" t="s">
        <v>251</v>
      </c>
      <c r="F3133" s="138"/>
      <c r="G3133" s="7" t="s">
        <v>130</v>
      </c>
      <c r="H3133" s="10">
        <v>1</v>
      </c>
      <c r="I3133" s="9">
        <f>SUM(J3134:J3143)</f>
        <v>8825.380000000001</v>
      </c>
      <c r="J3133" s="9">
        <f>H3133*I3133</f>
        <v>8825.380000000001</v>
      </c>
      <c r="K3133" s="65"/>
      <c r="N3133" s="59">
        <v>11767.17</v>
      </c>
      <c r="O3133" s="68">
        <f t="shared" si="1003"/>
        <v>2941.7925</v>
      </c>
      <c r="P3133" s="68">
        <f t="shared" si="1008"/>
        <v>8825.3775000000005</v>
      </c>
      <c r="Q3133" s="69">
        <f t="shared" si="1004"/>
        <v>0.25</v>
      </c>
    </row>
    <row r="3134" spans="1:17" ht="26.1" customHeight="1" x14ac:dyDescent="0.2">
      <c r="A3134" s="12" t="s">
        <v>48</v>
      </c>
      <c r="B3134" s="14">
        <v>100308</v>
      </c>
      <c r="C3134" s="12" t="s">
        <v>44</v>
      </c>
      <c r="D3134" s="12" t="s">
        <v>1516</v>
      </c>
      <c r="E3134" s="137" t="s">
        <v>46</v>
      </c>
      <c r="F3134" s="137"/>
      <c r="G3134" s="13" t="s">
        <v>73</v>
      </c>
      <c r="H3134" s="16">
        <v>4.3619000000000003</v>
      </c>
      <c r="I3134" s="15">
        <f t="shared" ref="I3134:I3143" si="1017">P3134</f>
        <v>16.342500000000001</v>
      </c>
      <c r="J3134" s="15">
        <f>ROUND(H3134*I3134,2)</f>
        <v>71.28</v>
      </c>
      <c r="K3134" s="65"/>
      <c r="N3134" s="59">
        <v>21.79</v>
      </c>
      <c r="O3134" s="68">
        <f t="shared" si="1003"/>
        <v>5.4474999999999998</v>
      </c>
      <c r="P3134" s="68">
        <f t="shared" si="1008"/>
        <v>16.342500000000001</v>
      </c>
      <c r="Q3134" s="69">
        <f t="shared" si="1004"/>
        <v>0.24999999999999989</v>
      </c>
    </row>
    <row r="3135" spans="1:17" ht="26.1" customHeight="1" x14ac:dyDescent="0.2">
      <c r="A3135" s="12" t="s">
        <v>48</v>
      </c>
      <c r="B3135" s="14">
        <v>88243</v>
      </c>
      <c r="C3135" s="12" t="s">
        <v>44</v>
      </c>
      <c r="D3135" s="12" t="s">
        <v>356</v>
      </c>
      <c r="E3135" s="137" t="s">
        <v>46</v>
      </c>
      <c r="F3135" s="137"/>
      <c r="G3135" s="13" t="s">
        <v>73</v>
      </c>
      <c r="H3135" s="16">
        <v>4.3619000000000003</v>
      </c>
      <c r="I3135" s="15">
        <f t="shared" si="1017"/>
        <v>13.3125</v>
      </c>
      <c r="J3135" s="15">
        <f>ROUND(H3135*I3135,2)</f>
        <v>58.07</v>
      </c>
      <c r="K3135" s="65"/>
      <c r="N3135" s="59">
        <v>17.75</v>
      </c>
      <c r="O3135" s="68">
        <f t="shared" si="1003"/>
        <v>4.4375</v>
      </c>
      <c r="P3135" s="68">
        <f t="shared" si="1008"/>
        <v>13.3125</v>
      </c>
      <c r="Q3135" s="69">
        <f t="shared" si="1004"/>
        <v>0.25</v>
      </c>
    </row>
    <row r="3136" spans="1:17" ht="39" customHeight="1" x14ac:dyDescent="0.2">
      <c r="A3136" s="17" t="s">
        <v>50</v>
      </c>
      <c r="B3136" s="19">
        <v>1570</v>
      </c>
      <c r="C3136" s="17" t="s">
        <v>44</v>
      </c>
      <c r="D3136" s="17" t="s">
        <v>1070</v>
      </c>
      <c r="E3136" s="139" t="s">
        <v>54</v>
      </c>
      <c r="F3136" s="139"/>
      <c r="G3136" s="18" t="s">
        <v>130</v>
      </c>
      <c r="H3136" s="21">
        <v>10</v>
      </c>
      <c r="I3136" s="20">
        <f t="shared" si="1017"/>
        <v>0.75750000000000006</v>
      </c>
      <c r="J3136" s="20">
        <f>ROUND(H3136*I3136,2)</f>
        <v>7.58</v>
      </c>
      <c r="K3136" s="65"/>
      <c r="N3136" s="59">
        <v>1.01</v>
      </c>
      <c r="O3136" s="68">
        <f t="shared" si="1003"/>
        <v>0.2525</v>
      </c>
      <c r="P3136" s="68">
        <f t="shared" si="1008"/>
        <v>0.75750000000000006</v>
      </c>
      <c r="Q3136" s="69">
        <f t="shared" si="1004"/>
        <v>0.25</v>
      </c>
    </row>
    <row r="3137" spans="1:17" ht="24" customHeight="1" x14ac:dyDescent="0.2">
      <c r="A3137" s="17" t="s">
        <v>50</v>
      </c>
      <c r="B3137" s="19">
        <v>4374</v>
      </c>
      <c r="C3137" s="17" t="s">
        <v>44</v>
      </c>
      <c r="D3137" s="17" t="s">
        <v>1533</v>
      </c>
      <c r="E3137" s="139" t="s">
        <v>54</v>
      </c>
      <c r="F3137" s="139"/>
      <c r="G3137" s="18" t="s">
        <v>130</v>
      </c>
      <c r="H3137" s="21">
        <v>6</v>
      </c>
      <c r="I3137" s="20">
        <f t="shared" si="1017"/>
        <v>0.30000000000000004</v>
      </c>
      <c r="J3137" s="20">
        <f t="shared" ref="J3137:J3143" si="1018">ROUNDDOWN(H3137*I3137,2)</f>
        <v>1.8</v>
      </c>
      <c r="K3137" s="65"/>
      <c r="N3137" s="59">
        <v>0.4</v>
      </c>
      <c r="O3137" s="68">
        <f t="shared" si="1003"/>
        <v>0.1</v>
      </c>
      <c r="P3137" s="68">
        <f t="shared" si="1008"/>
        <v>0.30000000000000004</v>
      </c>
      <c r="Q3137" s="69">
        <f t="shared" si="1004"/>
        <v>0.24999999999999989</v>
      </c>
    </row>
    <row r="3138" spans="1:17" ht="26.1" customHeight="1" x14ac:dyDescent="0.2">
      <c r="A3138" s="17" t="s">
        <v>50</v>
      </c>
      <c r="B3138" s="19">
        <v>11976</v>
      </c>
      <c r="C3138" s="17" t="s">
        <v>44</v>
      </c>
      <c r="D3138" s="17" t="s">
        <v>1517</v>
      </c>
      <c r="E3138" s="139" t="s">
        <v>54</v>
      </c>
      <c r="F3138" s="139"/>
      <c r="G3138" s="18" t="s">
        <v>130</v>
      </c>
      <c r="H3138" s="21">
        <v>6</v>
      </c>
      <c r="I3138" s="20">
        <f t="shared" si="1017"/>
        <v>0.96</v>
      </c>
      <c r="J3138" s="20">
        <f t="shared" si="1018"/>
        <v>5.76</v>
      </c>
      <c r="K3138" s="65"/>
      <c r="N3138" s="59">
        <v>1.28</v>
      </c>
      <c r="O3138" s="68">
        <f t="shared" si="1003"/>
        <v>0.32</v>
      </c>
      <c r="P3138" s="68">
        <f t="shared" si="1008"/>
        <v>0.96</v>
      </c>
      <c r="Q3138" s="69">
        <f t="shared" si="1004"/>
        <v>0.25</v>
      </c>
    </row>
    <row r="3139" spans="1:17" ht="39" customHeight="1" x14ac:dyDescent="0.2">
      <c r="A3139" s="17" t="s">
        <v>50</v>
      </c>
      <c r="B3139" s="19">
        <v>13246</v>
      </c>
      <c r="C3139" s="17" t="s">
        <v>44</v>
      </c>
      <c r="D3139" s="17" t="s">
        <v>1518</v>
      </c>
      <c r="E3139" s="139" t="s">
        <v>54</v>
      </c>
      <c r="F3139" s="139"/>
      <c r="G3139" s="18" t="s">
        <v>130</v>
      </c>
      <c r="H3139" s="21">
        <v>8</v>
      </c>
      <c r="I3139" s="20">
        <f t="shared" si="1017"/>
        <v>0.36</v>
      </c>
      <c r="J3139" s="20">
        <f t="shared" si="1018"/>
        <v>2.88</v>
      </c>
      <c r="K3139" s="65"/>
      <c r="N3139" s="59">
        <v>0.48</v>
      </c>
      <c r="O3139" s="68">
        <f t="shared" si="1003"/>
        <v>0.12</v>
      </c>
      <c r="P3139" s="68">
        <f t="shared" si="1008"/>
        <v>0.36</v>
      </c>
      <c r="Q3139" s="69">
        <f t="shared" si="1004"/>
        <v>0.25</v>
      </c>
    </row>
    <row r="3140" spans="1:17" ht="26.1" customHeight="1" x14ac:dyDescent="0.2">
      <c r="A3140" s="17" t="s">
        <v>50</v>
      </c>
      <c r="B3140" s="19">
        <v>13294</v>
      </c>
      <c r="C3140" s="17" t="s">
        <v>44</v>
      </c>
      <c r="D3140" s="17" t="s">
        <v>1534</v>
      </c>
      <c r="E3140" s="139" t="s">
        <v>54</v>
      </c>
      <c r="F3140" s="139"/>
      <c r="G3140" s="18" t="s">
        <v>130</v>
      </c>
      <c r="H3140" s="21">
        <v>6</v>
      </c>
      <c r="I3140" s="20">
        <f t="shared" si="1017"/>
        <v>1.2000000000000002</v>
      </c>
      <c r="J3140" s="20">
        <f t="shared" si="1018"/>
        <v>7.2</v>
      </c>
      <c r="K3140" s="65"/>
      <c r="N3140" s="59">
        <v>1.6</v>
      </c>
      <c r="O3140" s="68">
        <f t="shared" si="1003"/>
        <v>0.4</v>
      </c>
      <c r="P3140" s="68">
        <f t="shared" si="1008"/>
        <v>1.2000000000000002</v>
      </c>
      <c r="Q3140" s="69">
        <f t="shared" si="1004"/>
        <v>0.24999999999999989</v>
      </c>
    </row>
    <row r="3141" spans="1:17" ht="26.1" customHeight="1" x14ac:dyDescent="0.2">
      <c r="A3141" s="17" t="s">
        <v>50</v>
      </c>
      <c r="B3141" s="19">
        <v>13348</v>
      </c>
      <c r="C3141" s="17" t="s">
        <v>44</v>
      </c>
      <c r="D3141" s="17" t="s">
        <v>1535</v>
      </c>
      <c r="E3141" s="139" t="s">
        <v>54</v>
      </c>
      <c r="F3141" s="139"/>
      <c r="G3141" s="18" t="s">
        <v>130</v>
      </c>
      <c r="H3141" s="21">
        <v>6</v>
      </c>
      <c r="I3141" s="20">
        <f t="shared" si="1017"/>
        <v>1.3425</v>
      </c>
      <c r="J3141" s="20">
        <f t="shared" si="1018"/>
        <v>8.0500000000000007</v>
      </c>
      <c r="K3141" s="65"/>
      <c r="N3141" s="59">
        <v>1.79</v>
      </c>
      <c r="O3141" s="68">
        <f t="shared" si="1003"/>
        <v>0.44750000000000001</v>
      </c>
      <c r="P3141" s="68">
        <f t="shared" si="1008"/>
        <v>1.3425</v>
      </c>
      <c r="Q3141" s="69">
        <f t="shared" si="1004"/>
        <v>0.25</v>
      </c>
    </row>
    <row r="3142" spans="1:17" ht="26.1" customHeight="1" x14ac:dyDescent="0.2">
      <c r="A3142" s="17" t="s">
        <v>50</v>
      </c>
      <c r="B3142" s="19">
        <v>37591</v>
      </c>
      <c r="C3142" s="17" t="s">
        <v>44</v>
      </c>
      <c r="D3142" s="17" t="s">
        <v>1519</v>
      </c>
      <c r="E3142" s="139" t="s">
        <v>54</v>
      </c>
      <c r="F3142" s="139"/>
      <c r="G3142" s="18" t="s">
        <v>130</v>
      </c>
      <c r="H3142" s="21">
        <v>2</v>
      </c>
      <c r="I3142" s="20">
        <f t="shared" si="1017"/>
        <v>20.25</v>
      </c>
      <c r="J3142" s="20">
        <f t="shared" si="1018"/>
        <v>40.5</v>
      </c>
      <c r="K3142" s="65"/>
      <c r="N3142" s="59">
        <v>27</v>
      </c>
      <c r="O3142" s="68">
        <f t="shared" si="1003"/>
        <v>6.75</v>
      </c>
      <c r="P3142" s="68">
        <f t="shared" si="1008"/>
        <v>20.25</v>
      </c>
      <c r="Q3142" s="69">
        <f t="shared" si="1004"/>
        <v>0.25</v>
      </c>
    </row>
    <row r="3143" spans="1:17" ht="39" customHeight="1" thickBot="1" x14ac:dyDescent="0.25">
      <c r="A3143" s="17" t="s">
        <v>50</v>
      </c>
      <c r="B3143" s="19">
        <v>42419</v>
      </c>
      <c r="C3143" s="17" t="s">
        <v>44</v>
      </c>
      <c r="D3143" s="17" t="s">
        <v>1536</v>
      </c>
      <c r="E3143" s="139" t="s">
        <v>1521</v>
      </c>
      <c r="F3143" s="139"/>
      <c r="G3143" s="18" t="s">
        <v>130</v>
      </c>
      <c r="H3143" s="21">
        <v>1</v>
      </c>
      <c r="I3143" s="20">
        <f t="shared" si="1017"/>
        <v>8622.2625000000007</v>
      </c>
      <c r="J3143" s="20">
        <f t="shared" si="1018"/>
        <v>8622.26</v>
      </c>
      <c r="K3143" s="65"/>
      <c r="N3143" s="59">
        <v>11496.35</v>
      </c>
      <c r="O3143" s="68">
        <f t="shared" si="1003"/>
        <v>2874.0875000000001</v>
      </c>
      <c r="P3143" s="68">
        <f t="shared" si="1008"/>
        <v>8622.2625000000007</v>
      </c>
      <c r="Q3143" s="69">
        <f t="shared" si="1004"/>
        <v>0.25</v>
      </c>
    </row>
    <row r="3144" spans="1:17" ht="0.95" customHeight="1" thickTop="1" x14ac:dyDescent="0.2">
      <c r="A3144" s="11"/>
      <c r="B3144" s="11"/>
      <c r="C3144" s="11"/>
      <c r="D3144" s="11"/>
      <c r="E3144" s="11"/>
      <c r="F3144" s="11"/>
      <c r="G3144" s="11"/>
      <c r="H3144" s="11"/>
      <c r="I3144" s="11"/>
      <c r="J3144" s="11"/>
      <c r="K3144" s="65" t="b">
        <f t="shared" ref="K3144:K3205" si="1019">IF(J3144="Total",J3145)</f>
        <v>0</v>
      </c>
      <c r="N3144" s="59"/>
      <c r="O3144" s="68">
        <f t="shared" ref="O3144:O3207" si="1020">N3144*$O$4</f>
        <v>0</v>
      </c>
      <c r="P3144" s="68">
        <f t="shared" si="1008"/>
        <v>0</v>
      </c>
      <c r="Q3144" s="69" t="e">
        <f t="shared" ref="Q3144:Q3207" si="1021">1-(P3144/N3144)</f>
        <v>#DIV/0!</v>
      </c>
    </row>
    <row r="3145" spans="1:17" ht="18" customHeight="1" x14ac:dyDescent="0.2">
      <c r="A3145" s="2" t="s">
        <v>1537</v>
      </c>
      <c r="B3145" s="4" t="s">
        <v>36</v>
      </c>
      <c r="C3145" s="2" t="s">
        <v>37</v>
      </c>
      <c r="D3145" s="2" t="s">
        <v>9</v>
      </c>
      <c r="E3145" s="129" t="s">
        <v>38</v>
      </c>
      <c r="F3145" s="129"/>
      <c r="G3145" s="3" t="s">
        <v>39</v>
      </c>
      <c r="H3145" s="4" t="s">
        <v>40</v>
      </c>
      <c r="I3145" s="4" t="s">
        <v>41</v>
      </c>
      <c r="J3145" s="4" t="s">
        <v>10</v>
      </c>
      <c r="K3145" s="65">
        <f t="shared" si="1019"/>
        <v>12232.25</v>
      </c>
      <c r="N3145" s="59" t="s">
        <v>41</v>
      </c>
      <c r="O3145" s="68" t="e">
        <f t="shared" si="1020"/>
        <v>#VALUE!</v>
      </c>
      <c r="P3145" s="68" t="e">
        <f t="shared" si="1008"/>
        <v>#VALUE!</v>
      </c>
      <c r="Q3145" s="69" t="e">
        <f t="shared" si="1021"/>
        <v>#VALUE!</v>
      </c>
    </row>
    <row r="3146" spans="1:17" ht="39" customHeight="1" x14ac:dyDescent="0.2">
      <c r="A3146" s="6" t="s">
        <v>42</v>
      </c>
      <c r="B3146" s="8">
        <v>103263</v>
      </c>
      <c r="C3146" s="6" t="s">
        <v>44</v>
      </c>
      <c r="D3146" s="6" t="s">
        <v>1538</v>
      </c>
      <c r="E3146" s="138" t="s">
        <v>251</v>
      </c>
      <c r="F3146" s="138"/>
      <c r="G3146" s="7" t="s">
        <v>130</v>
      </c>
      <c r="H3146" s="10">
        <v>1</v>
      </c>
      <c r="I3146" s="9">
        <f>SUM(J3147:J3156)</f>
        <v>12232.25</v>
      </c>
      <c r="J3146" s="9">
        <f>H3146*I3146</f>
        <v>12232.25</v>
      </c>
      <c r="K3146" s="65"/>
      <c r="N3146" s="59">
        <v>16309.67</v>
      </c>
      <c r="O3146" s="68">
        <f t="shared" si="1020"/>
        <v>4077.4175</v>
      </c>
      <c r="P3146" s="68">
        <f t="shared" si="1008"/>
        <v>12232.252500000001</v>
      </c>
      <c r="Q3146" s="69">
        <f t="shared" si="1021"/>
        <v>0.25</v>
      </c>
    </row>
    <row r="3147" spans="1:17" ht="26.1" customHeight="1" x14ac:dyDescent="0.2">
      <c r="A3147" s="12" t="s">
        <v>48</v>
      </c>
      <c r="B3147" s="14">
        <v>100308</v>
      </c>
      <c r="C3147" s="12" t="s">
        <v>44</v>
      </c>
      <c r="D3147" s="12" t="s">
        <v>1516</v>
      </c>
      <c r="E3147" s="137" t="s">
        <v>46</v>
      </c>
      <c r="F3147" s="137"/>
      <c r="G3147" s="13" t="s">
        <v>73</v>
      </c>
      <c r="H3147" s="16">
        <v>4.5749000000000004</v>
      </c>
      <c r="I3147" s="15">
        <f t="shared" ref="I3147:I3156" si="1022">P3147</f>
        <v>16.342500000000001</v>
      </c>
      <c r="J3147" s="15">
        <f t="shared" ref="J3147:J3156" si="1023">ROUNDDOWN(H3147*I3147,2)</f>
        <v>74.760000000000005</v>
      </c>
      <c r="K3147" s="65"/>
      <c r="N3147" s="59">
        <v>21.79</v>
      </c>
      <c r="O3147" s="68">
        <f t="shared" si="1020"/>
        <v>5.4474999999999998</v>
      </c>
      <c r="P3147" s="68">
        <f t="shared" si="1008"/>
        <v>16.342500000000001</v>
      </c>
      <c r="Q3147" s="69">
        <f t="shared" si="1021"/>
        <v>0.24999999999999989</v>
      </c>
    </row>
    <row r="3148" spans="1:17" ht="26.1" customHeight="1" x14ac:dyDescent="0.2">
      <c r="A3148" s="12" t="s">
        <v>48</v>
      </c>
      <c r="B3148" s="14">
        <v>88243</v>
      </c>
      <c r="C3148" s="12" t="s">
        <v>44</v>
      </c>
      <c r="D3148" s="12" t="s">
        <v>356</v>
      </c>
      <c r="E3148" s="137" t="s">
        <v>46</v>
      </c>
      <c r="F3148" s="137"/>
      <c r="G3148" s="13" t="s">
        <v>73</v>
      </c>
      <c r="H3148" s="16">
        <v>4.5749000000000004</v>
      </c>
      <c r="I3148" s="15">
        <f t="shared" si="1022"/>
        <v>13.3125</v>
      </c>
      <c r="J3148" s="15">
        <f t="shared" si="1023"/>
        <v>60.9</v>
      </c>
      <c r="K3148" s="65"/>
      <c r="N3148" s="59">
        <v>17.75</v>
      </c>
      <c r="O3148" s="68">
        <f t="shared" si="1020"/>
        <v>4.4375</v>
      </c>
      <c r="P3148" s="68">
        <f t="shared" si="1008"/>
        <v>13.3125</v>
      </c>
      <c r="Q3148" s="69">
        <f t="shared" si="1021"/>
        <v>0.25</v>
      </c>
    </row>
    <row r="3149" spans="1:17" ht="39" customHeight="1" x14ac:dyDescent="0.2">
      <c r="A3149" s="12" t="s">
        <v>48</v>
      </c>
      <c r="B3149" s="14">
        <v>93287</v>
      </c>
      <c r="C3149" s="12" t="s">
        <v>44</v>
      </c>
      <c r="D3149" s="12" t="s">
        <v>1539</v>
      </c>
      <c r="E3149" s="137" t="s">
        <v>118</v>
      </c>
      <c r="F3149" s="137"/>
      <c r="G3149" s="13" t="s">
        <v>119</v>
      </c>
      <c r="H3149" s="16">
        <v>0.2059</v>
      </c>
      <c r="I3149" s="15">
        <f t="shared" si="1022"/>
        <v>238.27499999999998</v>
      </c>
      <c r="J3149" s="15">
        <f t="shared" si="1023"/>
        <v>49.06</v>
      </c>
      <c r="K3149" s="65"/>
      <c r="N3149" s="59">
        <v>317.7</v>
      </c>
      <c r="O3149" s="68">
        <f t="shared" si="1020"/>
        <v>79.424999999999997</v>
      </c>
      <c r="P3149" s="68">
        <f t="shared" si="1008"/>
        <v>238.27499999999998</v>
      </c>
      <c r="Q3149" s="69">
        <f t="shared" si="1021"/>
        <v>0.25</v>
      </c>
    </row>
    <row r="3150" spans="1:17" ht="39" customHeight="1" x14ac:dyDescent="0.2">
      <c r="A3150" s="12" t="s">
        <v>48</v>
      </c>
      <c r="B3150" s="14">
        <v>93288</v>
      </c>
      <c r="C3150" s="12" t="s">
        <v>44</v>
      </c>
      <c r="D3150" s="12" t="s">
        <v>1540</v>
      </c>
      <c r="E3150" s="137" t="s">
        <v>118</v>
      </c>
      <c r="F3150" s="137"/>
      <c r="G3150" s="13" t="s">
        <v>121</v>
      </c>
      <c r="H3150" s="16">
        <v>1.5165999999999999</v>
      </c>
      <c r="I3150" s="15">
        <f t="shared" si="1022"/>
        <v>112.6275</v>
      </c>
      <c r="J3150" s="15">
        <f t="shared" si="1023"/>
        <v>170.81</v>
      </c>
      <c r="K3150" s="65"/>
      <c r="N3150" s="59">
        <v>150.16999999999999</v>
      </c>
      <c r="O3150" s="68">
        <f t="shared" si="1020"/>
        <v>37.542499999999997</v>
      </c>
      <c r="P3150" s="68">
        <f t="shared" ref="P3150:P3213" si="1024">N3150-O3150</f>
        <v>112.6275</v>
      </c>
      <c r="Q3150" s="69">
        <f t="shared" si="1021"/>
        <v>0.25</v>
      </c>
    </row>
    <row r="3151" spans="1:17" ht="39" customHeight="1" x14ac:dyDescent="0.2">
      <c r="A3151" s="17" t="s">
        <v>50</v>
      </c>
      <c r="B3151" s="19">
        <v>1570</v>
      </c>
      <c r="C3151" s="17" t="s">
        <v>44</v>
      </c>
      <c r="D3151" s="17" t="s">
        <v>1070</v>
      </c>
      <c r="E3151" s="139" t="s">
        <v>54</v>
      </c>
      <c r="F3151" s="139"/>
      <c r="G3151" s="18" t="s">
        <v>130</v>
      </c>
      <c r="H3151" s="21">
        <v>10</v>
      </c>
      <c r="I3151" s="20">
        <f t="shared" si="1022"/>
        <v>0.75750000000000006</v>
      </c>
      <c r="J3151" s="20">
        <f t="shared" si="1023"/>
        <v>7.57</v>
      </c>
      <c r="K3151" s="65"/>
      <c r="N3151" s="59">
        <v>1.01</v>
      </c>
      <c r="O3151" s="68">
        <f t="shared" si="1020"/>
        <v>0.2525</v>
      </c>
      <c r="P3151" s="68">
        <f t="shared" si="1024"/>
        <v>0.75750000000000006</v>
      </c>
      <c r="Q3151" s="69">
        <f t="shared" si="1021"/>
        <v>0.25</v>
      </c>
    </row>
    <row r="3152" spans="1:17" ht="24" customHeight="1" x14ac:dyDescent="0.2">
      <c r="A3152" s="17" t="s">
        <v>50</v>
      </c>
      <c r="B3152" s="19">
        <v>4374</v>
      </c>
      <c r="C3152" s="17" t="s">
        <v>44</v>
      </c>
      <c r="D3152" s="17" t="s">
        <v>1533</v>
      </c>
      <c r="E3152" s="139" t="s">
        <v>54</v>
      </c>
      <c r="F3152" s="139"/>
      <c r="G3152" s="18" t="s">
        <v>130</v>
      </c>
      <c r="H3152" s="21">
        <v>6</v>
      </c>
      <c r="I3152" s="20">
        <f t="shared" si="1022"/>
        <v>0.30000000000000004</v>
      </c>
      <c r="J3152" s="20">
        <f t="shared" si="1023"/>
        <v>1.8</v>
      </c>
      <c r="K3152" s="65"/>
      <c r="N3152" s="59">
        <v>0.4</v>
      </c>
      <c r="O3152" s="68">
        <f t="shared" si="1020"/>
        <v>0.1</v>
      </c>
      <c r="P3152" s="68">
        <f t="shared" si="1024"/>
        <v>0.30000000000000004</v>
      </c>
      <c r="Q3152" s="69">
        <f t="shared" si="1021"/>
        <v>0.24999999999999989</v>
      </c>
    </row>
    <row r="3153" spans="1:17" ht="39" customHeight="1" x14ac:dyDescent="0.2">
      <c r="A3153" s="17" t="s">
        <v>50</v>
      </c>
      <c r="B3153" s="19">
        <v>13246</v>
      </c>
      <c r="C3153" s="17" t="s">
        <v>44</v>
      </c>
      <c r="D3153" s="17" t="s">
        <v>1518</v>
      </c>
      <c r="E3153" s="139" t="s">
        <v>54</v>
      </c>
      <c r="F3153" s="139"/>
      <c r="G3153" s="18" t="s">
        <v>130</v>
      </c>
      <c r="H3153" s="21">
        <v>4</v>
      </c>
      <c r="I3153" s="20">
        <f t="shared" si="1022"/>
        <v>0.36</v>
      </c>
      <c r="J3153" s="20">
        <f t="shared" si="1023"/>
        <v>1.44</v>
      </c>
      <c r="K3153" s="65"/>
      <c r="N3153" s="59">
        <v>0.48</v>
      </c>
      <c r="O3153" s="68">
        <f t="shared" si="1020"/>
        <v>0.12</v>
      </c>
      <c r="P3153" s="68">
        <f t="shared" si="1024"/>
        <v>0.36</v>
      </c>
      <c r="Q3153" s="69">
        <f t="shared" si="1021"/>
        <v>0.25</v>
      </c>
    </row>
    <row r="3154" spans="1:17" ht="26.1" customHeight="1" x14ac:dyDescent="0.2">
      <c r="A3154" s="17" t="s">
        <v>50</v>
      </c>
      <c r="B3154" s="19">
        <v>13294</v>
      </c>
      <c r="C3154" s="17" t="s">
        <v>44</v>
      </c>
      <c r="D3154" s="17" t="s">
        <v>1534</v>
      </c>
      <c r="E3154" s="139" t="s">
        <v>54</v>
      </c>
      <c r="F3154" s="139"/>
      <c r="G3154" s="18" t="s">
        <v>130</v>
      </c>
      <c r="H3154" s="21">
        <v>6</v>
      </c>
      <c r="I3154" s="20">
        <f t="shared" si="1022"/>
        <v>1.2000000000000002</v>
      </c>
      <c r="J3154" s="20">
        <f t="shared" si="1023"/>
        <v>7.2</v>
      </c>
      <c r="K3154" s="65"/>
      <c r="N3154" s="59">
        <v>1.6</v>
      </c>
      <c r="O3154" s="68">
        <f t="shared" si="1020"/>
        <v>0.4</v>
      </c>
      <c r="P3154" s="68">
        <f t="shared" si="1024"/>
        <v>1.2000000000000002</v>
      </c>
      <c r="Q3154" s="69">
        <f t="shared" si="1021"/>
        <v>0.24999999999999989</v>
      </c>
    </row>
    <row r="3155" spans="1:17" ht="26.1" customHeight="1" x14ac:dyDescent="0.2">
      <c r="A3155" s="17" t="s">
        <v>50</v>
      </c>
      <c r="B3155" s="19">
        <v>13348</v>
      </c>
      <c r="C3155" s="17" t="s">
        <v>44</v>
      </c>
      <c r="D3155" s="17" t="s">
        <v>1535</v>
      </c>
      <c r="E3155" s="139" t="s">
        <v>54</v>
      </c>
      <c r="F3155" s="139"/>
      <c r="G3155" s="18" t="s">
        <v>130</v>
      </c>
      <c r="H3155" s="21">
        <v>6</v>
      </c>
      <c r="I3155" s="20">
        <f t="shared" si="1022"/>
        <v>1.3425</v>
      </c>
      <c r="J3155" s="20">
        <f t="shared" si="1023"/>
        <v>8.0500000000000007</v>
      </c>
      <c r="K3155" s="65"/>
      <c r="N3155" s="59">
        <v>1.79</v>
      </c>
      <c r="O3155" s="68">
        <f t="shared" si="1020"/>
        <v>0.44750000000000001</v>
      </c>
      <c r="P3155" s="68">
        <f t="shared" si="1024"/>
        <v>1.3425</v>
      </c>
      <c r="Q3155" s="69">
        <f t="shared" si="1021"/>
        <v>0.25</v>
      </c>
    </row>
    <row r="3156" spans="1:17" ht="39" customHeight="1" thickBot="1" x14ac:dyDescent="0.25">
      <c r="A3156" s="17" t="s">
        <v>50</v>
      </c>
      <c r="B3156" s="19">
        <v>42420</v>
      </c>
      <c r="C3156" s="17" t="s">
        <v>44</v>
      </c>
      <c r="D3156" s="17" t="s">
        <v>1541</v>
      </c>
      <c r="E3156" s="139" t="s">
        <v>1521</v>
      </c>
      <c r="F3156" s="139"/>
      <c r="G3156" s="18" t="s">
        <v>130</v>
      </c>
      <c r="H3156" s="21">
        <v>1</v>
      </c>
      <c r="I3156" s="20">
        <f t="shared" si="1022"/>
        <v>11850.66</v>
      </c>
      <c r="J3156" s="20">
        <f t="shared" si="1023"/>
        <v>11850.66</v>
      </c>
      <c r="K3156" s="65"/>
      <c r="N3156" s="59">
        <v>15800.88</v>
      </c>
      <c r="O3156" s="68">
        <f t="shared" si="1020"/>
        <v>3950.22</v>
      </c>
      <c r="P3156" s="68">
        <f t="shared" si="1024"/>
        <v>11850.66</v>
      </c>
      <c r="Q3156" s="69">
        <f t="shared" si="1021"/>
        <v>0.25</v>
      </c>
    </row>
    <row r="3157" spans="1:17" ht="0.95" customHeight="1" thickTop="1" x14ac:dyDescent="0.2">
      <c r="A3157" s="11"/>
      <c r="B3157" s="11"/>
      <c r="C3157" s="11"/>
      <c r="D3157" s="11"/>
      <c r="E3157" s="11"/>
      <c r="F3157" s="11"/>
      <c r="G3157" s="11"/>
      <c r="H3157" s="11"/>
      <c r="I3157" s="11"/>
      <c r="J3157" s="11"/>
      <c r="K3157" s="65" t="b">
        <f t="shared" si="1019"/>
        <v>0</v>
      </c>
      <c r="N3157" s="59"/>
      <c r="O3157" s="68">
        <f t="shared" si="1020"/>
        <v>0</v>
      </c>
      <c r="P3157" s="68">
        <f t="shared" si="1024"/>
        <v>0</v>
      </c>
      <c r="Q3157" s="69" t="e">
        <f t="shared" si="1021"/>
        <v>#DIV/0!</v>
      </c>
    </row>
    <row r="3158" spans="1:17" ht="18" customHeight="1" x14ac:dyDescent="0.2">
      <c r="A3158" s="2" t="s">
        <v>1542</v>
      </c>
      <c r="B3158" s="4" t="s">
        <v>36</v>
      </c>
      <c r="C3158" s="2" t="s">
        <v>37</v>
      </c>
      <c r="D3158" s="2" t="s">
        <v>9</v>
      </c>
      <c r="E3158" s="129" t="s">
        <v>38</v>
      </c>
      <c r="F3158" s="129"/>
      <c r="G3158" s="3" t="s">
        <v>39</v>
      </c>
      <c r="H3158" s="4" t="s">
        <v>40</v>
      </c>
      <c r="I3158" s="4" t="s">
        <v>41</v>
      </c>
      <c r="J3158" s="4" t="s">
        <v>10</v>
      </c>
      <c r="K3158" s="65">
        <f t="shared" si="1019"/>
        <v>10006.470000000001</v>
      </c>
      <c r="N3158" s="59" t="s">
        <v>41</v>
      </c>
      <c r="O3158" s="68" t="e">
        <f t="shared" si="1020"/>
        <v>#VALUE!</v>
      </c>
      <c r="P3158" s="68" t="e">
        <f t="shared" si="1024"/>
        <v>#VALUE!</v>
      </c>
      <c r="Q3158" s="69" t="e">
        <f t="shared" si="1021"/>
        <v>#VALUE!</v>
      </c>
    </row>
    <row r="3159" spans="1:17" ht="39" customHeight="1" x14ac:dyDescent="0.2">
      <c r="A3159" s="6" t="s">
        <v>42</v>
      </c>
      <c r="B3159" s="8">
        <v>103276</v>
      </c>
      <c r="C3159" s="6" t="s">
        <v>44</v>
      </c>
      <c r="D3159" s="122" t="s">
        <v>13678</v>
      </c>
      <c r="E3159" s="138" t="s">
        <v>251</v>
      </c>
      <c r="F3159" s="138"/>
      <c r="G3159" s="7" t="s">
        <v>130</v>
      </c>
      <c r="H3159" s="10">
        <v>1</v>
      </c>
      <c r="I3159" s="9">
        <f>SUM(J3160:J3169)</f>
        <v>10006.470000000001</v>
      </c>
      <c r="J3159" s="9">
        <f>H3159*I3159</f>
        <v>10006.470000000001</v>
      </c>
      <c r="K3159" s="65"/>
      <c r="N3159" s="59">
        <v>13341.96</v>
      </c>
      <c r="O3159" s="68">
        <f t="shared" si="1020"/>
        <v>3335.49</v>
      </c>
      <c r="P3159" s="68">
        <f t="shared" si="1024"/>
        <v>10006.469999999999</v>
      </c>
      <c r="Q3159" s="69">
        <f t="shared" si="1021"/>
        <v>0.25</v>
      </c>
    </row>
    <row r="3160" spans="1:17" ht="26.1" customHeight="1" x14ac:dyDescent="0.2">
      <c r="A3160" s="12" t="s">
        <v>48</v>
      </c>
      <c r="B3160" s="14">
        <v>100308</v>
      </c>
      <c r="C3160" s="12" t="s">
        <v>44</v>
      </c>
      <c r="D3160" s="12" t="s">
        <v>1516</v>
      </c>
      <c r="E3160" s="137" t="s">
        <v>46</v>
      </c>
      <c r="F3160" s="137"/>
      <c r="G3160" s="13" t="s">
        <v>73</v>
      </c>
      <c r="H3160" s="16">
        <v>5.0091000000000001</v>
      </c>
      <c r="I3160" s="15">
        <f t="shared" ref="I3160:I3169" si="1025">P3160</f>
        <v>16.342500000000001</v>
      </c>
      <c r="J3160" s="15">
        <f t="shared" ref="J3160:J3169" si="1026">ROUNDDOWN(H3160*I3160,2)</f>
        <v>81.86</v>
      </c>
      <c r="K3160" s="65"/>
      <c r="N3160" s="59">
        <v>21.79</v>
      </c>
      <c r="O3160" s="68">
        <f t="shared" si="1020"/>
        <v>5.4474999999999998</v>
      </c>
      <c r="P3160" s="68">
        <f t="shared" si="1024"/>
        <v>16.342500000000001</v>
      </c>
      <c r="Q3160" s="69">
        <f t="shared" si="1021"/>
        <v>0.24999999999999989</v>
      </c>
    </row>
    <row r="3161" spans="1:17" ht="26.1" customHeight="1" x14ac:dyDescent="0.2">
      <c r="A3161" s="12" t="s">
        <v>48</v>
      </c>
      <c r="B3161" s="14">
        <v>88243</v>
      </c>
      <c r="C3161" s="12" t="s">
        <v>44</v>
      </c>
      <c r="D3161" s="12" t="s">
        <v>356</v>
      </c>
      <c r="E3161" s="137" t="s">
        <v>46</v>
      </c>
      <c r="F3161" s="137"/>
      <c r="G3161" s="13" t="s">
        <v>73</v>
      </c>
      <c r="H3161" s="16">
        <v>5.0091000000000001</v>
      </c>
      <c r="I3161" s="15">
        <f t="shared" si="1025"/>
        <v>13.3125</v>
      </c>
      <c r="J3161" s="15">
        <f t="shared" si="1026"/>
        <v>66.680000000000007</v>
      </c>
      <c r="K3161" s="65"/>
      <c r="N3161" s="59">
        <v>17.75</v>
      </c>
      <c r="O3161" s="68">
        <f t="shared" si="1020"/>
        <v>4.4375</v>
      </c>
      <c r="P3161" s="68">
        <f t="shared" si="1024"/>
        <v>13.3125</v>
      </c>
      <c r="Q3161" s="69">
        <f t="shared" si="1021"/>
        <v>0.25</v>
      </c>
    </row>
    <row r="3162" spans="1:17" ht="39" customHeight="1" x14ac:dyDescent="0.2">
      <c r="A3162" s="12" t="s">
        <v>48</v>
      </c>
      <c r="B3162" s="14">
        <v>93287</v>
      </c>
      <c r="C3162" s="12" t="s">
        <v>44</v>
      </c>
      <c r="D3162" s="12" t="s">
        <v>1539</v>
      </c>
      <c r="E3162" s="137" t="s">
        <v>118</v>
      </c>
      <c r="F3162" s="137"/>
      <c r="G3162" s="13" t="s">
        <v>119</v>
      </c>
      <c r="H3162" s="16">
        <v>0.2059</v>
      </c>
      <c r="I3162" s="15">
        <f t="shared" si="1025"/>
        <v>238.27499999999998</v>
      </c>
      <c r="J3162" s="15">
        <f t="shared" si="1026"/>
        <v>49.06</v>
      </c>
      <c r="K3162" s="65"/>
      <c r="N3162" s="59">
        <v>317.7</v>
      </c>
      <c r="O3162" s="68">
        <f t="shared" si="1020"/>
        <v>79.424999999999997</v>
      </c>
      <c r="P3162" s="68">
        <f t="shared" si="1024"/>
        <v>238.27499999999998</v>
      </c>
      <c r="Q3162" s="69">
        <f t="shared" si="1021"/>
        <v>0.25</v>
      </c>
    </row>
    <row r="3163" spans="1:17" ht="39" customHeight="1" x14ac:dyDescent="0.2">
      <c r="A3163" s="12" t="s">
        <v>48</v>
      </c>
      <c r="B3163" s="14">
        <v>93288</v>
      </c>
      <c r="C3163" s="12" t="s">
        <v>44</v>
      </c>
      <c r="D3163" s="12" t="s">
        <v>1540</v>
      </c>
      <c r="E3163" s="137" t="s">
        <v>118</v>
      </c>
      <c r="F3163" s="137"/>
      <c r="G3163" s="13" t="s">
        <v>121</v>
      </c>
      <c r="H3163" s="16">
        <v>1.5165999999999999</v>
      </c>
      <c r="I3163" s="15">
        <f t="shared" si="1025"/>
        <v>112.6275</v>
      </c>
      <c r="J3163" s="15">
        <f t="shared" si="1026"/>
        <v>170.81</v>
      </c>
      <c r="K3163" s="65"/>
      <c r="N3163" s="59">
        <v>150.16999999999999</v>
      </c>
      <c r="O3163" s="68">
        <f t="shared" si="1020"/>
        <v>37.542499999999997</v>
      </c>
      <c r="P3163" s="68">
        <f t="shared" si="1024"/>
        <v>112.6275</v>
      </c>
      <c r="Q3163" s="69">
        <f t="shared" si="1021"/>
        <v>0.25</v>
      </c>
    </row>
    <row r="3164" spans="1:17" ht="39" customHeight="1" x14ac:dyDescent="0.2">
      <c r="A3164" s="17" t="s">
        <v>50</v>
      </c>
      <c r="B3164" s="19">
        <v>1570</v>
      </c>
      <c r="C3164" s="17" t="s">
        <v>44</v>
      </c>
      <c r="D3164" s="17" t="s">
        <v>1070</v>
      </c>
      <c r="E3164" s="139" t="s">
        <v>54</v>
      </c>
      <c r="F3164" s="139"/>
      <c r="G3164" s="18" t="s">
        <v>130</v>
      </c>
      <c r="H3164" s="21">
        <v>10</v>
      </c>
      <c r="I3164" s="20">
        <f t="shared" si="1025"/>
        <v>0.75750000000000006</v>
      </c>
      <c r="J3164" s="20">
        <f t="shared" si="1026"/>
        <v>7.57</v>
      </c>
      <c r="K3164" s="65"/>
      <c r="N3164" s="59">
        <v>1.01</v>
      </c>
      <c r="O3164" s="68">
        <f t="shared" si="1020"/>
        <v>0.2525</v>
      </c>
      <c r="P3164" s="68">
        <f t="shared" si="1024"/>
        <v>0.75750000000000006</v>
      </c>
      <c r="Q3164" s="69">
        <f t="shared" si="1021"/>
        <v>0.25</v>
      </c>
    </row>
    <row r="3165" spans="1:17" ht="26.1" customHeight="1" x14ac:dyDescent="0.2">
      <c r="A3165" s="17" t="s">
        <v>50</v>
      </c>
      <c r="B3165" s="19">
        <v>11976</v>
      </c>
      <c r="C3165" s="17" t="s">
        <v>44</v>
      </c>
      <c r="D3165" s="17" t="s">
        <v>1517</v>
      </c>
      <c r="E3165" s="139" t="s">
        <v>54</v>
      </c>
      <c r="F3165" s="139"/>
      <c r="G3165" s="18" t="s">
        <v>130</v>
      </c>
      <c r="H3165" s="21">
        <v>4</v>
      </c>
      <c r="I3165" s="20">
        <f t="shared" si="1025"/>
        <v>0.96</v>
      </c>
      <c r="J3165" s="20">
        <f t="shared" si="1026"/>
        <v>3.84</v>
      </c>
      <c r="K3165" s="65"/>
      <c r="N3165" s="59">
        <v>1.28</v>
      </c>
      <c r="O3165" s="68">
        <f t="shared" si="1020"/>
        <v>0.32</v>
      </c>
      <c r="P3165" s="68">
        <f t="shared" si="1024"/>
        <v>0.96</v>
      </c>
      <c r="Q3165" s="69">
        <f t="shared" si="1021"/>
        <v>0.25</v>
      </c>
    </row>
    <row r="3166" spans="1:17" ht="26.1" customHeight="1" x14ac:dyDescent="0.2">
      <c r="A3166" s="17" t="s">
        <v>50</v>
      </c>
      <c r="B3166" s="19">
        <v>13348</v>
      </c>
      <c r="C3166" s="17" t="s">
        <v>44</v>
      </c>
      <c r="D3166" s="17" t="s">
        <v>1535</v>
      </c>
      <c r="E3166" s="139" t="s">
        <v>54</v>
      </c>
      <c r="F3166" s="139"/>
      <c r="G3166" s="18" t="s">
        <v>130</v>
      </c>
      <c r="H3166" s="21">
        <v>4</v>
      </c>
      <c r="I3166" s="20">
        <f t="shared" si="1025"/>
        <v>1.3425</v>
      </c>
      <c r="J3166" s="20">
        <f t="shared" si="1026"/>
        <v>5.37</v>
      </c>
      <c r="K3166" s="65"/>
      <c r="N3166" s="59">
        <v>1.79</v>
      </c>
      <c r="O3166" s="68">
        <f t="shared" si="1020"/>
        <v>0.44750000000000001</v>
      </c>
      <c r="P3166" s="68">
        <f t="shared" si="1024"/>
        <v>1.3425</v>
      </c>
      <c r="Q3166" s="69">
        <f t="shared" si="1021"/>
        <v>0.25</v>
      </c>
    </row>
    <row r="3167" spans="1:17" ht="51.95" customHeight="1" x14ac:dyDescent="0.2">
      <c r="A3167" s="17" t="s">
        <v>50</v>
      </c>
      <c r="B3167" s="19">
        <v>39561</v>
      </c>
      <c r="C3167" s="17" t="s">
        <v>44</v>
      </c>
      <c r="D3167" s="17" t="s">
        <v>1544</v>
      </c>
      <c r="E3167" s="139" t="s">
        <v>1521</v>
      </c>
      <c r="F3167" s="139"/>
      <c r="G3167" s="18" t="s">
        <v>130</v>
      </c>
      <c r="H3167" s="21">
        <v>1</v>
      </c>
      <c r="I3167" s="20">
        <f t="shared" si="1025"/>
        <v>9616.1024999999991</v>
      </c>
      <c r="J3167" s="20">
        <f t="shared" si="1026"/>
        <v>9616.1</v>
      </c>
      <c r="K3167" s="65"/>
      <c r="N3167" s="59">
        <v>12821.47</v>
      </c>
      <c r="O3167" s="68">
        <f t="shared" si="1020"/>
        <v>3205.3674999999998</v>
      </c>
      <c r="P3167" s="68">
        <f t="shared" si="1024"/>
        <v>9616.1024999999991</v>
      </c>
      <c r="Q3167" s="69">
        <f t="shared" si="1021"/>
        <v>0.25</v>
      </c>
    </row>
    <row r="3168" spans="1:17" ht="24" customHeight="1" x14ac:dyDescent="0.2">
      <c r="A3168" s="17" t="s">
        <v>50</v>
      </c>
      <c r="B3168" s="19">
        <v>39996</v>
      </c>
      <c r="C3168" s="17" t="s">
        <v>44</v>
      </c>
      <c r="D3168" s="17" t="s">
        <v>1052</v>
      </c>
      <c r="E3168" s="139" t="s">
        <v>54</v>
      </c>
      <c r="F3168" s="139"/>
      <c r="G3168" s="18" t="s">
        <v>108</v>
      </c>
      <c r="H3168" s="21">
        <v>1.28</v>
      </c>
      <c r="I3168" s="20">
        <f t="shared" si="1025"/>
        <v>2.5499999999999998</v>
      </c>
      <c r="J3168" s="20">
        <f t="shared" si="1026"/>
        <v>3.26</v>
      </c>
      <c r="K3168" s="65"/>
      <c r="N3168" s="59">
        <v>3.4</v>
      </c>
      <c r="O3168" s="68">
        <f t="shared" si="1020"/>
        <v>0.85</v>
      </c>
      <c r="P3168" s="68">
        <f t="shared" si="1024"/>
        <v>2.5499999999999998</v>
      </c>
      <c r="Q3168" s="69">
        <f t="shared" si="1021"/>
        <v>0.25</v>
      </c>
    </row>
    <row r="3169" spans="1:17" ht="24" customHeight="1" thickBot="1" x14ac:dyDescent="0.25">
      <c r="A3169" s="17" t="s">
        <v>50</v>
      </c>
      <c r="B3169" s="19">
        <v>39997</v>
      </c>
      <c r="C3169" s="17" t="s">
        <v>44</v>
      </c>
      <c r="D3169" s="17" t="s">
        <v>1053</v>
      </c>
      <c r="E3169" s="139" t="s">
        <v>54</v>
      </c>
      <c r="F3169" s="139"/>
      <c r="G3169" s="18" t="s">
        <v>130</v>
      </c>
      <c r="H3169" s="21">
        <v>8</v>
      </c>
      <c r="I3169" s="20">
        <f t="shared" si="1025"/>
        <v>0.24</v>
      </c>
      <c r="J3169" s="20">
        <f t="shared" si="1026"/>
        <v>1.92</v>
      </c>
      <c r="K3169" s="65"/>
      <c r="N3169" s="59">
        <v>0.32</v>
      </c>
      <c r="O3169" s="68">
        <f t="shared" si="1020"/>
        <v>0.08</v>
      </c>
      <c r="P3169" s="68">
        <f t="shared" si="1024"/>
        <v>0.24</v>
      </c>
      <c r="Q3169" s="69">
        <f t="shared" si="1021"/>
        <v>0.25</v>
      </c>
    </row>
    <row r="3170" spans="1:17" ht="0.95" customHeight="1" thickTop="1" x14ac:dyDescent="0.2">
      <c r="A3170" s="11"/>
      <c r="B3170" s="11"/>
      <c r="C3170" s="11"/>
      <c r="D3170" s="11"/>
      <c r="E3170" s="11"/>
      <c r="F3170" s="11"/>
      <c r="G3170" s="11"/>
      <c r="H3170" s="11"/>
      <c r="I3170" s="11"/>
      <c r="J3170" s="11"/>
      <c r="K3170" s="65" t="b">
        <f t="shared" si="1019"/>
        <v>0</v>
      </c>
      <c r="N3170" s="59"/>
      <c r="O3170" s="68">
        <f t="shared" si="1020"/>
        <v>0</v>
      </c>
      <c r="P3170" s="68">
        <f t="shared" si="1024"/>
        <v>0</v>
      </c>
      <c r="Q3170" s="69" t="e">
        <f t="shared" si="1021"/>
        <v>#DIV/0!</v>
      </c>
    </row>
    <row r="3171" spans="1:17" ht="18" customHeight="1" x14ac:dyDescent="0.2">
      <c r="A3171" s="2" t="s">
        <v>1545</v>
      </c>
      <c r="B3171" s="4" t="s">
        <v>36</v>
      </c>
      <c r="C3171" s="2" t="s">
        <v>37</v>
      </c>
      <c r="D3171" s="2" t="s">
        <v>9</v>
      </c>
      <c r="E3171" s="129" t="s">
        <v>38</v>
      </c>
      <c r="F3171" s="129"/>
      <c r="G3171" s="3" t="s">
        <v>39</v>
      </c>
      <c r="H3171" s="4" t="s">
        <v>40</v>
      </c>
      <c r="I3171" s="4" t="s">
        <v>41</v>
      </c>
      <c r="J3171" s="4" t="s">
        <v>10</v>
      </c>
      <c r="K3171" s="65">
        <f t="shared" si="1019"/>
        <v>8.4400000000000013</v>
      </c>
      <c r="N3171" s="59" t="s">
        <v>41</v>
      </c>
      <c r="O3171" s="68" t="e">
        <f t="shared" si="1020"/>
        <v>#VALUE!</v>
      </c>
      <c r="P3171" s="68" t="e">
        <f t="shared" si="1024"/>
        <v>#VALUE!</v>
      </c>
      <c r="Q3171" s="69" t="e">
        <f t="shared" si="1021"/>
        <v>#VALUE!</v>
      </c>
    </row>
    <row r="3172" spans="1:17" ht="39" customHeight="1" x14ac:dyDescent="0.2">
      <c r="A3172" s="6" t="s">
        <v>42</v>
      </c>
      <c r="B3172" s="8">
        <v>98297</v>
      </c>
      <c r="C3172" s="6" t="s">
        <v>44</v>
      </c>
      <c r="D3172" s="6" t="s">
        <v>1546</v>
      </c>
      <c r="E3172" s="138" t="s">
        <v>251</v>
      </c>
      <c r="F3172" s="138"/>
      <c r="G3172" s="7" t="s">
        <v>108</v>
      </c>
      <c r="H3172" s="10">
        <v>1</v>
      </c>
      <c r="I3172" s="9">
        <f>SUM(J3173:J3175)</f>
        <v>8.4400000000000013</v>
      </c>
      <c r="J3172" s="9">
        <f>H3172*I3172</f>
        <v>8.4400000000000013</v>
      </c>
      <c r="K3172" s="65"/>
      <c r="N3172" s="59">
        <v>11.25</v>
      </c>
      <c r="O3172" s="68">
        <f t="shared" si="1020"/>
        <v>2.8125</v>
      </c>
      <c r="P3172" s="68">
        <f t="shared" si="1024"/>
        <v>8.4375</v>
      </c>
      <c r="Q3172" s="69">
        <f t="shared" si="1021"/>
        <v>0.25</v>
      </c>
    </row>
    <row r="3173" spans="1:17" ht="26.1" customHeight="1" x14ac:dyDescent="0.2">
      <c r="A3173" s="12" t="s">
        <v>48</v>
      </c>
      <c r="B3173" s="14">
        <v>88247</v>
      </c>
      <c r="C3173" s="12" t="s">
        <v>44</v>
      </c>
      <c r="D3173" s="12" t="s">
        <v>1049</v>
      </c>
      <c r="E3173" s="137" t="s">
        <v>46</v>
      </c>
      <c r="F3173" s="137"/>
      <c r="G3173" s="13" t="s">
        <v>73</v>
      </c>
      <c r="H3173" s="16">
        <v>4.4999999999999997E-3</v>
      </c>
      <c r="I3173" s="15">
        <f t="shared" ref="I3173:I3175" si="1027">P3173</f>
        <v>13.5975</v>
      </c>
      <c r="J3173" s="15">
        <f t="shared" ref="J3173:J3175" si="1028">ROUNDDOWN(H3173*I3173,2)</f>
        <v>0.06</v>
      </c>
      <c r="K3173" s="65"/>
      <c r="N3173" s="59">
        <v>18.13</v>
      </c>
      <c r="O3173" s="68">
        <f t="shared" si="1020"/>
        <v>4.5324999999999998</v>
      </c>
      <c r="P3173" s="68">
        <f t="shared" si="1024"/>
        <v>13.5975</v>
      </c>
      <c r="Q3173" s="69">
        <f t="shared" si="1021"/>
        <v>0.25</v>
      </c>
    </row>
    <row r="3174" spans="1:17" ht="24" customHeight="1" x14ac:dyDescent="0.2">
      <c r="A3174" s="12" t="s">
        <v>48</v>
      </c>
      <c r="B3174" s="14">
        <v>88264</v>
      </c>
      <c r="C3174" s="12" t="s">
        <v>44</v>
      </c>
      <c r="D3174" s="12" t="s">
        <v>564</v>
      </c>
      <c r="E3174" s="137" t="s">
        <v>46</v>
      </c>
      <c r="F3174" s="137"/>
      <c r="G3174" s="13" t="s">
        <v>73</v>
      </c>
      <c r="H3174" s="16">
        <v>4.4999999999999997E-3</v>
      </c>
      <c r="I3174" s="15">
        <f t="shared" si="1027"/>
        <v>16.484999999999999</v>
      </c>
      <c r="J3174" s="15">
        <f t="shared" si="1028"/>
        <v>7.0000000000000007E-2</v>
      </c>
      <c r="K3174" s="65"/>
      <c r="N3174" s="59">
        <v>21.98</v>
      </c>
      <c r="O3174" s="68">
        <f t="shared" si="1020"/>
        <v>5.4950000000000001</v>
      </c>
      <c r="P3174" s="68">
        <f t="shared" si="1024"/>
        <v>16.484999999999999</v>
      </c>
      <c r="Q3174" s="69">
        <f t="shared" si="1021"/>
        <v>0.25</v>
      </c>
    </row>
    <row r="3175" spans="1:17" ht="26.1" customHeight="1" thickBot="1" x14ac:dyDescent="0.25">
      <c r="A3175" s="17" t="s">
        <v>50</v>
      </c>
      <c r="B3175" s="19">
        <v>39599</v>
      </c>
      <c r="C3175" s="17" t="s">
        <v>44</v>
      </c>
      <c r="D3175" s="17" t="s">
        <v>1547</v>
      </c>
      <c r="E3175" s="139" t="s">
        <v>54</v>
      </c>
      <c r="F3175" s="139"/>
      <c r="G3175" s="18" t="s">
        <v>108</v>
      </c>
      <c r="H3175" s="21">
        <v>1.05</v>
      </c>
      <c r="I3175" s="20">
        <f t="shared" si="1027"/>
        <v>7.92</v>
      </c>
      <c r="J3175" s="20">
        <f t="shared" si="1028"/>
        <v>8.31</v>
      </c>
      <c r="K3175" s="65"/>
      <c r="N3175" s="59">
        <v>10.56</v>
      </c>
      <c r="O3175" s="68">
        <f t="shared" si="1020"/>
        <v>2.64</v>
      </c>
      <c r="P3175" s="68">
        <f t="shared" si="1024"/>
        <v>7.92</v>
      </c>
      <c r="Q3175" s="69">
        <f t="shared" si="1021"/>
        <v>0.25</v>
      </c>
    </row>
    <row r="3176" spans="1:17" ht="0.95" customHeight="1" thickTop="1" x14ac:dyDescent="0.2">
      <c r="A3176" s="11"/>
      <c r="B3176" s="11"/>
      <c r="C3176" s="11"/>
      <c r="D3176" s="11"/>
      <c r="E3176" s="11"/>
      <c r="F3176" s="11"/>
      <c r="G3176" s="11"/>
      <c r="H3176" s="11"/>
      <c r="I3176" s="11"/>
      <c r="J3176" s="11"/>
      <c r="K3176" s="65" t="b">
        <f t="shared" si="1019"/>
        <v>0</v>
      </c>
      <c r="N3176" s="59"/>
      <c r="O3176" s="68">
        <f t="shared" si="1020"/>
        <v>0</v>
      </c>
      <c r="P3176" s="68">
        <f t="shared" si="1024"/>
        <v>0</v>
      </c>
      <c r="Q3176" s="69" t="e">
        <f t="shared" si="1021"/>
        <v>#DIV/0!</v>
      </c>
    </row>
    <row r="3177" spans="1:17" ht="18" customHeight="1" x14ac:dyDescent="0.2">
      <c r="A3177" s="2" t="s">
        <v>1548</v>
      </c>
      <c r="B3177" s="4" t="s">
        <v>36</v>
      </c>
      <c r="C3177" s="2" t="s">
        <v>37</v>
      </c>
      <c r="D3177" s="2" t="s">
        <v>9</v>
      </c>
      <c r="E3177" s="129" t="s">
        <v>38</v>
      </c>
      <c r="F3177" s="129"/>
      <c r="G3177" s="3" t="s">
        <v>39</v>
      </c>
      <c r="H3177" s="4" t="s">
        <v>40</v>
      </c>
      <c r="I3177" s="4" t="s">
        <v>41</v>
      </c>
      <c r="J3177" s="4" t="s">
        <v>10</v>
      </c>
      <c r="K3177" s="65">
        <f t="shared" si="1019"/>
        <v>6.47</v>
      </c>
      <c r="N3177" s="59" t="s">
        <v>41</v>
      </c>
      <c r="O3177" s="68" t="e">
        <f t="shared" si="1020"/>
        <v>#VALUE!</v>
      </c>
      <c r="P3177" s="68" t="e">
        <f t="shared" si="1024"/>
        <v>#VALUE!</v>
      </c>
      <c r="Q3177" s="69" t="e">
        <f t="shared" si="1021"/>
        <v>#VALUE!</v>
      </c>
    </row>
    <row r="3178" spans="1:17" ht="39" customHeight="1" x14ac:dyDescent="0.2">
      <c r="A3178" s="6" t="s">
        <v>42</v>
      </c>
      <c r="B3178" s="8">
        <v>91941</v>
      </c>
      <c r="C3178" s="6" t="s">
        <v>44</v>
      </c>
      <c r="D3178" s="6" t="s">
        <v>1252</v>
      </c>
      <c r="E3178" s="138" t="s">
        <v>157</v>
      </c>
      <c r="F3178" s="138"/>
      <c r="G3178" s="7" t="s">
        <v>130</v>
      </c>
      <c r="H3178" s="10">
        <v>1</v>
      </c>
      <c r="I3178" s="9">
        <f>SUM(J3179:J3182)</f>
        <v>6.47</v>
      </c>
      <c r="J3178" s="9">
        <f>H3178*I3178</f>
        <v>6.47</v>
      </c>
      <c r="K3178" s="65"/>
      <c r="N3178" s="59">
        <v>8.620000000000001</v>
      </c>
      <c r="O3178" s="68">
        <f t="shared" si="1020"/>
        <v>2.1550000000000002</v>
      </c>
      <c r="P3178" s="68">
        <f t="shared" si="1024"/>
        <v>6.4650000000000007</v>
      </c>
      <c r="Q3178" s="69">
        <f t="shared" si="1021"/>
        <v>0.25</v>
      </c>
    </row>
    <row r="3179" spans="1:17" ht="26.1" customHeight="1" x14ac:dyDescent="0.2">
      <c r="A3179" s="12" t="s">
        <v>48</v>
      </c>
      <c r="B3179" s="14">
        <v>88247</v>
      </c>
      <c r="C3179" s="12" t="s">
        <v>44</v>
      </c>
      <c r="D3179" s="12" t="s">
        <v>1049</v>
      </c>
      <c r="E3179" s="137" t="s">
        <v>46</v>
      </c>
      <c r="F3179" s="137"/>
      <c r="G3179" s="13" t="s">
        <v>73</v>
      </c>
      <c r="H3179" s="16">
        <v>0.14499999999999999</v>
      </c>
      <c r="I3179" s="15">
        <f t="shared" ref="I3179:I3182" si="1029">P3179</f>
        <v>13.5975</v>
      </c>
      <c r="J3179" s="15">
        <f t="shared" ref="J3179:J3182" si="1030">ROUNDDOWN(H3179*I3179,2)</f>
        <v>1.97</v>
      </c>
      <c r="K3179" s="65"/>
      <c r="N3179" s="59">
        <v>18.13</v>
      </c>
      <c r="O3179" s="68">
        <f t="shared" si="1020"/>
        <v>4.5324999999999998</v>
      </c>
      <c r="P3179" s="68">
        <f t="shared" si="1024"/>
        <v>13.5975</v>
      </c>
      <c r="Q3179" s="69">
        <f t="shared" si="1021"/>
        <v>0.25</v>
      </c>
    </row>
    <row r="3180" spans="1:17" ht="24" customHeight="1" x14ac:dyDescent="0.2">
      <c r="A3180" s="12" t="s">
        <v>48</v>
      </c>
      <c r="B3180" s="14">
        <v>88264</v>
      </c>
      <c r="C3180" s="12" t="s">
        <v>44</v>
      </c>
      <c r="D3180" s="12" t="s">
        <v>564</v>
      </c>
      <c r="E3180" s="137" t="s">
        <v>46</v>
      </c>
      <c r="F3180" s="137"/>
      <c r="G3180" s="13" t="s">
        <v>73</v>
      </c>
      <c r="H3180" s="16">
        <v>0.14499999999999999</v>
      </c>
      <c r="I3180" s="15">
        <f t="shared" si="1029"/>
        <v>16.484999999999999</v>
      </c>
      <c r="J3180" s="15">
        <f t="shared" si="1030"/>
        <v>2.39</v>
      </c>
      <c r="K3180" s="65"/>
      <c r="N3180" s="59">
        <v>21.98</v>
      </c>
      <c r="O3180" s="68">
        <f t="shared" si="1020"/>
        <v>5.4950000000000001</v>
      </c>
      <c r="P3180" s="68">
        <f t="shared" si="1024"/>
        <v>16.484999999999999</v>
      </c>
      <c r="Q3180" s="69">
        <f t="shared" si="1021"/>
        <v>0.25</v>
      </c>
    </row>
    <row r="3181" spans="1:17" ht="26.1" customHeight="1" x14ac:dyDescent="0.2">
      <c r="A3181" s="12" t="s">
        <v>48</v>
      </c>
      <c r="B3181" s="14">
        <v>88629</v>
      </c>
      <c r="C3181" s="12" t="s">
        <v>44</v>
      </c>
      <c r="D3181" s="12" t="s">
        <v>504</v>
      </c>
      <c r="E3181" s="137" t="s">
        <v>46</v>
      </c>
      <c r="F3181" s="137"/>
      <c r="G3181" s="13" t="s">
        <v>104</v>
      </c>
      <c r="H3181" s="16">
        <v>8.9999999999999998E-4</v>
      </c>
      <c r="I3181" s="15">
        <f t="shared" si="1029"/>
        <v>537.23249999999996</v>
      </c>
      <c r="J3181" s="15">
        <f t="shared" si="1030"/>
        <v>0.48</v>
      </c>
      <c r="K3181" s="65"/>
      <c r="N3181" s="59">
        <v>716.31</v>
      </c>
      <c r="O3181" s="68">
        <f t="shared" si="1020"/>
        <v>179.07749999999999</v>
      </c>
      <c r="P3181" s="68">
        <f t="shared" si="1024"/>
        <v>537.23249999999996</v>
      </c>
      <c r="Q3181" s="69">
        <f t="shared" si="1021"/>
        <v>0.25</v>
      </c>
    </row>
    <row r="3182" spans="1:17" ht="26.1" customHeight="1" thickBot="1" x14ac:dyDescent="0.25">
      <c r="A3182" s="17" t="s">
        <v>50</v>
      </c>
      <c r="B3182" s="19">
        <v>1872</v>
      </c>
      <c r="C3182" s="17" t="s">
        <v>44</v>
      </c>
      <c r="D3182" s="17" t="s">
        <v>1253</v>
      </c>
      <c r="E3182" s="139" t="s">
        <v>54</v>
      </c>
      <c r="F3182" s="139"/>
      <c r="G3182" s="18" t="s">
        <v>130</v>
      </c>
      <c r="H3182" s="21">
        <v>1</v>
      </c>
      <c r="I3182" s="20">
        <f t="shared" si="1029"/>
        <v>1.6350000000000002</v>
      </c>
      <c r="J3182" s="20">
        <f t="shared" si="1030"/>
        <v>1.63</v>
      </c>
      <c r="K3182" s="65"/>
      <c r="N3182" s="59">
        <v>2.1800000000000002</v>
      </c>
      <c r="O3182" s="68">
        <f t="shared" si="1020"/>
        <v>0.54500000000000004</v>
      </c>
      <c r="P3182" s="68">
        <f t="shared" si="1024"/>
        <v>1.6350000000000002</v>
      </c>
      <c r="Q3182" s="69">
        <f t="shared" si="1021"/>
        <v>0.25</v>
      </c>
    </row>
    <row r="3183" spans="1:17" ht="0.95" customHeight="1" thickTop="1" x14ac:dyDescent="0.2">
      <c r="A3183" s="11"/>
      <c r="B3183" s="11"/>
      <c r="C3183" s="11"/>
      <c r="D3183" s="11"/>
      <c r="E3183" s="11"/>
      <c r="F3183" s="11"/>
      <c r="G3183" s="11"/>
      <c r="H3183" s="11"/>
      <c r="I3183" s="11"/>
      <c r="J3183" s="11"/>
      <c r="K3183" s="65" t="b">
        <f t="shared" si="1019"/>
        <v>0</v>
      </c>
      <c r="N3183" s="59"/>
      <c r="O3183" s="68">
        <f t="shared" si="1020"/>
        <v>0</v>
      </c>
      <c r="P3183" s="68">
        <f t="shared" si="1024"/>
        <v>0</v>
      </c>
      <c r="Q3183" s="69" t="e">
        <f t="shared" si="1021"/>
        <v>#DIV/0!</v>
      </c>
    </row>
    <row r="3184" spans="1:17" ht="18" customHeight="1" x14ac:dyDescent="0.2">
      <c r="A3184" s="2" t="s">
        <v>1549</v>
      </c>
      <c r="B3184" s="4" t="s">
        <v>36</v>
      </c>
      <c r="C3184" s="2" t="s">
        <v>37</v>
      </c>
      <c r="D3184" s="2" t="s">
        <v>9</v>
      </c>
      <c r="E3184" s="129" t="s">
        <v>38</v>
      </c>
      <c r="F3184" s="129"/>
      <c r="G3184" s="3" t="s">
        <v>39</v>
      </c>
      <c r="H3184" s="4" t="s">
        <v>40</v>
      </c>
      <c r="I3184" s="4" t="s">
        <v>41</v>
      </c>
      <c r="J3184" s="4" t="s">
        <v>10</v>
      </c>
      <c r="K3184" s="65">
        <f t="shared" si="1019"/>
        <v>8.879999999999999</v>
      </c>
      <c r="N3184" s="59" t="s">
        <v>41</v>
      </c>
      <c r="O3184" s="68" t="e">
        <f t="shared" si="1020"/>
        <v>#VALUE!</v>
      </c>
      <c r="P3184" s="68" t="e">
        <f t="shared" si="1024"/>
        <v>#VALUE!</v>
      </c>
      <c r="Q3184" s="69" t="e">
        <f t="shared" si="1021"/>
        <v>#VALUE!</v>
      </c>
    </row>
    <row r="3185" spans="1:17" ht="39" customHeight="1" x14ac:dyDescent="0.2">
      <c r="A3185" s="6" t="s">
        <v>42</v>
      </c>
      <c r="B3185" s="8">
        <v>91944</v>
      </c>
      <c r="C3185" s="6" t="s">
        <v>44</v>
      </c>
      <c r="D3185" s="6" t="s">
        <v>1550</v>
      </c>
      <c r="E3185" s="138" t="s">
        <v>157</v>
      </c>
      <c r="F3185" s="138"/>
      <c r="G3185" s="7" t="s">
        <v>130</v>
      </c>
      <c r="H3185" s="10">
        <v>1</v>
      </c>
      <c r="I3185" s="9">
        <f>SUM(J3186:J3189)</f>
        <v>8.879999999999999</v>
      </c>
      <c r="J3185" s="9">
        <f>H3185*I3185</f>
        <v>8.879999999999999</v>
      </c>
      <c r="K3185" s="65"/>
      <c r="N3185" s="59">
        <v>11.83</v>
      </c>
      <c r="O3185" s="68">
        <f t="shared" si="1020"/>
        <v>2.9575</v>
      </c>
      <c r="P3185" s="68">
        <f t="shared" si="1024"/>
        <v>8.8725000000000005</v>
      </c>
      <c r="Q3185" s="69">
        <f t="shared" si="1021"/>
        <v>0.25</v>
      </c>
    </row>
    <row r="3186" spans="1:17" ht="26.1" customHeight="1" x14ac:dyDescent="0.2">
      <c r="A3186" s="12" t="s">
        <v>48</v>
      </c>
      <c r="B3186" s="14">
        <v>88247</v>
      </c>
      <c r="C3186" s="12" t="s">
        <v>44</v>
      </c>
      <c r="D3186" s="12" t="s">
        <v>1049</v>
      </c>
      <c r="E3186" s="137" t="s">
        <v>46</v>
      </c>
      <c r="F3186" s="137"/>
      <c r="G3186" s="13" t="s">
        <v>73</v>
      </c>
      <c r="H3186" s="16">
        <v>0.16600000000000001</v>
      </c>
      <c r="I3186" s="15">
        <f t="shared" ref="I3186:I3189" si="1031">P3186</f>
        <v>13.5975</v>
      </c>
      <c r="J3186" s="15">
        <f>ROUND(H3186*I3186,2)</f>
        <v>2.2599999999999998</v>
      </c>
      <c r="K3186" s="65"/>
      <c r="N3186" s="59">
        <v>18.13</v>
      </c>
      <c r="O3186" s="68">
        <f t="shared" si="1020"/>
        <v>4.5324999999999998</v>
      </c>
      <c r="P3186" s="68">
        <f t="shared" si="1024"/>
        <v>13.5975</v>
      </c>
      <c r="Q3186" s="69">
        <f t="shared" si="1021"/>
        <v>0.25</v>
      </c>
    </row>
    <row r="3187" spans="1:17" ht="24" customHeight="1" x14ac:dyDescent="0.2">
      <c r="A3187" s="12" t="s">
        <v>48</v>
      </c>
      <c r="B3187" s="14">
        <v>88264</v>
      </c>
      <c r="C3187" s="12" t="s">
        <v>44</v>
      </c>
      <c r="D3187" s="12" t="s">
        <v>564</v>
      </c>
      <c r="E3187" s="137" t="s">
        <v>46</v>
      </c>
      <c r="F3187" s="137"/>
      <c r="G3187" s="13" t="s">
        <v>73</v>
      </c>
      <c r="H3187" s="16">
        <v>0.16600000000000001</v>
      </c>
      <c r="I3187" s="15">
        <f t="shared" si="1031"/>
        <v>16.484999999999999</v>
      </c>
      <c r="J3187" s="15">
        <f t="shared" ref="J3187:J3189" si="1032">ROUNDDOWN(H3187*I3187,2)</f>
        <v>2.73</v>
      </c>
      <c r="K3187" s="65"/>
      <c r="N3187" s="59">
        <v>21.98</v>
      </c>
      <c r="O3187" s="68">
        <f t="shared" si="1020"/>
        <v>5.4950000000000001</v>
      </c>
      <c r="P3187" s="68">
        <f t="shared" si="1024"/>
        <v>16.484999999999999</v>
      </c>
      <c r="Q3187" s="69">
        <f t="shared" si="1021"/>
        <v>0.25</v>
      </c>
    </row>
    <row r="3188" spans="1:17" ht="26.1" customHeight="1" x14ac:dyDescent="0.2">
      <c r="A3188" s="12" t="s">
        <v>48</v>
      </c>
      <c r="B3188" s="14">
        <v>88629</v>
      </c>
      <c r="C3188" s="12" t="s">
        <v>44</v>
      </c>
      <c r="D3188" s="12" t="s">
        <v>504</v>
      </c>
      <c r="E3188" s="137" t="s">
        <v>46</v>
      </c>
      <c r="F3188" s="137"/>
      <c r="G3188" s="13" t="s">
        <v>104</v>
      </c>
      <c r="H3188" s="16">
        <v>1.1999999999999999E-3</v>
      </c>
      <c r="I3188" s="15">
        <f t="shared" si="1031"/>
        <v>537.23249999999996</v>
      </c>
      <c r="J3188" s="15">
        <f t="shared" si="1032"/>
        <v>0.64</v>
      </c>
      <c r="K3188" s="65"/>
      <c r="N3188" s="59">
        <v>716.31</v>
      </c>
      <c r="O3188" s="68">
        <f t="shared" si="1020"/>
        <v>179.07749999999999</v>
      </c>
      <c r="P3188" s="68">
        <f t="shared" si="1024"/>
        <v>537.23249999999996</v>
      </c>
      <c r="Q3188" s="69">
        <f t="shared" si="1021"/>
        <v>0.25</v>
      </c>
    </row>
    <row r="3189" spans="1:17" ht="26.1" customHeight="1" thickBot="1" x14ac:dyDescent="0.25">
      <c r="A3189" s="17" t="s">
        <v>50</v>
      </c>
      <c r="B3189" s="19">
        <v>1873</v>
      </c>
      <c r="C3189" s="17" t="s">
        <v>44</v>
      </c>
      <c r="D3189" s="17" t="s">
        <v>1219</v>
      </c>
      <c r="E3189" s="139" t="s">
        <v>54</v>
      </c>
      <c r="F3189" s="139"/>
      <c r="G3189" s="18" t="s">
        <v>130</v>
      </c>
      <c r="H3189" s="21">
        <v>1</v>
      </c>
      <c r="I3189" s="20">
        <f t="shared" si="1031"/>
        <v>3.2549999999999999</v>
      </c>
      <c r="J3189" s="20">
        <f t="shared" si="1032"/>
        <v>3.25</v>
      </c>
      <c r="K3189" s="65"/>
      <c r="N3189" s="59">
        <v>4.34</v>
      </c>
      <c r="O3189" s="68">
        <f t="shared" si="1020"/>
        <v>1.085</v>
      </c>
      <c r="P3189" s="68">
        <f t="shared" si="1024"/>
        <v>3.2549999999999999</v>
      </c>
      <c r="Q3189" s="69">
        <f t="shared" si="1021"/>
        <v>0.25</v>
      </c>
    </row>
    <row r="3190" spans="1:17" ht="0.95" customHeight="1" thickTop="1" x14ac:dyDescent="0.2">
      <c r="A3190" s="11"/>
      <c r="B3190" s="11"/>
      <c r="C3190" s="11"/>
      <c r="D3190" s="11"/>
      <c r="E3190" s="11"/>
      <c r="F3190" s="11"/>
      <c r="G3190" s="11"/>
      <c r="H3190" s="11"/>
      <c r="I3190" s="11"/>
      <c r="J3190" s="11"/>
      <c r="K3190" s="65" t="b">
        <f t="shared" si="1019"/>
        <v>0</v>
      </c>
      <c r="N3190" s="59"/>
      <c r="O3190" s="68">
        <f t="shared" si="1020"/>
        <v>0</v>
      </c>
      <c r="P3190" s="68">
        <f t="shared" si="1024"/>
        <v>0</v>
      </c>
      <c r="Q3190" s="69" t="e">
        <f t="shared" si="1021"/>
        <v>#DIV/0!</v>
      </c>
    </row>
    <row r="3191" spans="1:17" ht="18" customHeight="1" x14ac:dyDescent="0.2">
      <c r="A3191" s="2" t="s">
        <v>1551</v>
      </c>
      <c r="B3191" s="4" t="s">
        <v>36</v>
      </c>
      <c r="C3191" s="2" t="s">
        <v>37</v>
      </c>
      <c r="D3191" s="2" t="s">
        <v>9</v>
      </c>
      <c r="E3191" s="129" t="s">
        <v>38</v>
      </c>
      <c r="F3191" s="129"/>
      <c r="G3191" s="3" t="s">
        <v>39</v>
      </c>
      <c r="H3191" s="4" t="s">
        <v>40</v>
      </c>
      <c r="I3191" s="4" t="s">
        <v>41</v>
      </c>
      <c r="J3191" s="4" t="s">
        <v>10</v>
      </c>
      <c r="K3191" s="65">
        <f t="shared" si="1019"/>
        <v>10.83</v>
      </c>
      <c r="N3191" s="59" t="s">
        <v>41</v>
      </c>
      <c r="O3191" s="68" t="e">
        <f t="shared" si="1020"/>
        <v>#VALUE!</v>
      </c>
      <c r="P3191" s="68" t="e">
        <f t="shared" si="1024"/>
        <v>#VALUE!</v>
      </c>
      <c r="Q3191" s="69" t="e">
        <f t="shared" si="1021"/>
        <v>#VALUE!</v>
      </c>
    </row>
    <row r="3192" spans="1:17" ht="39" customHeight="1" x14ac:dyDescent="0.2">
      <c r="A3192" s="6" t="s">
        <v>42</v>
      </c>
      <c r="B3192" s="8">
        <v>91864</v>
      </c>
      <c r="C3192" s="6" t="s">
        <v>44</v>
      </c>
      <c r="D3192" s="6" t="s">
        <v>1175</v>
      </c>
      <c r="E3192" s="138" t="s">
        <v>157</v>
      </c>
      <c r="F3192" s="138"/>
      <c r="G3192" s="7" t="s">
        <v>108</v>
      </c>
      <c r="H3192" s="10">
        <v>1</v>
      </c>
      <c r="I3192" s="9">
        <f>SUM(J3193:J3196)</f>
        <v>10.83</v>
      </c>
      <c r="J3192" s="9">
        <f>H3192*I3192</f>
        <v>10.83</v>
      </c>
      <c r="K3192" s="65"/>
      <c r="N3192" s="59">
        <v>14.440000000000001</v>
      </c>
      <c r="O3192" s="68">
        <f t="shared" si="1020"/>
        <v>3.6100000000000003</v>
      </c>
      <c r="P3192" s="68">
        <f t="shared" si="1024"/>
        <v>10.830000000000002</v>
      </c>
      <c r="Q3192" s="69">
        <f t="shared" si="1021"/>
        <v>0.24999999999999989</v>
      </c>
    </row>
    <row r="3193" spans="1:17" ht="26.1" customHeight="1" x14ac:dyDescent="0.2">
      <c r="A3193" s="12" t="s">
        <v>48</v>
      </c>
      <c r="B3193" s="14">
        <v>88247</v>
      </c>
      <c r="C3193" s="12" t="s">
        <v>44</v>
      </c>
      <c r="D3193" s="12" t="s">
        <v>1049</v>
      </c>
      <c r="E3193" s="137" t="s">
        <v>46</v>
      </c>
      <c r="F3193" s="137"/>
      <c r="G3193" s="13" t="s">
        <v>73</v>
      </c>
      <c r="H3193" s="16">
        <v>0.1</v>
      </c>
      <c r="I3193" s="15">
        <f t="shared" ref="I3193:I3196" si="1033">P3193</f>
        <v>13.5975</v>
      </c>
      <c r="J3193" s="15">
        <f>ROUND(H3193*I3193,2)</f>
        <v>1.36</v>
      </c>
      <c r="K3193" s="65"/>
      <c r="N3193" s="59">
        <v>18.13</v>
      </c>
      <c r="O3193" s="68">
        <f t="shared" si="1020"/>
        <v>4.5324999999999998</v>
      </c>
      <c r="P3193" s="68">
        <f t="shared" si="1024"/>
        <v>13.5975</v>
      </c>
      <c r="Q3193" s="69">
        <f t="shared" si="1021"/>
        <v>0.25</v>
      </c>
    </row>
    <row r="3194" spans="1:17" ht="24" customHeight="1" x14ac:dyDescent="0.2">
      <c r="A3194" s="12" t="s">
        <v>48</v>
      </c>
      <c r="B3194" s="14">
        <v>88264</v>
      </c>
      <c r="C3194" s="12" t="s">
        <v>44</v>
      </c>
      <c r="D3194" s="12" t="s">
        <v>564</v>
      </c>
      <c r="E3194" s="137" t="s">
        <v>46</v>
      </c>
      <c r="F3194" s="137"/>
      <c r="G3194" s="13" t="s">
        <v>73</v>
      </c>
      <c r="H3194" s="16">
        <v>0.106</v>
      </c>
      <c r="I3194" s="15">
        <f t="shared" si="1033"/>
        <v>16.484999999999999</v>
      </c>
      <c r="J3194" s="15">
        <f>ROUND(H3194*I3194,2)</f>
        <v>1.75</v>
      </c>
      <c r="K3194" s="65"/>
      <c r="N3194" s="59">
        <v>21.98</v>
      </c>
      <c r="O3194" s="68">
        <f t="shared" si="1020"/>
        <v>5.4950000000000001</v>
      </c>
      <c r="P3194" s="68">
        <f t="shared" si="1024"/>
        <v>16.484999999999999</v>
      </c>
      <c r="Q3194" s="69">
        <f t="shared" si="1021"/>
        <v>0.25</v>
      </c>
    </row>
    <row r="3195" spans="1:17" ht="65.099999999999994" customHeight="1" x14ac:dyDescent="0.2">
      <c r="A3195" s="12" t="s">
        <v>48</v>
      </c>
      <c r="B3195" s="14">
        <v>91170</v>
      </c>
      <c r="C3195" s="12" t="s">
        <v>44</v>
      </c>
      <c r="D3195" s="12" t="s">
        <v>187</v>
      </c>
      <c r="E3195" s="137" t="s">
        <v>154</v>
      </c>
      <c r="F3195" s="137"/>
      <c r="G3195" s="13" t="s">
        <v>108</v>
      </c>
      <c r="H3195" s="16">
        <v>1</v>
      </c>
      <c r="I3195" s="15">
        <f t="shared" si="1033"/>
        <v>1.9575</v>
      </c>
      <c r="J3195" s="15">
        <f t="shared" ref="J3195:J3196" si="1034">ROUNDDOWN(H3195*I3195,2)</f>
        <v>1.95</v>
      </c>
      <c r="K3195" s="65"/>
      <c r="N3195" s="59">
        <v>2.61</v>
      </c>
      <c r="O3195" s="68">
        <f t="shared" si="1020"/>
        <v>0.65249999999999997</v>
      </c>
      <c r="P3195" s="68">
        <f t="shared" si="1024"/>
        <v>1.9575</v>
      </c>
      <c r="Q3195" s="69">
        <f t="shared" si="1021"/>
        <v>0.25</v>
      </c>
    </row>
    <row r="3196" spans="1:17" ht="26.1" customHeight="1" thickBot="1" x14ac:dyDescent="0.25">
      <c r="A3196" s="17" t="s">
        <v>50</v>
      </c>
      <c r="B3196" s="19">
        <v>2685</v>
      </c>
      <c r="C3196" s="17" t="s">
        <v>44</v>
      </c>
      <c r="D3196" s="17" t="s">
        <v>1176</v>
      </c>
      <c r="E3196" s="139" t="s">
        <v>54</v>
      </c>
      <c r="F3196" s="139"/>
      <c r="G3196" s="18" t="s">
        <v>108</v>
      </c>
      <c r="H3196" s="21">
        <v>1.0309999999999999</v>
      </c>
      <c r="I3196" s="20">
        <f t="shared" si="1033"/>
        <v>5.6025</v>
      </c>
      <c r="J3196" s="20">
        <f t="shared" si="1034"/>
        <v>5.77</v>
      </c>
      <c r="K3196" s="65"/>
      <c r="N3196" s="59">
        <v>7.47</v>
      </c>
      <c r="O3196" s="68">
        <f t="shared" si="1020"/>
        <v>1.8674999999999999</v>
      </c>
      <c r="P3196" s="68">
        <f t="shared" si="1024"/>
        <v>5.6025</v>
      </c>
      <c r="Q3196" s="69">
        <f t="shared" si="1021"/>
        <v>0.25</v>
      </c>
    </row>
    <row r="3197" spans="1:17" ht="0.95" customHeight="1" thickTop="1" x14ac:dyDescent="0.2">
      <c r="A3197" s="11"/>
      <c r="B3197" s="11"/>
      <c r="C3197" s="11"/>
      <c r="D3197" s="11"/>
      <c r="E3197" s="11"/>
      <c r="F3197" s="11"/>
      <c r="G3197" s="11"/>
      <c r="H3197" s="11"/>
      <c r="I3197" s="11"/>
      <c r="J3197" s="11"/>
      <c r="K3197" s="65" t="b">
        <f t="shared" si="1019"/>
        <v>0</v>
      </c>
      <c r="N3197" s="59"/>
      <c r="O3197" s="68">
        <f t="shared" si="1020"/>
        <v>0</v>
      </c>
      <c r="P3197" s="68">
        <f t="shared" si="1024"/>
        <v>0</v>
      </c>
      <c r="Q3197" s="69" t="e">
        <f t="shared" si="1021"/>
        <v>#DIV/0!</v>
      </c>
    </row>
    <row r="3198" spans="1:17" ht="18" customHeight="1" x14ac:dyDescent="0.2">
      <c r="A3198" s="2" t="s">
        <v>1552</v>
      </c>
      <c r="B3198" s="4" t="s">
        <v>36</v>
      </c>
      <c r="C3198" s="2" t="s">
        <v>37</v>
      </c>
      <c r="D3198" s="2" t="s">
        <v>9</v>
      </c>
      <c r="E3198" s="129" t="s">
        <v>38</v>
      </c>
      <c r="F3198" s="129"/>
      <c r="G3198" s="3" t="s">
        <v>39</v>
      </c>
      <c r="H3198" s="4" t="s">
        <v>40</v>
      </c>
      <c r="I3198" s="4" t="s">
        <v>41</v>
      </c>
      <c r="J3198" s="4" t="s">
        <v>10</v>
      </c>
      <c r="K3198" s="65">
        <f t="shared" si="1019"/>
        <v>13.56</v>
      </c>
      <c r="N3198" s="59" t="s">
        <v>41</v>
      </c>
      <c r="O3198" s="68" t="e">
        <f t="shared" si="1020"/>
        <v>#VALUE!</v>
      </c>
      <c r="P3198" s="68" t="e">
        <f t="shared" si="1024"/>
        <v>#VALUE!</v>
      </c>
      <c r="Q3198" s="69" t="e">
        <f t="shared" si="1021"/>
        <v>#VALUE!</v>
      </c>
    </row>
    <row r="3199" spans="1:17" ht="39" customHeight="1" x14ac:dyDescent="0.2">
      <c r="A3199" s="6" t="s">
        <v>42</v>
      </c>
      <c r="B3199" s="8">
        <v>91865</v>
      </c>
      <c r="C3199" s="6" t="s">
        <v>44</v>
      </c>
      <c r="D3199" s="6" t="s">
        <v>1177</v>
      </c>
      <c r="E3199" s="138" t="s">
        <v>157</v>
      </c>
      <c r="F3199" s="138"/>
      <c r="G3199" s="7" t="s">
        <v>108</v>
      </c>
      <c r="H3199" s="10">
        <v>1</v>
      </c>
      <c r="I3199" s="9">
        <f>SUM(J3200:J3203)</f>
        <v>13.56</v>
      </c>
      <c r="J3199" s="9">
        <f>H3199*I3199</f>
        <v>13.56</v>
      </c>
      <c r="K3199" s="65"/>
      <c r="N3199" s="59">
        <v>18.079999999999998</v>
      </c>
      <c r="O3199" s="68">
        <f t="shared" si="1020"/>
        <v>4.5199999999999996</v>
      </c>
      <c r="P3199" s="68">
        <f t="shared" si="1024"/>
        <v>13.559999999999999</v>
      </c>
      <c r="Q3199" s="69">
        <f t="shared" si="1021"/>
        <v>0.25</v>
      </c>
    </row>
    <row r="3200" spans="1:17" ht="26.1" customHeight="1" x14ac:dyDescent="0.2">
      <c r="A3200" s="12" t="s">
        <v>48</v>
      </c>
      <c r="B3200" s="14">
        <v>88247</v>
      </c>
      <c r="C3200" s="12" t="s">
        <v>44</v>
      </c>
      <c r="D3200" s="12" t="s">
        <v>1049</v>
      </c>
      <c r="E3200" s="137" t="s">
        <v>46</v>
      </c>
      <c r="F3200" s="137"/>
      <c r="G3200" s="13" t="s">
        <v>73</v>
      </c>
      <c r="H3200" s="16">
        <v>0.11</v>
      </c>
      <c r="I3200" s="15">
        <f t="shared" ref="I3200:I3203" si="1035">P3200</f>
        <v>13.5975</v>
      </c>
      <c r="J3200" s="15">
        <f>ROUND(H3200*I3200,2)</f>
        <v>1.5</v>
      </c>
      <c r="K3200" s="65"/>
      <c r="N3200" s="59">
        <v>18.13</v>
      </c>
      <c r="O3200" s="68">
        <f t="shared" si="1020"/>
        <v>4.5324999999999998</v>
      </c>
      <c r="P3200" s="68">
        <f t="shared" si="1024"/>
        <v>13.5975</v>
      </c>
      <c r="Q3200" s="69">
        <f t="shared" si="1021"/>
        <v>0.25</v>
      </c>
    </row>
    <row r="3201" spans="1:17" ht="24" customHeight="1" x14ac:dyDescent="0.2">
      <c r="A3201" s="12" t="s">
        <v>48</v>
      </c>
      <c r="B3201" s="14">
        <v>88264</v>
      </c>
      <c r="C3201" s="12" t="s">
        <v>44</v>
      </c>
      <c r="D3201" s="12" t="s">
        <v>564</v>
      </c>
      <c r="E3201" s="137" t="s">
        <v>46</v>
      </c>
      <c r="F3201" s="137"/>
      <c r="G3201" s="13" t="s">
        <v>73</v>
      </c>
      <c r="H3201" s="16">
        <v>0.13400000000000001</v>
      </c>
      <c r="I3201" s="15">
        <f t="shared" si="1035"/>
        <v>16.484999999999999</v>
      </c>
      <c r="J3201" s="15">
        <f t="shared" ref="J3201:J3203" si="1036">ROUNDDOWN(H3201*I3201,2)</f>
        <v>2.2000000000000002</v>
      </c>
      <c r="K3201" s="65"/>
      <c r="N3201" s="59">
        <v>21.98</v>
      </c>
      <c r="O3201" s="68">
        <f t="shared" si="1020"/>
        <v>5.4950000000000001</v>
      </c>
      <c r="P3201" s="68">
        <f t="shared" si="1024"/>
        <v>16.484999999999999</v>
      </c>
      <c r="Q3201" s="69">
        <f t="shared" si="1021"/>
        <v>0.25</v>
      </c>
    </row>
    <row r="3202" spans="1:17" ht="65.099999999999994" customHeight="1" x14ac:dyDescent="0.2">
      <c r="A3202" s="12" t="s">
        <v>48</v>
      </c>
      <c r="B3202" s="14">
        <v>91170</v>
      </c>
      <c r="C3202" s="12" t="s">
        <v>44</v>
      </c>
      <c r="D3202" s="12" t="s">
        <v>187</v>
      </c>
      <c r="E3202" s="137" t="s">
        <v>154</v>
      </c>
      <c r="F3202" s="137"/>
      <c r="G3202" s="13" t="s">
        <v>108</v>
      </c>
      <c r="H3202" s="16">
        <v>1</v>
      </c>
      <c r="I3202" s="15">
        <f t="shared" si="1035"/>
        <v>1.9575</v>
      </c>
      <c r="J3202" s="15">
        <f t="shared" si="1036"/>
        <v>1.95</v>
      </c>
      <c r="K3202" s="65"/>
      <c r="N3202" s="59">
        <v>2.61</v>
      </c>
      <c r="O3202" s="68">
        <f t="shared" si="1020"/>
        <v>0.65249999999999997</v>
      </c>
      <c r="P3202" s="68">
        <f t="shared" si="1024"/>
        <v>1.9575</v>
      </c>
      <c r="Q3202" s="69">
        <f t="shared" si="1021"/>
        <v>0.25</v>
      </c>
    </row>
    <row r="3203" spans="1:17" ht="26.1" customHeight="1" thickBot="1" x14ac:dyDescent="0.25">
      <c r="A3203" s="17" t="s">
        <v>50</v>
      </c>
      <c r="B3203" s="19">
        <v>2684</v>
      </c>
      <c r="C3203" s="17" t="s">
        <v>44</v>
      </c>
      <c r="D3203" s="17" t="s">
        <v>1178</v>
      </c>
      <c r="E3203" s="139" t="s">
        <v>54</v>
      </c>
      <c r="F3203" s="139"/>
      <c r="G3203" s="18" t="s">
        <v>108</v>
      </c>
      <c r="H3203" s="21">
        <v>1.06</v>
      </c>
      <c r="I3203" s="20">
        <f t="shared" si="1035"/>
        <v>7.4624999999999995</v>
      </c>
      <c r="J3203" s="20">
        <f t="shared" si="1036"/>
        <v>7.91</v>
      </c>
      <c r="K3203" s="65"/>
      <c r="N3203" s="59">
        <v>9.9499999999999993</v>
      </c>
      <c r="O3203" s="68">
        <f t="shared" si="1020"/>
        <v>2.4874999999999998</v>
      </c>
      <c r="P3203" s="68">
        <f t="shared" si="1024"/>
        <v>7.4624999999999995</v>
      </c>
      <c r="Q3203" s="69">
        <f t="shared" si="1021"/>
        <v>0.25</v>
      </c>
    </row>
    <row r="3204" spans="1:17" ht="0.95" customHeight="1" thickTop="1" x14ac:dyDescent="0.2">
      <c r="A3204" s="11"/>
      <c r="B3204" s="11"/>
      <c r="C3204" s="11"/>
      <c r="D3204" s="11"/>
      <c r="E3204" s="11"/>
      <c r="F3204" s="11"/>
      <c r="G3204" s="11"/>
      <c r="H3204" s="11"/>
      <c r="I3204" s="11"/>
      <c r="J3204" s="11"/>
      <c r="K3204" s="65" t="b">
        <f t="shared" si="1019"/>
        <v>0</v>
      </c>
      <c r="N3204" s="59"/>
      <c r="O3204" s="68">
        <f t="shared" si="1020"/>
        <v>0</v>
      </c>
      <c r="P3204" s="68">
        <f t="shared" si="1024"/>
        <v>0</v>
      </c>
      <c r="Q3204" s="69" t="e">
        <f t="shared" si="1021"/>
        <v>#DIV/0!</v>
      </c>
    </row>
    <row r="3205" spans="1:17" ht="18" customHeight="1" x14ac:dyDescent="0.2">
      <c r="A3205" s="2" t="s">
        <v>1553</v>
      </c>
      <c r="B3205" s="4" t="s">
        <v>36</v>
      </c>
      <c r="C3205" s="2" t="s">
        <v>37</v>
      </c>
      <c r="D3205" s="2" t="s">
        <v>9</v>
      </c>
      <c r="E3205" s="129" t="s">
        <v>38</v>
      </c>
      <c r="F3205" s="129"/>
      <c r="G3205" s="3" t="s">
        <v>39</v>
      </c>
      <c r="H3205" s="4" t="s">
        <v>40</v>
      </c>
      <c r="I3205" s="4" t="s">
        <v>41</v>
      </c>
      <c r="J3205" s="4" t="s">
        <v>10</v>
      </c>
      <c r="K3205" s="65">
        <f t="shared" si="1019"/>
        <v>8.07</v>
      </c>
      <c r="N3205" s="59" t="s">
        <v>41</v>
      </c>
      <c r="O3205" s="68" t="e">
        <f t="shared" si="1020"/>
        <v>#VALUE!</v>
      </c>
      <c r="P3205" s="68" t="e">
        <f t="shared" si="1024"/>
        <v>#VALUE!</v>
      </c>
      <c r="Q3205" s="69" t="e">
        <f t="shared" si="1021"/>
        <v>#VALUE!</v>
      </c>
    </row>
    <row r="3206" spans="1:17" ht="39" customHeight="1" x14ac:dyDescent="0.2">
      <c r="A3206" s="6" t="s">
        <v>42</v>
      </c>
      <c r="B3206" s="8">
        <v>91863</v>
      </c>
      <c r="C3206" s="6" t="s">
        <v>44</v>
      </c>
      <c r="D3206" s="6" t="s">
        <v>191</v>
      </c>
      <c r="E3206" s="138" t="s">
        <v>157</v>
      </c>
      <c r="F3206" s="138"/>
      <c r="G3206" s="7" t="s">
        <v>108</v>
      </c>
      <c r="H3206" s="10">
        <v>1</v>
      </c>
      <c r="I3206" s="9">
        <f>SUM(J3207:J3210)</f>
        <v>8.07</v>
      </c>
      <c r="J3206" s="9">
        <f>H3206*I3206</f>
        <v>8.07</v>
      </c>
      <c r="K3206" s="65"/>
      <c r="N3206" s="59">
        <v>10.75</v>
      </c>
      <c r="O3206" s="68">
        <f t="shared" si="1020"/>
        <v>2.6875</v>
      </c>
      <c r="P3206" s="68">
        <f t="shared" si="1024"/>
        <v>8.0625</v>
      </c>
      <c r="Q3206" s="69">
        <f t="shared" si="1021"/>
        <v>0.25</v>
      </c>
    </row>
    <row r="3207" spans="1:17" ht="26.1" customHeight="1" x14ac:dyDescent="0.2">
      <c r="A3207" s="12" t="s">
        <v>48</v>
      </c>
      <c r="B3207" s="14">
        <v>88247</v>
      </c>
      <c r="C3207" s="12" t="s">
        <v>44</v>
      </c>
      <c r="D3207" s="12" t="s">
        <v>1049</v>
      </c>
      <c r="E3207" s="137" t="s">
        <v>46</v>
      </c>
      <c r="F3207" s="137"/>
      <c r="G3207" s="13" t="s">
        <v>73</v>
      </c>
      <c r="H3207" s="16">
        <v>0.08</v>
      </c>
      <c r="I3207" s="15">
        <f t="shared" ref="I3207:I3210" si="1037">P3207</f>
        <v>13.5975</v>
      </c>
      <c r="J3207" s="15">
        <f>ROUND(H3207*I3207,2)</f>
        <v>1.0900000000000001</v>
      </c>
      <c r="K3207" s="65"/>
      <c r="N3207" s="59">
        <v>18.13</v>
      </c>
      <c r="O3207" s="68">
        <f t="shared" si="1020"/>
        <v>4.5324999999999998</v>
      </c>
      <c r="P3207" s="68">
        <f t="shared" si="1024"/>
        <v>13.5975</v>
      </c>
      <c r="Q3207" s="69">
        <f t="shared" si="1021"/>
        <v>0.25</v>
      </c>
    </row>
    <row r="3208" spans="1:17" ht="24" customHeight="1" x14ac:dyDescent="0.2">
      <c r="A3208" s="12" t="s">
        <v>48</v>
      </c>
      <c r="B3208" s="14">
        <v>88264</v>
      </c>
      <c r="C3208" s="12" t="s">
        <v>44</v>
      </c>
      <c r="D3208" s="12" t="s">
        <v>564</v>
      </c>
      <c r="E3208" s="137" t="s">
        <v>46</v>
      </c>
      <c r="F3208" s="137"/>
      <c r="G3208" s="13" t="s">
        <v>73</v>
      </c>
      <c r="H3208" s="16">
        <v>7.0000000000000007E-2</v>
      </c>
      <c r="I3208" s="15">
        <f t="shared" si="1037"/>
        <v>16.484999999999999</v>
      </c>
      <c r="J3208" s="15">
        <f>ROUND(H3208*I3208,2)</f>
        <v>1.1499999999999999</v>
      </c>
      <c r="K3208" s="65"/>
      <c r="N3208" s="59">
        <v>21.98</v>
      </c>
      <c r="O3208" s="68">
        <f t="shared" ref="O3208:O3271" si="1038">N3208*$O$4</f>
        <v>5.4950000000000001</v>
      </c>
      <c r="P3208" s="68">
        <f t="shared" si="1024"/>
        <v>16.484999999999999</v>
      </c>
      <c r="Q3208" s="69">
        <f t="shared" ref="Q3208:Q3271" si="1039">1-(P3208/N3208)</f>
        <v>0.25</v>
      </c>
    </row>
    <row r="3209" spans="1:17" ht="65.099999999999994" customHeight="1" x14ac:dyDescent="0.2">
      <c r="A3209" s="12" t="s">
        <v>48</v>
      </c>
      <c r="B3209" s="14">
        <v>91170</v>
      </c>
      <c r="C3209" s="12" t="s">
        <v>44</v>
      </c>
      <c r="D3209" s="12" t="s">
        <v>187</v>
      </c>
      <c r="E3209" s="137" t="s">
        <v>154</v>
      </c>
      <c r="F3209" s="137"/>
      <c r="G3209" s="13" t="s">
        <v>108</v>
      </c>
      <c r="H3209" s="16">
        <v>1</v>
      </c>
      <c r="I3209" s="15">
        <f t="shared" si="1037"/>
        <v>1.9575</v>
      </c>
      <c r="J3209" s="15">
        <f>ROUND(H3209*I3209,2)</f>
        <v>1.96</v>
      </c>
      <c r="K3209" s="65"/>
      <c r="N3209" s="59">
        <v>2.61</v>
      </c>
      <c r="O3209" s="68">
        <f t="shared" si="1038"/>
        <v>0.65249999999999997</v>
      </c>
      <c r="P3209" s="68">
        <f t="shared" si="1024"/>
        <v>1.9575</v>
      </c>
      <c r="Q3209" s="69">
        <f t="shared" si="1039"/>
        <v>0.25</v>
      </c>
    </row>
    <row r="3210" spans="1:17" ht="26.1" customHeight="1" thickBot="1" x14ac:dyDescent="0.25">
      <c r="A3210" s="17" t="s">
        <v>50</v>
      </c>
      <c r="B3210" s="19">
        <v>2674</v>
      </c>
      <c r="C3210" s="17" t="s">
        <v>44</v>
      </c>
      <c r="D3210" s="17" t="s">
        <v>1173</v>
      </c>
      <c r="E3210" s="139" t="s">
        <v>54</v>
      </c>
      <c r="F3210" s="139"/>
      <c r="G3210" s="18" t="s">
        <v>108</v>
      </c>
      <c r="H3210" s="21">
        <v>1.08</v>
      </c>
      <c r="I3210" s="20">
        <f t="shared" si="1037"/>
        <v>3.585</v>
      </c>
      <c r="J3210" s="20">
        <f t="shared" ref="J3210" si="1040">ROUNDDOWN(H3210*I3210,2)</f>
        <v>3.87</v>
      </c>
      <c r="K3210" s="65"/>
      <c r="N3210" s="59">
        <v>4.78</v>
      </c>
      <c r="O3210" s="68">
        <f t="shared" si="1038"/>
        <v>1.1950000000000001</v>
      </c>
      <c r="P3210" s="68">
        <f t="shared" si="1024"/>
        <v>3.585</v>
      </c>
      <c r="Q3210" s="69">
        <f t="shared" si="1039"/>
        <v>0.25</v>
      </c>
    </row>
    <row r="3211" spans="1:17" ht="0.95" customHeight="1" thickTop="1" x14ac:dyDescent="0.2">
      <c r="A3211" s="11"/>
      <c r="B3211" s="11"/>
      <c r="C3211" s="11"/>
      <c r="D3211" s="11"/>
      <c r="E3211" s="11"/>
      <c r="F3211" s="11"/>
      <c r="G3211" s="11"/>
      <c r="H3211" s="11"/>
      <c r="I3211" s="11"/>
      <c r="J3211" s="11"/>
      <c r="K3211" s="65" t="b">
        <f t="shared" ref="K3211:K3268" si="1041">IF(J3211="Total",J3212)</f>
        <v>0</v>
      </c>
      <c r="N3211" s="59"/>
      <c r="O3211" s="68">
        <f t="shared" si="1038"/>
        <v>0</v>
      </c>
      <c r="P3211" s="68">
        <f t="shared" si="1024"/>
        <v>0</v>
      </c>
      <c r="Q3211" s="69" t="e">
        <f t="shared" si="1039"/>
        <v>#DIV/0!</v>
      </c>
    </row>
    <row r="3212" spans="1:17" ht="18" customHeight="1" x14ac:dyDescent="0.2">
      <c r="A3212" s="2" t="s">
        <v>1554</v>
      </c>
      <c r="B3212" s="4" t="s">
        <v>36</v>
      </c>
      <c r="C3212" s="2" t="s">
        <v>37</v>
      </c>
      <c r="D3212" s="2" t="s">
        <v>9</v>
      </c>
      <c r="E3212" s="129" t="s">
        <v>38</v>
      </c>
      <c r="F3212" s="129"/>
      <c r="G3212" s="3" t="s">
        <v>39</v>
      </c>
      <c r="H3212" s="4" t="s">
        <v>40</v>
      </c>
      <c r="I3212" s="4" t="s">
        <v>41</v>
      </c>
      <c r="J3212" s="4" t="s">
        <v>10</v>
      </c>
      <c r="K3212" s="65">
        <f t="shared" si="1041"/>
        <v>7.08</v>
      </c>
      <c r="N3212" s="59" t="s">
        <v>41</v>
      </c>
      <c r="O3212" s="68" t="e">
        <f t="shared" si="1038"/>
        <v>#VALUE!</v>
      </c>
      <c r="P3212" s="68" t="e">
        <f t="shared" si="1024"/>
        <v>#VALUE!</v>
      </c>
      <c r="Q3212" s="69" t="e">
        <f t="shared" si="1039"/>
        <v>#VALUE!</v>
      </c>
    </row>
    <row r="3213" spans="1:17" ht="39" customHeight="1" x14ac:dyDescent="0.2">
      <c r="A3213" s="6" t="s">
        <v>42</v>
      </c>
      <c r="B3213" s="8">
        <v>91877</v>
      </c>
      <c r="C3213" s="6" t="s">
        <v>44</v>
      </c>
      <c r="D3213" s="6" t="s">
        <v>1189</v>
      </c>
      <c r="E3213" s="138" t="s">
        <v>157</v>
      </c>
      <c r="F3213" s="138"/>
      <c r="G3213" s="7" t="s">
        <v>130</v>
      </c>
      <c r="H3213" s="10">
        <v>1</v>
      </c>
      <c r="I3213" s="9">
        <f>SUM(J3214:J3216)</f>
        <v>7.08</v>
      </c>
      <c r="J3213" s="9">
        <f>H3213*I3213</f>
        <v>7.08</v>
      </c>
      <c r="K3213" s="65"/>
      <c r="N3213" s="59">
        <v>9.43</v>
      </c>
      <c r="O3213" s="68">
        <f t="shared" si="1038"/>
        <v>2.3574999999999999</v>
      </c>
      <c r="P3213" s="68">
        <f t="shared" si="1024"/>
        <v>7.0724999999999998</v>
      </c>
      <c r="Q3213" s="69">
        <f t="shared" si="1039"/>
        <v>0.25</v>
      </c>
    </row>
    <row r="3214" spans="1:17" ht="26.1" customHeight="1" x14ac:dyDescent="0.2">
      <c r="A3214" s="12" t="s">
        <v>48</v>
      </c>
      <c r="B3214" s="14">
        <v>88247</v>
      </c>
      <c r="C3214" s="12" t="s">
        <v>44</v>
      </c>
      <c r="D3214" s="12" t="s">
        <v>1049</v>
      </c>
      <c r="E3214" s="137" t="s">
        <v>46</v>
      </c>
      <c r="F3214" s="137"/>
      <c r="G3214" s="13" t="s">
        <v>73</v>
      </c>
      <c r="H3214" s="16">
        <v>0.17599999999999999</v>
      </c>
      <c r="I3214" s="15">
        <f t="shared" ref="I3214:I3216" si="1042">P3214</f>
        <v>13.5975</v>
      </c>
      <c r="J3214" s="15">
        <f>ROUND(H3214*I3214,2)</f>
        <v>2.39</v>
      </c>
      <c r="K3214" s="65"/>
      <c r="N3214" s="59">
        <v>18.13</v>
      </c>
      <c r="O3214" s="68">
        <f t="shared" si="1038"/>
        <v>4.5324999999999998</v>
      </c>
      <c r="P3214" s="68">
        <f t="shared" ref="P3214:P3277" si="1043">N3214-O3214</f>
        <v>13.5975</v>
      </c>
      <c r="Q3214" s="69">
        <f t="shared" si="1039"/>
        <v>0.25</v>
      </c>
    </row>
    <row r="3215" spans="1:17" ht="24" customHeight="1" x14ac:dyDescent="0.2">
      <c r="A3215" s="12" t="s">
        <v>48</v>
      </c>
      <c r="B3215" s="14">
        <v>88264</v>
      </c>
      <c r="C3215" s="12" t="s">
        <v>44</v>
      </c>
      <c r="D3215" s="12" t="s">
        <v>564</v>
      </c>
      <c r="E3215" s="137" t="s">
        <v>46</v>
      </c>
      <c r="F3215" s="137"/>
      <c r="G3215" s="13" t="s">
        <v>73</v>
      </c>
      <c r="H3215" s="16">
        <v>0.17599999999999999</v>
      </c>
      <c r="I3215" s="15">
        <f t="shared" si="1042"/>
        <v>16.484999999999999</v>
      </c>
      <c r="J3215" s="15">
        <f>ROUND(H3215*I3215,2)</f>
        <v>2.9</v>
      </c>
      <c r="K3215" s="65"/>
      <c r="N3215" s="59">
        <v>21.98</v>
      </c>
      <c r="O3215" s="68">
        <f t="shared" si="1038"/>
        <v>5.4950000000000001</v>
      </c>
      <c r="P3215" s="68">
        <f t="shared" si="1043"/>
        <v>16.484999999999999</v>
      </c>
      <c r="Q3215" s="69">
        <f t="shared" si="1039"/>
        <v>0.25</v>
      </c>
    </row>
    <row r="3216" spans="1:17" ht="26.1" customHeight="1" thickBot="1" x14ac:dyDescent="0.25">
      <c r="A3216" s="17" t="s">
        <v>50</v>
      </c>
      <c r="B3216" s="19">
        <v>1902</v>
      </c>
      <c r="C3216" s="17" t="s">
        <v>44</v>
      </c>
      <c r="D3216" s="17" t="s">
        <v>1190</v>
      </c>
      <c r="E3216" s="139" t="s">
        <v>54</v>
      </c>
      <c r="F3216" s="139"/>
      <c r="G3216" s="18" t="s">
        <v>130</v>
      </c>
      <c r="H3216" s="21">
        <v>1</v>
      </c>
      <c r="I3216" s="20">
        <f t="shared" si="1042"/>
        <v>1.7849999999999999</v>
      </c>
      <c r="J3216" s="20">
        <f>ROUND(H3216*I3216,2)</f>
        <v>1.79</v>
      </c>
      <c r="K3216" s="65"/>
      <c r="N3216" s="59">
        <v>2.38</v>
      </c>
      <c r="O3216" s="68">
        <f t="shared" si="1038"/>
        <v>0.59499999999999997</v>
      </c>
      <c r="P3216" s="68">
        <f t="shared" si="1043"/>
        <v>1.7849999999999999</v>
      </c>
      <c r="Q3216" s="69">
        <f t="shared" si="1039"/>
        <v>0.25</v>
      </c>
    </row>
    <row r="3217" spans="1:17" ht="0.95" customHeight="1" thickTop="1" x14ac:dyDescent="0.2">
      <c r="A3217" s="11"/>
      <c r="B3217" s="11"/>
      <c r="C3217" s="11"/>
      <c r="D3217" s="11"/>
      <c r="E3217" s="11"/>
      <c r="F3217" s="11"/>
      <c r="G3217" s="11"/>
      <c r="H3217" s="11"/>
      <c r="I3217" s="11"/>
      <c r="J3217" s="11"/>
      <c r="K3217" s="65" t="b">
        <f t="shared" si="1041"/>
        <v>0</v>
      </c>
      <c r="N3217" s="59"/>
      <c r="O3217" s="68">
        <f t="shared" si="1038"/>
        <v>0</v>
      </c>
      <c r="P3217" s="68">
        <f t="shared" si="1043"/>
        <v>0</v>
      </c>
      <c r="Q3217" s="69" t="e">
        <f t="shared" si="1039"/>
        <v>#DIV/0!</v>
      </c>
    </row>
    <row r="3218" spans="1:17" ht="18" customHeight="1" x14ac:dyDescent="0.2">
      <c r="A3218" s="2" t="s">
        <v>1555</v>
      </c>
      <c r="B3218" s="4" t="s">
        <v>36</v>
      </c>
      <c r="C3218" s="2" t="s">
        <v>37</v>
      </c>
      <c r="D3218" s="2" t="s">
        <v>9</v>
      </c>
      <c r="E3218" s="129" t="s">
        <v>38</v>
      </c>
      <c r="F3218" s="129"/>
      <c r="G3218" s="3" t="s">
        <v>39</v>
      </c>
      <c r="H3218" s="4" t="s">
        <v>40</v>
      </c>
      <c r="I3218" s="4" t="s">
        <v>41</v>
      </c>
      <c r="J3218" s="4" t="s">
        <v>10</v>
      </c>
      <c r="K3218" s="65">
        <f t="shared" si="1041"/>
        <v>4.04</v>
      </c>
      <c r="N3218" s="59" t="s">
        <v>41</v>
      </c>
      <c r="O3218" s="68" t="e">
        <f t="shared" si="1038"/>
        <v>#VALUE!</v>
      </c>
      <c r="P3218" s="68" t="e">
        <f t="shared" si="1043"/>
        <v>#VALUE!</v>
      </c>
      <c r="Q3218" s="69" t="e">
        <f t="shared" si="1039"/>
        <v>#VALUE!</v>
      </c>
    </row>
    <row r="3219" spans="1:17" ht="39" customHeight="1" x14ac:dyDescent="0.2">
      <c r="A3219" s="6" t="s">
        <v>42</v>
      </c>
      <c r="B3219" s="8">
        <v>91875</v>
      </c>
      <c r="C3219" s="6" t="s">
        <v>44</v>
      </c>
      <c r="D3219" s="6" t="s">
        <v>194</v>
      </c>
      <c r="E3219" s="138" t="s">
        <v>157</v>
      </c>
      <c r="F3219" s="138"/>
      <c r="G3219" s="7" t="s">
        <v>130</v>
      </c>
      <c r="H3219" s="10">
        <v>1</v>
      </c>
      <c r="I3219" s="9">
        <f>SUM(J3220:J3222)</f>
        <v>4.04</v>
      </c>
      <c r="J3219" s="9">
        <f>H3219*I3219</f>
        <v>4.04</v>
      </c>
      <c r="K3219" s="65"/>
      <c r="N3219" s="59">
        <v>5.3800000000000008</v>
      </c>
      <c r="O3219" s="68">
        <f t="shared" si="1038"/>
        <v>1.3450000000000002</v>
      </c>
      <c r="P3219" s="68">
        <f t="shared" si="1043"/>
        <v>4.0350000000000001</v>
      </c>
      <c r="Q3219" s="69">
        <f t="shared" si="1039"/>
        <v>0.25000000000000011</v>
      </c>
    </row>
    <row r="3220" spans="1:17" ht="26.1" customHeight="1" x14ac:dyDescent="0.2">
      <c r="A3220" s="12" t="s">
        <v>48</v>
      </c>
      <c r="B3220" s="14">
        <v>88247</v>
      </c>
      <c r="C3220" s="12" t="s">
        <v>44</v>
      </c>
      <c r="D3220" s="12" t="s">
        <v>1049</v>
      </c>
      <c r="E3220" s="137" t="s">
        <v>46</v>
      </c>
      <c r="F3220" s="137"/>
      <c r="G3220" s="13" t="s">
        <v>73</v>
      </c>
      <c r="H3220" s="16">
        <v>0.107</v>
      </c>
      <c r="I3220" s="15">
        <f t="shared" ref="I3220:I3222" si="1044">P3220</f>
        <v>13.5975</v>
      </c>
      <c r="J3220" s="15">
        <f>ROUND(H3220*I3220,2)</f>
        <v>1.45</v>
      </c>
      <c r="K3220" s="65"/>
      <c r="N3220" s="59">
        <v>18.13</v>
      </c>
      <c r="O3220" s="68">
        <f t="shared" si="1038"/>
        <v>4.5324999999999998</v>
      </c>
      <c r="P3220" s="68">
        <f t="shared" si="1043"/>
        <v>13.5975</v>
      </c>
      <c r="Q3220" s="69">
        <f t="shared" si="1039"/>
        <v>0.25</v>
      </c>
    </row>
    <row r="3221" spans="1:17" ht="24" customHeight="1" x14ac:dyDescent="0.2">
      <c r="A3221" s="12" t="s">
        <v>48</v>
      </c>
      <c r="B3221" s="14">
        <v>88264</v>
      </c>
      <c r="C3221" s="12" t="s">
        <v>44</v>
      </c>
      <c r="D3221" s="12" t="s">
        <v>564</v>
      </c>
      <c r="E3221" s="137" t="s">
        <v>46</v>
      </c>
      <c r="F3221" s="137"/>
      <c r="G3221" s="13" t="s">
        <v>73</v>
      </c>
      <c r="H3221" s="16">
        <v>0.107</v>
      </c>
      <c r="I3221" s="15">
        <f t="shared" si="1044"/>
        <v>16.484999999999999</v>
      </c>
      <c r="J3221" s="15">
        <f>ROUND(H3221*I3221,2)</f>
        <v>1.76</v>
      </c>
      <c r="K3221" s="65"/>
      <c r="N3221" s="59">
        <v>21.98</v>
      </c>
      <c r="O3221" s="68">
        <f t="shared" si="1038"/>
        <v>5.4950000000000001</v>
      </c>
      <c r="P3221" s="68">
        <f t="shared" si="1043"/>
        <v>16.484999999999999</v>
      </c>
      <c r="Q3221" s="69">
        <f t="shared" si="1039"/>
        <v>0.25</v>
      </c>
    </row>
    <row r="3222" spans="1:17" ht="26.1" customHeight="1" thickBot="1" x14ac:dyDescent="0.25">
      <c r="A3222" s="17" t="s">
        <v>50</v>
      </c>
      <c r="B3222" s="19">
        <v>1891</v>
      </c>
      <c r="C3222" s="17" t="s">
        <v>44</v>
      </c>
      <c r="D3222" s="17" t="s">
        <v>1186</v>
      </c>
      <c r="E3222" s="139" t="s">
        <v>54</v>
      </c>
      <c r="F3222" s="139"/>
      <c r="G3222" s="18" t="s">
        <v>130</v>
      </c>
      <c r="H3222" s="21">
        <v>1</v>
      </c>
      <c r="I3222" s="20">
        <f t="shared" si="1044"/>
        <v>0.82500000000000007</v>
      </c>
      <c r="J3222" s="20">
        <f>ROUND(H3222*I3222,2)</f>
        <v>0.83</v>
      </c>
      <c r="K3222" s="65"/>
      <c r="N3222" s="59">
        <v>1.1000000000000001</v>
      </c>
      <c r="O3222" s="68">
        <f t="shared" si="1038"/>
        <v>0.27500000000000002</v>
      </c>
      <c r="P3222" s="68">
        <f t="shared" si="1043"/>
        <v>0.82500000000000007</v>
      </c>
      <c r="Q3222" s="69">
        <f t="shared" si="1039"/>
        <v>0.25</v>
      </c>
    </row>
    <row r="3223" spans="1:17" ht="0.95" customHeight="1" thickTop="1" x14ac:dyDescent="0.2">
      <c r="A3223" s="11"/>
      <c r="B3223" s="11"/>
      <c r="C3223" s="11"/>
      <c r="D3223" s="11"/>
      <c r="E3223" s="11"/>
      <c r="F3223" s="11"/>
      <c r="G3223" s="11"/>
      <c r="H3223" s="11"/>
      <c r="I3223" s="11"/>
      <c r="J3223" s="11"/>
      <c r="K3223" s="65" t="b">
        <f t="shared" si="1041"/>
        <v>0</v>
      </c>
      <c r="N3223" s="59"/>
      <c r="O3223" s="68">
        <f t="shared" si="1038"/>
        <v>0</v>
      </c>
      <c r="P3223" s="68">
        <f t="shared" si="1043"/>
        <v>0</v>
      </c>
      <c r="Q3223" s="69" t="e">
        <f t="shared" si="1039"/>
        <v>#DIV/0!</v>
      </c>
    </row>
    <row r="3224" spans="1:17" ht="18" customHeight="1" x14ac:dyDescent="0.2">
      <c r="A3224" s="2" t="s">
        <v>1556</v>
      </c>
      <c r="B3224" s="4" t="s">
        <v>36</v>
      </c>
      <c r="C3224" s="2" t="s">
        <v>37</v>
      </c>
      <c r="D3224" s="2" t="s">
        <v>9</v>
      </c>
      <c r="E3224" s="129" t="s">
        <v>38</v>
      </c>
      <c r="F3224" s="129"/>
      <c r="G3224" s="3" t="s">
        <v>39</v>
      </c>
      <c r="H3224" s="4" t="s">
        <v>40</v>
      </c>
      <c r="I3224" s="4" t="s">
        <v>41</v>
      </c>
      <c r="J3224" s="4" t="s">
        <v>10</v>
      </c>
      <c r="K3224" s="65">
        <f t="shared" si="1041"/>
        <v>5.33</v>
      </c>
      <c r="N3224" s="59" t="s">
        <v>41</v>
      </c>
      <c r="O3224" s="68" t="e">
        <f t="shared" si="1038"/>
        <v>#VALUE!</v>
      </c>
      <c r="P3224" s="68" t="e">
        <f t="shared" si="1043"/>
        <v>#VALUE!</v>
      </c>
      <c r="Q3224" s="69" t="e">
        <f t="shared" si="1039"/>
        <v>#VALUE!</v>
      </c>
    </row>
    <row r="3225" spans="1:17" ht="39" customHeight="1" x14ac:dyDescent="0.2">
      <c r="A3225" s="6" t="s">
        <v>42</v>
      </c>
      <c r="B3225" s="8">
        <v>91876</v>
      </c>
      <c r="C3225" s="6" t="s">
        <v>44</v>
      </c>
      <c r="D3225" s="6" t="s">
        <v>1187</v>
      </c>
      <c r="E3225" s="138" t="s">
        <v>157</v>
      </c>
      <c r="F3225" s="138"/>
      <c r="G3225" s="7" t="s">
        <v>130</v>
      </c>
      <c r="H3225" s="10">
        <v>1</v>
      </c>
      <c r="I3225" s="9">
        <f>SUM(J3226:J3228)</f>
        <v>5.33</v>
      </c>
      <c r="J3225" s="9">
        <f>H3225*I3225</f>
        <v>5.33</v>
      </c>
      <c r="K3225" s="65"/>
      <c r="N3225" s="59">
        <v>7.1000000000000005</v>
      </c>
      <c r="O3225" s="68">
        <f t="shared" si="1038"/>
        <v>1.7750000000000001</v>
      </c>
      <c r="P3225" s="68">
        <f t="shared" si="1043"/>
        <v>5.3250000000000002</v>
      </c>
      <c r="Q3225" s="69">
        <f t="shared" si="1039"/>
        <v>0.25</v>
      </c>
    </row>
    <row r="3226" spans="1:17" ht="26.1" customHeight="1" x14ac:dyDescent="0.2">
      <c r="A3226" s="12" t="s">
        <v>48</v>
      </c>
      <c r="B3226" s="14">
        <v>88247</v>
      </c>
      <c r="C3226" s="12" t="s">
        <v>44</v>
      </c>
      <c r="D3226" s="12" t="s">
        <v>1049</v>
      </c>
      <c r="E3226" s="137" t="s">
        <v>46</v>
      </c>
      <c r="F3226" s="137"/>
      <c r="G3226" s="13" t="s">
        <v>73</v>
      </c>
      <c r="H3226" s="16">
        <v>0.13900000000000001</v>
      </c>
      <c r="I3226" s="15">
        <f t="shared" ref="I3226:I3228" si="1045">P3226</f>
        <v>13.5975</v>
      </c>
      <c r="J3226" s="15">
        <f>ROUND(H3226*I3226,2)</f>
        <v>1.89</v>
      </c>
      <c r="K3226" s="65"/>
      <c r="N3226" s="59">
        <v>18.13</v>
      </c>
      <c r="O3226" s="68">
        <f t="shared" si="1038"/>
        <v>4.5324999999999998</v>
      </c>
      <c r="P3226" s="68">
        <f t="shared" si="1043"/>
        <v>13.5975</v>
      </c>
      <c r="Q3226" s="69">
        <f t="shared" si="1039"/>
        <v>0.25</v>
      </c>
    </row>
    <row r="3227" spans="1:17" ht="24" customHeight="1" x14ac:dyDescent="0.2">
      <c r="A3227" s="12" t="s">
        <v>48</v>
      </c>
      <c r="B3227" s="14">
        <v>88264</v>
      </c>
      <c r="C3227" s="12" t="s">
        <v>44</v>
      </c>
      <c r="D3227" s="12" t="s">
        <v>564</v>
      </c>
      <c r="E3227" s="137" t="s">
        <v>46</v>
      </c>
      <c r="F3227" s="137"/>
      <c r="G3227" s="13" t="s">
        <v>73</v>
      </c>
      <c r="H3227" s="16">
        <v>0.13900000000000001</v>
      </c>
      <c r="I3227" s="15">
        <f t="shared" si="1045"/>
        <v>16.484999999999999</v>
      </c>
      <c r="J3227" s="15">
        <f>ROUND(H3227*I3227,2)</f>
        <v>2.29</v>
      </c>
      <c r="K3227" s="65"/>
      <c r="N3227" s="59">
        <v>21.98</v>
      </c>
      <c r="O3227" s="68">
        <f t="shared" si="1038"/>
        <v>5.4950000000000001</v>
      </c>
      <c r="P3227" s="68">
        <f t="shared" si="1043"/>
        <v>16.484999999999999</v>
      </c>
      <c r="Q3227" s="69">
        <f t="shared" si="1039"/>
        <v>0.25</v>
      </c>
    </row>
    <row r="3228" spans="1:17" ht="26.1" customHeight="1" thickBot="1" x14ac:dyDescent="0.25">
      <c r="A3228" s="17" t="s">
        <v>50</v>
      </c>
      <c r="B3228" s="19">
        <v>1892</v>
      </c>
      <c r="C3228" s="17" t="s">
        <v>44</v>
      </c>
      <c r="D3228" s="17" t="s">
        <v>1188</v>
      </c>
      <c r="E3228" s="139" t="s">
        <v>54</v>
      </c>
      <c r="F3228" s="139"/>
      <c r="G3228" s="18" t="s">
        <v>130</v>
      </c>
      <c r="H3228" s="21">
        <v>1</v>
      </c>
      <c r="I3228" s="20">
        <f t="shared" si="1045"/>
        <v>1.1475</v>
      </c>
      <c r="J3228" s="20">
        <f>ROUND(H3228*I3228,2)</f>
        <v>1.1499999999999999</v>
      </c>
      <c r="K3228" s="65"/>
      <c r="N3228" s="59">
        <v>1.53</v>
      </c>
      <c r="O3228" s="68">
        <f t="shared" si="1038"/>
        <v>0.38250000000000001</v>
      </c>
      <c r="P3228" s="68">
        <f t="shared" si="1043"/>
        <v>1.1475</v>
      </c>
      <c r="Q3228" s="69">
        <f t="shared" si="1039"/>
        <v>0.25</v>
      </c>
    </row>
    <row r="3229" spans="1:17" ht="0.95" customHeight="1" thickTop="1" x14ac:dyDescent="0.2">
      <c r="A3229" s="11"/>
      <c r="B3229" s="11"/>
      <c r="C3229" s="11"/>
      <c r="D3229" s="11"/>
      <c r="E3229" s="11"/>
      <c r="F3229" s="11"/>
      <c r="G3229" s="11"/>
      <c r="H3229" s="11"/>
      <c r="I3229" s="11"/>
      <c r="J3229" s="11"/>
      <c r="K3229" s="65" t="b">
        <f t="shared" si="1041"/>
        <v>0</v>
      </c>
      <c r="N3229" s="59"/>
      <c r="O3229" s="68">
        <f t="shared" si="1038"/>
        <v>0</v>
      </c>
      <c r="P3229" s="68">
        <f t="shared" si="1043"/>
        <v>0</v>
      </c>
      <c r="Q3229" s="69" t="e">
        <f t="shared" si="1039"/>
        <v>#DIV/0!</v>
      </c>
    </row>
    <row r="3230" spans="1:17" ht="18" customHeight="1" x14ac:dyDescent="0.2">
      <c r="A3230" s="2" t="s">
        <v>1557</v>
      </c>
      <c r="B3230" s="4" t="s">
        <v>36</v>
      </c>
      <c r="C3230" s="2" t="s">
        <v>37</v>
      </c>
      <c r="D3230" s="2" t="s">
        <v>9</v>
      </c>
      <c r="E3230" s="129" t="s">
        <v>38</v>
      </c>
      <c r="F3230" s="129"/>
      <c r="G3230" s="3" t="s">
        <v>39</v>
      </c>
      <c r="H3230" s="4" t="s">
        <v>40</v>
      </c>
      <c r="I3230" s="4" t="s">
        <v>41</v>
      </c>
      <c r="J3230" s="4" t="s">
        <v>10</v>
      </c>
      <c r="K3230" s="65">
        <f t="shared" si="1041"/>
        <v>81.720000000000013</v>
      </c>
      <c r="N3230" s="59" t="s">
        <v>41</v>
      </c>
      <c r="O3230" s="68" t="e">
        <f t="shared" si="1038"/>
        <v>#VALUE!</v>
      </c>
      <c r="P3230" s="68" t="e">
        <f t="shared" si="1043"/>
        <v>#VALUE!</v>
      </c>
      <c r="Q3230" s="69" t="e">
        <f t="shared" si="1039"/>
        <v>#VALUE!</v>
      </c>
    </row>
    <row r="3231" spans="1:17" ht="26.1" customHeight="1" x14ac:dyDescent="0.2">
      <c r="A3231" s="6" t="s">
        <v>42</v>
      </c>
      <c r="B3231" s="8">
        <v>11234</v>
      </c>
      <c r="C3231" s="6" t="s">
        <v>90</v>
      </c>
      <c r="D3231" s="6" t="s">
        <v>13642</v>
      </c>
      <c r="E3231" s="138" t="s">
        <v>1558</v>
      </c>
      <c r="F3231" s="138"/>
      <c r="G3231" s="7" t="s">
        <v>545</v>
      </c>
      <c r="H3231" s="10">
        <v>1</v>
      </c>
      <c r="I3231" s="9">
        <f>SUM(J3232:J3236)</f>
        <v>81.720000000000013</v>
      </c>
      <c r="J3231" s="9">
        <f>H3231*I3231</f>
        <v>81.720000000000013</v>
      </c>
      <c r="K3231" s="65"/>
      <c r="N3231" s="59">
        <v>108.96000000000001</v>
      </c>
      <c r="O3231" s="68">
        <f t="shared" si="1038"/>
        <v>27.240000000000002</v>
      </c>
      <c r="P3231" s="68">
        <f t="shared" si="1043"/>
        <v>81.72</v>
      </c>
      <c r="Q3231" s="69">
        <f t="shared" si="1039"/>
        <v>0.25000000000000011</v>
      </c>
    </row>
    <row r="3232" spans="1:17" ht="24" customHeight="1" x14ac:dyDescent="0.2">
      <c r="A3232" s="12" t="s">
        <v>48</v>
      </c>
      <c r="B3232" s="14">
        <v>88316</v>
      </c>
      <c r="C3232" s="12" t="s">
        <v>44</v>
      </c>
      <c r="D3232" s="12" t="s">
        <v>106</v>
      </c>
      <c r="E3232" s="137" t="s">
        <v>46</v>
      </c>
      <c r="F3232" s="137"/>
      <c r="G3232" s="13" t="s">
        <v>73</v>
      </c>
      <c r="H3232" s="16">
        <v>0.4</v>
      </c>
      <c r="I3232" s="15">
        <f t="shared" ref="I3232:I3236" si="1046">P3232</f>
        <v>12.84</v>
      </c>
      <c r="J3232" s="15">
        <f>ROUNDDOWN(H3232*I3232,2)</f>
        <v>5.13</v>
      </c>
      <c r="K3232" s="65"/>
      <c r="N3232" s="59">
        <v>17.12</v>
      </c>
      <c r="O3232" s="68">
        <f t="shared" si="1038"/>
        <v>4.28</v>
      </c>
      <c r="P3232" s="68">
        <f t="shared" si="1043"/>
        <v>12.84</v>
      </c>
      <c r="Q3232" s="69">
        <f t="shared" si="1039"/>
        <v>0.25</v>
      </c>
    </row>
    <row r="3233" spans="1:17" ht="24" customHeight="1" x14ac:dyDescent="0.2">
      <c r="A3233" s="12" t="s">
        <v>48</v>
      </c>
      <c r="B3233" s="14">
        <v>88264</v>
      </c>
      <c r="C3233" s="12" t="s">
        <v>44</v>
      </c>
      <c r="D3233" s="12" t="s">
        <v>564</v>
      </c>
      <c r="E3233" s="137" t="s">
        <v>46</v>
      </c>
      <c r="F3233" s="137"/>
      <c r="G3233" s="13" t="s">
        <v>73</v>
      </c>
      <c r="H3233" s="16">
        <v>0.8</v>
      </c>
      <c r="I3233" s="15">
        <f t="shared" si="1046"/>
        <v>16.484999999999999</v>
      </c>
      <c r="J3233" s="15">
        <f t="shared" ref="J3233:J3236" si="1047">ROUND(H3233*I3233,2)</f>
        <v>13.19</v>
      </c>
      <c r="K3233" s="65"/>
      <c r="N3233" s="59">
        <v>21.98</v>
      </c>
      <c r="O3233" s="68">
        <f t="shared" si="1038"/>
        <v>5.4950000000000001</v>
      </c>
      <c r="P3233" s="68">
        <f t="shared" si="1043"/>
        <v>16.484999999999999</v>
      </c>
      <c r="Q3233" s="69">
        <f t="shared" si="1039"/>
        <v>0.25</v>
      </c>
    </row>
    <row r="3234" spans="1:17" ht="24" customHeight="1" x14ac:dyDescent="0.2">
      <c r="A3234" s="17" t="s">
        <v>50</v>
      </c>
      <c r="B3234" s="19">
        <v>12113</v>
      </c>
      <c r="C3234" s="17" t="s">
        <v>90</v>
      </c>
      <c r="D3234" s="17" t="s">
        <v>1559</v>
      </c>
      <c r="E3234" s="139" t="s">
        <v>54</v>
      </c>
      <c r="F3234" s="139"/>
      <c r="G3234" s="18" t="s">
        <v>545</v>
      </c>
      <c r="H3234" s="21">
        <v>2</v>
      </c>
      <c r="I3234" s="20">
        <f t="shared" si="1046"/>
        <v>29.849999999999998</v>
      </c>
      <c r="J3234" s="20">
        <f t="shared" si="1047"/>
        <v>59.7</v>
      </c>
      <c r="K3234" s="65"/>
      <c r="N3234" s="59">
        <v>39.799999999999997</v>
      </c>
      <c r="O3234" s="68">
        <f t="shared" si="1038"/>
        <v>9.9499999999999993</v>
      </c>
      <c r="P3234" s="68">
        <f t="shared" si="1043"/>
        <v>29.849999999999998</v>
      </c>
      <c r="Q3234" s="69">
        <f t="shared" si="1039"/>
        <v>0.25</v>
      </c>
    </row>
    <row r="3235" spans="1:17" ht="26.1" customHeight="1" x14ac:dyDescent="0.2">
      <c r="A3235" s="17" t="s">
        <v>50</v>
      </c>
      <c r="B3235" s="19">
        <v>12114</v>
      </c>
      <c r="C3235" s="17" t="s">
        <v>90</v>
      </c>
      <c r="D3235" s="17" t="s">
        <v>1560</v>
      </c>
      <c r="E3235" s="139" t="s">
        <v>54</v>
      </c>
      <c r="F3235" s="139"/>
      <c r="G3235" s="18" t="s">
        <v>545</v>
      </c>
      <c r="H3235" s="21">
        <v>1</v>
      </c>
      <c r="I3235" s="20">
        <f t="shared" si="1046"/>
        <v>2.0625</v>
      </c>
      <c r="J3235" s="20">
        <f t="shared" si="1047"/>
        <v>2.06</v>
      </c>
      <c r="K3235" s="65"/>
      <c r="N3235" s="59">
        <v>2.75</v>
      </c>
      <c r="O3235" s="68">
        <f t="shared" si="1038"/>
        <v>0.6875</v>
      </c>
      <c r="P3235" s="68">
        <f t="shared" si="1043"/>
        <v>2.0625</v>
      </c>
      <c r="Q3235" s="69">
        <f t="shared" si="1039"/>
        <v>0.25</v>
      </c>
    </row>
    <row r="3236" spans="1:17" ht="26.1" customHeight="1" thickBot="1" x14ac:dyDescent="0.25">
      <c r="A3236" s="17" t="s">
        <v>50</v>
      </c>
      <c r="B3236" s="19">
        <v>1872</v>
      </c>
      <c r="C3236" s="17" t="s">
        <v>44</v>
      </c>
      <c r="D3236" s="17" t="s">
        <v>1253</v>
      </c>
      <c r="E3236" s="139" t="s">
        <v>54</v>
      </c>
      <c r="F3236" s="139"/>
      <c r="G3236" s="18" t="s">
        <v>130</v>
      </c>
      <c r="H3236" s="21">
        <v>1</v>
      </c>
      <c r="I3236" s="20">
        <f t="shared" si="1046"/>
        <v>1.6350000000000002</v>
      </c>
      <c r="J3236" s="20">
        <f t="shared" si="1047"/>
        <v>1.64</v>
      </c>
      <c r="K3236" s="65"/>
      <c r="N3236" s="59">
        <v>2.1800000000000002</v>
      </c>
      <c r="O3236" s="68">
        <f t="shared" si="1038"/>
        <v>0.54500000000000004</v>
      </c>
      <c r="P3236" s="68">
        <f t="shared" si="1043"/>
        <v>1.6350000000000002</v>
      </c>
      <c r="Q3236" s="69">
        <f t="shared" si="1039"/>
        <v>0.25</v>
      </c>
    </row>
    <row r="3237" spans="1:17" ht="0.95" customHeight="1" thickTop="1" x14ac:dyDescent="0.2">
      <c r="A3237" s="11"/>
      <c r="B3237" s="11"/>
      <c r="C3237" s="11"/>
      <c r="D3237" s="11"/>
      <c r="E3237" s="11"/>
      <c r="F3237" s="11"/>
      <c r="G3237" s="11"/>
      <c r="H3237" s="11"/>
      <c r="I3237" s="11"/>
      <c r="J3237" s="11"/>
      <c r="K3237" s="65" t="b">
        <f t="shared" si="1041"/>
        <v>0</v>
      </c>
      <c r="N3237" s="59"/>
      <c r="O3237" s="68">
        <f t="shared" si="1038"/>
        <v>0</v>
      </c>
      <c r="P3237" s="68">
        <f t="shared" si="1043"/>
        <v>0</v>
      </c>
      <c r="Q3237" s="69" t="e">
        <f t="shared" si="1039"/>
        <v>#DIV/0!</v>
      </c>
    </row>
    <row r="3238" spans="1:17" ht="18" customHeight="1" x14ac:dyDescent="0.2">
      <c r="A3238" s="2" t="s">
        <v>1561</v>
      </c>
      <c r="B3238" s="4" t="s">
        <v>36</v>
      </c>
      <c r="C3238" s="2" t="s">
        <v>37</v>
      </c>
      <c r="D3238" s="2" t="s">
        <v>9</v>
      </c>
      <c r="E3238" s="129" t="s">
        <v>38</v>
      </c>
      <c r="F3238" s="129"/>
      <c r="G3238" s="3" t="s">
        <v>39</v>
      </c>
      <c r="H3238" s="4" t="s">
        <v>40</v>
      </c>
      <c r="I3238" s="4" t="s">
        <v>41</v>
      </c>
      <c r="J3238" s="4" t="s">
        <v>10</v>
      </c>
      <c r="K3238" s="65">
        <f t="shared" si="1041"/>
        <v>47.4</v>
      </c>
      <c r="N3238" s="59" t="s">
        <v>41</v>
      </c>
      <c r="O3238" s="68" t="e">
        <f t="shared" si="1038"/>
        <v>#VALUE!</v>
      </c>
      <c r="P3238" s="68" t="e">
        <f t="shared" si="1043"/>
        <v>#VALUE!</v>
      </c>
      <c r="Q3238" s="69" t="e">
        <f t="shared" si="1039"/>
        <v>#VALUE!</v>
      </c>
    </row>
    <row r="3239" spans="1:17" ht="24" customHeight="1" x14ac:dyDescent="0.2">
      <c r="A3239" s="6" t="s">
        <v>42</v>
      </c>
      <c r="B3239" s="8">
        <v>12397</v>
      </c>
      <c r="C3239" s="6" t="s">
        <v>90</v>
      </c>
      <c r="D3239" s="6" t="s">
        <v>13641</v>
      </c>
      <c r="E3239" s="138" t="s">
        <v>1102</v>
      </c>
      <c r="F3239" s="138"/>
      <c r="G3239" s="7" t="s">
        <v>545</v>
      </c>
      <c r="H3239" s="10">
        <v>1</v>
      </c>
      <c r="I3239" s="9">
        <f>SUM(J3240:J3243)</f>
        <v>47.4</v>
      </c>
      <c r="J3239" s="9">
        <f>H3239*I3239</f>
        <v>47.4</v>
      </c>
      <c r="K3239" s="65"/>
      <c r="N3239" s="59">
        <v>63.199999999999996</v>
      </c>
      <c r="O3239" s="68">
        <f t="shared" si="1038"/>
        <v>15.799999999999999</v>
      </c>
      <c r="P3239" s="68">
        <f t="shared" si="1043"/>
        <v>47.4</v>
      </c>
      <c r="Q3239" s="69">
        <f t="shared" si="1039"/>
        <v>0.25</v>
      </c>
    </row>
    <row r="3240" spans="1:17" ht="24" customHeight="1" x14ac:dyDescent="0.2">
      <c r="A3240" s="12" t="s">
        <v>48</v>
      </c>
      <c r="B3240" s="14">
        <v>88316</v>
      </c>
      <c r="C3240" s="12" t="s">
        <v>44</v>
      </c>
      <c r="D3240" s="12" t="s">
        <v>106</v>
      </c>
      <c r="E3240" s="137" t="s">
        <v>46</v>
      </c>
      <c r="F3240" s="137"/>
      <c r="G3240" s="13" t="s">
        <v>73</v>
      </c>
      <c r="H3240" s="16">
        <v>0.7</v>
      </c>
      <c r="I3240" s="15">
        <f t="shared" ref="I3240:I3243" si="1048">P3240</f>
        <v>12.84</v>
      </c>
      <c r="J3240" s="15">
        <f>ROUNDDOWN(H3240*I3240,2)</f>
        <v>8.98</v>
      </c>
      <c r="K3240" s="65"/>
      <c r="N3240" s="59">
        <v>17.12</v>
      </c>
      <c r="O3240" s="68">
        <f t="shared" si="1038"/>
        <v>4.28</v>
      </c>
      <c r="P3240" s="68">
        <f t="shared" si="1043"/>
        <v>12.84</v>
      </c>
      <c r="Q3240" s="69">
        <f t="shared" si="1039"/>
        <v>0.25</v>
      </c>
    </row>
    <row r="3241" spans="1:17" ht="24" customHeight="1" x14ac:dyDescent="0.2">
      <c r="A3241" s="12" t="s">
        <v>48</v>
      </c>
      <c r="B3241" s="14">
        <v>88264</v>
      </c>
      <c r="C3241" s="12" t="s">
        <v>44</v>
      </c>
      <c r="D3241" s="12" t="s">
        <v>564</v>
      </c>
      <c r="E3241" s="137" t="s">
        <v>46</v>
      </c>
      <c r="F3241" s="137"/>
      <c r="G3241" s="13" t="s">
        <v>73</v>
      </c>
      <c r="H3241" s="16">
        <v>0.7</v>
      </c>
      <c r="I3241" s="15">
        <f t="shared" si="1048"/>
        <v>16.484999999999999</v>
      </c>
      <c r="J3241" s="15">
        <f t="shared" ref="J3241:J3243" si="1049">ROUND(H3241*I3241,2)</f>
        <v>11.54</v>
      </c>
      <c r="K3241" s="65"/>
      <c r="N3241" s="59">
        <v>21.98</v>
      </c>
      <c r="O3241" s="68">
        <f t="shared" si="1038"/>
        <v>5.4950000000000001</v>
      </c>
      <c r="P3241" s="68">
        <f t="shared" si="1043"/>
        <v>16.484999999999999</v>
      </c>
      <c r="Q3241" s="69">
        <f t="shared" si="1039"/>
        <v>0.25</v>
      </c>
    </row>
    <row r="3242" spans="1:17" ht="24" customHeight="1" x14ac:dyDescent="0.2">
      <c r="A3242" s="17" t="s">
        <v>50</v>
      </c>
      <c r="B3242" s="19">
        <v>13693</v>
      </c>
      <c r="C3242" s="17" t="s">
        <v>90</v>
      </c>
      <c r="D3242" s="17" t="s">
        <v>1562</v>
      </c>
      <c r="E3242" s="139" t="s">
        <v>54</v>
      </c>
      <c r="F3242" s="139"/>
      <c r="G3242" s="18" t="s">
        <v>545</v>
      </c>
      <c r="H3242" s="21">
        <v>1</v>
      </c>
      <c r="I3242" s="20">
        <f t="shared" si="1048"/>
        <v>25.237499999999997</v>
      </c>
      <c r="J3242" s="20">
        <f t="shared" si="1049"/>
        <v>25.24</v>
      </c>
      <c r="K3242" s="65"/>
      <c r="N3242" s="59">
        <v>33.65</v>
      </c>
      <c r="O3242" s="68">
        <f t="shared" si="1038"/>
        <v>8.4124999999999996</v>
      </c>
      <c r="P3242" s="68">
        <f t="shared" si="1043"/>
        <v>25.237499999999997</v>
      </c>
      <c r="Q3242" s="69">
        <f t="shared" si="1039"/>
        <v>0.25</v>
      </c>
    </row>
    <row r="3243" spans="1:17" ht="26.1" customHeight="1" thickBot="1" x14ac:dyDescent="0.25">
      <c r="A3243" s="17" t="s">
        <v>50</v>
      </c>
      <c r="B3243" s="19">
        <v>1872</v>
      </c>
      <c r="C3243" s="17" t="s">
        <v>44</v>
      </c>
      <c r="D3243" s="17" t="s">
        <v>1253</v>
      </c>
      <c r="E3243" s="139" t="s">
        <v>54</v>
      </c>
      <c r="F3243" s="139"/>
      <c r="G3243" s="18" t="s">
        <v>130</v>
      </c>
      <c r="H3243" s="21">
        <v>1</v>
      </c>
      <c r="I3243" s="20">
        <f t="shared" si="1048"/>
        <v>1.6350000000000002</v>
      </c>
      <c r="J3243" s="20">
        <f t="shared" si="1049"/>
        <v>1.64</v>
      </c>
      <c r="K3243" s="65"/>
      <c r="N3243" s="59">
        <v>2.1800000000000002</v>
      </c>
      <c r="O3243" s="68">
        <f t="shared" si="1038"/>
        <v>0.54500000000000004</v>
      </c>
      <c r="P3243" s="68">
        <f t="shared" si="1043"/>
        <v>1.6350000000000002</v>
      </c>
      <c r="Q3243" s="69">
        <f t="shared" si="1039"/>
        <v>0.25</v>
      </c>
    </row>
    <row r="3244" spans="1:17" ht="0.95" customHeight="1" thickTop="1" x14ac:dyDescent="0.2">
      <c r="A3244" s="11"/>
      <c r="B3244" s="11"/>
      <c r="C3244" s="11"/>
      <c r="D3244" s="11"/>
      <c r="E3244" s="11"/>
      <c r="F3244" s="11"/>
      <c r="G3244" s="11"/>
      <c r="H3244" s="11"/>
      <c r="I3244" s="11"/>
      <c r="J3244" s="11"/>
      <c r="K3244" s="65" t="b">
        <f t="shared" si="1041"/>
        <v>0</v>
      </c>
      <c r="N3244" s="59"/>
      <c r="O3244" s="68">
        <f t="shared" si="1038"/>
        <v>0</v>
      </c>
      <c r="P3244" s="68">
        <f t="shared" si="1043"/>
        <v>0</v>
      </c>
      <c r="Q3244" s="69" t="e">
        <f t="shared" si="1039"/>
        <v>#DIV/0!</v>
      </c>
    </row>
    <row r="3245" spans="1:17" ht="18" customHeight="1" x14ac:dyDescent="0.2">
      <c r="A3245" s="2" t="s">
        <v>1563</v>
      </c>
      <c r="B3245" s="4" t="s">
        <v>36</v>
      </c>
      <c r="C3245" s="2" t="s">
        <v>37</v>
      </c>
      <c r="D3245" s="2" t="s">
        <v>9</v>
      </c>
      <c r="E3245" s="129" t="s">
        <v>38</v>
      </c>
      <c r="F3245" s="129"/>
      <c r="G3245" s="3" t="s">
        <v>39</v>
      </c>
      <c r="H3245" s="4" t="s">
        <v>40</v>
      </c>
      <c r="I3245" s="4" t="s">
        <v>41</v>
      </c>
      <c r="J3245" s="4" t="s">
        <v>10</v>
      </c>
      <c r="K3245" s="65">
        <f t="shared" si="1041"/>
        <v>2648.7300000000005</v>
      </c>
      <c r="N3245" s="59" t="s">
        <v>41</v>
      </c>
      <c r="O3245" s="68" t="e">
        <f t="shared" si="1038"/>
        <v>#VALUE!</v>
      </c>
      <c r="P3245" s="68" t="e">
        <f t="shared" si="1043"/>
        <v>#VALUE!</v>
      </c>
      <c r="Q3245" s="69" t="e">
        <f t="shared" si="1039"/>
        <v>#VALUE!</v>
      </c>
    </row>
    <row r="3246" spans="1:17" ht="26.1" customHeight="1" x14ac:dyDescent="0.2">
      <c r="A3246" s="6" t="s">
        <v>42</v>
      </c>
      <c r="B3246" s="8">
        <v>98304</v>
      </c>
      <c r="C3246" s="6" t="s">
        <v>44</v>
      </c>
      <c r="D3246" s="6" t="s">
        <v>1564</v>
      </c>
      <c r="E3246" s="138" t="s">
        <v>251</v>
      </c>
      <c r="F3246" s="138"/>
      <c r="G3246" s="7" t="s">
        <v>130</v>
      </c>
      <c r="H3246" s="10">
        <v>1</v>
      </c>
      <c r="I3246" s="9">
        <f>SUM(J3247:J3249)</f>
        <v>2648.7300000000005</v>
      </c>
      <c r="J3246" s="9">
        <f>H3246*I3246</f>
        <v>2648.7300000000005</v>
      </c>
      <c r="K3246" s="65"/>
      <c r="N3246" s="59">
        <v>3531.64</v>
      </c>
      <c r="O3246" s="68">
        <f t="shared" si="1038"/>
        <v>882.91</v>
      </c>
      <c r="P3246" s="68">
        <f t="shared" si="1043"/>
        <v>2648.73</v>
      </c>
      <c r="Q3246" s="69">
        <f t="shared" si="1039"/>
        <v>0.25</v>
      </c>
    </row>
    <row r="3247" spans="1:17" ht="26.1" customHeight="1" x14ac:dyDescent="0.2">
      <c r="A3247" s="12" t="s">
        <v>48</v>
      </c>
      <c r="B3247" s="14">
        <v>88247</v>
      </c>
      <c r="C3247" s="12" t="s">
        <v>44</v>
      </c>
      <c r="D3247" s="12" t="s">
        <v>1049</v>
      </c>
      <c r="E3247" s="137" t="s">
        <v>46</v>
      </c>
      <c r="F3247" s="137"/>
      <c r="G3247" s="13" t="s">
        <v>73</v>
      </c>
      <c r="H3247" s="16">
        <v>12.323600000000001</v>
      </c>
      <c r="I3247" s="15">
        <f t="shared" ref="I3247:I3249" si="1050">P3247</f>
        <v>13.5975</v>
      </c>
      <c r="J3247" s="15">
        <f t="shared" ref="J3247:J3249" si="1051">ROUNDDOWN(H3247*I3247,2)</f>
        <v>167.57</v>
      </c>
      <c r="K3247" s="65"/>
      <c r="N3247" s="59">
        <v>18.13</v>
      </c>
      <c r="O3247" s="68">
        <f t="shared" si="1038"/>
        <v>4.5324999999999998</v>
      </c>
      <c r="P3247" s="68">
        <f t="shared" si="1043"/>
        <v>13.5975</v>
      </c>
      <c r="Q3247" s="69">
        <f t="shared" si="1039"/>
        <v>0.25</v>
      </c>
    </row>
    <row r="3248" spans="1:17" ht="24" customHeight="1" x14ac:dyDescent="0.2">
      <c r="A3248" s="12" t="s">
        <v>48</v>
      </c>
      <c r="B3248" s="14">
        <v>88264</v>
      </c>
      <c r="C3248" s="12" t="s">
        <v>44</v>
      </c>
      <c r="D3248" s="12" t="s">
        <v>564</v>
      </c>
      <c r="E3248" s="137" t="s">
        <v>46</v>
      </c>
      <c r="F3248" s="137"/>
      <c r="G3248" s="13" t="s">
        <v>73</v>
      </c>
      <c r="H3248" s="16">
        <v>12.323600000000001</v>
      </c>
      <c r="I3248" s="15">
        <f t="shared" si="1050"/>
        <v>16.484999999999999</v>
      </c>
      <c r="J3248" s="15">
        <f t="shared" si="1051"/>
        <v>203.15</v>
      </c>
      <c r="K3248" s="65"/>
      <c r="N3248" s="59">
        <v>21.98</v>
      </c>
      <c r="O3248" s="68">
        <f t="shared" si="1038"/>
        <v>5.4950000000000001</v>
      </c>
      <c r="P3248" s="68">
        <f t="shared" si="1043"/>
        <v>16.484999999999999</v>
      </c>
      <c r="Q3248" s="69">
        <f t="shared" si="1039"/>
        <v>0.25</v>
      </c>
    </row>
    <row r="3249" spans="1:17" ht="26.1" customHeight="1" thickBot="1" x14ac:dyDescent="0.25">
      <c r="A3249" s="17" t="s">
        <v>50</v>
      </c>
      <c r="B3249" s="19">
        <v>39597</v>
      </c>
      <c r="C3249" s="17" t="s">
        <v>44</v>
      </c>
      <c r="D3249" s="17" t="s">
        <v>1565</v>
      </c>
      <c r="E3249" s="139" t="s">
        <v>54</v>
      </c>
      <c r="F3249" s="139"/>
      <c r="G3249" s="18" t="s">
        <v>130</v>
      </c>
      <c r="H3249" s="21">
        <v>1</v>
      </c>
      <c r="I3249" s="20">
        <f t="shared" si="1050"/>
        <v>2278.0124999999998</v>
      </c>
      <c r="J3249" s="20">
        <f t="shared" si="1051"/>
        <v>2278.0100000000002</v>
      </c>
      <c r="K3249" s="65"/>
      <c r="N3249" s="59">
        <v>3037.35</v>
      </c>
      <c r="O3249" s="68">
        <f t="shared" si="1038"/>
        <v>759.33749999999998</v>
      </c>
      <c r="P3249" s="68">
        <f t="shared" si="1043"/>
        <v>2278.0124999999998</v>
      </c>
      <c r="Q3249" s="69">
        <f t="shared" si="1039"/>
        <v>0.25</v>
      </c>
    </row>
    <row r="3250" spans="1:17" ht="0.95" customHeight="1" thickTop="1" x14ac:dyDescent="0.2">
      <c r="A3250" s="11"/>
      <c r="B3250" s="11"/>
      <c r="C3250" s="11"/>
      <c r="D3250" s="11"/>
      <c r="E3250" s="11"/>
      <c r="F3250" s="11"/>
      <c r="G3250" s="11"/>
      <c r="H3250" s="11"/>
      <c r="I3250" s="11"/>
      <c r="J3250" s="11"/>
      <c r="K3250" s="65" t="b">
        <f t="shared" si="1041"/>
        <v>0</v>
      </c>
      <c r="N3250" s="59"/>
      <c r="O3250" s="68">
        <f t="shared" si="1038"/>
        <v>0</v>
      </c>
      <c r="P3250" s="68">
        <f t="shared" si="1043"/>
        <v>0</v>
      </c>
      <c r="Q3250" s="69" t="e">
        <f t="shared" si="1039"/>
        <v>#DIV/0!</v>
      </c>
    </row>
    <row r="3251" spans="1:17" ht="18" customHeight="1" x14ac:dyDescent="0.2">
      <c r="A3251" s="2" t="s">
        <v>1566</v>
      </c>
      <c r="B3251" s="4" t="s">
        <v>36</v>
      </c>
      <c r="C3251" s="2" t="s">
        <v>37</v>
      </c>
      <c r="D3251" s="2" t="s">
        <v>9</v>
      </c>
      <c r="E3251" s="129" t="s">
        <v>38</v>
      </c>
      <c r="F3251" s="129"/>
      <c r="G3251" s="3" t="s">
        <v>39</v>
      </c>
      <c r="H3251" s="4" t="s">
        <v>40</v>
      </c>
      <c r="I3251" s="4" t="s">
        <v>41</v>
      </c>
      <c r="J3251" s="4" t="s">
        <v>10</v>
      </c>
      <c r="K3251" s="65">
        <f t="shared" si="1041"/>
        <v>1511.3300000000002</v>
      </c>
      <c r="N3251" s="59" t="s">
        <v>41</v>
      </c>
      <c r="O3251" s="68" t="e">
        <f t="shared" si="1038"/>
        <v>#VALUE!</v>
      </c>
      <c r="P3251" s="68" t="e">
        <f t="shared" si="1043"/>
        <v>#VALUE!</v>
      </c>
      <c r="Q3251" s="69" t="e">
        <f t="shared" si="1039"/>
        <v>#VALUE!</v>
      </c>
    </row>
    <row r="3252" spans="1:17" ht="26.1" customHeight="1" x14ac:dyDescent="0.2">
      <c r="A3252" s="6" t="s">
        <v>42</v>
      </c>
      <c r="B3252" s="8">
        <v>10305</v>
      </c>
      <c r="C3252" s="6" t="s">
        <v>90</v>
      </c>
      <c r="D3252" s="6" t="s">
        <v>13640</v>
      </c>
      <c r="E3252" s="138" t="s">
        <v>683</v>
      </c>
      <c r="F3252" s="138"/>
      <c r="G3252" s="7" t="s">
        <v>545</v>
      </c>
      <c r="H3252" s="10">
        <v>1</v>
      </c>
      <c r="I3252" s="9">
        <f>SUM(J3253:J3255)</f>
        <v>1511.3300000000002</v>
      </c>
      <c r="J3252" s="9">
        <f>H3252*I3252</f>
        <v>1511.3300000000002</v>
      </c>
      <c r="K3252" s="65"/>
      <c r="N3252" s="59">
        <v>2015.1000000000001</v>
      </c>
      <c r="O3252" s="68">
        <f t="shared" si="1038"/>
        <v>503.77500000000003</v>
      </c>
      <c r="P3252" s="68">
        <f t="shared" si="1043"/>
        <v>1511.325</v>
      </c>
      <c r="Q3252" s="69">
        <f t="shared" si="1039"/>
        <v>0.25</v>
      </c>
    </row>
    <row r="3253" spans="1:17" ht="24" customHeight="1" x14ac:dyDescent="0.2">
      <c r="A3253" s="12" t="s">
        <v>48</v>
      </c>
      <c r="B3253" s="14">
        <v>88316</v>
      </c>
      <c r="C3253" s="12" t="s">
        <v>44</v>
      </c>
      <c r="D3253" s="12" t="s">
        <v>106</v>
      </c>
      <c r="E3253" s="137" t="s">
        <v>46</v>
      </c>
      <c r="F3253" s="137"/>
      <c r="G3253" s="13" t="s">
        <v>73</v>
      </c>
      <c r="H3253" s="16">
        <v>2</v>
      </c>
      <c r="I3253" s="15">
        <f t="shared" ref="I3253:I3255" si="1052">P3253</f>
        <v>12.84</v>
      </c>
      <c r="J3253" s="15">
        <f>ROUND(H3253*I3253,2)</f>
        <v>25.68</v>
      </c>
      <c r="K3253" s="65"/>
      <c r="N3253" s="59">
        <v>17.12</v>
      </c>
      <c r="O3253" s="68">
        <f t="shared" si="1038"/>
        <v>4.28</v>
      </c>
      <c r="P3253" s="68">
        <f t="shared" si="1043"/>
        <v>12.84</v>
      </c>
      <c r="Q3253" s="69">
        <f t="shared" si="1039"/>
        <v>0.25</v>
      </c>
    </row>
    <row r="3254" spans="1:17" ht="24" customHeight="1" x14ac:dyDescent="0.2">
      <c r="A3254" s="12" t="s">
        <v>48</v>
      </c>
      <c r="B3254" s="14">
        <v>88264</v>
      </c>
      <c r="C3254" s="12" t="s">
        <v>44</v>
      </c>
      <c r="D3254" s="12" t="s">
        <v>564</v>
      </c>
      <c r="E3254" s="137" t="s">
        <v>46</v>
      </c>
      <c r="F3254" s="137"/>
      <c r="G3254" s="13" t="s">
        <v>73</v>
      </c>
      <c r="H3254" s="16">
        <v>2</v>
      </c>
      <c r="I3254" s="15">
        <f t="shared" si="1052"/>
        <v>16.484999999999999</v>
      </c>
      <c r="J3254" s="15">
        <f>ROUND(H3254*I3254,2)</f>
        <v>32.97</v>
      </c>
      <c r="K3254" s="65"/>
      <c r="N3254" s="59">
        <v>21.98</v>
      </c>
      <c r="O3254" s="68">
        <f t="shared" si="1038"/>
        <v>5.4950000000000001</v>
      </c>
      <c r="P3254" s="68">
        <f t="shared" si="1043"/>
        <v>16.484999999999999</v>
      </c>
      <c r="Q3254" s="69">
        <f t="shared" si="1039"/>
        <v>0.25</v>
      </c>
    </row>
    <row r="3255" spans="1:17" ht="24" customHeight="1" thickBot="1" x14ac:dyDescent="0.25">
      <c r="A3255" s="17" t="s">
        <v>50</v>
      </c>
      <c r="B3255" s="19">
        <v>11085</v>
      </c>
      <c r="C3255" s="17" t="s">
        <v>90</v>
      </c>
      <c r="D3255" s="17" t="s">
        <v>1567</v>
      </c>
      <c r="E3255" s="139" t="s">
        <v>54</v>
      </c>
      <c r="F3255" s="139"/>
      <c r="G3255" s="18" t="s">
        <v>545</v>
      </c>
      <c r="H3255" s="21">
        <v>1</v>
      </c>
      <c r="I3255" s="20">
        <f t="shared" si="1052"/>
        <v>1452.6750000000002</v>
      </c>
      <c r="J3255" s="20">
        <f>ROUND(H3255*I3255,2)</f>
        <v>1452.68</v>
      </c>
      <c r="K3255" s="65"/>
      <c r="N3255" s="59">
        <v>1936.9</v>
      </c>
      <c r="O3255" s="68">
        <f t="shared" si="1038"/>
        <v>484.22500000000002</v>
      </c>
      <c r="P3255" s="68">
        <f t="shared" si="1043"/>
        <v>1452.6750000000002</v>
      </c>
      <c r="Q3255" s="69">
        <f t="shared" si="1039"/>
        <v>0.24999999999999989</v>
      </c>
    </row>
    <row r="3256" spans="1:17" ht="0.95" customHeight="1" thickTop="1" x14ac:dyDescent="0.2">
      <c r="A3256" s="11"/>
      <c r="B3256" s="11"/>
      <c r="C3256" s="11"/>
      <c r="D3256" s="11"/>
      <c r="E3256" s="11"/>
      <c r="F3256" s="11"/>
      <c r="G3256" s="11"/>
      <c r="H3256" s="11"/>
      <c r="I3256" s="11"/>
      <c r="J3256" s="11"/>
      <c r="K3256" s="65" t="b">
        <f t="shared" si="1041"/>
        <v>0</v>
      </c>
      <c r="N3256" s="59"/>
      <c r="O3256" s="68">
        <f t="shared" si="1038"/>
        <v>0</v>
      </c>
      <c r="P3256" s="68">
        <f t="shared" si="1043"/>
        <v>0</v>
      </c>
      <c r="Q3256" s="69" t="e">
        <f t="shared" si="1039"/>
        <v>#DIV/0!</v>
      </c>
    </row>
    <row r="3257" spans="1:17" ht="18" customHeight="1" x14ac:dyDescent="0.2">
      <c r="A3257" s="2" t="s">
        <v>1568</v>
      </c>
      <c r="B3257" s="4" t="s">
        <v>36</v>
      </c>
      <c r="C3257" s="2" t="s">
        <v>37</v>
      </c>
      <c r="D3257" s="2" t="s">
        <v>9</v>
      </c>
      <c r="E3257" s="129" t="s">
        <v>38</v>
      </c>
      <c r="F3257" s="129"/>
      <c r="G3257" s="3" t="s">
        <v>39</v>
      </c>
      <c r="H3257" s="4" t="s">
        <v>40</v>
      </c>
      <c r="I3257" s="4" t="s">
        <v>41</v>
      </c>
      <c r="J3257" s="4" t="s">
        <v>10</v>
      </c>
      <c r="K3257" s="65">
        <f t="shared" si="1041"/>
        <v>4744.49</v>
      </c>
      <c r="N3257" s="59" t="s">
        <v>41</v>
      </c>
      <c r="O3257" s="68" t="e">
        <f t="shared" si="1038"/>
        <v>#VALUE!</v>
      </c>
      <c r="P3257" s="68" t="e">
        <f t="shared" si="1043"/>
        <v>#VALUE!</v>
      </c>
      <c r="Q3257" s="69" t="e">
        <f t="shared" si="1039"/>
        <v>#VALUE!</v>
      </c>
    </row>
    <row r="3258" spans="1:17" ht="39" customHeight="1" x14ac:dyDescent="0.2">
      <c r="A3258" s="6" t="s">
        <v>42</v>
      </c>
      <c r="B3258" s="8" t="s">
        <v>1569</v>
      </c>
      <c r="C3258" s="6" t="s">
        <v>87</v>
      </c>
      <c r="D3258" s="6" t="s">
        <v>1570</v>
      </c>
      <c r="E3258" s="138" t="s">
        <v>46</v>
      </c>
      <c r="F3258" s="138"/>
      <c r="G3258" s="7" t="s">
        <v>545</v>
      </c>
      <c r="H3258" s="10">
        <v>1</v>
      </c>
      <c r="I3258" s="9">
        <f>SUM(J3259:J3260)</f>
        <v>4744.49</v>
      </c>
      <c r="J3258" s="9">
        <f>H3258*I3258</f>
        <v>4744.49</v>
      </c>
      <c r="K3258" s="65"/>
      <c r="N3258" s="59">
        <v>6325.98</v>
      </c>
      <c r="O3258" s="68">
        <f t="shared" si="1038"/>
        <v>1581.4949999999999</v>
      </c>
      <c r="P3258" s="68">
        <f t="shared" si="1043"/>
        <v>4744.4849999999997</v>
      </c>
      <c r="Q3258" s="69">
        <f t="shared" si="1039"/>
        <v>0.25</v>
      </c>
    </row>
    <row r="3259" spans="1:17" ht="24" customHeight="1" x14ac:dyDescent="0.2">
      <c r="A3259" s="12" t="s">
        <v>48</v>
      </c>
      <c r="B3259" s="14">
        <v>88264</v>
      </c>
      <c r="C3259" s="12" t="s">
        <v>44</v>
      </c>
      <c r="D3259" s="12" t="s">
        <v>564</v>
      </c>
      <c r="E3259" s="137" t="s">
        <v>46</v>
      </c>
      <c r="F3259" s="137"/>
      <c r="G3259" s="13" t="s">
        <v>73</v>
      </c>
      <c r="H3259" s="16">
        <v>1</v>
      </c>
      <c r="I3259" s="15">
        <f t="shared" ref="I3259:I3260" si="1053">P3259</f>
        <v>16.484999999999999</v>
      </c>
      <c r="J3259" s="15">
        <f>ROUND(H3259*I3259,2)</f>
        <v>16.489999999999998</v>
      </c>
      <c r="K3259" s="65"/>
      <c r="N3259" s="59">
        <v>21.98</v>
      </c>
      <c r="O3259" s="68">
        <f t="shared" si="1038"/>
        <v>5.4950000000000001</v>
      </c>
      <c r="P3259" s="68">
        <f t="shared" si="1043"/>
        <v>16.484999999999999</v>
      </c>
      <c r="Q3259" s="69">
        <f t="shared" si="1039"/>
        <v>0.25</v>
      </c>
    </row>
    <row r="3260" spans="1:17" ht="39" customHeight="1" thickBot="1" x14ac:dyDescent="0.25">
      <c r="A3260" s="17" t="s">
        <v>50</v>
      </c>
      <c r="B3260" s="19" t="s">
        <v>1571</v>
      </c>
      <c r="C3260" s="17" t="s">
        <v>87</v>
      </c>
      <c r="D3260" s="17" t="s">
        <v>1572</v>
      </c>
      <c r="E3260" s="139" t="s">
        <v>54</v>
      </c>
      <c r="F3260" s="139"/>
      <c r="G3260" s="18" t="s">
        <v>545</v>
      </c>
      <c r="H3260" s="21">
        <v>1</v>
      </c>
      <c r="I3260" s="20">
        <f t="shared" si="1053"/>
        <v>4728</v>
      </c>
      <c r="J3260" s="20">
        <f t="shared" ref="J3260" si="1054">ROUNDDOWN(H3260*I3260,2)</f>
        <v>4728</v>
      </c>
      <c r="K3260" s="65"/>
      <c r="N3260" s="59">
        <v>6304</v>
      </c>
      <c r="O3260" s="68">
        <f t="shared" si="1038"/>
        <v>1576</v>
      </c>
      <c r="P3260" s="68">
        <f t="shared" si="1043"/>
        <v>4728</v>
      </c>
      <c r="Q3260" s="69">
        <f t="shared" si="1039"/>
        <v>0.25</v>
      </c>
    </row>
    <row r="3261" spans="1:17" ht="0.95" customHeight="1" thickTop="1" x14ac:dyDescent="0.2">
      <c r="A3261" s="11"/>
      <c r="B3261" s="11"/>
      <c r="C3261" s="11"/>
      <c r="D3261" s="11"/>
      <c r="E3261" s="11"/>
      <c r="F3261" s="11"/>
      <c r="G3261" s="11"/>
      <c r="H3261" s="11"/>
      <c r="I3261" s="11"/>
      <c r="J3261" s="11"/>
      <c r="K3261" s="65" t="b">
        <f t="shared" si="1041"/>
        <v>0</v>
      </c>
      <c r="N3261" s="59"/>
      <c r="O3261" s="68">
        <f t="shared" si="1038"/>
        <v>0</v>
      </c>
      <c r="P3261" s="68">
        <f t="shared" si="1043"/>
        <v>0</v>
      </c>
      <c r="Q3261" s="69" t="e">
        <f t="shared" si="1039"/>
        <v>#DIV/0!</v>
      </c>
    </row>
    <row r="3262" spans="1:17" ht="18" customHeight="1" x14ac:dyDescent="0.2">
      <c r="A3262" s="2" t="s">
        <v>1573</v>
      </c>
      <c r="B3262" s="4" t="s">
        <v>36</v>
      </c>
      <c r="C3262" s="2" t="s">
        <v>37</v>
      </c>
      <c r="D3262" s="2" t="s">
        <v>9</v>
      </c>
      <c r="E3262" s="129" t="s">
        <v>38</v>
      </c>
      <c r="F3262" s="129"/>
      <c r="G3262" s="3" t="s">
        <v>39</v>
      </c>
      <c r="H3262" s="4" t="s">
        <v>40</v>
      </c>
      <c r="I3262" s="4" t="s">
        <v>41</v>
      </c>
      <c r="J3262" s="4" t="s">
        <v>10</v>
      </c>
      <c r="K3262" s="65">
        <f t="shared" si="1041"/>
        <v>39.89</v>
      </c>
      <c r="N3262" s="59" t="s">
        <v>41</v>
      </c>
      <c r="O3262" s="68" t="e">
        <f t="shared" si="1038"/>
        <v>#VALUE!</v>
      </c>
      <c r="P3262" s="68" t="e">
        <f t="shared" si="1043"/>
        <v>#VALUE!</v>
      </c>
      <c r="Q3262" s="69" t="e">
        <f t="shared" si="1039"/>
        <v>#VALUE!</v>
      </c>
    </row>
    <row r="3263" spans="1:17" ht="26.1" customHeight="1" x14ac:dyDescent="0.2">
      <c r="A3263" s="6" t="s">
        <v>42</v>
      </c>
      <c r="B3263" s="8">
        <v>10268</v>
      </c>
      <c r="C3263" s="6" t="s">
        <v>90</v>
      </c>
      <c r="D3263" s="6" t="s">
        <v>13639</v>
      </c>
      <c r="E3263" s="138" t="s">
        <v>1575</v>
      </c>
      <c r="F3263" s="138"/>
      <c r="G3263" s="7" t="s">
        <v>545</v>
      </c>
      <c r="H3263" s="10">
        <v>1</v>
      </c>
      <c r="I3263" s="9">
        <f>SUM(J3264:J3266)</f>
        <v>39.89</v>
      </c>
      <c r="J3263" s="9">
        <f>H3263*I3263</f>
        <v>39.89</v>
      </c>
      <c r="K3263" s="65"/>
      <c r="N3263" s="59">
        <v>53.19</v>
      </c>
      <c r="O3263" s="68">
        <f t="shared" si="1038"/>
        <v>13.297499999999999</v>
      </c>
      <c r="P3263" s="68">
        <f t="shared" si="1043"/>
        <v>39.892499999999998</v>
      </c>
      <c r="Q3263" s="69">
        <f t="shared" si="1039"/>
        <v>0.25</v>
      </c>
    </row>
    <row r="3264" spans="1:17" ht="26.1" customHeight="1" x14ac:dyDescent="0.2">
      <c r="A3264" s="12" t="s">
        <v>48</v>
      </c>
      <c r="B3264" s="14">
        <v>88247</v>
      </c>
      <c r="C3264" s="12" t="s">
        <v>44</v>
      </c>
      <c r="D3264" s="12" t="s">
        <v>1049</v>
      </c>
      <c r="E3264" s="137" t="s">
        <v>46</v>
      </c>
      <c r="F3264" s="137"/>
      <c r="G3264" s="13" t="s">
        <v>73</v>
      </c>
      <c r="H3264" s="16">
        <v>0.2</v>
      </c>
      <c r="I3264" s="15">
        <f t="shared" ref="I3264:I3266" si="1055">P3264</f>
        <v>13.5975</v>
      </c>
      <c r="J3264" s="15">
        <f>ROUND(H3264*I3264,2)</f>
        <v>2.72</v>
      </c>
      <c r="K3264" s="65"/>
      <c r="N3264" s="59">
        <v>18.13</v>
      </c>
      <c r="O3264" s="68">
        <f t="shared" si="1038"/>
        <v>4.5324999999999998</v>
      </c>
      <c r="P3264" s="68">
        <f t="shared" si="1043"/>
        <v>13.5975</v>
      </c>
      <c r="Q3264" s="69">
        <f t="shared" si="1039"/>
        <v>0.25</v>
      </c>
    </row>
    <row r="3265" spans="1:17" ht="24" customHeight="1" x14ac:dyDescent="0.2">
      <c r="A3265" s="12" t="s">
        <v>48</v>
      </c>
      <c r="B3265" s="14">
        <v>88264</v>
      </c>
      <c r="C3265" s="12" t="s">
        <v>44</v>
      </c>
      <c r="D3265" s="12" t="s">
        <v>564</v>
      </c>
      <c r="E3265" s="137" t="s">
        <v>46</v>
      </c>
      <c r="F3265" s="137"/>
      <c r="G3265" s="13" t="s">
        <v>73</v>
      </c>
      <c r="H3265" s="16">
        <v>0.2</v>
      </c>
      <c r="I3265" s="15">
        <f t="shared" si="1055"/>
        <v>16.484999999999999</v>
      </c>
      <c r="J3265" s="15">
        <f t="shared" ref="J3265:J3266" si="1056">ROUND(H3265*I3265,2)</f>
        <v>3.3</v>
      </c>
      <c r="K3265" s="65"/>
      <c r="N3265" s="59">
        <v>21.98</v>
      </c>
      <c r="O3265" s="68">
        <f t="shared" si="1038"/>
        <v>5.4950000000000001</v>
      </c>
      <c r="P3265" s="68">
        <f t="shared" si="1043"/>
        <v>16.484999999999999</v>
      </c>
      <c r="Q3265" s="69">
        <f t="shared" si="1039"/>
        <v>0.25</v>
      </c>
    </row>
    <row r="3266" spans="1:17" ht="26.1" customHeight="1" thickBot="1" x14ac:dyDescent="0.25">
      <c r="A3266" s="17" t="s">
        <v>50</v>
      </c>
      <c r="B3266" s="19">
        <v>39607</v>
      </c>
      <c r="C3266" s="17" t="s">
        <v>44</v>
      </c>
      <c r="D3266" s="17" t="s">
        <v>1576</v>
      </c>
      <c r="E3266" s="139" t="s">
        <v>54</v>
      </c>
      <c r="F3266" s="139"/>
      <c r="G3266" s="18" t="s">
        <v>130</v>
      </c>
      <c r="H3266" s="21">
        <v>1</v>
      </c>
      <c r="I3266" s="20">
        <f t="shared" si="1055"/>
        <v>33.869999999999997</v>
      </c>
      <c r="J3266" s="20">
        <f t="shared" si="1056"/>
        <v>33.869999999999997</v>
      </c>
      <c r="K3266" s="65"/>
      <c r="N3266" s="59">
        <v>45.16</v>
      </c>
      <c r="O3266" s="68">
        <f t="shared" si="1038"/>
        <v>11.29</v>
      </c>
      <c r="P3266" s="68">
        <f t="shared" si="1043"/>
        <v>33.869999999999997</v>
      </c>
      <c r="Q3266" s="69">
        <f t="shared" si="1039"/>
        <v>0.25</v>
      </c>
    </row>
    <row r="3267" spans="1:17" ht="0.95" customHeight="1" thickTop="1" x14ac:dyDescent="0.2">
      <c r="A3267" s="11"/>
      <c r="B3267" s="11"/>
      <c r="C3267" s="11"/>
      <c r="D3267" s="11"/>
      <c r="E3267" s="11"/>
      <c r="F3267" s="11"/>
      <c r="G3267" s="11"/>
      <c r="H3267" s="11"/>
      <c r="I3267" s="11"/>
      <c r="J3267" s="11"/>
      <c r="K3267" s="65" t="b">
        <f t="shared" si="1041"/>
        <v>0</v>
      </c>
      <c r="N3267" s="59"/>
      <c r="O3267" s="68">
        <f t="shared" si="1038"/>
        <v>0</v>
      </c>
      <c r="P3267" s="68">
        <f t="shared" si="1043"/>
        <v>0</v>
      </c>
      <c r="Q3267" s="69" t="e">
        <f t="shared" si="1039"/>
        <v>#DIV/0!</v>
      </c>
    </row>
    <row r="3268" spans="1:17" ht="18" customHeight="1" x14ac:dyDescent="0.2">
      <c r="A3268" s="2" t="s">
        <v>1577</v>
      </c>
      <c r="B3268" s="4" t="s">
        <v>36</v>
      </c>
      <c r="C3268" s="2" t="s">
        <v>37</v>
      </c>
      <c r="D3268" s="2" t="s">
        <v>9</v>
      </c>
      <c r="E3268" s="129" t="s">
        <v>38</v>
      </c>
      <c r="F3268" s="129"/>
      <c r="G3268" s="3" t="s">
        <v>39</v>
      </c>
      <c r="H3268" s="4" t="s">
        <v>40</v>
      </c>
      <c r="I3268" s="4" t="s">
        <v>41</v>
      </c>
      <c r="J3268" s="4" t="s">
        <v>10</v>
      </c>
      <c r="K3268" s="65">
        <f t="shared" si="1041"/>
        <v>31.06</v>
      </c>
      <c r="N3268" s="59" t="s">
        <v>41</v>
      </c>
      <c r="O3268" s="68" t="e">
        <f t="shared" si="1038"/>
        <v>#VALUE!</v>
      </c>
      <c r="P3268" s="68" t="e">
        <f t="shared" si="1043"/>
        <v>#VALUE!</v>
      </c>
      <c r="Q3268" s="69" t="e">
        <f t="shared" si="1039"/>
        <v>#VALUE!</v>
      </c>
    </row>
    <row r="3269" spans="1:17" ht="26.1" customHeight="1" x14ac:dyDescent="0.2">
      <c r="A3269" s="6" t="s">
        <v>42</v>
      </c>
      <c r="B3269" s="8">
        <v>11230</v>
      </c>
      <c r="C3269" s="6" t="s">
        <v>90</v>
      </c>
      <c r="D3269" s="6" t="s">
        <v>1574</v>
      </c>
      <c r="E3269" s="138" t="s">
        <v>1575</v>
      </c>
      <c r="F3269" s="138"/>
      <c r="G3269" s="7" t="s">
        <v>545</v>
      </c>
      <c r="H3269" s="10">
        <v>1</v>
      </c>
      <c r="I3269" s="9">
        <f>SUM(J3270:J3272)</f>
        <v>31.06</v>
      </c>
      <c r="J3269" s="9">
        <f>H3269*I3269</f>
        <v>31.06</v>
      </c>
      <c r="K3269" s="65"/>
      <c r="N3269" s="59">
        <v>41.410000000000004</v>
      </c>
      <c r="O3269" s="68">
        <f t="shared" si="1038"/>
        <v>10.352500000000001</v>
      </c>
      <c r="P3269" s="68">
        <f t="shared" si="1043"/>
        <v>31.057500000000005</v>
      </c>
      <c r="Q3269" s="69">
        <f t="shared" si="1039"/>
        <v>0.25</v>
      </c>
    </row>
    <row r="3270" spans="1:17" ht="26.1" customHeight="1" x14ac:dyDescent="0.2">
      <c r="A3270" s="12" t="s">
        <v>48</v>
      </c>
      <c r="B3270" s="14">
        <v>88247</v>
      </c>
      <c r="C3270" s="12" t="s">
        <v>44</v>
      </c>
      <c r="D3270" s="12" t="s">
        <v>1049</v>
      </c>
      <c r="E3270" s="137" t="s">
        <v>46</v>
      </c>
      <c r="F3270" s="137"/>
      <c r="G3270" s="13" t="s">
        <v>73</v>
      </c>
      <c r="H3270" s="16">
        <v>0.2</v>
      </c>
      <c r="I3270" s="15">
        <f t="shared" ref="I3270:I3272" si="1057">P3270</f>
        <v>13.5975</v>
      </c>
      <c r="J3270" s="15">
        <f>ROUND(H3270*I3270,2)</f>
        <v>2.72</v>
      </c>
      <c r="K3270" s="65"/>
      <c r="N3270" s="59">
        <v>18.13</v>
      </c>
      <c r="O3270" s="68">
        <f t="shared" si="1038"/>
        <v>4.5324999999999998</v>
      </c>
      <c r="P3270" s="68">
        <f t="shared" si="1043"/>
        <v>13.5975</v>
      </c>
      <c r="Q3270" s="69">
        <f t="shared" si="1039"/>
        <v>0.25</v>
      </c>
    </row>
    <row r="3271" spans="1:17" ht="24" customHeight="1" x14ac:dyDescent="0.2">
      <c r="A3271" s="12" t="s">
        <v>48</v>
      </c>
      <c r="B3271" s="14">
        <v>88264</v>
      </c>
      <c r="C3271" s="12" t="s">
        <v>44</v>
      </c>
      <c r="D3271" s="12" t="s">
        <v>564</v>
      </c>
      <c r="E3271" s="137" t="s">
        <v>46</v>
      </c>
      <c r="F3271" s="137"/>
      <c r="G3271" s="13" t="s">
        <v>73</v>
      </c>
      <c r="H3271" s="16">
        <v>0.2</v>
      </c>
      <c r="I3271" s="15">
        <f t="shared" si="1057"/>
        <v>16.484999999999999</v>
      </c>
      <c r="J3271" s="15">
        <f t="shared" ref="J3271:J3272" si="1058">ROUND(H3271*I3271,2)</f>
        <v>3.3</v>
      </c>
      <c r="K3271" s="65"/>
      <c r="N3271" s="59">
        <v>21.98</v>
      </c>
      <c r="O3271" s="68">
        <f t="shared" si="1038"/>
        <v>5.4950000000000001</v>
      </c>
      <c r="P3271" s="68">
        <f t="shared" si="1043"/>
        <v>16.484999999999999</v>
      </c>
      <c r="Q3271" s="69">
        <f t="shared" si="1039"/>
        <v>0.25</v>
      </c>
    </row>
    <row r="3272" spans="1:17" ht="26.1" customHeight="1" thickBot="1" x14ac:dyDescent="0.25">
      <c r="A3272" s="17" t="s">
        <v>50</v>
      </c>
      <c r="B3272" s="19">
        <v>39606</v>
      </c>
      <c r="C3272" s="17" t="s">
        <v>44</v>
      </c>
      <c r="D3272" s="17" t="s">
        <v>1578</v>
      </c>
      <c r="E3272" s="139" t="s">
        <v>54</v>
      </c>
      <c r="F3272" s="139"/>
      <c r="G3272" s="18" t="s">
        <v>130</v>
      </c>
      <c r="H3272" s="21">
        <v>1</v>
      </c>
      <c r="I3272" s="20">
        <f t="shared" si="1057"/>
        <v>25.035000000000004</v>
      </c>
      <c r="J3272" s="20">
        <f t="shared" si="1058"/>
        <v>25.04</v>
      </c>
      <c r="K3272" s="65"/>
      <c r="N3272" s="59">
        <v>33.380000000000003</v>
      </c>
      <c r="O3272" s="68">
        <f t="shared" ref="O3272:O3335" si="1059">N3272*$O$4</f>
        <v>8.3450000000000006</v>
      </c>
      <c r="P3272" s="68">
        <f t="shared" si="1043"/>
        <v>25.035000000000004</v>
      </c>
      <c r="Q3272" s="69">
        <f t="shared" ref="Q3272:Q3335" si="1060">1-(P3272/N3272)</f>
        <v>0.25</v>
      </c>
    </row>
    <row r="3273" spans="1:17" ht="0.95" customHeight="1" thickTop="1" x14ac:dyDescent="0.2">
      <c r="A3273" s="11"/>
      <c r="B3273" s="11"/>
      <c r="C3273" s="11"/>
      <c r="D3273" s="11"/>
      <c r="E3273" s="11"/>
      <c r="F3273" s="11"/>
      <c r="G3273" s="11"/>
      <c r="H3273" s="11"/>
      <c r="I3273" s="11"/>
      <c r="J3273" s="11"/>
      <c r="K3273" s="65" t="b">
        <f t="shared" ref="K3273:K3333" si="1061">IF(J3273="Total",J3274)</f>
        <v>0</v>
      </c>
      <c r="N3273" s="59"/>
      <c r="O3273" s="68">
        <f t="shared" si="1059"/>
        <v>0</v>
      </c>
      <c r="P3273" s="68">
        <f t="shared" si="1043"/>
        <v>0</v>
      </c>
      <c r="Q3273" s="69" t="e">
        <f t="shared" si="1060"/>
        <v>#DIV/0!</v>
      </c>
    </row>
    <row r="3274" spans="1:17" ht="18" customHeight="1" x14ac:dyDescent="0.2">
      <c r="A3274" s="2" t="s">
        <v>1579</v>
      </c>
      <c r="B3274" s="4" t="s">
        <v>36</v>
      </c>
      <c r="C3274" s="2" t="s">
        <v>37</v>
      </c>
      <c r="D3274" s="2" t="s">
        <v>9</v>
      </c>
      <c r="E3274" s="129" t="s">
        <v>38</v>
      </c>
      <c r="F3274" s="129"/>
      <c r="G3274" s="3" t="s">
        <v>39</v>
      </c>
      <c r="H3274" s="4" t="s">
        <v>40</v>
      </c>
      <c r="I3274" s="4" t="s">
        <v>41</v>
      </c>
      <c r="J3274" s="4" t="s">
        <v>10</v>
      </c>
      <c r="K3274" s="65">
        <f t="shared" si="1061"/>
        <v>15.87</v>
      </c>
      <c r="N3274" s="59" t="s">
        <v>41</v>
      </c>
      <c r="O3274" s="68" t="e">
        <f t="shared" si="1059"/>
        <v>#VALUE!</v>
      </c>
      <c r="P3274" s="68" t="e">
        <f t="shared" si="1043"/>
        <v>#VALUE!</v>
      </c>
      <c r="Q3274" s="69" t="e">
        <f t="shared" si="1060"/>
        <v>#VALUE!</v>
      </c>
    </row>
    <row r="3275" spans="1:17" ht="24" customHeight="1" x14ac:dyDescent="0.2">
      <c r="A3275" s="6" t="s">
        <v>42</v>
      </c>
      <c r="B3275" s="8">
        <v>11419</v>
      </c>
      <c r="C3275" s="6" t="s">
        <v>90</v>
      </c>
      <c r="D3275" s="6" t="s">
        <v>1580</v>
      </c>
      <c r="E3275" s="138" t="s">
        <v>1056</v>
      </c>
      <c r="F3275" s="138"/>
      <c r="G3275" s="7" t="s">
        <v>130</v>
      </c>
      <c r="H3275" s="10">
        <v>1</v>
      </c>
      <c r="I3275" s="9">
        <f>SUM(J3276)</f>
        <v>15.87</v>
      </c>
      <c r="J3275" s="9">
        <f>H3275*I3275</f>
        <v>15.87</v>
      </c>
      <c r="K3275" s="65"/>
      <c r="N3275" s="59">
        <v>21.15</v>
      </c>
      <c r="O3275" s="68">
        <f t="shared" si="1059"/>
        <v>5.2874999999999996</v>
      </c>
      <c r="P3275" s="68">
        <f t="shared" si="1043"/>
        <v>15.862499999999999</v>
      </c>
      <c r="Q3275" s="69">
        <f t="shared" si="1060"/>
        <v>0.25</v>
      </c>
    </row>
    <row r="3276" spans="1:17" ht="24" customHeight="1" thickBot="1" x14ac:dyDescent="0.25">
      <c r="A3276" s="17" t="s">
        <v>50</v>
      </c>
      <c r="B3276" s="19">
        <v>6766</v>
      </c>
      <c r="C3276" s="17" t="s">
        <v>90</v>
      </c>
      <c r="D3276" s="17" t="s">
        <v>1581</v>
      </c>
      <c r="E3276" s="139" t="s">
        <v>54</v>
      </c>
      <c r="F3276" s="139"/>
      <c r="G3276" s="18" t="s">
        <v>545</v>
      </c>
      <c r="H3276" s="21">
        <v>1</v>
      </c>
      <c r="I3276" s="20">
        <f t="shared" ref="I3276" si="1062">P3276</f>
        <v>15.872499999999999</v>
      </c>
      <c r="J3276" s="20">
        <f t="shared" ref="J3276" si="1063">ROUNDDOWN(H3276*I3276,2)</f>
        <v>15.87</v>
      </c>
      <c r="K3276" s="65"/>
      <c r="N3276" s="59">
        <v>21.15</v>
      </c>
      <c r="O3276" s="68">
        <f t="shared" si="1059"/>
        <v>5.2874999999999996</v>
      </c>
      <c r="P3276" s="68">
        <f>N3276-O3276+0.01</f>
        <v>15.872499999999999</v>
      </c>
      <c r="Q3276" s="69">
        <f t="shared" si="1060"/>
        <v>0.24952718676122931</v>
      </c>
    </row>
    <row r="3277" spans="1:17" ht="0.95" customHeight="1" thickTop="1" x14ac:dyDescent="0.2">
      <c r="A3277" s="11"/>
      <c r="B3277" s="11"/>
      <c r="C3277" s="11"/>
      <c r="D3277" s="11"/>
      <c r="E3277" s="11"/>
      <c r="F3277" s="11"/>
      <c r="G3277" s="11"/>
      <c r="H3277" s="11"/>
      <c r="I3277" s="11"/>
      <c r="J3277" s="11"/>
      <c r="K3277" s="65" t="b">
        <f t="shared" si="1061"/>
        <v>0</v>
      </c>
      <c r="N3277" s="59"/>
      <c r="O3277" s="68">
        <f t="shared" si="1059"/>
        <v>0</v>
      </c>
      <c r="P3277" s="68">
        <f t="shared" si="1043"/>
        <v>0</v>
      </c>
      <c r="Q3277" s="69" t="e">
        <f t="shared" si="1060"/>
        <v>#DIV/0!</v>
      </c>
    </row>
    <row r="3278" spans="1:17" ht="18" customHeight="1" x14ac:dyDescent="0.2">
      <c r="A3278" s="2" t="s">
        <v>1582</v>
      </c>
      <c r="B3278" s="4" t="s">
        <v>36</v>
      </c>
      <c r="C3278" s="2" t="s">
        <v>37</v>
      </c>
      <c r="D3278" s="2" t="s">
        <v>9</v>
      </c>
      <c r="E3278" s="129" t="s">
        <v>38</v>
      </c>
      <c r="F3278" s="129"/>
      <c r="G3278" s="3" t="s">
        <v>39</v>
      </c>
      <c r="H3278" s="4" t="s">
        <v>40</v>
      </c>
      <c r="I3278" s="4" t="s">
        <v>41</v>
      </c>
      <c r="J3278" s="4" t="s">
        <v>10</v>
      </c>
      <c r="K3278" s="65">
        <f t="shared" si="1061"/>
        <v>80.09</v>
      </c>
      <c r="N3278" s="59" t="s">
        <v>41</v>
      </c>
      <c r="O3278" s="68" t="e">
        <f t="shared" si="1059"/>
        <v>#VALUE!</v>
      </c>
      <c r="P3278" s="68" t="e">
        <f t="shared" ref="P3278:P3341" si="1064">N3278-O3278</f>
        <v>#VALUE!</v>
      </c>
      <c r="Q3278" s="69" t="e">
        <f t="shared" si="1060"/>
        <v>#VALUE!</v>
      </c>
    </row>
    <row r="3279" spans="1:17" ht="26.1" customHeight="1" x14ac:dyDescent="0.2">
      <c r="A3279" s="6" t="s">
        <v>42</v>
      </c>
      <c r="B3279" s="8">
        <v>764</v>
      </c>
      <c r="C3279" s="6" t="s">
        <v>90</v>
      </c>
      <c r="D3279" s="6" t="s">
        <v>1583</v>
      </c>
      <c r="E3279" s="138" t="s">
        <v>1575</v>
      </c>
      <c r="F3279" s="138"/>
      <c r="G3279" s="7" t="s">
        <v>390</v>
      </c>
      <c r="H3279" s="10">
        <v>1</v>
      </c>
      <c r="I3279" s="9">
        <f>SUM(J3280:J3282)</f>
        <v>80.09</v>
      </c>
      <c r="J3279" s="9">
        <f>H3279*I3279</f>
        <v>80.09</v>
      </c>
      <c r="K3279" s="65"/>
      <c r="N3279" s="59">
        <v>106.78999999999999</v>
      </c>
      <c r="O3279" s="68">
        <f t="shared" si="1059"/>
        <v>26.697499999999998</v>
      </c>
      <c r="P3279" s="68">
        <f t="shared" si="1064"/>
        <v>80.092500000000001</v>
      </c>
      <c r="Q3279" s="69">
        <f t="shared" si="1060"/>
        <v>0.24999999999999989</v>
      </c>
    </row>
    <row r="3280" spans="1:17" ht="24" customHeight="1" x14ac:dyDescent="0.2">
      <c r="A3280" s="12" t="s">
        <v>48</v>
      </c>
      <c r="B3280" s="14">
        <v>88316</v>
      </c>
      <c r="C3280" s="12" t="s">
        <v>44</v>
      </c>
      <c r="D3280" s="12" t="s">
        <v>106</v>
      </c>
      <c r="E3280" s="137" t="s">
        <v>46</v>
      </c>
      <c r="F3280" s="137"/>
      <c r="G3280" s="13" t="s">
        <v>73</v>
      </c>
      <c r="H3280" s="16">
        <v>0.6</v>
      </c>
      <c r="I3280" s="15">
        <f t="shared" ref="I3280:I3281" si="1065">P3280</f>
        <v>12.84</v>
      </c>
      <c r="J3280" s="15">
        <f>ROUND(H3280*I3280,2)</f>
        <v>7.7</v>
      </c>
      <c r="K3280" s="65"/>
      <c r="N3280" s="59">
        <v>17.12</v>
      </c>
      <c r="O3280" s="68">
        <f t="shared" si="1059"/>
        <v>4.28</v>
      </c>
      <c r="P3280" s="68">
        <f t="shared" si="1064"/>
        <v>12.84</v>
      </c>
      <c r="Q3280" s="69">
        <f t="shared" si="1060"/>
        <v>0.25</v>
      </c>
    </row>
    <row r="3281" spans="1:17" ht="24" customHeight="1" x14ac:dyDescent="0.2">
      <c r="A3281" s="12" t="s">
        <v>48</v>
      </c>
      <c r="B3281" s="14">
        <v>88264</v>
      </c>
      <c r="C3281" s="12" t="s">
        <v>44</v>
      </c>
      <c r="D3281" s="12" t="s">
        <v>564</v>
      </c>
      <c r="E3281" s="137" t="s">
        <v>46</v>
      </c>
      <c r="F3281" s="137"/>
      <c r="G3281" s="13" t="s">
        <v>73</v>
      </c>
      <c r="H3281" s="16">
        <v>0.6</v>
      </c>
      <c r="I3281" s="15">
        <f t="shared" si="1065"/>
        <v>16.484999999999999</v>
      </c>
      <c r="J3281" s="15">
        <f t="shared" ref="J3281:J3282" si="1066">ROUND(H3281*I3281,2)</f>
        <v>9.89</v>
      </c>
      <c r="K3281" s="65"/>
      <c r="N3281" s="59">
        <v>21.98</v>
      </c>
      <c r="O3281" s="68">
        <f t="shared" si="1059"/>
        <v>5.4950000000000001</v>
      </c>
      <c r="P3281" s="68">
        <f t="shared" si="1064"/>
        <v>16.484999999999999</v>
      </c>
      <c r="Q3281" s="69">
        <f t="shared" si="1060"/>
        <v>0.25</v>
      </c>
    </row>
    <row r="3282" spans="1:17" ht="26.1" customHeight="1" thickBot="1" x14ac:dyDescent="0.25">
      <c r="A3282" s="17" t="s">
        <v>50</v>
      </c>
      <c r="B3282" s="19">
        <v>862</v>
      </c>
      <c r="C3282" s="17" t="s">
        <v>90</v>
      </c>
      <c r="D3282" s="17" t="s">
        <v>1584</v>
      </c>
      <c r="E3282" s="139" t="s">
        <v>54</v>
      </c>
      <c r="F3282" s="139"/>
      <c r="G3282" s="18" t="s">
        <v>390</v>
      </c>
      <c r="H3282" s="21">
        <v>1</v>
      </c>
      <c r="I3282" s="20">
        <f t="shared" ref="I3282" si="1067">P3282</f>
        <v>62.497500000000002</v>
      </c>
      <c r="J3282" s="20">
        <f t="shared" si="1066"/>
        <v>62.5</v>
      </c>
      <c r="K3282" s="65"/>
      <c r="N3282" s="59">
        <v>83.33</v>
      </c>
      <c r="O3282" s="68">
        <f t="shared" si="1059"/>
        <v>20.8325</v>
      </c>
      <c r="P3282" s="68">
        <f t="shared" si="1064"/>
        <v>62.497500000000002</v>
      </c>
      <c r="Q3282" s="69">
        <f t="shared" si="1060"/>
        <v>0.25</v>
      </c>
    </row>
    <row r="3283" spans="1:17" ht="0.95" customHeight="1" thickTop="1" x14ac:dyDescent="0.2">
      <c r="A3283" s="11"/>
      <c r="B3283" s="11"/>
      <c r="C3283" s="11"/>
      <c r="D3283" s="11"/>
      <c r="E3283" s="11"/>
      <c r="F3283" s="11"/>
      <c r="G3283" s="11"/>
      <c r="H3283" s="11"/>
      <c r="I3283" s="11"/>
      <c r="J3283" s="11"/>
      <c r="K3283" s="65" t="b">
        <f t="shared" si="1061"/>
        <v>0</v>
      </c>
      <c r="N3283" s="59"/>
      <c r="O3283" s="68">
        <f t="shared" si="1059"/>
        <v>0</v>
      </c>
      <c r="P3283" s="68">
        <f t="shared" si="1064"/>
        <v>0</v>
      </c>
      <c r="Q3283" s="69" t="e">
        <f t="shared" si="1060"/>
        <v>#DIV/0!</v>
      </c>
    </row>
    <row r="3284" spans="1:17" ht="18" customHeight="1" x14ac:dyDescent="0.2">
      <c r="A3284" s="2" t="s">
        <v>1585</v>
      </c>
      <c r="B3284" s="4" t="s">
        <v>36</v>
      </c>
      <c r="C3284" s="2" t="s">
        <v>37</v>
      </c>
      <c r="D3284" s="2" t="s">
        <v>9</v>
      </c>
      <c r="E3284" s="129" t="s">
        <v>38</v>
      </c>
      <c r="F3284" s="129"/>
      <c r="G3284" s="3" t="s">
        <v>39</v>
      </c>
      <c r="H3284" s="4" t="s">
        <v>40</v>
      </c>
      <c r="I3284" s="4" t="s">
        <v>41</v>
      </c>
      <c r="J3284" s="4" t="s">
        <v>10</v>
      </c>
      <c r="K3284" s="65">
        <f t="shared" si="1061"/>
        <v>612.41</v>
      </c>
      <c r="N3284" s="59" t="s">
        <v>41</v>
      </c>
      <c r="O3284" s="68" t="e">
        <f t="shared" si="1059"/>
        <v>#VALUE!</v>
      </c>
      <c r="P3284" s="68" t="e">
        <f t="shared" si="1064"/>
        <v>#VALUE!</v>
      </c>
      <c r="Q3284" s="69" t="e">
        <f t="shared" si="1060"/>
        <v>#VALUE!</v>
      </c>
    </row>
    <row r="3285" spans="1:17" ht="26.1" customHeight="1" x14ac:dyDescent="0.2">
      <c r="A3285" s="6" t="s">
        <v>42</v>
      </c>
      <c r="B3285" s="8">
        <v>755</v>
      </c>
      <c r="C3285" s="6" t="s">
        <v>90</v>
      </c>
      <c r="D3285" s="6" t="s">
        <v>13638</v>
      </c>
      <c r="E3285" s="138" t="s">
        <v>1575</v>
      </c>
      <c r="F3285" s="138"/>
      <c r="G3285" s="7" t="s">
        <v>545</v>
      </c>
      <c r="H3285" s="10">
        <v>1</v>
      </c>
      <c r="I3285" s="9">
        <f>SUM(J3286:J3288)</f>
        <v>612.41</v>
      </c>
      <c r="J3285" s="9">
        <f>H3285*I3285</f>
        <v>612.41</v>
      </c>
      <c r="K3285" s="65"/>
      <c r="N3285" s="59">
        <v>816.54</v>
      </c>
      <c r="O3285" s="68">
        <f t="shared" si="1059"/>
        <v>204.13499999999999</v>
      </c>
      <c r="P3285" s="68">
        <f t="shared" si="1064"/>
        <v>612.40499999999997</v>
      </c>
      <c r="Q3285" s="69">
        <f t="shared" si="1060"/>
        <v>0.25</v>
      </c>
    </row>
    <row r="3286" spans="1:17" ht="26.1" customHeight="1" x14ac:dyDescent="0.2">
      <c r="A3286" s="12" t="s">
        <v>48</v>
      </c>
      <c r="B3286" s="14">
        <v>88247</v>
      </c>
      <c r="C3286" s="12" t="s">
        <v>44</v>
      </c>
      <c r="D3286" s="12" t="s">
        <v>1049</v>
      </c>
      <c r="E3286" s="137" t="s">
        <v>46</v>
      </c>
      <c r="F3286" s="137"/>
      <c r="G3286" s="13" t="s">
        <v>73</v>
      </c>
      <c r="H3286" s="16">
        <v>0.3</v>
      </c>
      <c r="I3286" s="15">
        <f t="shared" ref="I3286:I3288" si="1068">P3286</f>
        <v>13.5975</v>
      </c>
      <c r="J3286" s="15">
        <f>ROUND(H3286*I3286,2)</f>
        <v>4.08</v>
      </c>
      <c r="K3286" s="65"/>
      <c r="N3286" s="59">
        <v>18.13</v>
      </c>
      <c r="O3286" s="68">
        <f t="shared" si="1059"/>
        <v>4.5324999999999998</v>
      </c>
      <c r="P3286" s="68">
        <f t="shared" si="1064"/>
        <v>13.5975</v>
      </c>
      <c r="Q3286" s="69">
        <f t="shared" si="1060"/>
        <v>0.25</v>
      </c>
    </row>
    <row r="3287" spans="1:17" ht="24" customHeight="1" x14ac:dyDescent="0.2">
      <c r="A3287" s="12" t="s">
        <v>48</v>
      </c>
      <c r="B3287" s="14">
        <v>88264</v>
      </c>
      <c r="C3287" s="12" t="s">
        <v>44</v>
      </c>
      <c r="D3287" s="12" t="s">
        <v>564</v>
      </c>
      <c r="E3287" s="137" t="s">
        <v>46</v>
      </c>
      <c r="F3287" s="137"/>
      <c r="G3287" s="13" t="s">
        <v>73</v>
      </c>
      <c r="H3287" s="16">
        <v>0.3</v>
      </c>
      <c r="I3287" s="15">
        <f t="shared" si="1068"/>
        <v>16.484999999999999</v>
      </c>
      <c r="J3287" s="15">
        <f t="shared" ref="J3287:J3288" si="1069">ROUND(H3287*I3287,2)</f>
        <v>4.95</v>
      </c>
      <c r="K3287" s="65"/>
      <c r="N3287" s="59">
        <v>21.98</v>
      </c>
      <c r="O3287" s="68">
        <f t="shared" si="1059"/>
        <v>5.4950000000000001</v>
      </c>
      <c r="P3287" s="68">
        <f t="shared" si="1064"/>
        <v>16.484999999999999</v>
      </c>
      <c r="Q3287" s="69">
        <f t="shared" si="1060"/>
        <v>0.25</v>
      </c>
    </row>
    <row r="3288" spans="1:17" ht="26.1" customHeight="1" thickBot="1" x14ac:dyDescent="0.25">
      <c r="A3288" s="17" t="s">
        <v>50</v>
      </c>
      <c r="B3288" s="19">
        <v>1649</v>
      </c>
      <c r="C3288" s="17" t="s">
        <v>90</v>
      </c>
      <c r="D3288" s="17" t="s">
        <v>1586</v>
      </c>
      <c r="E3288" s="139" t="s">
        <v>54</v>
      </c>
      <c r="F3288" s="139"/>
      <c r="G3288" s="18" t="s">
        <v>545</v>
      </c>
      <c r="H3288" s="21">
        <v>1</v>
      </c>
      <c r="I3288" s="20">
        <f t="shared" si="1068"/>
        <v>603.38249999999994</v>
      </c>
      <c r="J3288" s="20">
        <f t="shared" si="1069"/>
        <v>603.38</v>
      </c>
      <c r="K3288" s="65"/>
      <c r="N3288" s="59">
        <v>804.51</v>
      </c>
      <c r="O3288" s="68">
        <f t="shared" si="1059"/>
        <v>201.1275</v>
      </c>
      <c r="P3288" s="68">
        <f t="shared" si="1064"/>
        <v>603.38249999999994</v>
      </c>
      <c r="Q3288" s="69">
        <f t="shared" si="1060"/>
        <v>0.25000000000000011</v>
      </c>
    </row>
    <row r="3289" spans="1:17" ht="0.95" customHeight="1" thickTop="1" x14ac:dyDescent="0.2">
      <c r="A3289" s="11"/>
      <c r="B3289" s="11"/>
      <c r="C3289" s="11"/>
      <c r="D3289" s="11"/>
      <c r="E3289" s="11"/>
      <c r="F3289" s="11"/>
      <c r="G3289" s="11"/>
      <c r="H3289" s="11"/>
      <c r="I3289" s="11"/>
      <c r="J3289" s="11"/>
      <c r="K3289" s="65" t="b">
        <f t="shared" si="1061"/>
        <v>0</v>
      </c>
      <c r="N3289" s="59"/>
      <c r="O3289" s="68">
        <f t="shared" si="1059"/>
        <v>0</v>
      </c>
      <c r="P3289" s="68">
        <f t="shared" si="1064"/>
        <v>0</v>
      </c>
      <c r="Q3289" s="69" t="e">
        <f t="shared" si="1060"/>
        <v>#DIV/0!</v>
      </c>
    </row>
    <row r="3290" spans="1:17" ht="18" customHeight="1" x14ac:dyDescent="0.2">
      <c r="A3290" s="2" t="s">
        <v>1587</v>
      </c>
      <c r="B3290" s="4" t="s">
        <v>36</v>
      </c>
      <c r="C3290" s="2" t="s">
        <v>37</v>
      </c>
      <c r="D3290" s="2" t="s">
        <v>9</v>
      </c>
      <c r="E3290" s="129" t="s">
        <v>38</v>
      </c>
      <c r="F3290" s="129"/>
      <c r="G3290" s="3" t="s">
        <v>39</v>
      </c>
      <c r="H3290" s="4" t="s">
        <v>40</v>
      </c>
      <c r="I3290" s="4" t="s">
        <v>41</v>
      </c>
      <c r="J3290" s="4" t="s">
        <v>10</v>
      </c>
      <c r="K3290" s="65">
        <f t="shared" si="1061"/>
        <v>317.90000000000003</v>
      </c>
      <c r="N3290" s="59" t="s">
        <v>41</v>
      </c>
      <c r="O3290" s="68" t="e">
        <f t="shared" si="1059"/>
        <v>#VALUE!</v>
      </c>
      <c r="P3290" s="68" t="e">
        <f t="shared" si="1064"/>
        <v>#VALUE!</v>
      </c>
      <c r="Q3290" s="69" t="e">
        <f t="shared" si="1060"/>
        <v>#VALUE!</v>
      </c>
    </row>
    <row r="3291" spans="1:17" ht="26.1" customHeight="1" x14ac:dyDescent="0.2">
      <c r="A3291" s="6" t="s">
        <v>42</v>
      </c>
      <c r="B3291" s="8" t="s">
        <v>1588</v>
      </c>
      <c r="C3291" s="6" t="s">
        <v>87</v>
      </c>
      <c r="D3291" s="6" t="s">
        <v>1589</v>
      </c>
      <c r="E3291" s="138" t="s">
        <v>46</v>
      </c>
      <c r="F3291" s="138"/>
      <c r="G3291" s="7" t="s">
        <v>545</v>
      </c>
      <c r="H3291" s="10">
        <v>1</v>
      </c>
      <c r="I3291" s="9">
        <f>SUM(J3292:J3293)</f>
        <v>317.90000000000003</v>
      </c>
      <c r="J3291" s="9">
        <f>H3291*I3291</f>
        <v>317.90000000000003</v>
      </c>
      <c r="K3291" s="65"/>
      <c r="N3291" s="59">
        <v>423.87</v>
      </c>
      <c r="O3291" s="68">
        <f t="shared" si="1059"/>
        <v>105.9675</v>
      </c>
      <c r="P3291" s="68">
        <f t="shared" si="1064"/>
        <v>317.90250000000003</v>
      </c>
      <c r="Q3291" s="69">
        <f t="shared" si="1060"/>
        <v>0.24999999999999989</v>
      </c>
    </row>
    <row r="3292" spans="1:17" ht="24" customHeight="1" x14ac:dyDescent="0.2">
      <c r="A3292" s="12" t="s">
        <v>48</v>
      </c>
      <c r="B3292" s="14">
        <v>88264</v>
      </c>
      <c r="C3292" s="12" t="s">
        <v>44</v>
      </c>
      <c r="D3292" s="12" t="s">
        <v>564</v>
      </c>
      <c r="E3292" s="137" t="s">
        <v>46</v>
      </c>
      <c r="F3292" s="137"/>
      <c r="G3292" s="13" t="s">
        <v>73</v>
      </c>
      <c r="H3292" s="16">
        <v>1</v>
      </c>
      <c r="I3292" s="15">
        <f t="shared" ref="I3292:I3293" si="1070">P3292</f>
        <v>16.484999999999999</v>
      </c>
      <c r="J3292" s="15">
        <f>ROUND(H3292*I3292,2)</f>
        <v>16.489999999999998</v>
      </c>
      <c r="K3292" s="65"/>
      <c r="N3292" s="59">
        <v>21.98</v>
      </c>
      <c r="O3292" s="68">
        <f t="shared" si="1059"/>
        <v>5.4950000000000001</v>
      </c>
      <c r="P3292" s="68">
        <f t="shared" si="1064"/>
        <v>16.484999999999999</v>
      </c>
      <c r="Q3292" s="69">
        <f t="shared" si="1060"/>
        <v>0.25</v>
      </c>
    </row>
    <row r="3293" spans="1:17" ht="26.1" customHeight="1" thickBot="1" x14ac:dyDescent="0.25">
      <c r="A3293" s="17" t="s">
        <v>50</v>
      </c>
      <c r="B3293" s="19" t="s">
        <v>1590</v>
      </c>
      <c r="C3293" s="17" t="s">
        <v>87</v>
      </c>
      <c r="D3293" s="17" t="s">
        <v>1591</v>
      </c>
      <c r="E3293" s="139" t="s">
        <v>54</v>
      </c>
      <c r="F3293" s="139"/>
      <c r="G3293" s="18" t="s">
        <v>545</v>
      </c>
      <c r="H3293" s="21">
        <v>1</v>
      </c>
      <c r="I3293" s="20">
        <f t="shared" si="1070"/>
        <v>301.41750000000002</v>
      </c>
      <c r="J3293" s="20">
        <f t="shared" ref="J3293" si="1071">ROUNDDOWN(H3293*I3293,2)</f>
        <v>301.41000000000003</v>
      </c>
      <c r="K3293" s="65"/>
      <c r="N3293" s="59">
        <v>401.89</v>
      </c>
      <c r="O3293" s="68">
        <f t="shared" si="1059"/>
        <v>100.4725</v>
      </c>
      <c r="P3293" s="68">
        <f t="shared" si="1064"/>
        <v>301.41750000000002</v>
      </c>
      <c r="Q3293" s="69">
        <f t="shared" si="1060"/>
        <v>0.24999999999999989</v>
      </c>
    </row>
    <row r="3294" spans="1:17" ht="0.95" customHeight="1" thickTop="1" x14ac:dyDescent="0.2">
      <c r="A3294" s="11"/>
      <c r="B3294" s="11"/>
      <c r="C3294" s="11"/>
      <c r="D3294" s="11"/>
      <c r="E3294" s="11"/>
      <c r="F3294" s="11"/>
      <c r="G3294" s="11"/>
      <c r="H3294" s="11"/>
      <c r="I3294" s="11"/>
      <c r="J3294" s="11"/>
      <c r="K3294" s="65" t="b">
        <f t="shared" si="1061"/>
        <v>0</v>
      </c>
      <c r="N3294" s="59"/>
      <c r="O3294" s="68">
        <f t="shared" si="1059"/>
        <v>0</v>
      </c>
      <c r="P3294" s="68">
        <f t="shared" si="1064"/>
        <v>0</v>
      </c>
      <c r="Q3294" s="69" t="e">
        <f t="shared" si="1060"/>
        <v>#DIV/0!</v>
      </c>
    </row>
    <row r="3295" spans="1:17" ht="18" customHeight="1" x14ac:dyDescent="0.2">
      <c r="A3295" s="2" t="s">
        <v>1592</v>
      </c>
      <c r="B3295" s="4" t="s">
        <v>36</v>
      </c>
      <c r="C3295" s="2" t="s">
        <v>37</v>
      </c>
      <c r="D3295" s="2" t="s">
        <v>9</v>
      </c>
      <c r="E3295" s="129" t="s">
        <v>38</v>
      </c>
      <c r="F3295" s="129"/>
      <c r="G3295" s="3" t="s">
        <v>39</v>
      </c>
      <c r="H3295" s="4" t="s">
        <v>40</v>
      </c>
      <c r="I3295" s="4" t="s">
        <v>41</v>
      </c>
      <c r="J3295" s="4" t="s">
        <v>10</v>
      </c>
      <c r="K3295" s="65">
        <f t="shared" si="1061"/>
        <v>6.45</v>
      </c>
      <c r="N3295" s="59" t="s">
        <v>41</v>
      </c>
      <c r="O3295" s="68" t="e">
        <f t="shared" si="1059"/>
        <v>#VALUE!</v>
      </c>
      <c r="P3295" s="68" t="e">
        <f t="shared" si="1064"/>
        <v>#VALUE!</v>
      </c>
      <c r="Q3295" s="69" t="e">
        <f t="shared" si="1060"/>
        <v>#VALUE!</v>
      </c>
    </row>
    <row r="3296" spans="1:17" ht="26.1" customHeight="1" x14ac:dyDescent="0.2">
      <c r="A3296" s="6" t="s">
        <v>42</v>
      </c>
      <c r="B3296" s="8" t="s">
        <v>1593</v>
      </c>
      <c r="C3296" s="6" t="s">
        <v>87</v>
      </c>
      <c r="D3296" s="6" t="s">
        <v>1594</v>
      </c>
      <c r="E3296" s="138" t="s">
        <v>46</v>
      </c>
      <c r="F3296" s="138"/>
      <c r="G3296" s="7" t="s">
        <v>130</v>
      </c>
      <c r="H3296" s="10">
        <v>1</v>
      </c>
      <c r="I3296" s="9">
        <f>SUM(J3297)</f>
        <v>6.45</v>
      </c>
      <c r="J3296" s="9">
        <f>H3296*I3296</f>
        <v>6.45</v>
      </c>
      <c r="K3296" s="65"/>
      <c r="N3296" s="59">
        <v>8.6</v>
      </c>
      <c r="O3296" s="68">
        <f t="shared" si="1059"/>
        <v>2.15</v>
      </c>
      <c r="P3296" s="68">
        <f t="shared" si="1064"/>
        <v>6.4499999999999993</v>
      </c>
      <c r="Q3296" s="69">
        <f t="shared" si="1060"/>
        <v>0.25</v>
      </c>
    </row>
    <row r="3297" spans="1:17" ht="26.1" customHeight="1" thickBot="1" x14ac:dyDescent="0.25">
      <c r="A3297" s="17" t="s">
        <v>50</v>
      </c>
      <c r="B3297" s="19" t="s">
        <v>1593</v>
      </c>
      <c r="C3297" s="17" t="s">
        <v>87</v>
      </c>
      <c r="D3297" s="17" t="s">
        <v>1594</v>
      </c>
      <c r="E3297" s="139" t="s">
        <v>54</v>
      </c>
      <c r="F3297" s="139"/>
      <c r="G3297" s="18" t="s">
        <v>130</v>
      </c>
      <c r="H3297" s="21">
        <v>1</v>
      </c>
      <c r="I3297" s="20">
        <f t="shared" ref="I3297" si="1072">P3297</f>
        <v>6.4499999999999993</v>
      </c>
      <c r="J3297" s="20">
        <f t="shared" ref="J3297" si="1073">ROUNDDOWN(H3297*I3297,2)</f>
        <v>6.45</v>
      </c>
      <c r="K3297" s="65"/>
      <c r="N3297" s="59">
        <v>8.6</v>
      </c>
      <c r="O3297" s="68">
        <f t="shared" si="1059"/>
        <v>2.15</v>
      </c>
      <c r="P3297" s="68">
        <f t="shared" si="1064"/>
        <v>6.4499999999999993</v>
      </c>
      <c r="Q3297" s="69">
        <f t="shared" si="1060"/>
        <v>0.25</v>
      </c>
    </row>
    <row r="3298" spans="1:17" ht="0.95" customHeight="1" thickTop="1" x14ac:dyDescent="0.2">
      <c r="A3298" s="11"/>
      <c r="B3298" s="11"/>
      <c r="C3298" s="11"/>
      <c r="D3298" s="11"/>
      <c r="E3298" s="11"/>
      <c r="F3298" s="11"/>
      <c r="G3298" s="11"/>
      <c r="H3298" s="11"/>
      <c r="I3298" s="11"/>
      <c r="J3298" s="11"/>
      <c r="K3298" s="65" t="b">
        <f t="shared" si="1061"/>
        <v>0</v>
      </c>
      <c r="N3298" s="59"/>
      <c r="O3298" s="68">
        <f t="shared" si="1059"/>
        <v>0</v>
      </c>
      <c r="P3298" s="68">
        <f t="shared" si="1064"/>
        <v>0</v>
      </c>
      <c r="Q3298" s="69" t="e">
        <f t="shared" si="1060"/>
        <v>#DIV/0!</v>
      </c>
    </row>
    <row r="3299" spans="1:17" ht="18" customHeight="1" x14ac:dyDescent="0.2">
      <c r="A3299" s="2" t="s">
        <v>1595</v>
      </c>
      <c r="B3299" s="4" t="s">
        <v>36</v>
      </c>
      <c r="C3299" s="2" t="s">
        <v>37</v>
      </c>
      <c r="D3299" s="2" t="s">
        <v>9</v>
      </c>
      <c r="E3299" s="129" t="s">
        <v>38</v>
      </c>
      <c r="F3299" s="129"/>
      <c r="G3299" s="3" t="s">
        <v>39</v>
      </c>
      <c r="H3299" s="4" t="s">
        <v>40</v>
      </c>
      <c r="I3299" s="4" t="s">
        <v>41</v>
      </c>
      <c r="J3299" s="4" t="s">
        <v>10</v>
      </c>
      <c r="K3299" s="65">
        <f t="shared" si="1061"/>
        <v>185.48000000000002</v>
      </c>
      <c r="N3299" s="59" t="s">
        <v>41</v>
      </c>
      <c r="O3299" s="68" t="e">
        <f t="shared" si="1059"/>
        <v>#VALUE!</v>
      </c>
      <c r="P3299" s="68" t="e">
        <f t="shared" si="1064"/>
        <v>#VALUE!</v>
      </c>
      <c r="Q3299" s="69" t="e">
        <f t="shared" si="1060"/>
        <v>#VALUE!</v>
      </c>
    </row>
    <row r="3300" spans="1:17" ht="39" customHeight="1" x14ac:dyDescent="0.2">
      <c r="A3300" s="6" t="s">
        <v>42</v>
      </c>
      <c r="B3300" s="8">
        <v>97887</v>
      </c>
      <c r="C3300" s="6" t="s">
        <v>44</v>
      </c>
      <c r="D3300" s="6" t="s">
        <v>1258</v>
      </c>
      <c r="E3300" s="138" t="s">
        <v>157</v>
      </c>
      <c r="F3300" s="138"/>
      <c r="G3300" s="7" t="s">
        <v>130</v>
      </c>
      <c r="H3300" s="10">
        <v>1</v>
      </c>
      <c r="I3300" s="9">
        <f>SUM(J3301:J3307)</f>
        <v>185.48000000000002</v>
      </c>
      <c r="J3300" s="9">
        <f>H3300*I3300</f>
        <v>185.48000000000002</v>
      </c>
      <c r="K3300" s="65"/>
      <c r="N3300" s="59">
        <v>247.3</v>
      </c>
      <c r="O3300" s="68">
        <f t="shared" si="1059"/>
        <v>61.825000000000003</v>
      </c>
      <c r="P3300" s="68">
        <f t="shared" si="1064"/>
        <v>185.47500000000002</v>
      </c>
      <c r="Q3300" s="69">
        <f t="shared" si="1060"/>
        <v>0.24999999999999989</v>
      </c>
    </row>
    <row r="3301" spans="1:17" ht="39" customHeight="1" x14ac:dyDescent="0.2">
      <c r="A3301" s="12" t="s">
        <v>48</v>
      </c>
      <c r="B3301" s="14">
        <v>100475</v>
      </c>
      <c r="C3301" s="12" t="s">
        <v>44</v>
      </c>
      <c r="D3301" s="12" t="s">
        <v>812</v>
      </c>
      <c r="E3301" s="137" t="s">
        <v>46</v>
      </c>
      <c r="F3301" s="137"/>
      <c r="G3301" s="13" t="s">
        <v>104</v>
      </c>
      <c r="H3301" s="16">
        <v>4.6800000000000001E-2</v>
      </c>
      <c r="I3301" s="15">
        <f t="shared" ref="I3301:I3307" si="1074">P3301</f>
        <v>638.91</v>
      </c>
      <c r="J3301" s="15">
        <f>ROUND(H3301*I3301,2)</f>
        <v>29.9</v>
      </c>
      <c r="K3301" s="65"/>
      <c r="N3301" s="59">
        <v>851.88</v>
      </c>
      <c r="O3301" s="68">
        <f t="shared" si="1059"/>
        <v>212.97</v>
      </c>
      <c r="P3301" s="68">
        <f t="shared" si="1064"/>
        <v>638.91</v>
      </c>
      <c r="Q3301" s="69">
        <f t="shared" si="1060"/>
        <v>0.25</v>
      </c>
    </row>
    <row r="3302" spans="1:17" ht="39" customHeight="1" x14ac:dyDescent="0.2">
      <c r="A3302" s="12" t="s">
        <v>48</v>
      </c>
      <c r="B3302" s="14">
        <v>101619</v>
      </c>
      <c r="C3302" s="12" t="s">
        <v>44</v>
      </c>
      <c r="D3302" s="12" t="s">
        <v>1259</v>
      </c>
      <c r="E3302" s="137" t="s">
        <v>209</v>
      </c>
      <c r="F3302" s="137"/>
      <c r="G3302" s="13" t="s">
        <v>104</v>
      </c>
      <c r="H3302" s="16">
        <v>4.9000000000000002E-2</v>
      </c>
      <c r="I3302" s="15">
        <f t="shared" si="1074"/>
        <v>303.73500000000001</v>
      </c>
      <c r="J3302" s="15">
        <f>ROUND(H3302*I3302,2)</f>
        <v>14.88</v>
      </c>
      <c r="K3302" s="65"/>
      <c r="N3302" s="59">
        <v>404.98</v>
      </c>
      <c r="O3302" s="68">
        <f t="shared" si="1059"/>
        <v>101.245</v>
      </c>
      <c r="P3302" s="68">
        <f t="shared" si="1064"/>
        <v>303.73500000000001</v>
      </c>
      <c r="Q3302" s="69">
        <f t="shared" si="1060"/>
        <v>0.25</v>
      </c>
    </row>
    <row r="3303" spans="1:17" ht="39" customHeight="1" x14ac:dyDescent="0.2">
      <c r="A3303" s="12" t="s">
        <v>48</v>
      </c>
      <c r="B3303" s="14">
        <v>87316</v>
      </c>
      <c r="C3303" s="12" t="s">
        <v>44</v>
      </c>
      <c r="D3303" s="12" t="s">
        <v>816</v>
      </c>
      <c r="E3303" s="137" t="s">
        <v>46</v>
      </c>
      <c r="F3303" s="137"/>
      <c r="G3303" s="13" t="s">
        <v>104</v>
      </c>
      <c r="H3303" s="16">
        <v>6.4000000000000003E-3</v>
      </c>
      <c r="I3303" s="15">
        <f t="shared" si="1074"/>
        <v>390.26250000000005</v>
      </c>
      <c r="J3303" s="15">
        <f>ROUND(H3303*I3303,2)</f>
        <v>2.5</v>
      </c>
      <c r="K3303" s="65"/>
      <c r="N3303" s="59">
        <v>520.35</v>
      </c>
      <c r="O3303" s="68">
        <f t="shared" si="1059"/>
        <v>130.08750000000001</v>
      </c>
      <c r="P3303" s="68">
        <f t="shared" si="1064"/>
        <v>390.26250000000005</v>
      </c>
      <c r="Q3303" s="69">
        <f t="shared" si="1060"/>
        <v>0.25</v>
      </c>
    </row>
    <row r="3304" spans="1:17" ht="24" customHeight="1" x14ac:dyDescent="0.2">
      <c r="A3304" s="12" t="s">
        <v>48</v>
      </c>
      <c r="B3304" s="14">
        <v>88309</v>
      </c>
      <c r="C3304" s="12" t="s">
        <v>44</v>
      </c>
      <c r="D3304" s="12" t="s">
        <v>273</v>
      </c>
      <c r="E3304" s="137" t="s">
        <v>46</v>
      </c>
      <c r="F3304" s="137"/>
      <c r="G3304" s="13" t="s">
        <v>73</v>
      </c>
      <c r="H3304" s="16">
        <v>2.1139999999999999</v>
      </c>
      <c r="I3304" s="15">
        <f t="shared" si="1074"/>
        <v>16.297499999999999</v>
      </c>
      <c r="J3304" s="15">
        <f t="shared" ref="J3304:J3307" si="1075">ROUNDDOWN(H3304*I3304,2)</f>
        <v>34.450000000000003</v>
      </c>
      <c r="K3304" s="65"/>
      <c r="N3304" s="59">
        <v>21.73</v>
      </c>
      <c r="O3304" s="68">
        <f t="shared" si="1059"/>
        <v>5.4325000000000001</v>
      </c>
      <c r="P3304" s="68">
        <f t="shared" si="1064"/>
        <v>16.297499999999999</v>
      </c>
      <c r="Q3304" s="69">
        <f t="shared" si="1060"/>
        <v>0.25</v>
      </c>
    </row>
    <row r="3305" spans="1:17" ht="24" customHeight="1" x14ac:dyDescent="0.2">
      <c r="A3305" s="12" t="s">
        <v>48</v>
      </c>
      <c r="B3305" s="14">
        <v>88316</v>
      </c>
      <c r="C3305" s="12" t="s">
        <v>44</v>
      </c>
      <c r="D3305" s="12" t="s">
        <v>106</v>
      </c>
      <c r="E3305" s="137" t="s">
        <v>46</v>
      </c>
      <c r="F3305" s="137"/>
      <c r="G3305" s="13" t="s">
        <v>73</v>
      </c>
      <c r="H3305" s="16">
        <v>1.661</v>
      </c>
      <c r="I3305" s="15">
        <f t="shared" si="1074"/>
        <v>12.84</v>
      </c>
      <c r="J3305" s="15">
        <f t="shared" si="1075"/>
        <v>21.32</v>
      </c>
      <c r="K3305" s="65"/>
      <c r="N3305" s="59">
        <v>17.12</v>
      </c>
      <c r="O3305" s="68">
        <f t="shared" si="1059"/>
        <v>4.28</v>
      </c>
      <c r="P3305" s="68">
        <f t="shared" si="1064"/>
        <v>12.84</v>
      </c>
      <c r="Q3305" s="69">
        <f t="shared" si="1060"/>
        <v>0.25</v>
      </c>
    </row>
    <row r="3306" spans="1:17" ht="39" customHeight="1" x14ac:dyDescent="0.2">
      <c r="A3306" s="12" t="s">
        <v>48</v>
      </c>
      <c r="B3306" s="14">
        <v>97734</v>
      </c>
      <c r="C3306" s="12" t="s">
        <v>44</v>
      </c>
      <c r="D3306" s="12" t="s">
        <v>1260</v>
      </c>
      <c r="E3306" s="137" t="s">
        <v>103</v>
      </c>
      <c r="F3306" s="137"/>
      <c r="G3306" s="13" t="s">
        <v>104</v>
      </c>
      <c r="H3306" s="16">
        <v>2.52E-2</v>
      </c>
      <c r="I3306" s="15">
        <f t="shared" si="1074"/>
        <v>2057.64</v>
      </c>
      <c r="J3306" s="15">
        <f t="shared" si="1075"/>
        <v>51.85</v>
      </c>
      <c r="K3306" s="65"/>
      <c r="N3306" s="59">
        <v>2743.52</v>
      </c>
      <c r="O3306" s="68">
        <f t="shared" si="1059"/>
        <v>685.88</v>
      </c>
      <c r="P3306" s="68">
        <f t="shared" si="1064"/>
        <v>2057.64</v>
      </c>
      <c r="Q3306" s="69">
        <f t="shared" si="1060"/>
        <v>0.25</v>
      </c>
    </row>
    <row r="3307" spans="1:17" ht="26.1" customHeight="1" thickBot="1" x14ac:dyDescent="0.25">
      <c r="A3307" s="17" t="s">
        <v>50</v>
      </c>
      <c r="B3307" s="19">
        <v>7258</v>
      </c>
      <c r="C3307" s="17" t="s">
        <v>44</v>
      </c>
      <c r="D3307" s="17" t="s">
        <v>819</v>
      </c>
      <c r="E3307" s="139" t="s">
        <v>54</v>
      </c>
      <c r="F3307" s="139"/>
      <c r="G3307" s="18" t="s">
        <v>130</v>
      </c>
      <c r="H3307" s="21">
        <v>63.721400000000003</v>
      </c>
      <c r="I3307" s="20">
        <f t="shared" si="1074"/>
        <v>0.48</v>
      </c>
      <c r="J3307" s="20">
        <f t="shared" si="1075"/>
        <v>30.58</v>
      </c>
      <c r="K3307" s="65"/>
      <c r="N3307" s="59">
        <v>0.64</v>
      </c>
      <c r="O3307" s="68">
        <f t="shared" si="1059"/>
        <v>0.16</v>
      </c>
      <c r="P3307" s="68">
        <f t="shared" si="1064"/>
        <v>0.48</v>
      </c>
      <c r="Q3307" s="69">
        <f t="shared" si="1060"/>
        <v>0.25</v>
      </c>
    </row>
    <row r="3308" spans="1:17" ht="0.95" customHeight="1" thickTop="1" x14ac:dyDescent="0.2">
      <c r="A3308" s="11"/>
      <c r="B3308" s="11"/>
      <c r="C3308" s="11"/>
      <c r="D3308" s="11"/>
      <c r="E3308" s="11"/>
      <c r="F3308" s="11"/>
      <c r="G3308" s="11"/>
      <c r="H3308" s="11"/>
      <c r="I3308" s="11"/>
      <c r="J3308" s="11"/>
      <c r="K3308" s="65" t="b">
        <f t="shared" si="1061"/>
        <v>0</v>
      </c>
      <c r="N3308" s="59"/>
      <c r="O3308" s="68">
        <f t="shared" si="1059"/>
        <v>0</v>
      </c>
      <c r="P3308" s="68">
        <f t="shared" si="1064"/>
        <v>0</v>
      </c>
      <c r="Q3308" s="69" t="e">
        <f t="shared" si="1060"/>
        <v>#DIV/0!</v>
      </c>
    </row>
    <row r="3309" spans="1:17" ht="18" customHeight="1" x14ac:dyDescent="0.2">
      <c r="A3309" s="2" t="s">
        <v>1596</v>
      </c>
      <c r="B3309" s="4" t="s">
        <v>36</v>
      </c>
      <c r="C3309" s="2" t="s">
        <v>37</v>
      </c>
      <c r="D3309" s="2" t="s">
        <v>9</v>
      </c>
      <c r="E3309" s="129" t="s">
        <v>38</v>
      </c>
      <c r="F3309" s="129"/>
      <c r="G3309" s="3" t="s">
        <v>39</v>
      </c>
      <c r="H3309" s="4" t="s">
        <v>40</v>
      </c>
      <c r="I3309" s="4" t="s">
        <v>41</v>
      </c>
      <c r="J3309" s="4" t="s">
        <v>10</v>
      </c>
      <c r="K3309" s="65">
        <f t="shared" si="1061"/>
        <v>3002.0899999999997</v>
      </c>
      <c r="N3309" s="59" t="s">
        <v>41</v>
      </c>
      <c r="O3309" s="68" t="e">
        <f t="shared" si="1059"/>
        <v>#VALUE!</v>
      </c>
      <c r="P3309" s="68" t="e">
        <f t="shared" si="1064"/>
        <v>#VALUE!</v>
      </c>
      <c r="Q3309" s="69" t="e">
        <f t="shared" si="1060"/>
        <v>#VALUE!</v>
      </c>
    </row>
    <row r="3310" spans="1:17" ht="39" customHeight="1" x14ac:dyDescent="0.2">
      <c r="A3310" s="6" t="s">
        <v>42</v>
      </c>
      <c r="B3310" s="8" t="s">
        <v>1597</v>
      </c>
      <c r="C3310" s="6" t="s">
        <v>87</v>
      </c>
      <c r="D3310" s="6" t="s">
        <v>1598</v>
      </c>
      <c r="E3310" s="138" t="s">
        <v>46</v>
      </c>
      <c r="F3310" s="138"/>
      <c r="G3310" s="7" t="s">
        <v>545</v>
      </c>
      <c r="H3310" s="10">
        <v>1</v>
      </c>
      <c r="I3310" s="9">
        <f>SUM(J3311:J3313)</f>
        <v>3002.0899999999997</v>
      </c>
      <c r="J3310" s="9">
        <f>H3310*I3310</f>
        <v>3002.0899999999997</v>
      </c>
      <c r="K3310" s="65"/>
      <c r="N3310" s="59">
        <v>4002.7799999999997</v>
      </c>
      <c r="O3310" s="68">
        <f t="shared" si="1059"/>
        <v>1000.6949999999999</v>
      </c>
      <c r="P3310" s="68">
        <f t="shared" si="1064"/>
        <v>3002.085</v>
      </c>
      <c r="Q3310" s="69">
        <f t="shared" si="1060"/>
        <v>0.24999999999999989</v>
      </c>
    </row>
    <row r="3311" spans="1:17" ht="24" customHeight="1" x14ac:dyDescent="0.2">
      <c r="A3311" s="12" t="s">
        <v>48</v>
      </c>
      <c r="B3311" s="14">
        <v>88264</v>
      </c>
      <c r="C3311" s="12" t="s">
        <v>44</v>
      </c>
      <c r="D3311" s="12" t="s">
        <v>564</v>
      </c>
      <c r="E3311" s="137" t="s">
        <v>46</v>
      </c>
      <c r="F3311" s="137"/>
      <c r="G3311" s="13" t="s">
        <v>73</v>
      </c>
      <c r="H3311" s="16">
        <v>1</v>
      </c>
      <c r="I3311" s="15">
        <f t="shared" ref="I3311:I3313" si="1076">P3311</f>
        <v>16.484999999999999</v>
      </c>
      <c r="J3311" s="15">
        <f>ROUND(H3311*I3311,2)</f>
        <v>16.489999999999998</v>
      </c>
      <c r="K3311" s="65"/>
      <c r="N3311" s="59">
        <v>21.98</v>
      </c>
      <c r="O3311" s="68">
        <f t="shared" si="1059"/>
        <v>5.4950000000000001</v>
      </c>
      <c r="P3311" s="68">
        <f t="shared" si="1064"/>
        <v>16.484999999999999</v>
      </c>
      <c r="Q3311" s="69">
        <f t="shared" si="1060"/>
        <v>0.25</v>
      </c>
    </row>
    <row r="3312" spans="1:17" ht="26.1" customHeight="1" x14ac:dyDescent="0.2">
      <c r="A3312" s="17" t="s">
        <v>50</v>
      </c>
      <c r="B3312" s="19" t="s">
        <v>1599</v>
      </c>
      <c r="C3312" s="17" t="s">
        <v>87</v>
      </c>
      <c r="D3312" s="17" t="s">
        <v>1600</v>
      </c>
      <c r="E3312" s="139" t="s">
        <v>54</v>
      </c>
      <c r="F3312" s="139"/>
      <c r="G3312" s="18" t="s">
        <v>545</v>
      </c>
      <c r="H3312" s="21">
        <v>1</v>
      </c>
      <c r="I3312" s="20">
        <f t="shared" si="1076"/>
        <v>2531.9624999999996</v>
      </c>
      <c r="J3312" s="20">
        <f>ROUND(H3312*I3312,2)</f>
        <v>2531.96</v>
      </c>
      <c r="K3312" s="65"/>
      <c r="N3312" s="59">
        <v>3375.95</v>
      </c>
      <c r="O3312" s="68">
        <f t="shared" si="1059"/>
        <v>843.98749999999995</v>
      </c>
      <c r="P3312" s="68">
        <f t="shared" si="1064"/>
        <v>2531.9624999999996</v>
      </c>
      <c r="Q3312" s="69">
        <f t="shared" si="1060"/>
        <v>0.25000000000000011</v>
      </c>
    </row>
    <row r="3313" spans="1:17" ht="24" customHeight="1" thickBot="1" x14ac:dyDescent="0.25">
      <c r="A3313" s="17" t="s">
        <v>50</v>
      </c>
      <c r="B3313" s="19" t="s">
        <v>1601</v>
      </c>
      <c r="C3313" s="17" t="s">
        <v>87</v>
      </c>
      <c r="D3313" s="17" t="s">
        <v>1602</v>
      </c>
      <c r="E3313" s="139" t="s">
        <v>54</v>
      </c>
      <c r="F3313" s="139"/>
      <c r="G3313" s="18" t="s">
        <v>932</v>
      </c>
      <c r="H3313" s="21">
        <v>1</v>
      </c>
      <c r="I3313" s="20">
        <f t="shared" si="1076"/>
        <v>453.63750000000005</v>
      </c>
      <c r="J3313" s="20">
        <f>ROUND(H3313*I3313,2)</f>
        <v>453.64</v>
      </c>
      <c r="K3313" s="65"/>
      <c r="N3313" s="59">
        <v>604.85</v>
      </c>
      <c r="O3313" s="68">
        <f t="shared" si="1059"/>
        <v>151.21250000000001</v>
      </c>
      <c r="P3313" s="68">
        <f t="shared" si="1064"/>
        <v>453.63750000000005</v>
      </c>
      <c r="Q3313" s="69">
        <f t="shared" si="1060"/>
        <v>0.25</v>
      </c>
    </row>
    <row r="3314" spans="1:17" ht="0.95" customHeight="1" thickTop="1" x14ac:dyDescent="0.2">
      <c r="A3314" s="11"/>
      <c r="B3314" s="11"/>
      <c r="C3314" s="11"/>
      <c r="D3314" s="11"/>
      <c r="E3314" s="11"/>
      <c r="F3314" s="11"/>
      <c r="G3314" s="11"/>
      <c r="H3314" s="11"/>
      <c r="I3314" s="11"/>
      <c r="J3314" s="11"/>
      <c r="K3314" s="65" t="b">
        <f t="shared" si="1061"/>
        <v>0</v>
      </c>
      <c r="N3314" s="59"/>
      <c r="O3314" s="68">
        <f t="shared" si="1059"/>
        <v>0</v>
      </c>
      <c r="P3314" s="68">
        <f t="shared" si="1064"/>
        <v>0</v>
      </c>
      <c r="Q3314" s="69" t="e">
        <f t="shared" si="1060"/>
        <v>#DIV/0!</v>
      </c>
    </row>
    <row r="3315" spans="1:17" ht="18" customHeight="1" x14ac:dyDescent="0.2">
      <c r="A3315" s="2" t="s">
        <v>1603</v>
      </c>
      <c r="B3315" s="4" t="s">
        <v>36</v>
      </c>
      <c r="C3315" s="2" t="s">
        <v>37</v>
      </c>
      <c r="D3315" s="2" t="s">
        <v>9</v>
      </c>
      <c r="E3315" s="129" t="s">
        <v>38</v>
      </c>
      <c r="F3315" s="129"/>
      <c r="G3315" s="3" t="s">
        <v>39</v>
      </c>
      <c r="H3315" s="4" t="s">
        <v>40</v>
      </c>
      <c r="I3315" s="4" t="s">
        <v>41</v>
      </c>
      <c r="J3315" s="4" t="s">
        <v>10</v>
      </c>
      <c r="K3315" s="65">
        <f t="shared" si="1061"/>
        <v>375.55</v>
      </c>
      <c r="N3315" s="59" t="s">
        <v>41</v>
      </c>
      <c r="O3315" s="68" t="e">
        <f t="shared" si="1059"/>
        <v>#VALUE!</v>
      </c>
      <c r="P3315" s="68" t="e">
        <f t="shared" si="1064"/>
        <v>#VALUE!</v>
      </c>
      <c r="Q3315" s="69" t="e">
        <f t="shared" si="1060"/>
        <v>#VALUE!</v>
      </c>
    </row>
    <row r="3316" spans="1:17" ht="39" customHeight="1" x14ac:dyDescent="0.2">
      <c r="A3316" s="6" t="s">
        <v>42</v>
      </c>
      <c r="B3316" s="8">
        <v>100563</v>
      </c>
      <c r="C3316" s="6" t="s">
        <v>44</v>
      </c>
      <c r="D3316" s="6" t="s">
        <v>1604</v>
      </c>
      <c r="E3316" s="138" t="s">
        <v>251</v>
      </c>
      <c r="F3316" s="138"/>
      <c r="G3316" s="7" t="s">
        <v>130</v>
      </c>
      <c r="H3316" s="10">
        <v>1</v>
      </c>
      <c r="I3316" s="9">
        <f>SUM(J3317:J3320)</f>
        <v>375.55</v>
      </c>
      <c r="J3316" s="9">
        <f>H3316*I3316</f>
        <v>375.55</v>
      </c>
      <c r="K3316" s="65"/>
      <c r="N3316" s="59">
        <v>500.73</v>
      </c>
      <c r="O3316" s="68">
        <f t="shared" si="1059"/>
        <v>125.1825</v>
      </c>
      <c r="P3316" s="68">
        <f t="shared" si="1064"/>
        <v>375.54750000000001</v>
      </c>
      <c r="Q3316" s="69">
        <f t="shared" si="1060"/>
        <v>0.25</v>
      </c>
    </row>
    <row r="3317" spans="1:17" ht="51.95" customHeight="1" x14ac:dyDescent="0.2">
      <c r="A3317" s="12" t="s">
        <v>48</v>
      </c>
      <c r="B3317" s="14">
        <v>87367</v>
      </c>
      <c r="C3317" s="12" t="s">
        <v>44</v>
      </c>
      <c r="D3317" s="12" t="s">
        <v>1111</v>
      </c>
      <c r="E3317" s="137" t="s">
        <v>46</v>
      </c>
      <c r="F3317" s="137"/>
      <c r="G3317" s="13" t="s">
        <v>104</v>
      </c>
      <c r="H3317" s="16">
        <v>4.9500000000000002E-2</v>
      </c>
      <c r="I3317" s="15">
        <f t="shared" ref="I3317:I3320" si="1077">P3317</f>
        <v>504.89250000000004</v>
      </c>
      <c r="J3317" s="15">
        <f>ROUND(H3317*I3317,2)</f>
        <v>24.99</v>
      </c>
      <c r="K3317" s="65"/>
      <c r="N3317" s="59">
        <v>673.19</v>
      </c>
      <c r="O3317" s="68">
        <f t="shared" si="1059"/>
        <v>168.29750000000001</v>
      </c>
      <c r="P3317" s="68">
        <f t="shared" si="1064"/>
        <v>504.89250000000004</v>
      </c>
      <c r="Q3317" s="69">
        <f t="shared" si="1060"/>
        <v>0.25</v>
      </c>
    </row>
    <row r="3318" spans="1:17" ht="26.1" customHeight="1" x14ac:dyDescent="0.2">
      <c r="A3318" s="12" t="s">
        <v>48</v>
      </c>
      <c r="B3318" s="14">
        <v>88247</v>
      </c>
      <c r="C3318" s="12" t="s">
        <v>44</v>
      </c>
      <c r="D3318" s="12" t="s">
        <v>1049</v>
      </c>
      <c r="E3318" s="137" t="s">
        <v>46</v>
      </c>
      <c r="F3318" s="137"/>
      <c r="G3318" s="13" t="s">
        <v>73</v>
      </c>
      <c r="H3318" s="16">
        <v>1.1160000000000001</v>
      </c>
      <c r="I3318" s="15">
        <f t="shared" si="1077"/>
        <v>13.5975</v>
      </c>
      <c r="J3318" s="15">
        <f>ROUND(H3318*I3318,2)</f>
        <v>15.17</v>
      </c>
      <c r="K3318" s="65"/>
      <c r="N3318" s="59">
        <v>18.13</v>
      </c>
      <c r="O3318" s="68">
        <f t="shared" si="1059"/>
        <v>4.5324999999999998</v>
      </c>
      <c r="P3318" s="68">
        <f t="shared" si="1064"/>
        <v>13.5975</v>
      </c>
      <c r="Q3318" s="69">
        <f t="shared" si="1060"/>
        <v>0.25</v>
      </c>
    </row>
    <row r="3319" spans="1:17" ht="24" customHeight="1" x14ac:dyDescent="0.2">
      <c r="A3319" s="12" t="s">
        <v>48</v>
      </c>
      <c r="B3319" s="14">
        <v>88264</v>
      </c>
      <c r="C3319" s="12" t="s">
        <v>44</v>
      </c>
      <c r="D3319" s="12" t="s">
        <v>564</v>
      </c>
      <c r="E3319" s="137" t="s">
        <v>46</v>
      </c>
      <c r="F3319" s="137"/>
      <c r="G3319" s="13" t="s">
        <v>73</v>
      </c>
      <c r="H3319" s="16">
        <v>1.1160000000000001</v>
      </c>
      <c r="I3319" s="15">
        <f t="shared" si="1077"/>
        <v>16.484999999999999</v>
      </c>
      <c r="J3319" s="15">
        <f>ROUND(H3319*I3319,2)</f>
        <v>18.399999999999999</v>
      </c>
      <c r="K3319" s="65"/>
      <c r="N3319" s="59">
        <v>21.98</v>
      </c>
      <c r="O3319" s="68">
        <f t="shared" si="1059"/>
        <v>5.4950000000000001</v>
      </c>
      <c r="P3319" s="68">
        <f t="shared" si="1064"/>
        <v>16.484999999999999</v>
      </c>
      <c r="Q3319" s="69">
        <f t="shared" si="1060"/>
        <v>0.25</v>
      </c>
    </row>
    <row r="3320" spans="1:17" ht="39" customHeight="1" thickBot="1" x14ac:dyDescent="0.25">
      <c r="A3320" s="17" t="s">
        <v>50</v>
      </c>
      <c r="B3320" s="19">
        <v>11255</v>
      </c>
      <c r="C3320" s="17" t="s">
        <v>44</v>
      </c>
      <c r="D3320" s="17" t="s">
        <v>1605</v>
      </c>
      <c r="E3320" s="139" t="s">
        <v>54</v>
      </c>
      <c r="F3320" s="139"/>
      <c r="G3320" s="18" t="s">
        <v>130</v>
      </c>
      <c r="H3320" s="21">
        <v>1</v>
      </c>
      <c r="I3320" s="20">
        <f t="shared" si="1077"/>
        <v>316.995</v>
      </c>
      <c r="J3320" s="20">
        <f t="shared" ref="J3320" si="1078">ROUNDDOWN(H3320*I3320,2)</f>
        <v>316.99</v>
      </c>
      <c r="K3320" s="65"/>
      <c r="N3320" s="59">
        <v>422.66</v>
      </c>
      <c r="O3320" s="68">
        <f t="shared" si="1059"/>
        <v>105.66500000000001</v>
      </c>
      <c r="P3320" s="68">
        <f t="shared" si="1064"/>
        <v>316.995</v>
      </c>
      <c r="Q3320" s="69">
        <f t="shared" si="1060"/>
        <v>0.25</v>
      </c>
    </row>
    <row r="3321" spans="1:17" ht="0.95" customHeight="1" thickTop="1" x14ac:dyDescent="0.2">
      <c r="A3321" s="11"/>
      <c r="B3321" s="11"/>
      <c r="C3321" s="11"/>
      <c r="D3321" s="11"/>
      <c r="E3321" s="11"/>
      <c r="F3321" s="11"/>
      <c r="G3321" s="11"/>
      <c r="H3321" s="11"/>
      <c r="I3321" s="11"/>
      <c r="J3321" s="11"/>
      <c r="K3321" s="65" t="b">
        <f t="shared" si="1061"/>
        <v>0</v>
      </c>
      <c r="N3321" s="59"/>
      <c r="O3321" s="68">
        <f t="shared" si="1059"/>
        <v>0</v>
      </c>
      <c r="P3321" s="68">
        <f t="shared" si="1064"/>
        <v>0</v>
      </c>
      <c r="Q3321" s="69" t="e">
        <f t="shared" si="1060"/>
        <v>#DIV/0!</v>
      </c>
    </row>
    <row r="3322" spans="1:17" ht="18" customHeight="1" x14ac:dyDescent="0.2">
      <c r="A3322" s="2" t="s">
        <v>1606</v>
      </c>
      <c r="B3322" s="4" t="s">
        <v>36</v>
      </c>
      <c r="C3322" s="2" t="s">
        <v>37</v>
      </c>
      <c r="D3322" s="2" t="s">
        <v>9</v>
      </c>
      <c r="E3322" s="129" t="s">
        <v>38</v>
      </c>
      <c r="F3322" s="129"/>
      <c r="G3322" s="3" t="s">
        <v>39</v>
      </c>
      <c r="H3322" s="4" t="s">
        <v>40</v>
      </c>
      <c r="I3322" s="4" t="s">
        <v>41</v>
      </c>
      <c r="J3322" s="4" t="s">
        <v>10</v>
      </c>
      <c r="K3322" s="65">
        <f t="shared" si="1061"/>
        <v>12.62</v>
      </c>
      <c r="N3322" s="59" t="s">
        <v>41</v>
      </c>
      <c r="O3322" s="68" t="e">
        <f t="shared" si="1059"/>
        <v>#VALUE!</v>
      </c>
      <c r="P3322" s="68" t="e">
        <f t="shared" si="1064"/>
        <v>#VALUE!</v>
      </c>
      <c r="Q3322" s="69" t="e">
        <f t="shared" si="1060"/>
        <v>#VALUE!</v>
      </c>
    </row>
    <row r="3323" spans="1:17" ht="24" customHeight="1" x14ac:dyDescent="0.2">
      <c r="A3323" s="6" t="s">
        <v>42</v>
      </c>
      <c r="B3323" s="8">
        <v>11420</v>
      </c>
      <c r="C3323" s="6" t="s">
        <v>90</v>
      </c>
      <c r="D3323" s="6" t="s">
        <v>13637</v>
      </c>
      <c r="E3323" s="138" t="s">
        <v>1056</v>
      </c>
      <c r="F3323" s="138"/>
      <c r="G3323" s="7" t="s">
        <v>130</v>
      </c>
      <c r="H3323" s="10">
        <v>1</v>
      </c>
      <c r="I3323" s="9">
        <f>SUM(J3324:J3326)</f>
        <v>12.62</v>
      </c>
      <c r="J3323" s="9">
        <f>H3323*I3323</f>
        <v>12.62</v>
      </c>
      <c r="K3323" s="65"/>
      <c r="N3323" s="59">
        <v>16.82</v>
      </c>
      <c r="O3323" s="68">
        <f t="shared" si="1059"/>
        <v>4.2050000000000001</v>
      </c>
      <c r="P3323" s="68">
        <f t="shared" si="1064"/>
        <v>12.615</v>
      </c>
      <c r="Q3323" s="69">
        <f t="shared" si="1060"/>
        <v>0.25</v>
      </c>
    </row>
    <row r="3324" spans="1:17" ht="24" customHeight="1" x14ac:dyDescent="0.2">
      <c r="A3324" s="12" t="s">
        <v>48</v>
      </c>
      <c r="B3324" s="14">
        <v>88316</v>
      </c>
      <c r="C3324" s="12" t="s">
        <v>44</v>
      </c>
      <c r="D3324" s="12" t="s">
        <v>106</v>
      </c>
      <c r="E3324" s="137" t="s">
        <v>46</v>
      </c>
      <c r="F3324" s="137"/>
      <c r="G3324" s="13" t="s">
        <v>73</v>
      </c>
      <c r="H3324" s="16">
        <v>0.2</v>
      </c>
      <c r="I3324" s="15">
        <f t="shared" ref="I3324:I3326" si="1079">P3324</f>
        <v>12.84</v>
      </c>
      <c r="J3324" s="15">
        <f>ROUND(H3324*I3324,2)</f>
        <v>2.57</v>
      </c>
      <c r="K3324" s="65"/>
      <c r="N3324" s="59">
        <v>17.12</v>
      </c>
      <c r="O3324" s="68">
        <f t="shared" si="1059"/>
        <v>4.28</v>
      </c>
      <c r="P3324" s="68">
        <f t="shared" si="1064"/>
        <v>12.84</v>
      </c>
      <c r="Q3324" s="69">
        <f t="shared" si="1060"/>
        <v>0.25</v>
      </c>
    </row>
    <row r="3325" spans="1:17" ht="24" customHeight="1" x14ac:dyDescent="0.2">
      <c r="A3325" s="12" t="s">
        <v>48</v>
      </c>
      <c r="B3325" s="14">
        <v>88264</v>
      </c>
      <c r="C3325" s="12" t="s">
        <v>44</v>
      </c>
      <c r="D3325" s="12" t="s">
        <v>564</v>
      </c>
      <c r="E3325" s="137" t="s">
        <v>46</v>
      </c>
      <c r="F3325" s="137"/>
      <c r="G3325" s="13" t="s">
        <v>73</v>
      </c>
      <c r="H3325" s="16">
        <v>0.2</v>
      </c>
      <c r="I3325" s="15">
        <f t="shared" si="1079"/>
        <v>16.484999999999999</v>
      </c>
      <c r="J3325" s="15">
        <f t="shared" ref="J3325:J3326" si="1080">ROUND(H3325*I3325,2)</f>
        <v>3.3</v>
      </c>
      <c r="K3325" s="65"/>
      <c r="N3325" s="59">
        <v>21.98</v>
      </c>
      <c r="O3325" s="68">
        <f t="shared" si="1059"/>
        <v>5.4950000000000001</v>
      </c>
      <c r="P3325" s="68">
        <f t="shared" si="1064"/>
        <v>16.484999999999999</v>
      </c>
      <c r="Q3325" s="69">
        <f t="shared" si="1060"/>
        <v>0.25</v>
      </c>
    </row>
    <row r="3326" spans="1:17" ht="24" customHeight="1" thickBot="1" x14ac:dyDescent="0.25">
      <c r="A3326" s="17" t="s">
        <v>50</v>
      </c>
      <c r="B3326" s="19">
        <v>11980</v>
      </c>
      <c r="C3326" s="17" t="s">
        <v>90</v>
      </c>
      <c r="D3326" s="17" t="s">
        <v>1607</v>
      </c>
      <c r="E3326" s="139" t="s">
        <v>54</v>
      </c>
      <c r="F3326" s="139"/>
      <c r="G3326" s="18" t="s">
        <v>545</v>
      </c>
      <c r="H3326" s="21">
        <v>1</v>
      </c>
      <c r="I3326" s="20">
        <f t="shared" si="1079"/>
        <v>6.75</v>
      </c>
      <c r="J3326" s="20">
        <f t="shared" si="1080"/>
        <v>6.75</v>
      </c>
      <c r="K3326" s="65"/>
      <c r="N3326" s="59">
        <v>9</v>
      </c>
      <c r="O3326" s="68">
        <f t="shared" si="1059"/>
        <v>2.25</v>
      </c>
      <c r="P3326" s="68">
        <f t="shared" si="1064"/>
        <v>6.75</v>
      </c>
      <c r="Q3326" s="69">
        <f t="shared" si="1060"/>
        <v>0.25</v>
      </c>
    </row>
    <row r="3327" spans="1:17" ht="0.95" customHeight="1" thickTop="1" x14ac:dyDescent="0.2">
      <c r="A3327" s="11"/>
      <c r="B3327" s="11"/>
      <c r="C3327" s="11"/>
      <c r="D3327" s="11"/>
      <c r="E3327" s="11"/>
      <c r="F3327" s="11"/>
      <c r="G3327" s="11"/>
      <c r="H3327" s="11"/>
      <c r="I3327" s="11"/>
      <c r="J3327" s="11"/>
      <c r="K3327" s="65" t="b">
        <f t="shared" si="1061"/>
        <v>0</v>
      </c>
      <c r="N3327" s="59"/>
      <c r="O3327" s="68">
        <f t="shared" si="1059"/>
        <v>0</v>
      </c>
      <c r="P3327" s="68">
        <f t="shared" si="1064"/>
        <v>0</v>
      </c>
      <c r="Q3327" s="69" t="e">
        <f t="shared" si="1060"/>
        <v>#DIV/0!</v>
      </c>
    </row>
    <row r="3328" spans="1:17" ht="18" customHeight="1" x14ac:dyDescent="0.2">
      <c r="A3328" s="2" t="s">
        <v>1608</v>
      </c>
      <c r="B3328" s="4" t="s">
        <v>36</v>
      </c>
      <c r="C3328" s="2" t="s">
        <v>37</v>
      </c>
      <c r="D3328" s="2" t="s">
        <v>9</v>
      </c>
      <c r="E3328" s="129" t="s">
        <v>38</v>
      </c>
      <c r="F3328" s="129"/>
      <c r="G3328" s="3" t="s">
        <v>39</v>
      </c>
      <c r="H3328" s="4" t="s">
        <v>40</v>
      </c>
      <c r="I3328" s="4" t="s">
        <v>41</v>
      </c>
      <c r="J3328" s="4" t="s">
        <v>10</v>
      </c>
      <c r="K3328" s="65">
        <f t="shared" si="1061"/>
        <v>17.25</v>
      </c>
      <c r="N3328" s="59" t="s">
        <v>41</v>
      </c>
      <c r="O3328" s="68" t="e">
        <f t="shared" si="1059"/>
        <v>#VALUE!</v>
      </c>
      <c r="P3328" s="68" t="e">
        <f t="shared" si="1064"/>
        <v>#VALUE!</v>
      </c>
      <c r="Q3328" s="69" t="e">
        <f t="shared" si="1060"/>
        <v>#VALUE!</v>
      </c>
    </row>
    <row r="3329" spans="1:17" ht="26.1" customHeight="1" x14ac:dyDescent="0.2">
      <c r="A3329" s="6" t="s">
        <v>42</v>
      </c>
      <c r="B3329" s="8">
        <v>8362</v>
      </c>
      <c r="C3329" s="6" t="s">
        <v>90</v>
      </c>
      <c r="D3329" s="6" t="s">
        <v>13636</v>
      </c>
      <c r="E3329" s="138" t="s">
        <v>1301</v>
      </c>
      <c r="F3329" s="138"/>
      <c r="G3329" s="7" t="s">
        <v>545</v>
      </c>
      <c r="H3329" s="10">
        <v>1</v>
      </c>
      <c r="I3329" s="9">
        <f>SUM(J3330:J3331)</f>
        <v>17.25</v>
      </c>
      <c r="J3329" s="9">
        <f>H3329*I3329</f>
        <v>17.25</v>
      </c>
      <c r="K3329" s="65"/>
      <c r="N3329" s="59">
        <v>23</v>
      </c>
      <c r="O3329" s="68">
        <f t="shared" si="1059"/>
        <v>5.75</v>
      </c>
      <c r="P3329" s="68">
        <f t="shared" si="1064"/>
        <v>17.25</v>
      </c>
      <c r="Q3329" s="69">
        <f t="shared" si="1060"/>
        <v>0.25</v>
      </c>
    </row>
    <row r="3330" spans="1:17" ht="24" customHeight="1" x14ac:dyDescent="0.2">
      <c r="A3330" s="12" t="s">
        <v>48</v>
      </c>
      <c r="B3330" s="14">
        <v>88264</v>
      </c>
      <c r="C3330" s="12" t="s">
        <v>44</v>
      </c>
      <c r="D3330" s="12" t="s">
        <v>564</v>
      </c>
      <c r="E3330" s="137" t="s">
        <v>46</v>
      </c>
      <c r="F3330" s="137"/>
      <c r="G3330" s="13" t="s">
        <v>73</v>
      </c>
      <c r="H3330" s="16">
        <v>0.2</v>
      </c>
      <c r="I3330" s="15">
        <f t="shared" ref="I3330:I3331" si="1081">P3330</f>
        <v>16.484999999999999</v>
      </c>
      <c r="J3330" s="15">
        <f t="shared" ref="J3330:J3331" si="1082">ROUND(H3330*I3330,2)</f>
        <v>3.3</v>
      </c>
      <c r="K3330" s="65"/>
      <c r="N3330" s="59">
        <v>21.98</v>
      </c>
      <c r="O3330" s="68">
        <f t="shared" si="1059"/>
        <v>5.4950000000000001</v>
      </c>
      <c r="P3330" s="68">
        <f t="shared" si="1064"/>
        <v>16.484999999999999</v>
      </c>
      <c r="Q3330" s="69">
        <f t="shared" si="1060"/>
        <v>0.25</v>
      </c>
    </row>
    <row r="3331" spans="1:17" ht="26.1" customHeight="1" thickBot="1" x14ac:dyDescent="0.25">
      <c r="A3331" s="17" t="s">
        <v>50</v>
      </c>
      <c r="B3331" s="19">
        <v>1089</v>
      </c>
      <c r="C3331" s="17" t="s">
        <v>90</v>
      </c>
      <c r="D3331" s="17" t="s">
        <v>1609</v>
      </c>
      <c r="E3331" s="139" t="s">
        <v>54</v>
      </c>
      <c r="F3331" s="139"/>
      <c r="G3331" s="18" t="s">
        <v>545</v>
      </c>
      <c r="H3331" s="21">
        <v>1</v>
      </c>
      <c r="I3331" s="20">
        <f t="shared" si="1081"/>
        <v>13.950000000000001</v>
      </c>
      <c r="J3331" s="20">
        <f t="shared" si="1082"/>
        <v>13.95</v>
      </c>
      <c r="K3331" s="65"/>
      <c r="N3331" s="59">
        <v>18.600000000000001</v>
      </c>
      <c r="O3331" s="68">
        <f t="shared" si="1059"/>
        <v>4.6500000000000004</v>
      </c>
      <c r="P3331" s="68">
        <f t="shared" si="1064"/>
        <v>13.950000000000001</v>
      </c>
      <c r="Q3331" s="69">
        <f t="shared" si="1060"/>
        <v>0.25</v>
      </c>
    </row>
    <row r="3332" spans="1:17" ht="0.95" customHeight="1" thickTop="1" x14ac:dyDescent="0.2">
      <c r="A3332" s="11"/>
      <c r="B3332" s="11"/>
      <c r="C3332" s="11"/>
      <c r="D3332" s="11"/>
      <c r="E3332" s="11"/>
      <c r="F3332" s="11"/>
      <c r="G3332" s="11"/>
      <c r="H3332" s="11"/>
      <c r="I3332" s="11"/>
      <c r="J3332" s="11"/>
      <c r="K3332" s="65" t="b">
        <f t="shared" si="1061"/>
        <v>0</v>
      </c>
      <c r="N3332" s="59"/>
      <c r="O3332" s="68">
        <f t="shared" si="1059"/>
        <v>0</v>
      </c>
      <c r="P3332" s="68">
        <f t="shared" si="1064"/>
        <v>0</v>
      </c>
      <c r="Q3332" s="69" t="e">
        <f t="shared" si="1060"/>
        <v>#DIV/0!</v>
      </c>
    </row>
    <row r="3333" spans="1:17" ht="18" customHeight="1" x14ac:dyDescent="0.2">
      <c r="A3333" s="2" t="s">
        <v>1610</v>
      </c>
      <c r="B3333" s="4" t="s">
        <v>36</v>
      </c>
      <c r="C3333" s="2" t="s">
        <v>37</v>
      </c>
      <c r="D3333" s="2" t="s">
        <v>9</v>
      </c>
      <c r="E3333" s="129" t="s">
        <v>38</v>
      </c>
      <c r="F3333" s="129"/>
      <c r="G3333" s="3" t="s">
        <v>39</v>
      </c>
      <c r="H3333" s="4" t="s">
        <v>40</v>
      </c>
      <c r="I3333" s="4" t="s">
        <v>41</v>
      </c>
      <c r="J3333" s="4" t="s">
        <v>10</v>
      </c>
      <c r="K3333" s="65">
        <f t="shared" si="1061"/>
        <v>121.65</v>
      </c>
      <c r="N3333" s="59" t="s">
        <v>41</v>
      </c>
      <c r="O3333" s="68" t="e">
        <f t="shared" si="1059"/>
        <v>#VALUE!</v>
      </c>
      <c r="P3333" s="68" t="e">
        <f t="shared" si="1064"/>
        <v>#VALUE!</v>
      </c>
      <c r="Q3333" s="69" t="e">
        <f t="shared" si="1060"/>
        <v>#VALUE!</v>
      </c>
    </row>
    <row r="3334" spans="1:17" ht="26.1" customHeight="1" x14ac:dyDescent="0.2">
      <c r="A3334" s="6" t="s">
        <v>42</v>
      </c>
      <c r="B3334" s="8">
        <v>11417</v>
      </c>
      <c r="C3334" s="6" t="s">
        <v>90</v>
      </c>
      <c r="D3334" s="6" t="s">
        <v>1611</v>
      </c>
      <c r="E3334" s="138" t="s">
        <v>1056</v>
      </c>
      <c r="F3334" s="138"/>
      <c r="G3334" s="7" t="s">
        <v>130</v>
      </c>
      <c r="H3334" s="10">
        <v>1</v>
      </c>
      <c r="I3334" s="9">
        <f>SUM(J3335:J3337)</f>
        <v>121.65</v>
      </c>
      <c r="J3334" s="9">
        <f>H3334*I3334</f>
        <v>121.65</v>
      </c>
      <c r="K3334" s="65"/>
      <c r="N3334" s="59">
        <v>162.19999999999999</v>
      </c>
      <c r="O3334" s="68">
        <f t="shared" si="1059"/>
        <v>40.549999999999997</v>
      </c>
      <c r="P3334" s="68">
        <f t="shared" si="1064"/>
        <v>121.64999999999999</v>
      </c>
      <c r="Q3334" s="69">
        <f t="shared" si="1060"/>
        <v>0.25</v>
      </c>
    </row>
    <row r="3335" spans="1:17" ht="24" customHeight="1" x14ac:dyDescent="0.2">
      <c r="A3335" s="12" t="s">
        <v>48</v>
      </c>
      <c r="B3335" s="14">
        <v>88316</v>
      </c>
      <c r="C3335" s="12" t="s">
        <v>44</v>
      </c>
      <c r="D3335" s="12" t="s">
        <v>106</v>
      </c>
      <c r="E3335" s="137" t="s">
        <v>46</v>
      </c>
      <c r="F3335" s="137"/>
      <c r="G3335" s="13" t="s">
        <v>73</v>
      </c>
      <c r="H3335" s="16">
        <v>0.2</v>
      </c>
      <c r="I3335" s="15">
        <f t="shared" ref="I3335:I3337" si="1083">P3335</f>
        <v>12.84</v>
      </c>
      <c r="J3335" s="15">
        <f>ROUNDDOWN(H3335*I3335,2)</f>
        <v>2.56</v>
      </c>
      <c r="K3335" s="65"/>
      <c r="N3335" s="59">
        <v>17.12</v>
      </c>
      <c r="O3335" s="68">
        <f t="shared" si="1059"/>
        <v>4.28</v>
      </c>
      <c r="P3335" s="68">
        <f t="shared" si="1064"/>
        <v>12.84</v>
      </c>
      <c r="Q3335" s="69">
        <f t="shared" si="1060"/>
        <v>0.25</v>
      </c>
    </row>
    <row r="3336" spans="1:17" ht="24" customHeight="1" x14ac:dyDescent="0.2">
      <c r="A3336" s="12" t="s">
        <v>48</v>
      </c>
      <c r="B3336" s="14">
        <v>88264</v>
      </c>
      <c r="C3336" s="12" t="s">
        <v>44</v>
      </c>
      <c r="D3336" s="12" t="s">
        <v>564</v>
      </c>
      <c r="E3336" s="137" t="s">
        <v>46</v>
      </c>
      <c r="F3336" s="137"/>
      <c r="G3336" s="13" t="s">
        <v>73</v>
      </c>
      <c r="H3336" s="16">
        <v>0.2</v>
      </c>
      <c r="I3336" s="15">
        <f t="shared" si="1083"/>
        <v>16.484999999999999</v>
      </c>
      <c r="J3336" s="15">
        <f t="shared" ref="J3336:J3337" si="1084">ROUND(H3336*I3336,2)</f>
        <v>3.3</v>
      </c>
      <c r="K3336" s="65"/>
      <c r="N3336" s="59">
        <v>21.98</v>
      </c>
      <c r="O3336" s="68">
        <f t="shared" ref="O3336:O3399" si="1085">N3336*$O$4</f>
        <v>5.4950000000000001</v>
      </c>
      <c r="P3336" s="68">
        <f t="shared" si="1064"/>
        <v>16.484999999999999</v>
      </c>
      <c r="Q3336" s="69">
        <f t="shared" ref="Q3336:Q3399" si="1086">1-(P3336/N3336)</f>
        <v>0.25</v>
      </c>
    </row>
    <row r="3337" spans="1:17" ht="26.1" customHeight="1" thickBot="1" x14ac:dyDescent="0.25">
      <c r="A3337" s="17" t="s">
        <v>50</v>
      </c>
      <c r="B3337" s="19">
        <v>11098</v>
      </c>
      <c r="C3337" s="17" t="s">
        <v>90</v>
      </c>
      <c r="D3337" s="17" t="s">
        <v>1612</v>
      </c>
      <c r="E3337" s="139" t="s">
        <v>54</v>
      </c>
      <c r="F3337" s="139"/>
      <c r="G3337" s="18" t="s">
        <v>545</v>
      </c>
      <c r="H3337" s="21">
        <v>1</v>
      </c>
      <c r="I3337" s="20">
        <f t="shared" si="1083"/>
        <v>115.785</v>
      </c>
      <c r="J3337" s="20">
        <f t="shared" si="1084"/>
        <v>115.79</v>
      </c>
      <c r="K3337" s="65"/>
      <c r="N3337" s="59">
        <v>154.38</v>
      </c>
      <c r="O3337" s="68">
        <f t="shared" si="1085"/>
        <v>38.594999999999999</v>
      </c>
      <c r="P3337" s="68">
        <f t="shared" si="1064"/>
        <v>115.785</v>
      </c>
      <c r="Q3337" s="69">
        <f t="shared" si="1086"/>
        <v>0.25</v>
      </c>
    </row>
    <row r="3338" spans="1:17" ht="0.95" customHeight="1" thickTop="1" x14ac:dyDescent="0.2">
      <c r="A3338" s="11"/>
      <c r="B3338" s="11"/>
      <c r="C3338" s="11"/>
      <c r="D3338" s="11"/>
      <c r="E3338" s="11"/>
      <c r="F3338" s="11"/>
      <c r="G3338" s="11"/>
      <c r="H3338" s="11"/>
      <c r="I3338" s="11"/>
      <c r="J3338" s="11"/>
      <c r="K3338" s="65" t="b">
        <f t="shared" ref="K3338:K3398" si="1087">IF(J3338="Total",J3339)</f>
        <v>0</v>
      </c>
      <c r="N3338" s="59"/>
      <c r="O3338" s="68">
        <f t="shared" si="1085"/>
        <v>0</v>
      </c>
      <c r="P3338" s="68">
        <f t="shared" si="1064"/>
        <v>0</v>
      </c>
      <c r="Q3338" s="69" t="e">
        <f t="shared" si="1086"/>
        <v>#DIV/0!</v>
      </c>
    </row>
    <row r="3339" spans="1:17" ht="18" customHeight="1" x14ac:dyDescent="0.2">
      <c r="A3339" s="2" t="s">
        <v>1613</v>
      </c>
      <c r="B3339" s="4" t="s">
        <v>36</v>
      </c>
      <c r="C3339" s="2" t="s">
        <v>37</v>
      </c>
      <c r="D3339" s="2" t="s">
        <v>9</v>
      </c>
      <c r="E3339" s="129" t="s">
        <v>38</v>
      </c>
      <c r="F3339" s="129"/>
      <c r="G3339" s="3" t="s">
        <v>39</v>
      </c>
      <c r="H3339" s="4" t="s">
        <v>40</v>
      </c>
      <c r="I3339" s="4" t="s">
        <v>41</v>
      </c>
      <c r="J3339" s="4" t="s">
        <v>10</v>
      </c>
      <c r="K3339" s="65">
        <f t="shared" si="1087"/>
        <v>202.85000000000002</v>
      </c>
      <c r="N3339" s="59" t="s">
        <v>41</v>
      </c>
      <c r="O3339" s="68" t="e">
        <f t="shared" si="1085"/>
        <v>#VALUE!</v>
      </c>
      <c r="P3339" s="68" t="e">
        <f t="shared" si="1064"/>
        <v>#VALUE!</v>
      </c>
      <c r="Q3339" s="69" t="e">
        <f t="shared" si="1086"/>
        <v>#VALUE!</v>
      </c>
    </row>
    <row r="3340" spans="1:17" ht="26.1" customHeight="1" x14ac:dyDescent="0.2">
      <c r="A3340" s="6" t="s">
        <v>42</v>
      </c>
      <c r="B3340" s="8">
        <v>10727</v>
      </c>
      <c r="C3340" s="6" t="s">
        <v>90</v>
      </c>
      <c r="D3340" s="6" t="s">
        <v>1614</v>
      </c>
      <c r="E3340" s="138" t="s">
        <v>1575</v>
      </c>
      <c r="F3340" s="138"/>
      <c r="G3340" s="7" t="s">
        <v>545</v>
      </c>
      <c r="H3340" s="10">
        <v>1</v>
      </c>
      <c r="I3340" s="9">
        <f>SUM(J3341:J3342)</f>
        <v>202.85000000000002</v>
      </c>
      <c r="J3340" s="9">
        <f>H3340*I3340</f>
        <v>202.85000000000002</v>
      </c>
      <c r="K3340" s="65"/>
      <c r="N3340" s="59">
        <v>270.45999999999998</v>
      </c>
      <c r="O3340" s="68">
        <f t="shared" si="1085"/>
        <v>67.614999999999995</v>
      </c>
      <c r="P3340" s="68">
        <f t="shared" si="1064"/>
        <v>202.84499999999997</v>
      </c>
      <c r="Q3340" s="69">
        <f t="shared" si="1086"/>
        <v>0.25</v>
      </c>
    </row>
    <row r="3341" spans="1:17" ht="24" customHeight="1" x14ac:dyDescent="0.2">
      <c r="A3341" s="12" t="s">
        <v>48</v>
      </c>
      <c r="B3341" s="14">
        <v>88264</v>
      </c>
      <c r="C3341" s="12" t="s">
        <v>44</v>
      </c>
      <c r="D3341" s="12" t="s">
        <v>564</v>
      </c>
      <c r="E3341" s="137" t="s">
        <v>46</v>
      </c>
      <c r="F3341" s="137"/>
      <c r="G3341" s="13" t="s">
        <v>73</v>
      </c>
      <c r="H3341" s="16">
        <v>1</v>
      </c>
      <c r="I3341" s="15">
        <f t="shared" ref="I3341:I3342" si="1088">P3341</f>
        <v>16.484999999999999</v>
      </c>
      <c r="J3341" s="15">
        <f t="shared" ref="J3341:J3342" si="1089">ROUND(H3341*I3341,2)</f>
        <v>16.489999999999998</v>
      </c>
      <c r="K3341" s="65"/>
      <c r="N3341" s="59">
        <v>21.98</v>
      </c>
      <c r="O3341" s="68">
        <f t="shared" si="1085"/>
        <v>5.4950000000000001</v>
      </c>
      <c r="P3341" s="68">
        <f t="shared" si="1064"/>
        <v>16.484999999999999</v>
      </c>
      <c r="Q3341" s="69">
        <f t="shared" si="1086"/>
        <v>0.25</v>
      </c>
    </row>
    <row r="3342" spans="1:17" ht="24" customHeight="1" thickBot="1" x14ac:dyDescent="0.25">
      <c r="A3342" s="17" t="s">
        <v>50</v>
      </c>
      <c r="B3342" s="19">
        <v>11482</v>
      </c>
      <c r="C3342" s="17" t="s">
        <v>90</v>
      </c>
      <c r="D3342" s="17" t="s">
        <v>1615</v>
      </c>
      <c r="E3342" s="139" t="s">
        <v>54</v>
      </c>
      <c r="F3342" s="139"/>
      <c r="G3342" s="18" t="s">
        <v>545</v>
      </c>
      <c r="H3342" s="21">
        <v>1</v>
      </c>
      <c r="I3342" s="20">
        <f t="shared" si="1088"/>
        <v>186.35999999999999</v>
      </c>
      <c r="J3342" s="20">
        <f t="shared" si="1089"/>
        <v>186.36</v>
      </c>
      <c r="K3342" s="65"/>
      <c r="N3342" s="59">
        <v>248.48</v>
      </c>
      <c r="O3342" s="68">
        <f t="shared" si="1085"/>
        <v>62.12</v>
      </c>
      <c r="P3342" s="68">
        <f t="shared" ref="P3342:P3405" si="1090">N3342-O3342</f>
        <v>186.35999999999999</v>
      </c>
      <c r="Q3342" s="69">
        <f t="shared" si="1086"/>
        <v>0.25</v>
      </c>
    </row>
    <row r="3343" spans="1:17" ht="0.95" customHeight="1" thickTop="1" x14ac:dyDescent="0.2">
      <c r="A3343" s="11"/>
      <c r="B3343" s="11"/>
      <c r="C3343" s="11"/>
      <c r="D3343" s="11"/>
      <c r="E3343" s="11"/>
      <c r="F3343" s="11"/>
      <c r="G3343" s="11"/>
      <c r="H3343" s="11"/>
      <c r="I3343" s="11"/>
      <c r="J3343" s="11"/>
      <c r="K3343" s="65" t="b">
        <f t="shared" si="1087"/>
        <v>0</v>
      </c>
      <c r="N3343" s="59"/>
      <c r="O3343" s="68">
        <f t="shared" si="1085"/>
        <v>0</v>
      </c>
      <c r="P3343" s="68">
        <f t="shared" si="1090"/>
        <v>0</v>
      </c>
      <c r="Q3343" s="69" t="e">
        <f t="shared" si="1086"/>
        <v>#DIV/0!</v>
      </c>
    </row>
    <row r="3344" spans="1:17" ht="18" customHeight="1" x14ac:dyDescent="0.2">
      <c r="A3344" s="2" t="s">
        <v>1616</v>
      </c>
      <c r="B3344" s="4" t="s">
        <v>36</v>
      </c>
      <c r="C3344" s="2" t="s">
        <v>37</v>
      </c>
      <c r="D3344" s="2" t="s">
        <v>9</v>
      </c>
      <c r="E3344" s="129" t="s">
        <v>38</v>
      </c>
      <c r="F3344" s="129"/>
      <c r="G3344" s="3" t="s">
        <v>39</v>
      </c>
      <c r="H3344" s="4" t="s">
        <v>40</v>
      </c>
      <c r="I3344" s="4" t="s">
        <v>41</v>
      </c>
      <c r="J3344" s="4" t="s">
        <v>10</v>
      </c>
      <c r="K3344" s="65">
        <f t="shared" si="1087"/>
        <v>401.50999999999988</v>
      </c>
      <c r="N3344" s="59" t="s">
        <v>41</v>
      </c>
      <c r="O3344" s="68" t="e">
        <f t="shared" si="1085"/>
        <v>#VALUE!</v>
      </c>
      <c r="P3344" s="68" t="e">
        <f t="shared" si="1090"/>
        <v>#VALUE!</v>
      </c>
      <c r="Q3344" s="69" t="e">
        <f t="shared" si="1086"/>
        <v>#VALUE!</v>
      </c>
    </row>
    <row r="3345" spans="1:17" ht="51.95" customHeight="1" x14ac:dyDescent="0.2">
      <c r="A3345" s="6" t="s">
        <v>42</v>
      </c>
      <c r="B3345" s="8">
        <v>101795</v>
      </c>
      <c r="C3345" s="6" t="s">
        <v>44</v>
      </c>
      <c r="D3345" s="6" t="s">
        <v>1617</v>
      </c>
      <c r="E3345" s="138" t="s">
        <v>251</v>
      </c>
      <c r="F3345" s="138"/>
      <c r="G3345" s="7" t="s">
        <v>130</v>
      </c>
      <c r="H3345" s="10">
        <v>1</v>
      </c>
      <c r="I3345" s="9">
        <f>SUM(J3346:J3363)</f>
        <v>401.50999999999988</v>
      </c>
      <c r="J3345" s="9">
        <f>H3345*I3345</f>
        <v>401.50999999999988</v>
      </c>
      <c r="K3345" s="65"/>
      <c r="N3345" s="59">
        <v>535.3399999999998</v>
      </c>
      <c r="O3345" s="68">
        <f t="shared" si="1085"/>
        <v>133.83499999999995</v>
      </c>
      <c r="P3345" s="68">
        <f t="shared" si="1090"/>
        <v>401.50499999999988</v>
      </c>
      <c r="Q3345" s="69">
        <f t="shared" si="1086"/>
        <v>0.25</v>
      </c>
    </row>
    <row r="3346" spans="1:17" ht="26.1" customHeight="1" x14ac:dyDescent="0.2">
      <c r="A3346" s="12" t="s">
        <v>48</v>
      </c>
      <c r="B3346" s="14">
        <v>101616</v>
      </c>
      <c r="C3346" s="12" t="s">
        <v>44</v>
      </c>
      <c r="D3346" s="12" t="s">
        <v>813</v>
      </c>
      <c r="E3346" s="137" t="s">
        <v>209</v>
      </c>
      <c r="F3346" s="137"/>
      <c r="G3346" s="13" t="s">
        <v>101</v>
      </c>
      <c r="H3346" s="16">
        <v>0.58499999999999996</v>
      </c>
      <c r="I3346" s="15">
        <f t="shared" ref="I3346:I3363" si="1091">P3346</f>
        <v>3.7574999999999998</v>
      </c>
      <c r="J3346" s="15">
        <f t="shared" ref="J3346:J3352" si="1092">ROUND(H3346*I3346,2)</f>
        <v>2.2000000000000002</v>
      </c>
      <c r="K3346" s="65"/>
      <c r="N3346" s="59">
        <v>5.01</v>
      </c>
      <c r="O3346" s="68">
        <f t="shared" si="1085"/>
        <v>1.2524999999999999</v>
      </c>
      <c r="P3346" s="68">
        <f t="shared" si="1090"/>
        <v>3.7574999999999998</v>
      </c>
      <c r="Q3346" s="69">
        <f t="shared" si="1086"/>
        <v>0.25</v>
      </c>
    </row>
    <row r="3347" spans="1:17" ht="65.099999999999994" customHeight="1" x14ac:dyDescent="0.2">
      <c r="A3347" s="12" t="s">
        <v>48</v>
      </c>
      <c r="B3347" s="14">
        <v>5678</v>
      </c>
      <c r="C3347" s="12" t="s">
        <v>44</v>
      </c>
      <c r="D3347" s="12" t="s">
        <v>814</v>
      </c>
      <c r="E3347" s="137" t="s">
        <v>118</v>
      </c>
      <c r="F3347" s="137"/>
      <c r="G3347" s="13" t="s">
        <v>119</v>
      </c>
      <c r="H3347" s="16">
        <v>3.6900000000000002E-2</v>
      </c>
      <c r="I3347" s="15">
        <f t="shared" si="1091"/>
        <v>103.13249999999999</v>
      </c>
      <c r="J3347" s="15">
        <f t="shared" si="1092"/>
        <v>3.81</v>
      </c>
      <c r="K3347" s="65"/>
      <c r="N3347" s="59">
        <v>137.51</v>
      </c>
      <c r="O3347" s="68">
        <f t="shared" si="1085"/>
        <v>34.377499999999998</v>
      </c>
      <c r="P3347" s="68">
        <f t="shared" si="1090"/>
        <v>103.13249999999999</v>
      </c>
      <c r="Q3347" s="69">
        <f t="shared" si="1086"/>
        <v>0.25</v>
      </c>
    </row>
    <row r="3348" spans="1:17" ht="65.099999999999994" customHeight="1" x14ac:dyDescent="0.2">
      <c r="A3348" s="12" t="s">
        <v>48</v>
      </c>
      <c r="B3348" s="14">
        <v>5679</v>
      </c>
      <c r="C3348" s="12" t="s">
        <v>44</v>
      </c>
      <c r="D3348" s="12" t="s">
        <v>815</v>
      </c>
      <c r="E3348" s="137" t="s">
        <v>118</v>
      </c>
      <c r="F3348" s="137"/>
      <c r="G3348" s="13" t="s">
        <v>121</v>
      </c>
      <c r="H3348" s="16">
        <v>7.5300000000000006E-2</v>
      </c>
      <c r="I3348" s="15">
        <f t="shared" si="1091"/>
        <v>40.762500000000003</v>
      </c>
      <c r="J3348" s="15">
        <f t="shared" si="1092"/>
        <v>3.07</v>
      </c>
      <c r="K3348" s="65"/>
      <c r="N3348" s="59">
        <v>54.35</v>
      </c>
      <c r="O3348" s="68">
        <f t="shared" si="1085"/>
        <v>13.5875</v>
      </c>
      <c r="P3348" s="68">
        <f t="shared" si="1090"/>
        <v>40.762500000000003</v>
      </c>
      <c r="Q3348" s="69">
        <f t="shared" si="1086"/>
        <v>0.25</v>
      </c>
    </row>
    <row r="3349" spans="1:17" ht="39" customHeight="1" x14ac:dyDescent="0.2">
      <c r="A3349" s="12" t="s">
        <v>48</v>
      </c>
      <c r="B3349" s="14">
        <v>87316</v>
      </c>
      <c r="C3349" s="12" t="s">
        <v>44</v>
      </c>
      <c r="D3349" s="12" t="s">
        <v>816</v>
      </c>
      <c r="E3349" s="137" t="s">
        <v>46</v>
      </c>
      <c r="F3349" s="137"/>
      <c r="G3349" s="13" t="s">
        <v>104</v>
      </c>
      <c r="H3349" s="16">
        <v>1.44E-2</v>
      </c>
      <c r="I3349" s="15">
        <f t="shared" si="1091"/>
        <v>390.26250000000005</v>
      </c>
      <c r="J3349" s="15">
        <f t="shared" si="1092"/>
        <v>5.62</v>
      </c>
      <c r="K3349" s="65"/>
      <c r="N3349" s="59">
        <v>520.35</v>
      </c>
      <c r="O3349" s="68">
        <f t="shared" si="1085"/>
        <v>130.08750000000001</v>
      </c>
      <c r="P3349" s="68">
        <f t="shared" si="1090"/>
        <v>390.26250000000005</v>
      </c>
      <c r="Q3349" s="69">
        <f t="shared" si="1086"/>
        <v>0.25</v>
      </c>
    </row>
    <row r="3350" spans="1:17" ht="24" customHeight="1" x14ac:dyDescent="0.2">
      <c r="A3350" s="12" t="s">
        <v>48</v>
      </c>
      <c r="B3350" s="14">
        <v>88309</v>
      </c>
      <c r="C3350" s="12" t="s">
        <v>44</v>
      </c>
      <c r="D3350" s="12" t="s">
        <v>273</v>
      </c>
      <c r="E3350" s="137" t="s">
        <v>46</v>
      </c>
      <c r="F3350" s="137"/>
      <c r="G3350" s="13" t="s">
        <v>73</v>
      </c>
      <c r="H3350" s="16">
        <v>3.4971999999999999</v>
      </c>
      <c r="I3350" s="15">
        <f t="shared" si="1091"/>
        <v>16.297499999999999</v>
      </c>
      <c r="J3350" s="15">
        <f t="shared" si="1092"/>
        <v>57</v>
      </c>
      <c r="K3350" s="65"/>
      <c r="N3350" s="59">
        <v>21.73</v>
      </c>
      <c r="O3350" s="68">
        <f t="shared" si="1085"/>
        <v>5.4325000000000001</v>
      </c>
      <c r="P3350" s="68">
        <f t="shared" si="1090"/>
        <v>16.297499999999999</v>
      </c>
      <c r="Q3350" s="69">
        <f t="shared" si="1086"/>
        <v>0.25</v>
      </c>
    </row>
    <row r="3351" spans="1:17" ht="24" customHeight="1" x14ac:dyDescent="0.2">
      <c r="A3351" s="12" t="s">
        <v>48</v>
      </c>
      <c r="B3351" s="14">
        <v>88316</v>
      </c>
      <c r="C3351" s="12" t="s">
        <v>44</v>
      </c>
      <c r="D3351" s="12" t="s">
        <v>106</v>
      </c>
      <c r="E3351" s="137" t="s">
        <v>46</v>
      </c>
      <c r="F3351" s="137"/>
      <c r="G3351" s="13" t="s">
        <v>73</v>
      </c>
      <c r="H3351" s="16">
        <v>2.7477999999999998</v>
      </c>
      <c r="I3351" s="15">
        <f t="shared" si="1091"/>
        <v>12.84</v>
      </c>
      <c r="J3351" s="15">
        <f t="shared" si="1092"/>
        <v>35.28</v>
      </c>
      <c r="K3351" s="65"/>
      <c r="N3351" s="59">
        <v>17.12</v>
      </c>
      <c r="O3351" s="68">
        <f t="shared" si="1085"/>
        <v>4.28</v>
      </c>
      <c r="P3351" s="68">
        <f t="shared" si="1090"/>
        <v>12.84</v>
      </c>
      <c r="Q3351" s="69">
        <f t="shared" si="1086"/>
        <v>0.25</v>
      </c>
    </row>
    <row r="3352" spans="1:17" ht="39" customHeight="1" x14ac:dyDescent="0.2">
      <c r="A3352" s="12" t="s">
        <v>48</v>
      </c>
      <c r="B3352" s="14">
        <v>88628</v>
      </c>
      <c r="C3352" s="12" t="s">
        <v>44</v>
      </c>
      <c r="D3352" s="12" t="s">
        <v>826</v>
      </c>
      <c r="E3352" s="137" t="s">
        <v>46</v>
      </c>
      <c r="F3352" s="137"/>
      <c r="G3352" s="13" t="s">
        <v>104</v>
      </c>
      <c r="H3352" s="16">
        <v>7.9799999999999996E-2</v>
      </c>
      <c r="I3352" s="15">
        <f t="shared" si="1091"/>
        <v>477.90000000000003</v>
      </c>
      <c r="J3352" s="15">
        <f t="shared" si="1092"/>
        <v>38.14</v>
      </c>
      <c r="K3352" s="65"/>
      <c r="N3352" s="59">
        <v>637.20000000000005</v>
      </c>
      <c r="O3352" s="68">
        <f t="shared" si="1085"/>
        <v>159.30000000000001</v>
      </c>
      <c r="P3352" s="68">
        <f t="shared" si="1090"/>
        <v>477.90000000000003</v>
      </c>
      <c r="Q3352" s="69">
        <f t="shared" si="1086"/>
        <v>0.25</v>
      </c>
    </row>
    <row r="3353" spans="1:17" ht="26.1" customHeight="1" x14ac:dyDescent="0.2">
      <c r="A3353" s="12" t="s">
        <v>48</v>
      </c>
      <c r="B3353" s="14">
        <v>89995</v>
      </c>
      <c r="C3353" s="12" t="s">
        <v>44</v>
      </c>
      <c r="D3353" s="12" t="s">
        <v>827</v>
      </c>
      <c r="E3353" s="137" t="s">
        <v>103</v>
      </c>
      <c r="F3353" s="137"/>
      <c r="G3353" s="13" t="s">
        <v>104</v>
      </c>
      <c r="H3353" s="16">
        <v>4.1500000000000002E-2</v>
      </c>
      <c r="I3353" s="15">
        <f t="shared" si="1091"/>
        <v>826.96499999999992</v>
      </c>
      <c r="J3353" s="15">
        <f t="shared" ref="J3353:J3363" si="1093">ROUNDDOWN(H3353*I3353,2)</f>
        <v>34.31</v>
      </c>
      <c r="K3353" s="65"/>
      <c r="N3353" s="59">
        <v>1102.6199999999999</v>
      </c>
      <c r="O3353" s="68">
        <f t="shared" si="1085"/>
        <v>275.65499999999997</v>
      </c>
      <c r="P3353" s="68">
        <f t="shared" si="1090"/>
        <v>826.96499999999992</v>
      </c>
      <c r="Q3353" s="69">
        <f t="shared" si="1086"/>
        <v>0.25</v>
      </c>
    </row>
    <row r="3354" spans="1:17" ht="26.1" customHeight="1" x14ac:dyDescent="0.2">
      <c r="A3354" s="12" t="s">
        <v>48</v>
      </c>
      <c r="B3354" s="14">
        <v>89998</v>
      </c>
      <c r="C3354" s="12" t="s">
        <v>44</v>
      </c>
      <c r="D3354" s="12" t="s">
        <v>828</v>
      </c>
      <c r="E3354" s="137" t="s">
        <v>103</v>
      </c>
      <c r="F3354" s="137"/>
      <c r="G3354" s="13" t="s">
        <v>112</v>
      </c>
      <c r="H3354" s="16">
        <v>1.6658999999999999</v>
      </c>
      <c r="I3354" s="15">
        <f t="shared" si="1091"/>
        <v>8.1449999999999996</v>
      </c>
      <c r="J3354" s="15">
        <f t="shared" si="1093"/>
        <v>13.56</v>
      </c>
      <c r="K3354" s="65"/>
      <c r="N3354" s="59">
        <v>10.86</v>
      </c>
      <c r="O3354" s="68">
        <f t="shared" si="1085"/>
        <v>2.7149999999999999</v>
      </c>
      <c r="P3354" s="68">
        <f t="shared" si="1090"/>
        <v>8.1449999999999996</v>
      </c>
      <c r="Q3354" s="69">
        <f t="shared" si="1086"/>
        <v>0.25</v>
      </c>
    </row>
    <row r="3355" spans="1:17" ht="39" customHeight="1" x14ac:dyDescent="0.2">
      <c r="A3355" s="12" t="s">
        <v>48</v>
      </c>
      <c r="B3355" s="14">
        <v>94970</v>
      </c>
      <c r="C3355" s="12" t="s">
        <v>44</v>
      </c>
      <c r="D3355" s="12" t="s">
        <v>440</v>
      </c>
      <c r="E3355" s="137" t="s">
        <v>103</v>
      </c>
      <c r="F3355" s="137"/>
      <c r="G3355" s="13" t="s">
        <v>104</v>
      </c>
      <c r="H3355" s="16">
        <v>8.72E-2</v>
      </c>
      <c r="I3355" s="15">
        <f t="shared" si="1091"/>
        <v>436.76250000000005</v>
      </c>
      <c r="J3355" s="15">
        <f t="shared" si="1093"/>
        <v>38.08</v>
      </c>
      <c r="K3355" s="65"/>
      <c r="N3355" s="59">
        <v>582.35</v>
      </c>
      <c r="O3355" s="68">
        <f t="shared" si="1085"/>
        <v>145.58750000000001</v>
      </c>
      <c r="P3355" s="68">
        <f t="shared" si="1090"/>
        <v>436.76250000000005</v>
      </c>
      <c r="Q3355" s="69">
        <f t="shared" si="1086"/>
        <v>0.25</v>
      </c>
    </row>
    <row r="3356" spans="1:17" ht="39" customHeight="1" x14ac:dyDescent="0.2">
      <c r="A3356" s="12" t="s">
        <v>48</v>
      </c>
      <c r="B3356" s="14">
        <v>97735</v>
      </c>
      <c r="C3356" s="12" t="s">
        <v>44</v>
      </c>
      <c r="D3356" s="12" t="s">
        <v>817</v>
      </c>
      <c r="E3356" s="137" t="s">
        <v>103</v>
      </c>
      <c r="F3356" s="137"/>
      <c r="G3356" s="13" t="s">
        <v>104</v>
      </c>
      <c r="H3356" s="16">
        <v>5.0999999999999997E-2</v>
      </c>
      <c r="I3356" s="15">
        <f t="shared" si="1091"/>
        <v>1747.2449999999999</v>
      </c>
      <c r="J3356" s="15">
        <f t="shared" si="1093"/>
        <v>89.1</v>
      </c>
      <c r="K3356" s="65"/>
      <c r="N3356" s="59">
        <v>2329.66</v>
      </c>
      <c r="O3356" s="68">
        <f t="shared" si="1085"/>
        <v>582.41499999999996</v>
      </c>
      <c r="P3356" s="68">
        <f t="shared" si="1090"/>
        <v>1747.2449999999999</v>
      </c>
      <c r="Q3356" s="69">
        <f t="shared" si="1086"/>
        <v>0.25</v>
      </c>
    </row>
    <row r="3357" spans="1:17" ht="26.1" customHeight="1" x14ac:dyDescent="0.2">
      <c r="A3357" s="17" t="s">
        <v>50</v>
      </c>
      <c r="B3357" s="19">
        <v>660</v>
      </c>
      <c r="C3357" s="17" t="s">
        <v>44</v>
      </c>
      <c r="D3357" s="17" t="s">
        <v>1618</v>
      </c>
      <c r="E3357" s="139" t="s">
        <v>54</v>
      </c>
      <c r="F3357" s="139"/>
      <c r="G3357" s="18" t="s">
        <v>130</v>
      </c>
      <c r="H3357" s="21">
        <v>14.175000000000001</v>
      </c>
      <c r="I3357" s="20">
        <f t="shared" si="1091"/>
        <v>2.0699999999999998</v>
      </c>
      <c r="J3357" s="20">
        <f t="shared" si="1093"/>
        <v>29.34</v>
      </c>
      <c r="K3357" s="65"/>
      <c r="N3357" s="59">
        <v>2.76</v>
      </c>
      <c r="O3357" s="68">
        <f t="shared" si="1085"/>
        <v>0.69</v>
      </c>
      <c r="P3357" s="68">
        <f t="shared" si="1090"/>
        <v>2.0699999999999998</v>
      </c>
      <c r="Q3357" s="69">
        <f t="shared" si="1086"/>
        <v>0.25</v>
      </c>
    </row>
    <row r="3358" spans="1:17" ht="26.1" customHeight="1" x14ac:dyDescent="0.2">
      <c r="A3358" s="17" t="s">
        <v>50</v>
      </c>
      <c r="B3358" s="19">
        <v>2692</v>
      </c>
      <c r="C3358" s="17" t="s">
        <v>44</v>
      </c>
      <c r="D3358" s="17" t="s">
        <v>345</v>
      </c>
      <c r="E3358" s="139" t="s">
        <v>54</v>
      </c>
      <c r="F3358" s="139"/>
      <c r="G3358" s="18" t="s">
        <v>133</v>
      </c>
      <c r="H3358" s="21">
        <v>6.0000000000000001E-3</v>
      </c>
      <c r="I3358" s="20">
        <f t="shared" si="1091"/>
        <v>7.6050000000000004</v>
      </c>
      <c r="J3358" s="20">
        <f t="shared" si="1093"/>
        <v>0.04</v>
      </c>
      <c r="K3358" s="65"/>
      <c r="N3358" s="59">
        <v>10.14</v>
      </c>
      <c r="O3358" s="68">
        <f t="shared" si="1085"/>
        <v>2.5350000000000001</v>
      </c>
      <c r="P3358" s="68">
        <f t="shared" si="1090"/>
        <v>7.6050000000000004</v>
      </c>
      <c r="Q3358" s="69">
        <f t="shared" si="1086"/>
        <v>0.25</v>
      </c>
    </row>
    <row r="3359" spans="1:17" ht="26.1" customHeight="1" x14ac:dyDescent="0.2">
      <c r="A3359" s="17" t="s">
        <v>50</v>
      </c>
      <c r="B3359" s="19">
        <v>4491</v>
      </c>
      <c r="C3359" s="17" t="s">
        <v>44</v>
      </c>
      <c r="D3359" s="17" t="s">
        <v>109</v>
      </c>
      <c r="E3359" s="139" t="s">
        <v>54</v>
      </c>
      <c r="F3359" s="139"/>
      <c r="G3359" s="18" t="s">
        <v>108</v>
      </c>
      <c r="H3359" s="21">
        <v>0.1295</v>
      </c>
      <c r="I3359" s="20">
        <f t="shared" si="1091"/>
        <v>7.4700000000000006</v>
      </c>
      <c r="J3359" s="20">
        <f t="shared" si="1093"/>
        <v>0.96</v>
      </c>
      <c r="K3359" s="65"/>
      <c r="N3359" s="59">
        <v>9.9600000000000009</v>
      </c>
      <c r="O3359" s="68">
        <f t="shared" si="1085"/>
        <v>2.4900000000000002</v>
      </c>
      <c r="P3359" s="68">
        <f t="shared" si="1090"/>
        <v>7.4700000000000006</v>
      </c>
      <c r="Q3359" s="69">
        <f t="shared" si="1086"/>
        <v>0.25</v>
      </c>
    </row>
    <row r="3360" spans="1:17" ht="26.1" customHeight="1" x14ac:dyDescent="0.2">
      <c r="A3360" s="17" t="s">
        <v>50</v>
      </c>
      <c r="B3360" s="19">
        <v>4517</v>
      </c>
      <c r="C3360" s="17" t="s">
        <v>44</v>
      </c>
      <c r="D3360" s="17" t="s">
        <v>346</v>
      </c>
      <c r="E3360" s="139" t="s">
        <v>54</v>
      </c>
      <c r="F3360" s="139"/>
      <c r="G3360" s="18" t="s">
        <v>108</v>
      </c>
      <c r="H3360" s="21">
        <v>0.154</v>
      </c>
      <c r="I3360" s="20">
        <f t="shared" si="1091"/>
        <v>2.61</v>
      </c>
      <c r="J3360" s="20">
        <f t="shared" si="1093"/>
        <v>0.4</v>
      </c>
      <c r="K3360" s="65"/>
      <c r="N3360" s="59">
        <v>3.48</v>
      </c>
      <c r="O3360" s="68">
        <f t="shared" si="1085"/>
        <v>0.87</v>
      </c>
      <c r="P3360" s="68">
        <f t="shared" si="1090"/>
        <v>2.61</v>
      </c>
      <c r="Q3360" s="69">
        <f t="shared" si="1086"/>
        <v>0.25</v>
      </c>
    </row>
    <row r="3361" spans="1:17" ht="26.1" customHeight="1" x14ac:dyDescent="0.2">
      <c r="A3361" s="17" t="s">
        <v>50</v>
      </c>
      <c r="B3361" s="19">
        <v>5069</v>
      </c>
      <c r="C3361" s="17" t="s">
        <v>44</v>
      </c>
      <c r="D3361" s="17" t="s">
        <v>818</v>
      </c>
      <c r="E3361" s="139" t="s">
        <v>54</v>
      </c>
      <c r="F3361" s="139"/>
      <c r="G3361" s="18" t="s">
        <v>112</v>
      </c>
      <c r="H3361" s="21">
        <v>1.37E-2</v>
      </c>
      <c r="I3361" s="20">
        <f t="shared" si="1091"/>
        <v>15.555</v>
      </c>
      <c r="J3361" s="20">
        <f t="shared" si="1093"/>
        <v>0.21</v>
      </c>
      <c r="K3361" s="65"/>
      <c r="N3361" s="59">
        <v>20.74</v>
      </c>
      <c r="O3361" s="68">
        <f t="shared" si="1085"/>
        <v>5.1849999999999996</v>
      </c>
      <c r="P3361" s="68">
        <f t="shared" si="1090"/>
        <v>15.555</v>
      </c>
      <c r="Q3361" s="69">
        <f t="shared" si="1086"/>
        <v>0.25</v>
      </c>
    </row>
    <row r="3362" spans="1:17" ht="26.1" customHeight="1" x14ac:dyDescent="0.2">
      <c r="A3362" s="17" t="s">
        <v>50</v>
      </c>
      <c r="B3362" s="19">
        <v>6193</v>
      </c>
      <c r="C3362" s="17" t="s">
        <v>44</v>
      </c>
      <c r="D3362" s="17" t="s">
        <v>269</v>
      </c>
      <c r="E3362" s="139" t="s">
        <v>54</v>
      </c>
      <c r="F3362" s="139"/>
      <c r="G3362" s="18" t="s">
        <v>108</v>
      </c>
      <c r="H3362" s="21">
        <v>0.48299999999999998</v>
      </c>
      <c r="I3362" s="20">
        <f t="shared" si="1091"/>
        <v>7.4175000000000004</v>
      </c>
      <c r="J3362" s="20">
        <f t="shared" si="1093"/>
        <v>3.58</v>
      </c>
      <c r="K3362" s="65"/>
      <c r="N3362" s="59">
        <v>9.89</v>
      </c>
      <c r="O3362" s="68">
        <f t="shared" si="1085"/>
        <v>2.4725000000000001</v>
      </c>
      <c r="P3362" s="68">
        <f t="shared" si="1090"/>
        <v>7.4175000000000004</v>
      </c>
      <c r="Q3362" s="69">
        <f t="shared" si="1086"/>
        <v>0.25</v>
      </c>
    </row>
    <row r="3363" spans="1:17" ht="26.1" customHeight="1" thickBot="1" x14ac:dyDescent="0.25">
      <c r="A3363" s="17" t="s">
        <v>50</v>
      </c>
      <c r="B3363" s="19">
        <v>25067</v>
      </c>
      <c r="C3363" s="17" t="s">
        <v>44</v>
      </c>
      <c r="D3363" s="17" t="s">
        <v>1619</v>
      </c>
      <c r="E3363" s="139" t="s">
        <v>54</v>
      </c>
      <c r="F3363" s="139"/>
      <c r="G3363" s="18" t="s">
        <v>130</v>
      </c>
      <c r="H3363" s="21">
        <v>14.058999999999999</v>
      </c>
      <c r="I3363" s="20">
        <f t="shared" si="1091"/>
        <v>3.33</v>
      </c>
      <c r="J3363" s="20">
        <f t="shared" si="1093"/>
        <v>46.81</v>
      </c>
      <c r="K3363" s="65"/>
      <c r="N3363" s="59">
        <v>4.4400000000000004</v>
      </c>
      <c r="O3363" s="68">
        <f t="shared" si="1085"/>
        <v>1.1100000000000001</v>
      </c>
      <c r="P3363" s="68">
        <f t="shared" si="1090"/>
        <v>3.33</v>
      </c>
      <c r="Q3363" s="69">
        <f t="shared" si="1086"/>
        <v>0.25</v>
      </c>
    </row>
    <row r="3364" spans="1:17" ht="0.95" customHeight="1" thickTop="1" x14ac:dyDescent="0.2">
      <c r="A3364" s="11"/>
      <c r="B3364" s="11"/>
      <c r="C3364" s="11"/>
      <c r="D3364" s="11"/>
      <c r="E3364" s="11"/>
      <c r="F3364" s="11"/>
      <c r="G3364" s="11"/>
      <c r="H3364" s="11"/>
      <c r="I3364" s="11"/>
      <c r="J3364" s="11"/>
      <c r="K3364" s="65" t="b">
        <f t="shared" si="1087"/>
        <v>0</v>
      </c>
      <c r="N3364" s="59"/>
      <c r="O3364" s="68">
        <f t="shared" si="1085"/>
        <v>0</v>
      </c>
      <c r="P3364" s="68">
        <f t="shared" si="1090"/>
        <v>0</v>
      </c>
      <c r="Q3364" s="69" t="e">
        <f t="shared" si="1086"/>
        <v>#DIV/0!</v>
      </c>
    </row>
    <row r="3365" spans="1:17" ht="18" customHeight="1" x14ac:dyDescent="0.2">
      <c r="A3365" s="2" t="s">
        <v>1620</v>
      </c>
      <c r="B3365" s="4" t="s">
        <v>36</v>
      </c>
      <c r="C3365" s="2" t="s">
        <v>37</v>
      </c>
      <c r="D3365" s="2" t="s">
        <v>9</v>
      </c>
      <c r="E3365" s="129" t="s">
        <v>38</v>
      </c>
      <c r="F3365" s="129"/>
      <c r="G3365" s="3" t="s">
        <v>39</v>
      </c>
      <c r="H3365" s="4" t="s">
        <v>40</v>
      </c>
      <c r="I3365" s="4" t="s">
        <v>41</v>
      </c>
      <c r="J3365" s="4" t="s">
        <v>10</v>
      </c>
      <c r="K3365" s="65">
        <f t="shared" si="1087"/>
        <v>271.42</v>
      </c>
      <c r="N3365" s="59" t="s">
        <v>41</v>
      </c>
      <c r="O3365" s="68" t="e">
        <f t="shared" si="1085"/>
        <v>#VALUE!</v>
      </c>
      <c r="P3365" s="68" t="e">
        <f t="shared" si="1090"/>
        <v>#VALUE!</v>
      </c>
      <c r="Q3365" s="69" t="e">
        <f t="shared" si="1086"/>
        <v>#VALUE!</v>
      </c>
    </row>
    <row r="3366" spans="1:17" ht="39" customHeight="1" x14ac:dyDescent="0.2">
      <c r="A3366" s="6" t="s">
        <v>42</v>
      </c>
      <c r="B3366" s="8">
        <v>101798</v>
      </c>
      <c r="C3366" s="6" t="s">
        <v>44</v>
      </c>
      <c r="D3366" s="6" t="s">
        <v>1621</v>
      </c>
      <c r="E3366" s="138" t="s">
        <v>251</v>
      </c>
      <c r="F3366" s="138"/>
      <c r="G3366" s="7" t="s">
        <v>130</v>
      </c>
      <c r="H3366" s="10">
        <v>1</v>
      </c>
      <c r="I3366" s="9">
        <f>SUM(J3367:J3370)</f>
        <v>271.42</v>
      </c>
      <c r="J3366" s="9">
        <f>H3366*I3366</f>
        <v>271.42</v>
      </c>
      <c r="K3366" s="65"/>
      <c r="N3366" s="59">
        <v>361.89000000000004</v>
      </c>
      <c r="O3366" s="68">
        <f t="shared" si="1085"/>
        <v>90.472500000000011</v>
      </c>
      <c r="P3366" s="68">
        <f t="shared" si="1090"/>
        <v>271.41750000000002</v>
      </c>
      <c r="Q3366" s="69">
        <f t="shared" si="1086"/>
        <v>0.25</v>
      </c>
    </row>
    <row r="3367" spans="1:17" ht="24" customHeight="1" x14ac:dyDescent="0.2">
      <c r="A3367" s="12" t="s">
        <v>48</v>
      </c>
      <c r="B3367" s="14">
        <v>88309</v>
      </c>
      <c r="C3367" s="12" t="s">
        <v>44</v>
      </c>
      <c r="D3367" s="12" t="s">
        <v>273</v>
      </c>
      <c r="E3367" s="137" t="s">
        <v>46</v>
      </c>
      <c r="F3367" s="137"/>
      <c r="G3367" s="13" t="s">
        <v>73</v>
      </c>
      <c r="H3367" s="16">
        <v>1.0088999999999999</v>
      </c>
      <c r="I3367" s="15">
        <f t="shared" ref="I3367:I3370" si="1094">P3367</f>
        <v>16.297499999999999</v>
      </c>
      <c r="J3367" s="15">
        <f>ROUND(H3367*I3367,2)</f>
        <v>16.440000000000001</v>
      </c>
      <c r="K3367" s="65"/>
      <c r="N3367" s="59">
        <v>21.73</v>
      </c>
      <c r="O3367" s="68">
        <f t="shared" si="1085"/>
        <v>5.4325000000000001</v>
      </c>
      <c r="P3367" s="68">
        <f t="shared" si="1090"/>
        <v>16.297499999999999</v>
      </c>
      <c r="Q3367" s="69">
        <f t="shared" si="1086"/>
        <v>0.25</v>
      </c>
    </row>
    <row r="3368" spans="1:17" ht="24" customHeight="1" x14ac:dyDescent="0.2">
      <c r="A3368" s="12" t="s">
        <v>48</v>
      </c>
      <c r="B3368" s="14">
        <v>88316</v>
      </c>
      <c r="C3368" s="12" t="s">
        <v>44</v>
      </c>
      <c r="D3368" s="12" t="s">
        <v>106</v>
      </c>
      <c r="E3368" s="137" t="s">
        <v>46</v>
      </c>
      <c r="F3368" s="137"/>
      <c r="G3368" s="13" t="s">
        <v>73</v>
      </c>
      <c r="H3368" s="16">
        <v>0.79269999999999996</v>
      </c>
      <c r="I3368" s="15">
        <f t="shared" si="1094"/>
        <v>12.84</v>
      </c>
      <c r="J3368" s="15">
        <f>ROUND(H3368*I3368,2)</f>
        <v>10.18</v>
      </c>
      <c r="K3368" s="65"/>
      <c r="N3368" s="59">
        <v>17.12</v>
      </c>
      <c r="O3368" s="68">
        <f t="shared" si="1085"/>
        <v>4.28</v>
      </c>
      <c r="P3368" s="68">
        <f t="shared" si="1090"/>
        <v>12.84</v>
      </c>
      <c r="Q3368" s="69">
        <f t="shared" si="1086"/>
        <v>0.25</v>
      </c>
    </row>
    <row r="3369" spans="1:17" ht="39" customHeight="1" x14ac:dyDescent="0.2">
      <c r="A3369" s="12" t="s">
        <v>48</v>
      </c>
      <c r="B3369" s="14">
        <v>88628</v>
      </c>
      <c r="C3369" s="12" t="s">
        <v>44</v>
      </c>
      <c r="D3369" s="12" t="s">
        <v>826</v>
      </c>
      <c r="E3369" s="137" t="s">
        <v>46</v>
      </c>
      <c r="F3369" s="137"/>
      <c r="G3369" s="13" t="s">
        <v>104</v>
      </c>
      <c r="H3369" s="16">
        <v>4.4000000000000003E-3</v>
      </c>
      <c r="I3369" s="15">
        <f t="shared" si="1094"/>
        <v>477.90000000000003</v>
      </c>
      <c r="J3369" s="15">
        <f t="shared" ref="J3369:J3370" si="1095">ROUNDDOWN(H3369*I3369,2)</f>
        <v>2.1</v>
      </c>
      <c r="K3369" s="65"/>
      <c r="N3369" s="59">
        <v>637.20000000000005</v>
      </c>
      <c r="O3369" s="68">
        <f t="shared" si="1085"/>
        <v>159.30000000000001</v>
      </c>
      <c r="P3369" s="68">
        <f t="shared" si="1090"/>
        <v>477.90000000000003</v>
      </c>
      <c r="Q3369" s="69">
        <f t="shared" si="1086"/>
        <v>0.25</v>
      </c>
    </row>
    <row r="3370" spans="1:17" ht="39" customHeight="1" thickBot="1" x14ac:dyDescent="0.25">
      <c r="A3370" s="17" t="s">
        <v>50</v>
      </c>
      <c r="B3370" s="19">
        <v>14112</v>
      </c>
      <c r="C3370" s="17" t="s">
        <v>44</v>
      </c>
      <c r="D3370" s="17" t="s">
        <v>1622</v>
      </c>
      <c r="E3370" s="139" t="s">
        <v>54</v>
      </c>
      <c r="F3370" s="139"/>
      <c r="G3370" s="18" t="s">
        <v>130</v>
      </c>
      <c r="H3370" s="21">
        <v>1</v>
      </c>
      <c r="I3370" s="20">
        <f t="shared" si="1094"/>
        <v>242.70000000000002</v>
      </c>
      <c r="J3370" s="20">
        <f t="shared" si="1095"/>
        <v>242.7</v>
      </c>
      <c r="K3370" s="65"/>
      <c r="N3370" s="59">
        <v>323.60000000000002</v>
      </c>
      <c r="O3370" s="68">
        <f t="shared" si="1085"/>
        <v>80.900000000000006</v>
      </c>
      <c r="P3370" s="68">
        <f t="shared" si="1090"/>
        <v>242.70000000000002</v>
      </c>
      <c r="Q3370" s="69">
        <f t="shared" si="1086"/>
        <v>0.25</v>
      </c>
    </row>
    <row r="3371" spans="1:17" ht="0.95" customHeight="1" thickTop="1" x14ac:dyDescent="0.2">
      <c r="A3371" s="11"/>
      <c r="B3371" s="11"/>
      <c r="C3371" s="11"/>
      <c r="D3371" s="11"/>
      <c r="E3371" s="11"/>
      <c r="F3371" s="11"/>
      <c r="G3371" s="11"/>
      <c r="H3371" s="11"/>
      <c r="I3371" s="11"/>
      <c r="J3371" s="11"/>
      <c r="K3371" s="65" t="b">
        <f t="shared" si="1087"/>
        <v>0</v>
      </c>
      <c r="N3371" s="59"/>
      <c r="O3371" s="68">
        <f t="shared" si="1085"/>
        <v>0</v>
      </c>
      <c r="P3371" s="68">
        <f t="shared" si="1090"/>
        <v>0</v>
      </c>
      <c r="Q3371" s="69" t="e">
        <f t="shared" si="1086"/>
        <v>#DIV/0!</v>
      </c>
    </row>
    <row r="3372" spans="1:17" ht="18" customHeight="1" x14ac:dyDescent="0.2">
      <c r="A3372" s="2" t="s">
        <v>1623</v>
      </c>
      <c r="B3372" s="4" t="s">
        <v>36</v>
      </c>
      <c r="C3372" s="2" t="s">
        <v>37</v>
      </c>
      <c r="D3372" s="2" t="s">
        <v>9</v>
      </c>
      <c r="E3372" s="129" t="s">
        <v>38</v>
      </c>
      <c r="F3372" s="129"/>
      <c r="G3372" s="3" t="s">
        <v>39</v>
      </c>
      <c r="H3372" s="4" t="s">
        <v>40</v>
      </c>
      <c r="I3372" s="4" t="s">
        <v>41</v>
      </c>
      <c r="J3372" s="4" t="s">
        <v>10</v>
      </c>
      <c r="K3372" s="65">
        <f t="shared" si="1087"/>
        <v>15.54</v>
      </c>
      <c r="N3372" s="59" t="s">
        <v>41</v>
      </c>
      <c r="O3372" s="68" t="e">
        <f t="shared" si="1085"/>
        <v>#VALUE!</v>
      </c>
      <c r="P3372" s="68" t="e">
        <f t="shared" si="1090"/>
        <v>#VALUE!</v>
      </c>
      <c r="Q3372" s="69" t="e">
        <f t="shared" si="1086"/>
        <v>#VALUE!</v>
      </c>
    </row>
    <row r="3373" spans="1:17" ht="39" customHeight="1" x14ac:dyDescent="0.2">
      <c r="A3373" s="6" t="s">
        <v>42</v>
      </c>
      <c r="B3373" s="8">
        <v>98268</v>
      </c>
      <c r="C3373" s="6" t="s">
        <v>44</v>
      </c>
      <c r="D3373" s="6" t="s">
        <v>1624</v>
      </c>
      <c r="E3373" s="138" t="s">
        <v>251</v>
      </c>
      <c r="F3373" s="138"/>
      <c r="G3373" s="7" t="s">
        <v>108</v>
      </c>
      <c r="H3373" s="10">
        <v>1</v>
      </c>
      <c r="I3373" s="9">
        <f>SUM(J3374:J3376)</f>
        <v>15.54</v>
      </c>
      <c r="J3373" s="9">
        <f>H3373*I3373</f>
        <v>15.54</v>
      </c>
      <c r="K3373" s="65"/>
      <c r="N3373" s="59">
        <v>20.72</v>
      </c>
      <c r="O3373" s="68">
        <f t="shared" si="1085"/>
        <v>5.18</v>
      </c>
      <c r="P3373" s="68">
        <f t="shared" si="1090"/>
        <v>15.54</v>
      </c>
      <c r="Q3373" s="69">
        <f t="shared" si="1086"/>
        <v>0.25</v>
      </c>
    </row>
    <row r="3374" spans="1:17" ht="26.1" customHeight="1" x14ac:dyDescent="0.2">
      <c r="A3374" s="12" t="s">
        <v>48</v>
      </c>
      <c r="B3374" s="14">
        <v>88247</v>
      </c>
      <c r="C3374" s="12" t="s">
        <v>44</v>
      </c>
      <c r="D3374" s="12" t="s">
        <v>1049</v>
      </c>
      <c r="E3374" s="137" t="s">
        <v>46</v>
      </c>
      <c r="F3374" s="137"/>
      <c r="G3374" s="13" t="s">
        <v>73</v>
      </c>
      <c r="H3374" s="16">
        <v>0.1041</v>
      </c>
      <c r="I3374" s="15">
        <f t="shared" ref="I3374:I3376" si="1096">P3374</f>
        <v>13.5975</v>
      </c>
      <c r="J3374" s="15">
        <f t="shared" ref="J3374:J3376" si="1097">ROUNDDOWN(H3374*I3374,2)</f>
        <v>1.41</v>
      </c>
      <c r="K3374" s="65"/>
      <c r="N3374" s="59">
        <v>18.13</v>
      </c>
      <c r="O3374" s="68">
        <f t="shared" si="1085"/>
        <v>4.5324999999999998</v>
      </c>
      <c r="P3374" s="68">
        <f t="shared" si="1090"/>
        <v>13.5975</v>
      </c>
      <c r="Q3374" s="69">
        <f t="shared" si="1086"/>
        <v>0.25</v>
      </c>
    </row>
    <row r="3375" spans="1:17" ht="24" customHeight="1" x14ac:dyDescent="0.2">
      <c r="A3375" s="12" t="s">
        <v>48</v>
      </c>
      <c r="B3375" s="14">
        <v>88264</v>
      </c>
      <c r="C3375" s="12" t="s">
        <v>44</v>
      </c>
      <c r="D3375" s="12" t="s">
        <v>564</v>
      </c>
      <c r="E3375" s="137" t="s">
        <v>46</v>
      </c>
      <c r="F3375" s="137"/>
      <c r="G3375" s="13" t="s">
        <v>73</v>
      </c>
      <c r="H3375" s="16">
        <v>0.1041</v>
      </c>
      <c r="I3375" s="15">
        <f t="shared" si="1096"/>
        <v>16.484999999999999</v>
      </c>
      <c r="J3375" s="15">
        <f t="shared" si="1097"/>
        <v>1.71</v>
      </c>
      <c r="K3375" s="65"/>
      <c r="N3375" s="59">
        <v>21.98</v>
      </c>
      <c r="O3375" s="68">
        <f t="shared" si="1085"/>
        <v>5.4950000000000001</v>
      </c>
      <c r="P3375" s="68">
        <f t="shared" si="1090"/>
        <v>16.484999999999999</v>
      </c>
      <c r="Q3375" s="69">
        <f t="shared" si="1086"/>
        <v>0.25</v>
      </c>
    </row>
    <row r="3376" spans="1:17" ht="24" customHeight="1" thickBot="1" x14ac:dyDescent="0.25">
      <c r="A3376" s="17" t="s">
        <v>50</v>
      </c>
      <c r="B3376" s="19">
        <v>11920</v>
      </c>
      <c r="C3376" s="17" t="s">
        <v>44</v>
      </c>
      <c r="D3376" s="17" t="s">
        <v>1625</v>
      </c>
      <c r="E3376" s="139" t="s">
        <v>54</v>
      </c>
      <c r="F3376" s="139"/>
      <c r="G3376" s="18" t="s">
        <v>108</v>
      </c>
      <c r="H3376" s="21">
        <v>1.05</v>
      </c>
      <c r="I3376" s="20">
        <f t="shared" si="1096"/>
        <v>11.834999999999999</v>
      </c>
      <c r="J3376" s="20">
        <f t="shared" si="1097"/>
        <v>12.42</v>
      </c>
      <c r="K3376" s="65"/>
      <c r="N3376" s="59">
        <v>15.78</v>
      </c>
      <c r="O3376" s="68">
        <f t="shared" si="1085"/>
        <v>3.9449999999999998</v>
      </c>
      <c r="P3376" s="68">
        <f t="shared" si="1090"/>
        <v>11.834999999999999</v>
      </c>
      <c r="Q3376" s="69">
        <f t="shared" si="1086"/>
        <v>0.25</v>
      </c>
    </row>
    <row r="3377" spans="1:17" ht="0.95" customHeight="1" thickTop="1" x14ac:dyDescent="0.2">
      <c r="A3377" s="11"/>
      <c r="B3377" s="11"/>
      <c r="C3377" s="11"/>
      <c r="D3377" s="11"/>
      <c r="E3377" s="11"/>
      <c r="F3377" s="11"/>
      <c r="G3377" s="11"/>
      <c r="H3377" s="11"/>
      <c r="I3377" s="11"/>
      <c r="J3377" s="11"/>
      <c r="K3377" s="65" t="b">
        <f t="shared" si="1087"/>
        <v>0</v>
      </c>
      <c r="N3377" s="59"/>
      <c r="O3377" s="68">
        <f t="shared" si="1085"/>
        <v>0</v>
      </c>
      <c r="P3377" s="68">
        <f t="shared" si="1090"/>
        <v>0</v>
      </c>
      <c r="Q3377" s="69" t="e">
        <f t="shared" si="1086"/>
        <v>#DIV/0!</v>
      </c>
    </row>
    <row r="3378" spans="1:17" ht="18" customHeight="1" x14ac:dyDescent="0.2">
      <c r="A3378" s="2" t="s">
        <v>1626</v>
      </c>
      <c r="B3378" s="4" t="s">
        <v>36</v>
      </c>
      <c r="C3378" s="2" t="s">
        <v>37</v>
      </c>
      <c r="D3378" s="2" t="s">
        <v>9</v>
      </c>
      <c r="E3378" s="129" t="s">
        <v>38</v>
      </c>
      <c r="F3378" s="129"/>
      <c r="G3378" s="3" t="s">
        <v>39</v>
      </c>
      <c r="H3378" s="4" t="s">
        <v>40</v>
      </c>
      <c r="I3378" s="4" t="s">
        <v>41</v>
      </c>
      <c r="J3378" s="4" t="s">
        <v>10</v>
      </c>
      <c r="K3378" s="65">
        <f t="shared" si="1087"/>
        <v>7.52</v>
      </c>
      <c r="N3378" s="59" t="s">
        <v>41</v>
      </c>
      <c r="O3378" s="68" t="e">
        <f t="shared" si="1085"/>
        <v>#VALUE!</v>
      </c>
      <c r="P3378" s="68" t="e">
        <f t="shared" si="1090"/>
        <v>#VALUE!</v>
      </c>
      <c r="Q3378" s="69" t="e">
        <f t="shared" si="1086"/>
        <v>#VALUE!</v>
      </c>
    </row>
    <row r="3379" spans="1:17" ht="24" customHeight="1" x14ac:dyDescent="0.2">
      <c r="A3379" s="6" t="s">
        <v>42</v>
      </c>
      <c r="B3379" s="8">
        <v>416</v>
      </c>
      <c r="C3379" s="6" t="s">
        <v>90</v>
      </c>
      <c r="D3379" s="6" t="s">
        <v>1627</v>
      </c>
      <c r="E3379" s="138" t="s">
        <v>1154</v>
      </c>
      <c r="F3379" s="138"/>
      <c r="G3379" s="7" t="s">
        <v>390</v>
      </c>
      <c r="H3379" s="10">
        <v>1</v>
      </c>
      <c r="I3379" s="9">
        <f>SUM(J3380:J3382)</f>
        <v>7.52</v>
      </c>
      <c r="J3379" s="9">
        <f>H3379*I3379</f>
        <v>7.52</v>
      </c>
      <c r="K3379" s="65"/>
      <c r="N3379" s="59">
        <v>10.02</v>
      </c>
      <c r="O3379" s="68">
        <f t="shared" si="1085"/>
        <v>2.5049999999999999</v>
      </c>
      <c r="P3379" s="68">
        <f t="shared" si="1090"/>
        <v>7.5149999999999997</v>
      </c>
      <c r="Q3379" s="69">
        <f t="shared" si="1086"/>
        <v>0.25</v>
      </c>
    </row>
    <row r="3380" spans="1:17" ht="26.1" customHeight="1" x14ac:dyDescent="0.2">
      <c r="A3380" s="12" t="s">
        <v>48</v>
      </c>
      <c r="B3380" s="14">
        <v>88247</v>
      </c>
      <c r="C3380" s="12" t="s">
        <v>44</v>
      </c>
      <c r="D3380" s="12" t="s">
        <v>1049</v>
      </c>
      <c r="E3380" s="137" t="s">
        <v>46</v>
      </c>
      <c r="F3380" s="137"/>
      <c r="G3380" s="13" t="s">
        <v>73</v>
      </c>
      <c r="H3380" s="16">
        <v>0.12</v>
      </c>
      <c r="I3380" s="15">
        <f t="shared" ref="I3380:I3382" si="1098">P3380</f>
        <v>13.5975</v>
      </c>
      <c r="J3380" s="15">
        <f>ROUNDUP(H3380*I3380,2)</f>
        <v>1.64</v>
      </c>
      <c r="K3380" s="65"/>
      <c r="N3380" s="59">
        <v>18.13</v>
      </c>
      <c r="O3380" s="68">
        <f t="shared" si="1085"/>
        <v>4.5324999999999998</v>
      </c>
      <c r="P3380" s="68">
        <f t="shared" si="1090"/>
        <v>13.5975</v>
      </c>
      <c r="Q3380" s="69">
        <f t="shared" si="1086"/>
        <v>0.25</v>
      </c>
    </row>
    <row r="3381" spans="1:17" ht="24" customHeight="1" x14ac:dyDescent="0.2">
      <c r="A3381" s="12" t="s">
        <v>48</v>
      </c>
      <c r="B3381" s="14">
        <v>88264</v>
      </c>
      <c r="C3381" s="12" t="s">
        <v>44</v>
      </c>
      <c r="D3381" s="12" t="s">
        <v>564</v>
      </c>
      <c r="E3381" s="137" t="s">
        <v>46</v>
      </c>
      <c r="F3381" s="137"/>
      <c r="G3381" s="13" t="s">
        <v>73</v>
      </c>
      <c r="H3381" s="16">
        <v>0.12</v>
      </c>
      <c r="I3381" s="15">
        <f t="shared" si="1098"/>
        <v>16.484999999999999</v>
      </c>
      <c r="J3381" s="15">
        <f t="shared" ref="J3381:J3382" si="1099">ROUND(H3381*I3381,2)</f>
        <v>1.98</v>
      </c>
      <c r="K3381" s="65"/>
      <c r="N3381" s="59">
        <v>21.98</v>
      </c>
      <c r="O3381" s="68">
        <f t="shared" si="1085"/>
        <v>5.4950000000000001</v>
      </c>
      <c r="P3381" s="68">
        <f t="shared" si="1090"/>
        <v>16.484999999999999</v>
      </c>
      <c r="Q3381" s="69">
        <f t="shared" si="1086"/>
        <v>0.25</v>
      </c>
    </row>
    <row r="3382" spans="1:17" ht="39" customHeight="1" thickBot="1" x14ac:dyDescent="0.25">
      <c r="A3382" s="17" t="s">
        <v>50</v>
      </c>
      <c r="B3382" s="19">
        <v>11891</v>
      </c>
      <c r="C3382" s="17" t="s">
        <v>44</v>
      </c>
      <c r="D3382" s="17" t="s">
        <v>1628</v>
      </c>
      <c r="E3382" s="139" t="s">
        <v>54</v>
      </c>
      <c r="F3382" s="139"/>
      <c r="G3382" s="18" t="s">
        <v>108</v>
      </c>
      <c r="H3382" s="21">
        <v>1.05</v>
      </c>
      <c r="I3382" s="20">
        <f t="shared" si="1098"/>
        <v>3.7125000000000004</v>
      </c>
      <c r="J3382" s="20">
        <f t="shared" si="1099"/>
        <v>3.9</v>
      </c>
      <c r="K3382" s="65"/>
      <c r="N3382" s="59">
        <v>4.95</v>
      </c>
      <c r="O3382" s="68">
        <f t="shared" si="1085"/>
        <v>1.2375</v>
      </c>
      <c r="P3382" s="68">
        <f t="shared" si="1090"/>
        <v>3.7125000000000004</v>
      </c>
      <c r="Q3382" s="69">
        <f t="shared" si="1086"/>
        <v>0.25</v>
      </c>
    </row>
    <row r="3383" spans="1:17" ht="0.95" customHeight="1" thickTop="1" x14ac:dyDescent="0.2">
      <c r="A3383" s="11"/>
      <c r="B3383" s="11"/>
      <c r="C3383" s="11"/>
      <c r="D3383" s="11"/>
      <c r="E3383" s="11"/>
      <c r="F3383" s="11"/>
      <c r="G3383" s="11"/>
      <c r="H3383" s="11"/>
      <c r="I3383" s="11"/>
      <c r="J3383" s="11"/>
      <c r="K3383" s="65" t="b">
        <f t="shared" si="1087"/>
        <v>0</v>
      </c>
      <c r="N3383" s="59"/>
      <c r="O3383" s="68">
        <f t="shared" si="1085"/>
        <v>0</v>
      </c>
      <c r="P3383" s="68">
        <f t="shared" si="1090"/>
        <v>0</v>
      </c>
      <c r="Q3383" s="69" t="e">
        <f t="shared" si="1086"/>
        <v>#DIV/0!</v>
      </c>
    </row>
    <row r="3384" spans="1:17" ht="18" customHeight="1" x14ac:dyDescent="0.2">
      <c r="A3384" s="2" t="s">
        <v>1629</v>
      </c>
      <c r="B3384" s="4" t="s">
        <v>36</v>
      </c>
      <c r="C3384" s="2" t="s">
        <v>37</v>
      </c>
      <c r="D3384" s="2" t="s">
        <v>9</v>
      </c>
      <c r="E3384" s="129" t="s">
        <v>38</v>
      </c>
      <c r="F3384" s="129"/>
      <c r="G3384" s="3" t="s">
        <v>39</v>
      </c>
      <c r="H3384" s="4" t="s">
        <v>40</v>
      </c>
      <c r="I3384" s="4" t="s">
        <v>41</v>
      </c>
      <c r="J3384" s="4" t="s">
        <v>10</v>
      </c>
      <c r="K3384" s="65">
        <f t="shared" si="1087"/>
        <v>10.83</v>
      </c>
      <c r="N3384" s="59" t="s">
        <v>41</v>
      </c>
      <c r="O3384" s="68" t="e">
        <f t="shared" si="1085"/>
        <v>#VALUE!</v>
      </c>
      <c r="P3384" s="68" t="e">
        <f t="shared" si="1090"/>
        <v>#VALUE!</v>
      </c>
      <c r="Q3384" s="69" t="e">
        <f t="shared" si="1086"/>
        <v>#VALUE!</v>
      </c>
    </row>
    <row r="3385" spans="1:17" ht="39" customHeight="1" x14ac:dyDescent="0.2">
      <c r="A3385" s="6" t="s">
        <v>42</v>
      </c>
      <c r="B3385" s="8">
        <v>91864</v>
      </c>
      <c r="C3385" s="6" t="s">
        <v>44</v>
      </c>
      <c r="D3385" s="6" t="s">
        <v>1175</v>
      </c>
      <c r="E3385" s="138" t="s">
        <v>157</v>
      </c>
      <c r="F3385" s="138"/>
      <c r="G3385" s="7" t="s">
        <v>108</v>
      </c>
      <c r="H3385" s="10">
        <v>1</v>
      </c>
      <c r="I3385" s="9">
        <f>SUM(J3386:J3389)</f>
        <v>10.83</v>
      </c>
      <c r="J3385" s="9">
        <f>H3385*I3385</f>
        <v>10.83</v>
      </c>
      <c r="K3385" s="65"/>
      <c r="N3385" s="59">
        <v>14.440000000000001</v>
      </c>
      <c r="O3385" s="68">
        <f t="shared" si="1085"/>
        <v>3.6100000000000003</v>
      </c>
      <c r="P3385" s="68">
        <f t="shared" si="1090"/>
        <v>10.830000000000002</v>
      </c>
      <c r="Q3385" s="69">
        <f t="shared" si="1086"/>
        <v>0.24999999999999989</v>
      </c>
    </row>
    <row r="3386" spans="1:17" ht="26.1" customHeight="1" x14ac:dyDescent="0.2">
      <c r="A3386" s="12" t="s">
        <v>48</v>
      </c>
      <c r="B3386" s="14">
        <v>88247</v>
      </c>
      <c r="C3386" s="12" t="s">
        <v>44</v>
      </c>
      <c r="D3386" s="12" t="s">
        <v>1049</v>
      </c>
      <c r="E3386" s="137" t="s">
        <v>46</v>
      </c>
      <c r="F3386" s="137"/>
      <c r="G3386" s="13" t="s">
        <v>73</v>
      </c>
      <c r="H3386" s="16">
        <v>0.1</v>
      </c>
      <c r="I3386" s="15">
        <f t="shared" ref="I3386:I3389" si="1100">P3386</f>
        <v>13.5975</v>
      </c>
      <c r="J3386" s="15">
        <f>ROUND(H3386*I3386,2)</f>
        <v>1.36</v>
      </c>
      <c r="K3386" s="65"/>
      <c r="N3386" s="59">
        <v>18.13</v>
      </c>
      <c r="O3386" s="68">
        <f t="shared" si="1085"/>
        <v>4.5324999999999998</v>
      </c>
      <c r="P3386" s="68">
        <f t="shared" si="1090"/>
        <v>13.5975</v>
      </c>
      <c r="Q3386" s="69">
        <f t="shared" si="1086"/>
        <v>0.25</v>
      </c>
    </row>
    <row r="3387" spans="1:17" ht="24" customHeight="1" x14ac:dyDescent="0.2">
      <c r="A3387" s="12" t="s">
        <v>48</v>
      </c>
      <c r="B3387" s="14">
        <v>88264</v>
      </c>
      <c r="C3387" s="12" t="s">
        <v>44</v>
      </c>
      <c r="D3387" s="12" t="s">
        <v>564</v>
      </c>
      <c r="E3387" s="137" t="s">
        <v>46</v>
      </c>
      <c r="F3387" s="137"/>
      <c r="G3387" s="13" t="s">
        <v>73</v>
      </c>
      <c r="H3387" s="16">
        <v>0.106</v>
      </c>
      <c r="I3387" s="15">
        <f t="shared" si="1100"/>
        <v>16.484999999999999</v>
      </c>
      <c r="J3387" s="15">
        <f>ROUND(H3387*I3387,2)</f>
        <v>1.75</v>
      </c>
      <c r="K3387" s="65"/>
      <c r="N3387" s="59">
        <v>21.98</v>
      </c>
      <c r="O3387" s="68">
        <f t="shared" si="1085"/>
        <v>5.4950000000000001</v>
      </c>
      <c r="P3387" s="68">
        <f t="shared" si="1090"/>
        <v>16.484999999999999</v>
      </c>
      <c r="Q3387" s="69">
        <f t="shared" si="1086"/>
        <v>0.25</v>
      </c>
    </row>
    <row r="3388" spans="1:17" ht="65.099999999999994" customHeight="1" x14ac:dyDescent="0.2">
      <c r="A3388" s="12" t="s">
        <v>48</v>
      </c>
      <c r="B3388" s="14">
        <v>91170</v>
      </c>
      <c r="C3388" s="12" t="s">
        <v>44</v>
      </c>
      <c r="D3388" s="12" t="s">
        <v>187</v>
      </c>
      <c r="E3388" s="137" t="s">
        <v>154</v>
      </c>
      <c r="F3388" s="137"/>
      <c r="G3388" s="13" t="s">
        <v>108</v>
      </c>
      <c r="H3388" s="16">
        <v>1</v>
      </c>
      <c r="I3388" s="15">
        <f t="shared" si="1100"/>
        <v>1.9575</v>
      </c>
      <c r="J3388" s="15">
        <f t="shared" ref="J3388:J3389" si="1101">ROUNDDOWN(H3388*I3388,2)</f>
        <v>1.95</v>
      </c>
      <c r="K3388" s="65"/>
      <c r="N3388" s="59">
        <v>2.61</v>
      </c>
      <c r="O3388" s="68">
        <f t="shared" si="1085"/>
        <v>0.65249999999999997</v>
      </c>
      <c r="P3388" s="68">
        <f t="shared" si="1090"/>
        <v>1.9575</v>
      </c>
      <c r="Q3388" s="69">
        <f t="shared" si="1086"/>
        <v>0.25</v>
      </c>
    </row>
    <row r="3389" spans="1:17" ht="26.1" customHeight="1" thickBot="1" x14ac:dyDescent="0.25">
      <c r="A3389" s="17" t="s">
        <v>50</v>
      </c>
      <c r="B3389" s="19">
        <v>2685</v>
      </c>
      <c r="C3389" s="17" t="s">
        <v>44</v>
      </c>
      <c r="D3389" s="17" t="s">
        <v>1176</v>
      </c>
      <c r="E3389" s="139" t="s">
        <v>54</v>
      </c>
      <c r="F3389" s="139"/>
      <c r="G3389" s="18" t="s">
        <v>108</v>
      </c>
      <c r="H3389" s="21">
        <v>1.0309999999999999</v>
      </c>
      <c r="I3389" s="20">
        <f t="shared" si="1100"/>
        <v>5.6025</v>
      </c>
      <c r="J3389" s="20">
        <f t="shared" si="1101"/>
        <v>5.77</v>
      </c>
      <c r="K3389" s="65"/>
      <c r="N3389" s="59">
        <v>7.47</v>
      </c>
      <c r="O3389" s="68">
        <f t="shared" si="1085"/>
        <v>1.8674999999999999</v>
      </c>
      <c r="P3389" s="68">
        <f t="shared" si="1090"/>
        <v>5.6025</v>
      </c>
      <c r="Q3389" s="69">
        <f t="shared" si="1086"/>
        <v>0.25</v>
      </c>
    </row>
    <row r="3390" spans="1:17" ht="0.95" customHeight="1" thickTop="1" x14ac:dyDescent="0.2">
      <c r="A3390" s="11"/>
      <c r="B3390" s="11"/>
      <c r="C3390" s="11"/>
      <c r="D3390" s="11"/>
      <c r="E3390" s="11"/>
      <c r="F3390" s="11"/>
      <c r="G3390" s="11"/>
      <c r="H3390" s="11"/>
      <c r="I3390" s="11"/>
      <c r="J3390" s="11"/>
      <c r="K3390" s="65" t="b">
        <f t="shared" si="1087"/>
        <v>0</v>
      </c>
      <c r="N3390" s="59"/>
      <c r="O3390" s="68">
        <f t="shared" si="1085"/>
        <v>0</v>
      </c>
      <c r="P3390" s="68">
        <f t="shared" si="1090"/>
        <v>0</v>
      </c>
      <c r="Q3390" s="69" t="e">
        <f t="shared" si="1086"/>
        <v>#DIV/0!</v>
      </c>
    </row>
    <row r="3391" spans="1:17" ht="18" customHeight="1" x14ac:dyDescent="0.2">
      <c r="A3391" s="2" t="s">
        <v>1630</v>
      </c>
      <c r="B3391" s="4" t="s">
        <v>36</v>
      </c>
      <c r="C3391" s="2" t="s">
        <v>37</v>
      </c>
      <c r="D3391" s="2" t="s">
        <v>9</v>
      </c>
      <c r="E3391" s="129" t="s">
        <v>38</v>
      </c>
      <c r="F3391" s="129"/>
      <c r="G3391" s="3" t="s">
        <v>39</v>
      </c>
      <c r="H3391" s="4" t="s">
        <v>40</v>
      </c>
      <c r="I3391" s="4" t="s">
        <v>41</v>
      </c>
      <c r="J3391" s="4" t="s">
        <v>10</v>
      </c>
      <c r="K3391" s="65">
        <f t="shared" si="1087"/>
        <v>6.83</v>
      </c>
      <c r="N3391" s="59" t="s">
        <v>41</v>
      </c>
      <c r="O3391" s="68" t="e">
        <f t="shared" si="1085"/>
        <v>#VALUE!</v>
      </c>
      <c r="P3391" s="68" t="e">
        <f t="shared" si="1090"/>
        <v>#VALUE!</v>
      </c>
      <c r="Q3391" s="69" t="e">
        <f t="shared" si="1086"/>
        <v>#VALUE!</v>
      </c>
    </row>
    <row r="3392" spans="1:17" ht="39" customHeight="1" x14ac:dyDescent="0.2">
      <c r="A3392" s="6" t="s">
        <v>42</v>
      </c>
      <c r="B3392" s="8">
        <v>91862</v>
      </c>
      <c r="C3392" s="6" t="s">
        <v>44</v>
      </c>
      <c r="D3392" s="6" t="s">
        <v>190</v>
      </c>
      <c r="E3392" s="138" t="s">
        <v>157</v>
      </c>
      <c r="F3392" s="138"/>
      <c r="G3392" s="7" t="s">
        <v>108</v>
      </c>
      <c r="H3392" s="10">
        <v>1</v>
      </c>
      <c r="I3392" s="9">
        <f>SUM(J3393:J3396)</f>
        <v>6.83</v>
      </c>
      <c r="J3392" s="9">
        <f>H3392*I3392</f>
        <v>6.83</v>
      </c>
      <c r="K3392" s="65"/>
      <c r="N3392" s="59">
        <v>9.1</v>
      </c>
      <c r="O3392" s="68">
        <f t="shared" si="1085"/>
        <v>2.2749999999999999</v>
      </c>
      <c r="P3392" s="68">
        <f t="shared" si="1090"/>
        <v>6.8249999999999993</v>
      </c>
      <c r="Q3392" s="69">
        <f t="shared" si="1086"/>
        <v>0.25</v>
      </c>
    </row>
    <row r="3393" spans="1:17" ht="26.1" customHeight="1" x14ac:dyDescent="0.2">
      <c r="A3393" s="12" t="s">
        <v>48</v>
      </c>
      <c r="B3393" s="14">
        <v>88247</v>
      </c>
      <c r="C3393" s="12" t="s">
        <v>44</v>
      </c>
      <c r="D3393" s="12" t="s">
        <v>1049</v>
      </c>
      <c r="E3393" s="137" t="s">
        <v>46</v>
      </c>
      <c r="F3393" s="137"/>
      <c r="G3393" s="13" t="s">
        <v>73</v>
      </c>
      <c r="H3393" s="16">
        <v>0.06</v>
      </c>
      <c r="I3393" s="15">
        <f t="shared" ref="I3393:I3396" si="1102">P3393</f>
        <v>13.5975</v>
      </c>
      <c r="J3393" s="15">
        <f>ROUND(H3393*I3393,2)</f>
        <v>0.82</v>
      </c>
      <c r="K3393" s="65"/>
      <c r="N3393" s="59">
        <v>18.13</v>
      </c>
      <c r="O3393" s="68">
        <f t="shared" si="1085"/>
        <v>4.5324999999999998</v>
      </c>
      <c r="P3393" s="68">
        <f t="shared" si="1090"/>
        <v>13.5975</v>
      </c>
      <c r="Q3393" s="69">
        <f t="shared" si="1086"/>
        <v>0.25</v>
      </c>
    </row>
    <row r="3394" spans="1:17" ht="24" customHeight="1" x14ac:dyDescent="0.2">
      <c r="A3394" s="12" t="s">
        <v>48</v>
      </c>
      <c r="B3394" s="14">
        <v>88264</v>
      </c>
      <c r="C3394" s="12" t="s">
        <v>44</v>
      </c>
      <c r="D3394" s="12" t="s">
        <v>564</v>
      </c>
      <c r="E3394" s="137" t="s">
        <v>46</v>
      </c>
      <c r="F3394" s="137"/>
      <c r="G3394" s="13" t="s">
        <v>73</v>
      </c>
      <c r="H3394" s="16">
        <v>6.9000000000000006E-2</v>
      </c>
      <c r="I3394" s="15">
        <f t="shared" si="1102"/>
        <v>16.484999999999999</v>
      </c>
      <c r="J3394" s="15">
        <f>ROUND(H3394*I3394,2)</f>
        <v>1.1399999999999999</v>
      </c>
      <c r="K3394" s="65"/>
      <c r="N3394" s="59">
        <v>21.98</v>
      </c>
      <c r="O3394" s="68">
        <f t="shared" si="1085"/>
        <v>5.4950000000000001</v>
      </c>
      <c r="P3394" s="68">
        <f t="shared" si="1090"/>
        <v>16.484999999999999</v>
      </c>
      <c r="Q3394" s="69">
        <f t="shared" si="1086"/>
        <v>0.25</v>
      </c>
    </row>
    <row r="3395" spans="1:17" ht="65.099999999999994" customHeight="1" x14ac:dyDescent="0.2">
      <c r="A3395" s="12" t="s">
        <v>48</v>
      </c>
      <c r="B3395" s="14">
        <v>91170</v>
      </c>
      <c r="C3395" s="12" t="s">
        <v>44</v>
      </c>
      <c r="D3395" s="12" t="s">
        <v>187</v>
      </c>
      <c r="E3395" s="137" t="s">
        <v>154</v>
      </c>
      <c r="F3395" s="137"/>
      <c r="G3395" s="13" t="s">
        <v>108</v>
      </c>
      <c r="H3395" s="16">
        <v>1</v>
      </c>
      <c r="I3395" s="15">
        <f t="shared" si="1102"/>
        <v>1.9575</v>
      </c>
      <c r="J3395" s="15">
        <f t="shared" ref="J3395:J3396" si="1103">ROUNDDOWN(H3395*I3395,2)</f>
        <v>1.95</v>
      </c>
      <c r="K3395" s="65"/>
      <c r="N3395" s="59">
        <v>2.61</v>
      </c>
      <c r="O3395" s="68">
        <f t="shared" si="1085"/>
        <v>0.65249999999999997</v>
      </c>
      <c r="P3395" s="68">
        <f t="shared" si="1090"/>
        <v>1.9575</v>
      </c>
      <c r="Q3395" s="69">
        <f t="shared" si="1086"/>
        <v>0.25</v>
      </c>
    </row>
    <row r="3396" spans="1:17" ht="26.1" customHeight="1" thickBot="1" x14ac:dyDescent="0.25">
      <c r="A3396" s="17" t="s">
        <v>50</v>
      </c>
      <c r="B3396" s="19">
        <v>2673</v>
      </c>
      <c r="C3396" s="17" t="s">
        <v>44</v>
      </c>
      <c r="D3396" s="17" t="s">
        <v>1171</v>
      </c>
      <c r="E3396" s="139" t="s">
        <v>54</v>
      </c>
      <c r="F3396" s="139"/>
      <c r="G3396" s="18" t="s">
        <v>108</v>
      </c>
      <c r="H3396" s="21">
        <v>1.0169999999999999</v>
      </c>
      <c r="I3396" s="20">
        <f t="shared" si="1102"/>
        <v>2.88</v>
      </c>
      <c r="J3396" s="20">
        <f t="shared" si="1103"/>
        <v>2.92</v>
      </c>
      <c r="K3396" s="65"/>
      <c r="N3396" s="59">
        <v>3.84</v>
      </c>
      <c r="O3396" s="68">
        <f t="shared" si="1085"/>
        <v>0.96</v>
      </c>
      <c r="P3396" s="68">
        <f t="shared" si="1090"/>
        <v>2.88</v>
      </c>
      <c r="Q3396" s="69">
        <f t="shared" si="1086"/>
        <v>0.25</v>
      </c>
    </row>
    <row r="3397" spans="1:17" ht="0.95" customHeight="1" thickTop="1" x14ac:dyDescent="0.2">
      <c r="A3397" s="11"/>
      <c r="B3397" s="11"/>
      <c r="C3397" s="11"/>
      <c r="D3397" s="11"/>
      <c r="E3397" s="11"/>
      <c r="F3397" s="11"/>
      <c r="G3397" s="11"/>
      <c r="H3397" s="11"/>
      <c r="I3397" s="11"/>
      <c r="J3397" s="11"/>
      <c r="K3397" s="65" t="b">
        <f t="shared" si="1087"/>
        <v>0</v>
      </c>
      <c r="N3397" s="59"/>
      <c r="O3397" s="68">
        <f t="shared" si="1085"/>
        <v>0</v>
      </c>
      <c r="P3397" s="68">
        <f t="shared" si="1090"/>
        <v>0</v>
      </c>
      <c r="Q3397" s="69" t="e">
        <f t="shared" si="1086"/>
        <v>#DIV/0!</v>
      </c>
    </row>
    <row r="3398" spans="1:17" ht="18" customHeight="1" x14ac:dyDescent="0.2">
      <c r="A3398" s="2" t="s">
        <v>1631</v>
      </c>
      <c r="B3398" s="4" t="s">
        <v>36</v>
      </c>
      <c r="C3398" s="2" t="s">
        <v>37</v>
      </c>
      <c r="D3398" s="2" t="s">
        <v>9</v>
      </c>
      <c r="E3398" s="129" t="s">
        <v>38</v>
      </c>
      <c r="F3398" s="129"/>
      <c r="G3398" s="3" t="s">
        <v>39</v>
      </c>
      <c r="H3398" s="4" t="s">
        <v>40</v>
      </c>
      <c r="I3398" s="4" t="s">
        <v>41</v>
      </c>
      <c r="J3398" s="4" t="s">
        <v>10</v>
      </c>
      <c r="K3398" s="65">
        <f t="shared" si="1087"/>
        <v>35.46</v>
      </c>
      <c r="N3398" s="59" t="s">
        <v>41</v>
      </c>
      <c r="O3398" s="68" t="e">
        <f t="shared" si="1085"/>
        <v>#VALUE!</v>
      </c>
      <c r="P3398" s="68" t="e">
        <f t="shared" si="1090"/>
        <v>#VALUE!</v>
      </c>
      <c r="Q3398" s="69" t="e">
        <f t="shared" si="1086"/>
        <v>#VALUE!</v>
      </c>
    </row>
    <row r="3399" spans="1:17" ht="26.1" customHeight="1" x14ac:dyDescent="0.2">
      <c r="A3399" s="6" t="s">
        <v>42</v>
      </c>
      <c r="B3399" s="8" t="s">
        <v>1632</v>
      </c>
      <c r="C3399" s="6" t="s">
        <v>87</v>
      </c>
      <c r="D3399" s="6" t="s">
        <v>1633</v>
      </c>
      <c r="E3399" s="138" t="s">
        <v>46</v>
      </c>
      <c r="F3399" s="138"/>
      <c r="G3399" s="7" t="s">
        <v>545</v>
      </c>
      <c r="H3399" s="10">
        <v>1</v>
      </c>
      <c r="I3399" s="9">
        <f>SUM(J3400:J3404)</f>
        <v>35.46</v>
      </c>
      <c r="J3399" s="9">
        <f>H3399*I3399</f>
        <v>35.46</v>
      </c>
      <c r="K3399" s="65"/>
      <c r="N3399" s="59">
        <v>47.28</v>
      </c>
      <c r="O3399" s="68">
        <f t="shared" si="1085"/>
        <v>11.82</v>
      </c>
      <c r="P3399" s="68">
        <f t="shared" si="1090"/>
        <v>35.46</v>
      </c>
      <c r="Q3399" s="69">
        <f t="shared" si="1086"/>
        <v>0.25</v>
      </c>
    </row>
    <row r="3400" spans="1:17" ht="24" customHeight="1" x14ac:dyDescent="0.2">
      <c r="A3400" s="12" t="s">
        <v>48</v>
      </c>
      <c r="B3400" s="14">
        <v>88316</v>
      </c>
      <c r="C3400" s="12" t="s">
        <v>44</v>
      </c>
      <c r="D3400" s="12" t="s">
        <v>106</v>
      </c>
      <c r="E3400" s="137" t="s">
        <v>46</v>
      </c>
      <c r="F3400" s="137"/>
      <c r="G3400" s="13" t="s">
        <v>73</v>
      </c>
      <c r="H3400" s="16">
        <v>0.7</v>
      </c>
      <c r="I3400" s="15">
        <f t="shared" ref="I3400:I3404" si="1104">P3400</f>
        <v>12.84</v>
      </c>
      <c r="J3400" s="15">
        <f>ROUNDDOWN(H3400*I3400,2)</f>
        <v>8.98</v>
      </c>
      <c r="K3400" s="65"/>
      <c r="N3400" s="59">
        <v>17.12</v>
      </c>
      <c r="O3400" s="68">
        <f t="shared" ref="O3400:O3463" si="1105">N3400*$O$4</f>
        <v>4.28</v>
      </c>
      <c r="P3400" s="68">
        <f t="shared" si="1090"/>
        <v>12.84</v>
      </c>
      <c r="Q3400" s="69">
        <f t="shared" ref="Q3400:Q3463" si="1106">1-(P3400/N3400)</f>
        <v>0.25</v>
      </c>
    </row>
    <row r="3401" spans="1:17" ht="24" customHeight="1" x14ac:dyDescent="0.2">
      <c r="A3401" s="12" t="s">
        <v>48</v>
      </c>
      <c r="B3401" s="14">
        <v>88264</v>
      </c>
      <c r="C3401" s="12" t="s">
        <v>44</v>
      </c>
      <c r="D3401" s="12" t="s">
        <v>564</v>
      </c>
      <c r="E3401" s="137" t="s">
        <v>46</v>
      </c>
      <c r="F3401" s="137"/>
      <c r="G3401" s="13" t="s">
        <v>73</v>
      </c>
      <c r="H3401" s="16">
        <v>0.7</v>
      </c>
      <c r="I3401" s="15">
        <f t="shared" si="1104"/>
        <v>16.484999999999999</v>
      </c>
      <c r="J3401" s="15">
        <f t="shared" ref="J3401:J3404" si="1107">ROUND(H3401*I3401,2)</f>
        <v>11.54</v>
      </c>
      <c r="K3401" s="65"/>
      <c r="N3401" s="59">
        <v>21.98</v>
      </c>
      <c r="O3401" s="68">
        <f t="shared" si="1105"/>
        <v>5.4950000000000001</v>
      </c>
      <c r="P3401" s="68">
        <f t="shared" si="1090"/>
        <v>16.484999999999999</v>
      </c>
      <c r="Q3401" s="69">
        <f t="shared" si="1106"/>
        <v>0.25</v>
      </c>
    </row>
    <row r="3402" spans="1:17" ht="26.1" customHeight="1" x14ac:dyDescent="0.2">
      <c r="A3402" s="17" t="s">
        <v>50</v>
      </c>
      <c r="B3402" s="19">
        <v>38091</v>
      </c>
      <c r="C3402" s="17" t="s">
        <v>44</v>
      </c>
      <c r="D3402" s="17" t="s">
        <v>1634</v>
      </c>
      <c r="E3402" s="139" t="s">
        <v>54</v>
      </c>
      <c r="F3402" s="139"/>
      <c r="G3402" s="18" t="s">
        <v>130</v>
      </c>
      <c r="H3402" s="21">
        <v>1</v>
      </c>
      <c r="I3402" s="20">
        <f t="shared" si="1104"/>
        <v>2.0474999999999999</v>
      </c>
      <c r="J3402" s="20">
        <f t="shared" si="1107"/>
        <v>2.0499999999999998</v>
      </c>
      <c r="K3402" s="65"/>
      <c r="N3402" s="59">
        <v>2.73</v>
      </c>
      <c r="O3402" s="68">
        <f t="shared" si="1105"/>
        <v>0.6825</v>
      </c>
      <c r="P3402" s="68">
        <f t="shared" si="1090"/>
        <v>2.0474999999999999</v>
      </c>
      <c r="Q3402" s="69">
        <f t="shared" si="1106"/>
        <v>0.25</v>
      </c>
    </row>
    <row r="3403" spans="1:17" ht="26.1" customHeight="1" x14ac:dyDescent="0.2">
      <c r="A3403" s="17" t="s">
        <v>50</v>
      </c>
      <c r="B3403" s="19">
        <v>1872</v>
      </c>
      <c r="C3403" s="17" t="s">
        <v>44</v>
      </c>
      <c r="D3403" s="17" t="s">
        <v>1253</v>
      </c>
      <c r="E3403" s="139" t="s">
        <v>54</v>
      </c>
      <c r="F3403" s="139"/>
      <c r="G3403" s="18" t="s">
        <v>130</v>
      </c>
      <c r="H3403" s="21">
        <v>1</v>
      </c>
      <c r="I3403" s="20">
        <f t="shared" si="1104"/>
        <v>1.6350000000000002</v>
      </c>
      <c r="J3403" s="20">
        <f t="shared" si="1107"/>
        <v>1.64</v>
      </c>
      <c r="K3403" s="65"/>
      <c r="N3403" s="59">
        <v>2.1800000000000002</v>
      </c>
      <c r="O3403" s="68">
        <f t="shared" si="1105"/>
        <v>0.54500000000000004</v>
      </c>
      <c r="P3403" s="68">
        <f t="shared" si="1090"/>
        <v>1.6350000000000002</v>
      </c>
      <c r="Q3403" s="69">
        <f t="shared" si="1106"/>
        <v>0.25</v>
      </c>
    </row>
    <row r="3404" spans="1:17" ht="26.1" customHeight="1" thickBot="1" x14ac:dyDescent="0.25">
      <c r="A3404" s="17" t="s">
        <v>50</v>
      </c>
      <c r="B3404" s="19">
        <v>10243</v>
      </c>
      <c r="C3404" s="17" t="s">
        <v>90</v>
      </c>
      <c r="D3404" s="17" t="s">
        <v>1635</v>
      </c>
      <c r="E3404" s="139" t="s">
        <v>54</v>
      </c>
      <c r="F3404" s="139"/>
      <c r="G3404" s="18" t="s">
        <v>545</v>
      </c>
      <c r="H3404" s="21">
        <v>1</v>
      </c>
      <c r="I3404" s="20">
        <f t="shared" si="1104"/>
        <v>11.25</v>
      </c>
      <c r="J3404" s="20">
        <f t="shared" si="1107"/>
        <v>11.25</v>
      </c>
      <c r="K3404" s="65"/>
      <c r="N3404" s="59">
        <v>15</v>
      </c>
      <c r="O3404" s="68">
        <f t="shared" si="1105"/>
        <v>3.75</v>
      </c>
      <c r="P3404" s="68">
        <f t="shared" si="1090"/>
        <v>11.25</v>
      </c>
      <c r="Q3404" s="69">
        <f t="shared" si="1106"/>
        <v>0.25</v>
      </c>
    </row>
    <row r="3405" spans="1:17" ht="0.95" customHeight="1" thickTop="1" x14ac:dyDescent="0.2">
      <c r="A3405" s="11"/>
      <c r="B3405" s="11"/>
      <c r="C3405" s="11"/>
      <c r="D3405" s="11"/>
      <c r="E3405" s="11"/>
      <c r="F3405" s="11"/>
      <c r="G3405" s="11"/>
      <c r="H3405" s="11"/>
      <c r="I3405" s="11"/>
      <c r="J3405" s="11"/>
      <c r="K3405" s="65" t="b">
        <f t="shared" ref="K3405:K3463" si="1108">IF(J3405="Total",J3406)</f>
        <v>0</v>
      </c>
      <c r="N3405" s="59"/>
      <c r="O3405" s="68">
        <f t="shared" si="1105"/>
        <v>0</v>
      </c>
      <c r="P3405" s="68">
        <f t="shared" si="1090"/>
        <v>0</v>
      </c>
      <c r="Q3405" s="69" t="e">
        <f t="shared" si="1106"/>
        <v>#DIV/0!</v>
      </c>
    </row>
    <row r="3406" spans="1:17" ht="18" customHeight="1" x14ac:dyDescent="0.2">
      <c r="A3406" s="2" t="s">
        <v>1636</v>
      </c>
      <c r="B3406" s="4" t="s">
        <v>36</v>
      </c>
      <c r="C3406" s="2" t="s">
        <v>37</v>
      </c>
      <c r="D3406" s="2" t="s">
        <v>9</v>
      </c>
      <c r="E3406" s="129" t="s">
        <v>38</v>
      </c>
      <c r="F3406" s="129"/>
      <c r="G3406" s="3" t="s">
        <v>39</v>
      </c>
      <c r="H3406" s="4" t="s">
        <v>40</v>
      </c>
      <c r="I3406" s="4" t="s">
        <v>41</v>
      </c>
      <c r="J3406" s="4" t="s">
        <v>10</v>
      </c>
      <c r="K3406" s="65">
        <f t="shared" si="1108"/>
        <v>11.25</v>
      </c>
      <c r="N3406" s="59" t="s">
        <v>41</v>
      </c>
      <c r="O3406" s="68" t="e">
        <f t="shared" si="1105"/>
        <v>#VALUE!</v>
      </c>
      <c r="P3406" s="68" t="e">
        <f t="shared" ref="P3406:P3469" si="1109">N3406-O3406</f>
        <v>#VALUE!</v>
      </c>
      <c r="Q3406" s="69" t="e">
        <f t="shared" si="1106"/>
        <v>#VALUE!</v>
      </c>
    </row>
    <row r="3407" spans="1:17" ht="24" customHeight="1" x14ac:dyDescent="0.2">
      <c r="A3407" s="6" t="s">
        <v>42</v>
      </c>
      <c r="B3407" s="8">
        <v>10243</v>
      </c>
      <c r="C3407" s="6" t="s">
        <v>87</v>
      </c>
      <c r="D3407" s="6" t="s">
        <v>1637</v>
      </c>
      <c r="E3407" s="138" t="s">
        <v>46</v>
      </c>
      <c r="F3407" s="138"/>
      <c r="G3407" s="7" t="s">
        <v>1393</v>
      </c>
      <c r="H3407" s="10">
        <v>1</v>
      </c>
      <c r="I3407" s="9">
        <f>SUM(J3408)</f>
        <v>11.25</v>
      </c>
      <c r="J3407" s="9">
        <f>H3407*I3407</f>
        <v>11.25</v>
      </c>
      <c r="K3407" s="65"/>
      <c r="N3407" s="59">
        <v>15</v>
      </c>
      <c r="O3407" s="68">
        <f t="shared" si="1105"/>
        <v>3.75</v>
      </c>
      <c r="P3407" s="68">
        <f t="shared" si="1109"/>
        <v>11.25</v>
      </c>
      <c r="Q3407" s="69">
        <f t="shared" si="1106"/>
        <v>0.25</v>
      </c>
    </row>
    <row r="3408" spans="1:17" ht="26.1" customHeight="1" thickBot="1" x14ac:dyDescent="0.25">
      <c r="A3408" s="17" t="s">
        <v>50</v>
      </c>
      <c r="B3408" s="19">
        <v>10243</v>
      </c>
      <c r="C3408" s="17" t="s">
        <v>90</v>
      </c>
      <c r="D3408" s="17" t="s">
        <v>1635</v>
      </c>
      <c r="E3408" s="139" t="s">
        <v>54</v>
      </c>
      <c r="F3408" s="139"/>
      <c r="G3408" s="18" t="s">
        <v>545</v>
      </c>
      <c r="H3408" s="21">
        <v>1</v>
      </c>
      <c r="I3408" s="20">
        <f t="shared" ref="I3408" si="1110">P3408</f>
        <v>11.25</v>
      </c>
      <c r="J3408" s="20">
        <f t="shared" ref="J3408" si="1111">ROUNDDOWN(H3408*I3408,2)</f>
        <v>11.25</v>
      </c>
      <c r="K3408" s="65"/>
      <c r="N3408" s="59">
        <v>15</v>
      </c>
      <c r="O3408" s="68">
        <f t="shared" si="1105"/>
        <v>3.75</v>
      </c>
      <c r="P3408" s="68">
        <f t="shared" si="1109"/>
        <v>11.25</v>
      </c>
      <c r="Q3408" s="69">
        <f t="shared" si="1106"/>
        <v>0.25</v>
      </c>
    </row>
    <row r="3409" spans="1:17" ht="0.95" customHeight="1" thickTop="1" x14ac:dyDescent="0.2">
      <c r="A3409" s="11"/>
      <c r="B3409" s="11"/>
      <c r="C3409" s="11"/>
      <c r="D3409" s="11"/>
      <c r="E3409" s="11"/>
      <c r="F3409" s="11"/>
      <c r="G3409" s="11"/>
      <c r="H3409" s="11"/>
      <c r="I3409" s="11"/>
      <c r="J3409" s="11"/>
      <c r="K3409" s="65" t="b">
        <f t="shared" si="1108"/>
        <v>0</v>
      </c>
      <c r="N3409" s="59"/>
      <c r="O3409" s="68">
        <f t="shared" si="1105"/>
        <v>0</v>
      </c>
      <c r="P3409" s="68">
        <f t="shared" si="1109"/>
        <v>0</v>
      </c>
      <c r="Q3409" s="69" t="e">
        <f t="shared" si="1106"/>
        <v>#DIV/0!</v>
      </c>
    </row>
    <row r="3410" spans="1:17" ht="18" customHeight="1" x14ac:dyDescent="0.2">
      <c r="A3410" s="2" t="s">
        <v>1638</v>
      </c>
      <c r="B3410" s="4" t="s">
        <v>36</v>
      </c>
      <c r="C3410" s="2" t="s">
        <v>37</v>
      </c>
      <c r="D3410" s="2" t="s">
        <v>9</v>
      </c>
      <c r="E3410" s="129" t="s">
        <v>38</v>
      </c>
      <c r="F3410" s="129"/>
      <c r="G3410" s="3" t="s">
        <v>39</v>
      </c>
      <c r="H3410" s="4" t="s">
        <v>40</v>
      </c>
      <c r="I3410" s="4" t="s">
        <v>41</v>
      </c>
      <c r="J3410" s="4" t="s">
        <v>10</v>
      </c>
      <c r="K3410" s="65">
        <f t="shared" si="1108"/>
        <v>8.6199999999999992</v>
      </c>
      <c r="N3410" s="59" t="s">
        <v>41</v>
      </c>
      <c r="O3410" s="68" t="e">
        <f t="shared" si="1105"/>
        <v>#VALUE!</v>
      </c>
      <c r="P3410" s="68" t="e">
        <f t="shared" si="1109"/>
        <v>#VALUE!</v>
      </c>
      <c r="Q3410" s="69" t="e">
        <f t="shared" si="1106"/>
        <v>#VALUE!</v>
      </c>
    </row>
    <row r="3411" spans="1:17" ht="24" customHeight="1" x14ac:dyDescent="0.2">
      <c r="A3411" s="6" t="s">
        <v>42</v>
      </c>
      <c r="B3411" s="8">
        <v>11752</v>
      </c>
      <c r="C3411" s="6" t="s">
        <v>90</v>
      </c>
      <c r="D3411" s="6" t="s">
        <v>1639</v>
      </c>
      <c r="E3411" s="138" t="s">
        <v>1512</v>
      </c>
      <c r="F3411" s="138"/>
      <c r="G3411" s="7" t="s">
        <v>390</v>
      </c>
      <c r="H3411" s="10">
        <v>1</v>
      </c>
      <c r="I3411" s="9">
        <f>SUM(J3412:J3414)</f>
        <v>8.6199999999999992</v>
      </c>
      <c r="J3411" s="9">
        <f>H3411*I3411</f>
        <v>8.6199999999999992</v>
      </c>
      <c r="K3411" s="65"/>
      <c r="N3411" s="59">
        <v>11.49</v>
      </c>
      <c r="O3411" s="68">
        <f t="shared" si="1105"/>
        <v>2.8725000000000001</v>
      </c>
      <c r="P3411" s="68">
        <f t="shared" si="1109"/>
        <v>8.6174999999999997</v>
      </c>
      <c r="Q3411" s="69">
        <f t="shared" si="1106"/>
        <v>0.25</v>
      </c>
    </row>
    <row r="3412" spans="1:17" ht="24" customHeight="1" x14ac:dyDescent="0.2">
      <c r="A3412" s="12" t="s">
        <v>48</v>
      </c>
      <c r="B3412" s="14">
        <v>88316</v>
      </c>
      <c r="C3412" s="12" t="s">
        <v>44</v>
      </c>
      <c r="D3412" s="12" t="s">
        <v>106</v>
      </c>
      <c r="E3412" s="137" t="s">
        <v>46</v>
      </c>
      <c r="F3412" s="137"/>
      <c r="G3412" s="13" t="s">
        <v>73</v>
      </c>
      <c r="H3412" s="16">
        <v>0.13</v>
      </c>
      <c r="I3412" s="15">
        <f t="shared" ref="I3412:I3414" si="1112">P3412</f>
        <v>12.84</v>
      </c>
      <c r="J3412" s="15">
        <f>ROUNDUP(H3412*I3412,2)</f>
        <v>1.67</v>
      </c>
      <c r="K3412" s="65"/>
      <c r="N3412" s="59">
        <v>17.12</v>
      </c>
      <c r="O3412" s="68">
        <f t="shared" si="1105"/>
        <v>4.28</v>
      </c>
      <c r="P3412" s="68">
        <f t="shared" si="1109"/>
        <v>12.84</v>
      </c>
      <c r="Q3412" s="69">
        <f t="shared" si="1106"/>
        <v>0.25</v>
      </c>
    </row>
    <row r="3413" spans="1:17" ht="24" customHeight="1" x14ac:dyDescent="0.2">
      <c r="A3413" s="12" t="s">
        <v>48</v>
      </c>
      <c r="B3413" s="14">
        <v>88264</v>
      </c>
      <c r="C3413" s="12" t="s">
        <v>44</v>
      </c>
      <c r="D3413" s="12" t="s">
        <v>564</v>
      </c>
      <c r="E3413" s="137" t="s">
        <v>46</v>
      </c>
      <c r="F3413" s="137"/>
      <c r="G3413" s="13" t="s">
        <v>73</v>
      </c>
      <c r="H3413" s="16">
        <v>0.13</v>
      </c>
      <c r="I3413" s="15">
        <f t="shared" si="1112"/>
        <v>16.484999999999999</v>
      </c>
      <c r="J3413" s="15">
        <f>ROUNDUP(H3413*I3413,2)</f>
        <v>2.15</v>
      </c>
      <c r="K3413" s="65"/>
      <c r="N3413" s="59">
        <v>21.98</v>
      </c>
      <c r="O3413" s="68">
        <f t="shared" si="1105"/>
        <v>5.4950000000000001</v>
      </c>
      <c r="P3413" s="68">
        <f t="shared" si="1109"/>
        <v>16.484999999999999</v>
      </c>
      <c r="Q3413" s="69">
        <f t="shared" si="1106"/>
        <v>0.25</v>
      </c>
    </row>
    <row r="3414" spans="1:17" ht="24" customHeight="1" thickBot="1" x14ac:dyDescent="0.25">
      <c r="A3414" s="17" t="s">
        <v>50</v>
      </c>
      <c r="B3414" s="19">
        <v>12617</v>
      </c>
      <c r="C3414" s="17" t="s">
        <v>90</v>
      </c>
      <c r="D3414" s="17" t="s">
        <v>1640</v>
      </c>
      <c r="E3414" s="139" t="s">
        <v>54</v>
      </c>
      <c r="F3414" s="139"/>
      <c r="G3414" s="18" t="s">
        <v>390</v>
      </c>
      <c r="H3414" s="21">
        <v>1.02</v>
      </c>
      <c r="I3414" s="20">
        <f t="shared" si="1112"/>
        <v>4.7024999999999997</v>
      </c>
      <c r="J3414" s="20">
        <f t="shared" ref="J3414" si="1113">ROUND(H3414*I3414,2)</f>
        <v>4.8</v>
      </c>
      <c r="K3414" s="65"/>
      <c r="N3414" s="59">
        <v>6.27</v>
      </c>
      <c r="O3414" s="68">
        <f t="shared" si="1105"/>
        <v>1.5674999999999999</v>
      </c>
      <c r="P3414" s="68">
        <f t="shared" si="1109"/>
        <v>4.7024999999999997</v>
      </c>
      <c r="Q3414" s="69">
        <f t="shared" si="1106"/>
        <v>0.25</v>
      </c>
    </row>
    <row r="3415" spans="1:17" ht="0.95" customHeight="1" thickTop="1" x14ac:dyDescent="0.2">
      <c r="A3415" s="11"/>
      <c r="B3415" s="11"/>
      <c r="C3415" s="11"/>
      <c r="D3415" s="11"/>
      <c r="E3415" s="11"/>
      <c r="F3415" s="11"/>
      <c r="G3415" s="11"/>
      <c r="H3415" s="11"/>
      <c r="I3415" s="11"/>
      <c r="J3415" s="11"/>
      <c r="K3415" s="65" t="b">
        <f t="shared" si="1108"/>
        <v>0</v>
      </c>
      <c r="N3415" s="59"/>
      <c r="O3415" s="68">
        <f t="shared" si="1105"/>
        <v>0</v>
      </c>
      <c r="P3415" s="68">
        <f t="shared" si="1109"/>
        <v>0</v>
      </c>
      <c r="Q3415" s="69" t="e">
        <f t="shared" si="1106"/>
        <v>#DIV/0!</v>
      </c>
    </row>
    <row r="3416" spans="1:17" ht="18" customHeight="1" x14ac:dyDescent="0.2">
      <c r="A3416" s="2" t="s">
        <v>1641</v>
      </c>
      <c r="B3416" s="4" t="s">
        <v>36</v>
      </c>
      <c r="C3416" s="2" t="s">
        <v>37</v>
      </c>
      <c r="D3416" s="2" t="s">
        <v>9</v>
      </c>
      <c r="E3416" s="129" t="s">
        <v>38</v>
      </c>
      <c r="F3416" s="129"/>
      <c r="G3416" s="3" t="s">
        <v>39</v>
      </c>
      <c r="H3416" s="4" t="s">
        <v>40</v>
      </c>
      <c r="I3416" s="4" t="s">
        <v>41</v>
      </c>
      <c r="J3416" s="4" t="s">
        <v>10</v>
      </c>
      <c r="K3416" s="65">
        <f t="shared" si="1108"/>
        <v>376.3</v>
      </c>
      <c r="N3416" s="59" t="s">
        <v>41</v>
      </c>
      <c r="O3416" s="68" t="e">
        <f t="shared" si="1105"/>
        <v>#VALUE!</v>
      </c>
      <c r="P3416" s="68" t="e">
        <f t="shared" si="1109"/>
        <v>#VALUE!</v>
      </c>
      <c r="Q3416" s="69" t="e">
        <f t="shared" si="1106"/>
        <v>#VALUE!</v>
      </c>
    </row>
    <row r="3417" spans="1:17" ht="51.95" customHeight="1" x14ac:dyDescent="0.2">
      <c r="A3417" s="6" t="s">
        <v>42</v>
      </c>
      <c r="B3417" s="8">
        <v>9047</v>
      </c>
      <c r="C3417" s="6" t="s">
        <v>90</v>
      </c>
      <c r="D3417" s="6" t="s">
        <v>1642</v>
      </c>
      <c r="E3417" s="138" t="s">
        <v>683</v>
      </c>
      <c r="F3417" s="138"/>
      <c r="G3417" s="7" t="s">
        <v>545</v>
      </c>
      <c r="H3417" s="10">
        <v>1</v>
      </c>
      <c r="I3417" s="9">
        <f>SUM(J3418:J3420)</f>
        <v>376.3</v>
      </c>
      <c r="J3417" s="9">
        <f>H3417*I3417</f>
        <v>376.3</v>
      </c>
      <c r="K3417" s="65"/>
      <c r="N3417" s="59">
        <v>501.73</v>
      </c>
      <c r="O3417" s="68">
        <f t="shared" si="1105"/>
        <v>125.4325</v>
      </c>
      <c r="P3417" s="68">
        <f t="shared" si="1109"/>
        <v>376.29750000000001</v>
      </c>
      <c r="Q3417" s="69">
        <f t="shared" si="1106"/>
        <v>0.25</v>
      </c>
    </row>
    <row r="3418" spans="1:17" ht="24" customHeight="1" x14ac:dyDescent="0.2">
      <c r="A3418" s="12" t="s">
        <v>48</v>
      </c>
      <c r="B3418" s="14">
        <v>88316</v>
      </c>
      <c r="C3418" s="12" t="s">
        <v>44</v>
      </c>
      <c r="D3418" s="12" t="s">
        <v>106</v>
      </c>
      <c r="E3418" s="137" t="s">
        <v>46</v>
      </c>
      <c r="F3418" s="137"/>
      <c r="G3418" s="13" t="s">
        <v>932</v>
      </c>
      <c r="H3418" s="16">
        <v>0.3</v>
      </c>
      <c r="I3418" s="15">
        <f t="shared" ref="I3418:I3420" si="1114">P3418</f>
        <v>12.84</v>
      </c>
      <c r="J3418" s="15">
        <f>ROUND(H3418*I3418,2)</f>
        <v>3.85</v>
      </c>
      <c r="K3418" s="65"/>
      <c r="N3418" s="59">
        <v>17.12</v>
      </c>
      <c r="O3418" s="68">
        <f t="shared" si="1105"/>
        <v>4.28</v>
      </c>
      <c r="P3418" s="68">
        <f t="shared" si="1109"/>
        <v>12.84</v>
      </c>
      <c r="Q3418" s="69">
        <f t="shared" si="1106"/>
        <v>0.25</v>
      </c>
    </row>
    <row r="3419" spans="1:17" ht="24" customHeight="1" x14ac:dyDescent="0.2">
      <c r="A3419" s="12" t="s">
        <v>48</v>
      </c>
      <c r="B3419" s="14">
        <v>88264</v>
      </c>
      <c r="C3419" s="12" t="s">
        <v>44</v>
      </c>
      <c r="D3419" s="12" t="s">
        <v>564</v>
      </c>
      <c r="E3419" s="137" t="s">
        <v>46</v>
      </c>
      <c r="F3419" s="137"/>
      <c r="G3419" s="13" t="s">
        <v>932</v>
      </c>
      <c r="H3419" s="16">
        <v>0.3</v>
      </c>
      <c r="I3419" s="15">
        <f t="shared" si="1114"/>
        <v>16.484999999999999</v>
      </c>
      <c r="J3419" s="15">
        <f t="shared" ref="J3419:J3420" si="1115">ROUND(H3419*I3419,2)</f>
        <v>4.95</v>
      </c>
      <c r="K3419" s="65"/>
      <c r="N3419" s="59">
        <v>21.98</v>
      </c>
      <c r="O3419" s="68">
        <f t="shared" si="1105"/>
        <v>5.4950000000000001</v>
      </c>
      <c r="P3419" s="68">
        <f t="shared" si="1109"/>
        <v>16.484999999999999</v>
      </c>
      <c r="Q3419" s="69">
        <f t="shared" si="1106"/>
        <v>0.25</v>
      </c>
    </row>
    <row r="3420" spans="1:17" ht="90.95" customHeight="1" thickBot="1" x14ac:dyDescent="0.25">
      <c r="A3420" s="17" t="s">
        <v>50</v>
      </c>
      <c r="B3420" s="19">
        <v>9325</v>
      </c>
      <c r="C3420" s="17" t="s">
        <v>90</v>
      </c>
      <c r="D3420" s="17" t="s">
        <v>1643</v>
      </c>
      <c r="E3420" s="139" t="s">
        <v>54</v>
      </c>
      <c r="F3420" s="139"/>
      <c r="G3420" s="18" t="s">
        <v>545</v>
      </c>
      <c r="H3420" s="21">
        <v>1</v>
      </c>
      <c r="I3420" s="20">
        <f t="shared" si="1114"/>
        <v>367.5</v>
      </c>
      <c r="J3420" s="20">
        <f t="shared" si="1115"/>
        <v>367.5</v>
      </c>
      <c r="K3420" s="65"/>
      <c r="N3420" s="59">
        <v>490</v>
      </c>
      <c r="O3420" s="68">
        <f t="shared" si="1105"/>
        <v>122.5</v>
      </c>
      <c r="P3420" s="68">
        <f t="shared" si="1109"/>
        <v>367.5</v>
      </c>
      <c r="Q3420" s="69">
        <f t="shared" si="1106"/>
        <v>0.25</v>
      </c>
    </row>
    <row r="3421" spans="1:17" ht="0.95" customHeight="1" thickTop="1" x14ac:dyDescent="0.2">
      <c r="A3421" s="11"/>
      <c r="B3421" s="11"/>
      <c r="C3421" s="11"/>
      <c r="D3421" s="11"/>
      <c r="E3421" s="11"/>
      <c r="F3421" s="11"/>
      <c r="G3421" s="11"/>
      <c r="H3421" s="11"/>
      <c r="I3421" s="11"/>
      <c r="J3421" s="11"/>
      <c r="K3421" s="65" t="b">
        <f t="shared" si="1108"/>
        <v>0</v>
      </c>
      <c r="N3421" s="59"/>
      <c r="O3421" s="68">
        <f t="shared" si="1105"/>
        <v>0</v>
      </c>
      <c r="P3421" s="68">
        <f t="shared" si="1109"/>
        <v>0</v>
      </c>
      <c r="Q3421" s="69" t="e">
        <f t="shared" si="1106"/>
        <v>#DIV/0!</v>
      </c>
    </row>
    <row r="3422" spans="1:17" ht="18" customHeight="1" x14ac:dyDescent="0.2">
      <c r="A3422" s="2" t="s">
        <v>1644</v>
      </c>
      <c r="B3422" s="4" t="s">
        <v>36</v>
      </c>
      <c r="C3422" s="2" t="s">
        <v>37</v>
      </c>
      <c r="D3422" s="2" t="s">
        <v>9</v>
      </c>
      <c r="E3422" s="129" t="s">
        <v>38</v>
      </c>
      <c r="F3422" s="129"/>
      <c r="G3422" s="3" t="s">
        <v>39</v>
      </c>
      <c r="H3422" s="4" t="s">
        <v>40</v>
      </c>
      <c r="I3422" s="4" t="s">
        <v>41</v>
      </c>
      <c r="J3422" s="4" t="s">
        <v>10</v>
      </c>
      <c r="K3422" s="65">
        <f t="shared" si="1108"/>
        <v>1020.87</v>
      </c>
      <c r="N3422" s="59" t="s">
        <v>41</v>
      </c>
      <c r="O3422" s="68" t="e">
        <f t="shared" si="1105"/>
        <v>#VALUE!</v>
      </c>
      <c r="P3422" s="68" t="e">
        <f t="shared" si="1109"/>
        <v>#VALUE!</v>
      </c>
      <c r="Q3422" s="69" t="e">
        <f t="shared" si="1106"/>
        <v>#VALUE!</v>
      </c>
    </row>
    <row r="3423" spans="1:17" ht="39" customHeight="1" x14ac:dyDescent="0.2">
      <c r="A3423" s="6" t="s">
        <v>42</v>
      </c>
      <c r="B3423" s="8">
        <v>11527</v>
      </c>
      <c r="C3423" s="6" t="s">
        <v>90</v>
      </c>
      <c r="D3423" s="6" t="s">
        <v>1645</v>
      </c>
      <c r="E3423" s="138" t="s">
        <v>1646</v>
      </c>
      <c r="F3423" s="138"/>
      <c r="G3423" s="7" t="s">
        <v>545</v>
      </c>
      <c r="H3423" s="10">
        <v>1</v>
      </c>
      <c r="I3423" s="9">
        <f>SUM(J3424)</f>
        <v>1020.87</v>
      </c>
      <c r="J3423" s="9">
        <f>H3423*I3423</f>
        <v>1020.87</v>
      </c>
      <c r="K3423" s="65"/>
      <c r="N3423" s="59">
        <v>1361.16</v>
      </c>
      <c r="O3423" s="68">
        <f t="shared" si="1105"/>
        <v>340.29</v>
      </c>
      <c r="P3423" s="68">
        <f t="shared" si="1109"/>
        <v>1020.8700000000001</v>
      </c>
      <c r="Q3423" s="69">
        <f t="shared" si="1106"/>
        <v>0.25</v>
      </c>
    </row>
    <row r="3424" spans="1:17" ht="26.1" customHeight="1" thickBot="1" x14ac:dyDescent="0.25">
      <c r="A3424" s="17" t="s">
        <v>50</v>
      </c>
      <c r="B3424" s="19">
        <v>11527</v>
      </c>
      <c r="C3424" s="17" t="s">
        <v>90</v>
      </c>
      <c r="D3424" s="17" t="s">
        <v>1647</v>
      </c>
      <c r="E3424" s="139" t="s">
        <v>54</v>
      </c>
      <c r="F3424" s="139"/>
      <c r="G3424" s="18" t="s">
        <v>545</v>
      </c>
      <c r="H3424" s="21">
        <v>1</v>
      </c>
      <c r="I3424" s="20">
        <f t="shared" ref="I3424" si="1116">P3424</f>
        <v>1020.8700000000001</v>
      </c>
      <c r="J3424" s="20">
        <f t="shared" ref="J3424" si="1117">ROUNDDOWN(H3424*I3424,2)</f>
        <v>1020.87</v>
      </c>
      <c r="K3424" s="65"/>
      <c r="N3424" s="59">
        <v>1361.16</v>
      </c>
      <c r="O3424" s="68">
        <f t="shared" si="1105"/>
        <v>340.29</v>
      </c>
      <c r="P3424" s="68">
        <f t="shared" si="1109"/>
        <v>1020.8700000000001</v>
      </c>
      <c r="Q3424" s="69">
        <f t="shared" si="1106"/>
        <v>0.25</v>
      </c>
    </row>
    <row r="3425" spans="1:17" ht="0.95" customHeight="1" thickTop="1" x14ac:dyDescent="0.2">
      <c r="A3425" s="11"/>
      <c r="B3425" s="11"/>
      <c r="C3425" s="11"/>
      <c r="D3425" s="11"/>
      <c r="E3425" s="11"/>
      <c r="F3425" s="11"/>
      <c r="G3425" s="11"/>
      <c r="H3425" s="11"/>
      <c r="I3425" s="11"/>
      <c r="J3425" s="11"/>
      <c r="K3425" s="65" t="b">
        <f t="shared" si="1108"/>
        <v>0</v>
      </c>
      <c r="N3425" s="59"/>
      <c r="O3425" s="68">
        <f t="shared" si="1105"/>
        <v>0</v>
      </c>
      <c r="P3425" s="68">
        <f t="shared" si="1109"/>
        <v>0</v>
      </c>
      <c r="Q3425" s="69" t="e">
        <f t="shared" si="1106"/>
        <v>#DIV/0!</v>
      </c>
    </row>
    <row r="3426" spans="1:17" ht="18" customHeight="1" x14ac:dyDescent="0.2">
      <c r="A3426" s="2" t="s">
        <v>1648</v>
      </c>
      <c r="B3426" s="4" t="s">
        <v>36</v>
      </c>
      <c r="C3426" s="2" t="s">
        <v>37</v>
      </c>
      <c r="D3426" s="2" t="s">
        <v>9</v>
      </c>
      <c r="E3426" s="129" t="s">
        <v>38</v>
      </c>
      <c r="F3426" s="129"/>
      <c r="G3426" s="3" t="s">
        <v>39</v>
      </c>
      <c r="H3426" s="4" t="s">
        <v>40</v>
      </c>
      <c r="I3426" s="4" t="s">
        <v>41</v>
      </c>
      <c r="J3426" s="4" t="s">
        <v>10</v>
      </c>
      <c r="K3426" s="65">
        <f t="shared" si="1108"/>
        <v>343.68</v>
      </c>
      <c r="N3426" s="59" t="s">
        <v>41</v>
      </c>
      <c r="O3426" s="68" t="e">
        <f t="shared" si="1105"/>
        <v>#VALUE!</v>
      </c>
      <c r="P3426" s="68" t="e">
        <f t="shared" si="1109"/>
        <v>#VALUE!</v>
      </c>
      <c r="Q3426" s="69" t="e">
        <f t="shared" si="1106"/>
        <v>#VALUE!</v>
      </c>
    </row>
    <row r="3427" spans="1:17" ht="26.1" customHeight="1" x14ac:dyDescent="0.2">
      <c r="A3427" s="6" t="s">
        <v>42</v>
      </c>
      <c r="B3427" s="8">
        <v>8681</v>
      </c>
      <c r="C3427" s="6" t="s">
        <v>90</v>
      </c>
      <c r="D3427" s="6" t="s">
        <v>1649</v>
      </c>
      <c r="E3427" s="138" t="s">
        <v>1575</v>
      </c>
      <c r="F3427" s="138"/>
      <c r="G3427" s="7" t="s">
        <v>545</v>
      </c>
      <c r="H3427" s="10">
        <v>1</v>
      </c>
      <c r="I3427" s="9">
        <f>SUM(J3428:J3430)</f>
        <v>343.68</v>
      </c>
      <c r="J3427" s="9">
        <f>H3427*I3427</f>
        <v>343.68</v>
      </c>
      <c r="K3427" s="65"/>
      <c r="N3427" s="59">
        <v>458.24</v>
      </c>
      <c r="O3427" s="68">
        <f t="shared" si="1105"/>
        <v>114.56</v>
      </c>
      <c r="P3427" s="68">
        <f t="shared" si="1109"/>
        <v>343.68</v>
      </c>
      <c r="Q3427" s="69">
        <f t="shared" si="1106"/>
        <v>0.25</v>
      </c>
    </row>
    <row r="3428" spans="1:17" ht="24" customHeight="1" x14ac:dyDescent="0.2">
      <c r="A3428" s="12" t="s">
        <v>48</v>
      </c>
      <c r="B3428" s="14">
        <v>88316</v>
      </c>
      <c r="C3428" s="12" t="s">
        <v>44</v>
      </c>
      <c r="D3428" s="12" t="s">
        <v>106</v>
      </c>
      <c r="E3428" s="137" t="s">
        <v>46</v>
      </c>
      <c r="F3428" s="137"/>
      <c r="G3428" s="13" t="s">
        <v>73</v>
      </c>
      <c r="H3428" s="16">
        <v>2</v>
      </c>
      <c r="I3428" s="15">
        <f t="shared" ref="I3428:I3430" si="1118">P3428</f>
        <v>12.84</v>
      </c>
      <c r="J3428" s="15">
        <f>ROUNDDOWN(H3428*I3428,2)</f>
        <v>25.68</v>
      </c>
      <c r="K3428" s="65"/>
      <c r="N3428" s="59">
        <v>17.12</v>
      </c>
      <c r="O3428" s="68">
        <f t="shared" si="1105"/>
        <v>4.28</v>
      </c>
      <c r="P3428" s="68">
        <f t="shared" si="1109"/>
        <v>12.84</v>
      </c>
      <c r="Q3428" s="69">
        <f t="shared" si="1106"/>
        <v>0.25</v>
      </c>
    </row>
    <row r="3429" spans="1:17" ht="24" customHeight="1" x14ac:dyDescent="0.2">
      <c r="A3429" s="12" t="s">
        <v>48</v>
      </c>
      <c r="B3429" s="14">
        <v>88266</v>
      </c>
      <c r="C3429" s="12" t="s">
        <v>44</v>
      </c>
      <c r="D3429" s="12" t="s">
        <v>1410</v>
      </c>
      <c r="E3429" s="137" t="s">
        <v>46</v>
      </c>
      <c r="F3429" s="137"/>
      <c r="G3429" s="13" t="s">
        <v>73</v>
      </c>
      <c r="H3429" s="16">
        <v>2</v>
      </c>
      <c r="I3429" s="15">
        <f t="shared" si="1118"/>
        <v>21.037500000000001</v>
      </c>
      <c r="J3429" s="15">
        <f>ROUNDDOWN(H3429*I3429,2)</f>
        <v>42.07</v>
      </c>
      <c r="K3429" s="65"/>
      <c r="N3429" s="59">
        <v>28.05</v>
      </c>
      <c r="O3429" s="68">
        <f t="shared" si="1105"/>
        <v>7.0125000000000002</v>
      </c>
      <c r="P3429" s="68">
        <f t="shared" si="1109"/>
        <v>21.037500000000001</v>
      </c>
      <c r="Q3429" s="69">
        <f t="shared" si="1106"/>
        <v>0.25</v>
      </c>
    </row>
    <row r="3430" spans="1:17" ht="26.1" customHeight="1" thickBot="1" x14ac:dyDescent="0.25">
      <c r="A3430" s="17" t="s">
        <v>50</v>
      </c>
      <c r="B3430" s="19">
        <v>8943</v>
      </c>
      <c r="C3430" s="17" t="s">
        <v>90</v>
      </c>
      <c r="D3430" s="17" t="s">
        <v>1650</v>
      </c>
      <c r="E3430" s="139" t="s">
        <v>54</v>
      </c>
      <c r="F3430" s="139"/>
      <c r="G3430" s="18" t="s">
        <v>545</v>
      </c>
      <c r="H3430" s="21">
        <v>1</v>
      </c>
      <c r="I3430" s="20">
        <f t="shared" si="1118"/>
        <v>275.92499999999995</v>
      </c>
      <c r="J3430" s="20">
        <f t="shared" ref="J3430" si="1119">ROUND(H3430*I3430,2)</f>
        <v>275.93</v>
      </c>
      <c r="K3430" s="65"/>
      <c r="N3430" s="59">
        <v>367.9</v>
      </c>
      <c r="O3430" s="68">
        <f t="shared" si="1105"/>
        <v>91.974999999999994</v>
      </c>
      <c r="P3430" s="68">
        <f t="shared" si="1109"/>
        <v>275.92499999999995</v>
      </c>
      <c r="Q3430" s="69">
        <f t="shared" si="1106"/>
        <v>0.25000000000000011</v>
      </c>
    </row>
    <row r="3431" spans="1:17" ht="0.95" customHeight="1" thickTop="1" x14ac:dyDescent="0.2">
      <c r="A3431" s="11"/>
      <c r="B3431" s="11"/>
      <c r="C3431" s="11"/>
      <c r="D3431" s="11"/>
      <c r="E3431" s="11"/>
      <c r="F3431" s="11"/>
      <c r="G3431" s="11"/>
      <c r="H3431" s="11"/>
      <c r="I3431" s="11"/>
      <c r="J3431" s="11"/>
      <c r="K3431" s="65" t="b">
        <f t="shared" si="1108"/>
        <v>0</v>
      </c>
      <c r="N3431" s="59"/>
      <c r="O3431" s="68">
        <f t="shared" si="1105"/>
        <v>0</v>
      </c>
      <c r="P3431" s="68">
        <f t="shared" si="1109"/>
        <v>0</v>
      </c>
      <c r="Q3431" s="69" t="e">
        <f t="shared" si="1106"/>
        <v>#DIV/0!</v>
      </c>
    </row>
    <row r="3432" spans="1:17" ht="18" customHeight="1" x14ac:dyDescent="0.2">
      <c r="A3432" s="2" t="s">
        <v>1651</v>
      </c>
      <c r="B3432" s="4" t="s">
        <v>36</v>
      </c>
      <c r="C3432" s="2" t="s">
        <v>37</v>
      </c>
      <c r="D3432" s="2" t="s">
        <v>9</v>
      </c>
      <c r="E3432" s="129" t="s">
        <v>38</v>
      </c>
      <c r="F3432" s="129"/>
      <c r="G3432" s="3" t="s">
        <v>39</v>
      </c>
      <c r="H3432" s="4" t="s">
        <v>40</v>
      </c>
      <c r="I3432" s="4" t="s">
        <v>41</v>
      </c>
      <c r="J3432" s="4" t="s">
        <v>10</v>
      </c>
      <c r="K3432" s="65">
        <f t="shared" si="1108"/>
        <v>210</v>
      </c>
      <c r="N3432" s="59" t="s">
        <v>41</v>
      </c>
      <c r="O3432" s="68" t="e">
        <f t="shared" si="1105"/>
        <v>#VALUE!</v>
      </c>
      <c r="P3432" s="68" t="e">
        <f t="shared" si="1109"/>
        <v>#VALUE!</v>
      </c>
      <c r="Q3432" s="69" t="e">
        <f t="shared" si="1106"/>
        <v>#VALUE!</v>
      </c>
    </row>
    <row r="3433" spans="1:17" ht="24" customHeight="1" x14ac:dyDescent="0.2">
      <c r="A3433" s="6" t="s">
        <v>42</v>
      </c>
      <c r="B3433" s="8">
        <v>4436</v>
      </c>
      <c r="C3433" s="6" t="s">
        <v>90</v>
      </c>
      <c r="D3433" s="6" t="s">
        <v>1652</v>
      </c>
      <c r="E3433" s="138" t="s">
        <v>1239</v>
      </c>
      <c r="F3433" s="138"/>
      <c r="G3433" s="7" t="s">
        <v>1296</v>
      </c>
      <c r="H3433" s="10">
        <v>1</v>
      </c>
      <c r="I3433" s="9">
        <f>SUM(J3434)</f>
        <v>210</v>
      </c>
      <c r="J3433" s="9">
        <f>H3433*I3433</f>
        <v>210</v>
      </c>
      <c r="K3433" s="65"/>
      <c r="N3433" s="59">
        <v>280</v>
      </c>
      <c r="O3433" s="68">
        <f t="shared" si="1105"/>
        <v>70</v>
      </c>
      <c r="P3433" s="68">
        <f t="shared" si="1109"/>
        <v>210</v>
      </c>
      <c r="Q3433" s="69">
        <f t="shared" si="1106"/>
        <v>0.25</v>
      </c>
    </row>
    <row r="3434" spans="1:17" ht="24" customHeight="1" thickBot="1" x14ac:dyDescent="0.25">
      <c r="A3434" s="17" t="s">
        <v>50</v>
      </c>
      <c r="B3434" s="19">
        <v>13769</v>
      </c>
      <c r="C3434" s="17" t="s">
        <v>90</v>
      </c>
      <c r="D3434" s="17" t="s">
        <v>1653</v>
      </c>
      <c r="E3434" s="139" t="s">
        <v>54</v>
      </c>
      <c r="F3434" s="139"/>
      <c r="G3434" s="18" t="s">
        <v>545</v>
      </c>
      <c r="H3434" s="21">
        <v>1</v>
      </c>
      <c r="I3434" s="20">
        <f t="shared" ref="I3434" si="1120">P3434</f>
        <v>210</v>
      </c>
      <c r="J3434" s="20">
        <f t="shared" ref="J3434" si="1121">ROUNDDOWN(H3434*I3434,2)</f>
        <v>210</v>
      </c>
      <c r="K3434" s="65"/>
      <c r="N3434" s="59">
        <v>280</v>
      </c>
      <c r="O3434" s="68">
        <f t="shared" si="1105"/>
        <v>70</v>
      </c>
      <c r="P3434" s="68">
        <f t="shared" si="1109"/>
        <v>210</v>
      </c>
      <c r="Q3434" s="69">
        <f t="shared" si="1106"/>
        <v>0.25</v>
      </c>
    </row>
    <row r="3435" spans="1:17" ht="0.95" customHeight="1" thickTop="1" x14ac:dyDescent="0.2">
      <c r="A3435" s="11"/>
      <c r="B3435" s="11"/>
      <c r="C3435" s="11"/>
      <c r="D3435" s="11"/>
      <c r="E3435" s="11"/>
      <c r="F3435" s="11"/>
      <c r="G3435" s="11"/>
      <c r="H3435" s="11"/>
      <c r="I3435" s="11"/>
      <c r="J3435" s="11"/>
      <c r="K3435" s="65" t="b">
        <f t="shared" si="1108"/>
        <v>0</v>
      </c>
      <c r="N3435" s="59"/>
      <c r="O3435" s="68">
        <f t="shared" si="1105"/>
        <v>0</v>
      </c>
      <c r="P3435" s="68">
        <f t="shared" si="1109"/>
        <v>0</v>
      </c>
      <c r="Q3435" s="69" t="e">
        <f t="shared" si="1106"/>
        <v>#DIV/0!</v>
      </c>
    </row>
    <row r="3436" spans="1:17" ht="18" customHeight="1" x14ac:dyDescent="0.2">
      <c r="A3436" s="2" t="s">
        <v>1654</v>
      </c>
      <c r="B3436" s="4" t="s">
        <v>36</v>
      </c>
      <c r="C3436" s="2" t="s">
        <v>37</v>
      </c>
      <c r="D3436" s="2" t="s">
        <v>9</v>
      </c>
      <c r="E3436" s="129" t="s">
        <v>38</v>
      </c>
      <c r="F3436" s="129"/>
      <c r="G3436" s="3" t="s">
        <v>39</v>
      </c>
      <c r="H3436" s="4" t="s">
        <v>40</v>
      </c>
      <c r="I3436" s="4" t="s">
        <v>41</v>
      </c>
      <c r="J3436" s="4" t="s">
        <v>10</v>
      </c>
      <c r="K3436" s="65">
        <f t="shared" si="1108"/>
        <v>669.32</v>
      </c>
      <c r="N3436" s="59" t="s">
        <v>41</v>
      </c>
      <c r="O3436" s="68" t="e">
        <f t="shared" si="1105"/>
        <v>#VALUE!</v>
      </c>
      <c r="P3436" s="68" t="e">
        <f t="shared" si="1109"/>
        <v>#VALUE!</v>
      </c>
      <c r="Q3436" s="69" t="e">
        <f t="shared" si="1106"/>
        <v>#VALUE!</v>
      </c>
    </row>
    <row r="3437" spans="1:17" ht="26.1" customHeight="1" x14ac:dyDescent="0.2">
      <c r="A3437" s="6" t="s">
        <v>42</v>
      </c>
      <c r="B3437" s="8">
        <v>13247</v>
      </c>
      <c r="C3437" s="6" t="s">
        <v>90</v>
      </c>
      <c r="D3437" s="6" t="s">
        <v>1655</v>
      </c>
      <c r="E3437" s="138" t="s">
        <v>683</v>
      </c>
      <c r="F3437" s="138"/>
      <c r="G3437" s="7" t="s">
        <v>101</v>
      </c>
      <c r="H3437" s="10">
        <v>1</v>
      </c>
      <c r="I3437" s="9">
        <f>SUM(J3438:J3440)</f>
        <v>669.32</v>
      </c>
      <c r="J3437" s="9">
        <f>H3437*I3437</f>
        <v>669.32</v>
      </c>
      <c r="K3437" s="65"/>
      <c r="N3437" s="59">
        <v>892.43</v>
      </c>
      <c r="O3437" s="68">
        <f t="shared" si="1105"/>
        <v>223.10749999999999</v>
      </c>
      <c r="P3437" s="68">
        <f t="shared" si="1109"/>
        <v>669.32249999999999</v>
      </c>
      <c r="Q3437" s="69">
        <f t="shared" si="1106"/>
        <v>0.25</v>
      </c>
    </row>
    <row r="3438" spans="1:17" ht="26.1" customHeight="1" x14ac:dyDescent="0.2">
      <c r="A3438" s="12" t="s">
        <v>48</v>
      </c>
      <c r="B3438" s="14">
        <v>88243</v>
      </c>
      <c r="C3438" s="12" t="s">
        <v>44</v>
      </c>
      <c r="D3438" s="12" t="s">
        <v>356</v>
      </c>
      <c r="E3438" s="137" t="s">
        <v>46</v>
      </c>
      <c r="F3438" s="137"/>
      <c r="G3438" s="13" t="s">
        <v>73</v>
      </c>
      <c r="H3438" s="16">
        <v>1</v>
      </c>
      <c r="I3438" s="15">
        <f t="shared" ref="I3438:I3440" si="1122">P3438</f>
        <v>13.3125</v>
      </c>
      <c r="J3438" s="15">
        <f>ROUND(H3438*I3438,2)</f>
        <v>13.31</v>
      </c>
      <c r="K3438" s="65"/>
      <c r="N3438" s="59">
        <v>17.75</v>
      </c>
      <c r="O3438" s="68">
        <f t="shared" si="1105"/>
        <v>4.4375</v>
      </c>
      <c r="P3438" s="68">
        <f t="shared" si="1109"/>
        <v>13.3125</v>
      </c>
      <c r="Q3438" s="69">
        <f t="shared" si="1106"/>
        <v>0.25</v>
      </c>
    </row>
    <row r="3439" spans="1:17" ht="24" customHeight="1" x14ac:dyDescent="0.2">
      <c r="A3439" s="12" t="s">
        <v>48</v>
      </c>
      <c r="B3439" s="14">
        <v>88266</v>
      </c>
      <c r="C3439" s="12" t="s">
        <v>44</v>
      </c>
      <c r="D3439" s="12" t="s">
        <v>1410</v>
      </c>
      <c r="E3439" s="137" t="s">
        <v>46</v>
      </c>
      <c r="F3439" s="137"/>
      <c r="G3439" s="13" t="s">
        <v>73</v>
      </c>
      <c r="H3439" s="16">
        <v>1</v>
      </c>
      <c r="I3439" s="15">
        <f t="shared" si="1122"/>
        <v>21.037500000000001</v>
      </c>
      <c r="J3439" s="15">
        <f t="shared" ref="J3439:J3440" si="1123">ROUND(H3439*I3439,2)</f>
        <v>21.04</v>
      </c>
      <c r="K3439" s="65"/>
      <c r="N3439" s="59">
        <v>28.05</v>
      </c>
      <c r="O3439" s="68">
        <f t="shared" si="1105"/>
        <v>7.0125000000000002</v>
      </c>
      <c r="P3439" s="68">
        <f t="shared" si="1109"/>
        <v>21.037500000000001</v>
      </c>
      <c r="Q3439" s="69">
        <f t="shared" si="1106"/>
        <v>0.25</v>
      </c>
    </row>
    <row r="3440" spans="1:17" ht="26.1" customHeight="1" thickBot="1" x14ac:dyDescent="0.25">
      <c r="A3440" s="17" t="s">
        <v>50</v>
      </c>
      <c r="B3440" s="19">
        <v>13247</v>
      </c>
      <c r="C3440" s="17" t="s">
        <v>90</v>
      </c>
      <c r="D3440" s="17" t="s">
        <v>1656</v>
      </c>
      <c r="E3440" s="139" t="s">
        <v>54</v>
      </c>
      <c r="F3440" s="139"/>
      <c r="G3440" s="18" t="s">
        <v>545</v>
      </c>
      <c r="H3440" s="21">
        <v>1</v>
      </c>
      <c r="I3440" s="20">
        <f t="shared" si="1122"/>
        <v>634.97249999999997</v>
      </c>
      <c r="J3440" s="20">
        <f t="shared" si="1123"/>
        <v>634.97</v>
      </c>
      <c r="K3440" s="65"/>
      <c r="N3440" s="59">
        <v>846.63</v>
      </c>
      <c r="O3440" s="68">
        <f t="shared" si="1105"/>
        <v>211.6575</v>
      </c>
      <c r="P3440" s="68">
        <f t="shared" si="1109"/>
        <v>634.97249999999997</v>
      </c>
      <c r="Q3440" s="69">
        <f t="shared" si="1106"/>
        <v>0.25</v>
      </c>
    </row>
    <row r="3441" spans="1:17" ht="0.95" customHeight="1" thickTop="1" x14ac:dyDescent="0.2">
      <c r="A3441" s="11"/>
      <c r="B3441" s="11"/>
      <c r="C3441" s="11"/>
      <c r="D3441" s="11"/>
      <c r="E3441" s="11"/>
      <c r="F3441" s="11"/>
      <c r="G3441" s="11"/>
      <c r="H3441" s="11"/>
      <c r="I3441" s="11"/>
      <c r="J3441" s="11"/>
      <c r="K3441" s="65" t="b">
        <f t="shared" si="1108"/>
        <v>0</v>
      </c>
      <c r="N3441" s="59"/>
      <c r="O3441" s="68">
        <f t="shared" si="1105"/>
        <v>0</v>
      </c>
      <c r="P3441" s="68">
        <f t="shared" si="1109"/>
        <v>0</v>
      </c>
      <c r="Q3441" s="69" t="e">
        <f t="shared" si="1106"/>
        <v>#DIV/0!</v>
      </c>
    </row>
    <row r="3442" spans="1:17" ht="18" customHeight="1" x14ac:dyDescent="0.2">
      <c r="A3442" s="2" t="s">
        <v>1657</v>
      </c>
      <c r="B3442" s="4" t="s">
        <v>36</v>
      </c>
      <c r="C3442" s="2" t="s">
        <v>37</v>
      </c>
      <c r="D3442" s="2" t="s">
        <v>9</v>
      </c>
      <c r="E3442" s="129" t="s">
        <v>38</v>
      </c>
      <c r="F3442" s="129"/>
      <c r="G3442" s="3" t="s">
        <v>39</v>
      </c>
      <c r="H3442" s="4" t="s">
        <v>40</v>
      </c>
      <c r="I3442" s="4" t="s">
        <v>41</v>
      </c>
      <c r="J3442" s="4" t="s">
        <v>10</v>
      </c>
      <c r="K3442" s="65">
        <f t="shared" si="1108"/>
        <v>358.3</v>
      </c>
      <c r="N3442" s="59" t="s">
        <v>41</v>
      </c>
      <c r="O3442" s="68" t="e">
        <f t="shared" si="1105"/>
        <v>#VALUE!</v>
      </c>
      <c r="P3442" s="68" t="e">
        <f t="shared" si="1109"/>
        <v>#VALUE!</v>
      </c>
      <c r="Q3442" s="69" t="e">
        <f t="shared" si="1106"/>
        <v>#VALUE!</v>
      </c>
    </row>
    <row r="3443" spans="1:17" ht="26.1" customHeight="1" x14ac:dyDescent="0.2">
      <c r="A3443" s="6" t="s">
        <v>42</v>
      </c>
      <c r="B3443" s="8">
        <v>8914</v>
      </c>
      <c r="C3443" s="6" t="s">
        <v>90</v>
      </c>
      <c r="D3443" s="6" t="s">
        <v>1658</v>
      </c>
      <c r="E3443" s="138" t="s">
        <v>1659</v>
      </c>
      <c r="F3443" s="138"/>
      <c r="G3443" s="7" t="s">
        <v>545</v>
      </c>
      <c r="H3443" s="10">
        <v>1</v>
      </c>
      <c r="I3443" s="9">
        <f>SUM(J3444:J3446)</f>
        <v>358.3</v>
      </c>
      <c r="J3443" s="9">
        <f>H3443*I3443</f>
        <v>358.3</v>
      </c>
      <c r="K3443" s="65"/>
      <c r="N3443" s="59">
        <v>477.73</v>
      </c>
      <c r="O3443" s="68">
        <f t="shared" si="1105"/>
        <v>119.4325</v>
      </c>
      <c r="P3443" s="68">
        <f t="shared" si="1109"/>
        <v>358.29750000000001</v>
      </c>
      <c r="Q3443" s="69">
        <f t="shared" si="1106"/>
        <v>0.25</v>
      </c>
    </row>
    <row r="3444" spans="1:17" ht="26.1" customHeight="1" x14ac:dyDescent="0.2">
      <c r="A3444" s="12" t="s">
        <v>48</v>
      </c>
      <c r="B3444" s="14">
        <v>88243</v>
      </c>
      <c r="C3444" s="12" t="s">
        <v>44</v>
      </c>
      <c r="D3444" s="12" t="s">
        <v>356</v>
      </c>
      <c r="E3444" s="137" t="s">
        <v>46</v>
      </c>
      <c r="F3444" s="137"/>
      <c r="G3444" s="13" t="s">
        <v>73</v>
      </c>
      <c r="H3444" s="16">
        <v>1</v>
      </c>
      <c r="I3444" s="15">
        <f t="shared" ref="I3444:I3446" si="1124">P3444</f>
        <v>13.3125</v>
      </c>
      <c r="J3444" s="15">
        <f>ROUND(H3444*I3444,2)</f>
        <v>13.31</v>
      </c>
      <c r="K3444" s="65"/>
      <c r="N3444" s="59">
        <v>17.75</v>
      </c>
      <c r="O3444" s="68">
        <f t="shared" si="1105"/>
        <v>4.4375</v>
      </c>
      <c r="P3444" s="68">
        <f t="shared" si="1109"/>
        <v>13.3125</v>
      </c>
      <c r="Q3444" s="69">
        <f t="shared" si="1106"/>
        <v>0.25</v>
      </c>
    </row>
    <row r="3445" spans="1:17" ht="24" customHeight="1" x14ac:dyDescent="0.2">
      <c r="A3445" s="12" t="s">
        <v>48</v>
      </c>
      <c r="B3445" s="14">
        <v>88264</v>
      </c>
      <c r="C3445" s="12" t="s">
        <v>44</v>
      </c>
      <c r="D3445" s="12" t="s">
        <v>564</v>
      </c>
      <c r="E3445" s="137" t="s">
        <v>46</v>
      </c>
      <c r="F3445" s="137"/>
      <c r="G3445" s="13" t="s">
        <v>73</v>
      </c>
      <c r="H3445" s="16">
        <v>1</v>
      </c>
      <c r="I3445" s="15">
        <f t="shared" si="1124"/>
        <v>16.484999999999999</v>
      </c>
      <c r="J3445" s="15">
        <f t="shared" ref="J3445:J3446" si="1125">ROUND(H3445*I3445,2)</f>
        <v>16.489999999999998</v>
      </c>
      <c r="K3445" s="65"/>
      <c r="N3445" s="59">
        <v>21.98</v>
      </c>
      <c r="O3445" s="68">
        <f t="shared" si="1105"/>
        <v>5.4950000000000001</v>
      </c>
      <c r="P3445" s="68">
        <f t="shared" si="1109"/>
        <v>16.484999999999999</v>
      </c>
      <c r="Q3445" s="69">
        <f t="shared" si="1106"/>
        <v>0.25</v>
      </c>
    </row>
    <row r="3446" spans="1:17" ht="26.1" customHeight="1" thickBot="1" x14ac:dyDescent="0.25">
      <c r="A3446" s="17" t="s">
        <v>50</v>
      </c>
      <c r="B3446" s="19">
        <v>8914</v>
      </c>
      <c r="C3446" s="17" t="s">
        <v>90</v>
      </c>
      <c r="D3446" s="17" t="s">
        <v>1660</v>
      </c>
      <c r="E3446" s="139" t="s">
        <v>54</v>
      </c>
      <c r="F3446" s="139"/>
      <c r="G3446" s="18" t="s">
        <v>545</v>
      </c>
      <c r="H3446" s="21">
        <v>1</v>
      </c>
      <c r="I3446" s="20">
        <f t="shared" si="1124"/>
        <v>328.5</v>
      </c>
      <c r="J3446" s="20">
        <f t="shared" si="1125"/>
        <v>328.5</v>
      </c>
      <c r="K3446" s="65"/>
      <c r="N3446" s="59">
        <v>438</v>
      </c>
      <c r="O3446" s="68">
        <f t="shared" si="1105"/>
        <v>109.5</v>
      </c>
      <c r="P3446" s="68">
        <f t="shared" si="1109"/>
        <v>328.5</v>
      </c>
      <c r="Q3446" s="69">
        <f t="shared" si="1106"/>
        <v>0.25</v>
      </c>
    </row>
    <row r="3447" spans="1:17" ht="0.95" customHeight="1" thickTop="1" x14ac:dyDescent="0.2">
      <c r="A3447" s="11"/>
      <c r="B3447" s="11"/>
      <c r="C3447" s="11"/>
      <c r="D3447" s="11"/>
      <c r="E3447" s="11"/>
      <c r="F3447" s="11"/>
      <c r="G3447" s="11"/>
      <c r="H3447" s="11"/>
      <c r="I3447" s="11"/>
      <c r="J3447" s="11"/>
      <c r="K3447" s="65" t="b">
        <f t="shared" si="1108"/>
        <v>0</v>
      </c>
      <c r="N3447" s="59"/>
      <c r="O3447" s="68">
        <f t="shared" si="1105"/>
        <v>0</v>
      </c>
      <c r="P3447" s="68">
        <f t="shared" si="1109"/>
        <v>0</v>
      </c>
      <c r="Q3447" s="69" t="e">
        <f t="shared" si="1106"/>
        <v>#DIV/0!</v>
      </c>
    </row>
    <row r="3448" spans="1:17" ht="18" customHeight="1" x14ac:dyDescent="0.2">
      <c r="A3448" s="2" t="s">
        <v>1661</v>
      </c>
      <c r="B3448" s="4" t="s">
        <v>36</v>
      </c>
      <c r="C3448" s="2" t="s">
        <v>37</v>
      </c>
      <c r="D3448" s="2" t="s">
        <v>9</v>
      </c>
      <c r="E3448" s="129" t="s">
        <v>38</v>
      </c>
      <c r="F3448" s="129"/>
      <c r="G3448" s="3" t="s">
        <v>39</v>
      </c>
      <c r="H3448" s="4" t="s">
        <v>40</v>
      </c>
      <c r="I3448" s="4" t="s">
        <v>41</v>
      </c>
      <c r="J3448" s="4" t="s">
        <v>10</v>
      </c>
      <c r="K3448" s="65">
        <f t="shared" si="1108"/>
        <v>4432.67</v>
      </c>
      <c r="N3448" s="59" t="s">
        <v>41</v>
      </c>
      <c r="O3448" s="68" t="e">
        <f t="shared" si="1105"/>
        <v>#VALUE!</v>
      </c>
      <c r="P3448" s="68" t="e">
        <f t="shared" si="1109"/>
        <v>#VALUE!</v>
      </c>
      <c r="Q3448" s="69" t="e">
        <f t="shared" si="1106"/>
        <v>#VALUE!</v>
      </c>
    </row>
    <row r="3449" spans="1:17" ht="39" customHeight="1" x14ac:dyDescent="0.2">
      <c r="A3449" s="6" t="s">
        <v>42</v>
      </c>
      <c r="B3449" s="8">
        <v>11523</v>
      </c>
      <c r="C3449" s="6" t="s">
        <v>90</v>
      </c>
      <c r="D3449" s="6" t="s">
        <v>1662</v>
      </c>
      <c r="E3449" s="138" t="s">
        <v>1646</v>
      </c>
      <c r="F3449" s="138"/>
      <c r="G3449" s="7" t="s">
        <v>545</v>
      </c>
      <c r="H3449" s="10">
        <v>1</v>
      </c>
      <c r="I3449" s="9">
        <f>SUM(J3450:J3451)</f>
        <v>4432.67</v>
      </c>
      <c r="J3449" s="9">
        <f>H3449*I3449</f>
        <v>4432.67</v>
      </c>
      <c r="K3449" s="65"/>
      <c r="N3449" s="59">
        <v>5910.22</v>
      </c>
      <c r="O3449" s="68">
        <f t="shared" si="1105"/>
        <v>1477.5550000000001</v>
      </c>
      <c r="P3449" s="68">
        <f t="shared" si="1109"/>
        <v>4432.665</v>
      </c>
      <c r="Q3449" s="69">
        <f t="shared" si="1106"/>
        <v>0.25</v>
      </c>
    </row>
    <row r="3450" spans="1:17" ht="24" customHeight="1" x14ac:dyDescent="0.2">
      <c r="A3450" s="12" t="s">
        <v>48</v>
      </c>
      <c r="B3450" s="14">
        <v>88266</v>
      </c>
      <c r="C3450" s="12" t="s">
        <v>44</v>
      </c>
      <c r="D3450" s="12" t="s">
        <v>1410</v>
      </c>
      <c r="E3450" s="137" t="s">
        <v>46</v>
      </c>
      <c r="F3450" s="137"/>
      <c r="G3450" s="13" t="s">
        <v>73</v>
      </c>
      <c r="H3450" s="16">
        <v>1</v>
      </c>
      <c r="I3450" s="15">
        <f t="shared" ref="I3450:I3451" si="1126">P3450</f>
        <v>21.037500000000001</v>
      </c>
      <c r="J3450" s="15">
        <f t="shared" ref="J3450:J3451" si="1127">ROUND(H3450*I3450,2)</f>
        <v>21.04</v>
      </c>
      <c r="K3450" s="65"/>
      <c r="N3450" s="59">
        <v>28.05</v>
      </c>
      <c r="O3450" s="68">
        <f t="shared" si="1105"/>
        <v>7.0125000000000002</v>
      </c>
      <c r="P3450" s="68">
        <f t="shared" si="1109"/>
        <v>21.037500000000001</v>
      </c>
      <c r="Q3450" s="69">
        <f t="shared" si="1106"/>
        <v>0.25</v>
      </c>
    </row>
    <row r="3451" spans="1:17" ht="26.1" customHeight="1" thickBot="1" x14ac:dyDescent="0.25">
      <c r="A3451" s="17" t="s">
        <v>50</v>
      </c>
      <c r="B3451" s="19">
        <v>11523</v>
      </c>
      <c r="C3451" s="17" t="s">
        <v>90</v>
      </c>
      <c r="D3451" s="17" t="s">
        <v>1663</v>
      </c>
      <c r="E3451" s="139" t="s">
        <v>54</v>
      </c>
      <c r="F3451" s="139"/>
      <c r="G3451" s="18" t="s">
        <v>545</v>
      </c>
      <c r="H3451" s="21">
        <v>1</v>
      </c>
      <c r="I3451" s="20">
        <f t="shared" si="1126"/>
        <v>4411.6275000000005</v>
      </c>
      <c r="J3451" s="20">
        <f t="shared" si="1127"/>
        <v>4411.63</v>
      </c>
      <c r="K3451" s="65"/>
      <c r="N3451" s="59">
        <v>5882.17</v>
      </c>
      <c r="O3451" s="68">
        <f t="shared" si="1105"/>
        <v>1470.5425</v>
      </c>
      <c r="P3451" s="68">
        <f t="shared" si="1109"/>
        <v>4411.6275000000005</v>
      </c>
      <c r="Q3451" s="69">
        <f t="shared" si="1106"/>
        <v>0.24999999999999989</v>
      </c>
    </row>
    <row r="3452" spans="1:17" ht="0.95" customHeight="1" thickTop="1" x14ac:dyDescent="0.2">
      <c r="A3452" s="11"/>
      <c r="B3452" s="11"/>
      <c r="C3452" s="11"/>
      <c r="D3452" s="11"/>
      <c r="E3452" s="11"/>
      <c r="F3452" s="11"/>
      <c r="G3452" s="11"/>
      <c r="H3452" s="11"/>
      <c r="I3452" s="11"/>
      <c r="J3452" s="11"/>
      <c r="K3452" s="65" t="b">
        <f t="shared" si="1108"/>
        <v>0</v>
      </c>
      <c r="N3452" s="59"/>
      <c r="O3452" s="68">
        <f t="shared" si="1105"/>
        <v>0</v>
      </c>
      <c r="P3452" s="68">
        <f t="shared" si="1109"/>
        <v>0</v>
      </c>
      <c r="Q3452" s="69" t="e">
        <f t="shared" si="1106"/>
        <v>#DIV/0!</v>
      </c>
    </row>
    <row r="3453" spans="1:17" ht="18" customHeight="1" x14ac:dyDescent="0.2">
      <c r="A3453" s="2" t="s">
        <v>1664</v>
      </c>
      <c r="B3453" s="4" t="s">
        <v>36</v>
      </c>
      <c r="C3453" s="2" t="s">
        <v>37</v>
      </c>
      <c r="D3453" s="2" t="s">
        <v>9</v>
      </c>
      <c r="E3453" s="129" t="s">
        <v>38</v>
      </c>
      <c r="F3453" s="129"/>
      <c r="G3453" s="3" t="s">
        <v>39</v>
      </c>
      <c r="H3453" s="4" t="s">
        <v>40</v>
      </c>
      <c r="I3453" s="4" t="s">
        <v>41</v>
      </c>
      <c r="J3453" s="4" t="s">
        <v>10</v>
      </c>
      <c r="K3453" s="65">
        <f t="shared" si="1108"/>
        <v>255.74</v>
      </c>
      <c r="N3453" s="59" t="s">
        <v>41</v>
      </c>
      <c r="O3453" s="68" t="e">
        <f t="shared" si="1105"/>
        <v>#VALUE!</v>
      </c>
      <c r="P3453" s="68" t="e">
        <f t="shared" si="1109"/>
        <v>#VALUE!</v>
      </c>
      <c r="Q3453" s="69" t="e">
        <f t="shared" si="1106"/>
        <v>#VALUE!</v>
      </c>
    </row>
    <row r="3454" spans="1:17" ht="24" customHeight="1" x14ac:dyDescent="0.2">
      <c r="A3454" s="6" t="s">
        <v>42</v>
      </c>
      <c r="B3454" s="8" t="s">
        <v>1665</v>
      </c>
      <c r="C3454" s="6" t="s">
        <v>87</v>
      </c>
      <c r="D3454" s="6" t="s">
        <v>1666</v>
      </c>
      <c r="E3454" s="138" t="s">
        <v>46</v>
      </c>
      <c r="F3454" s="138"/>
      <c r="G3454" s="7" t="s">
        <v>545</v>
      </c>
      <c r="H3454" s="10">
        <v>1</v>
      </c>
      <c r="I3454" s="9">
        <f>SUM(J3455:J3456)</f>
        <v>255.74</v>
      </c>
      <c r="J3454" s="9">
        <f>H3454*I3454</f>
        <v>255.74</v>
      </c>
      <c r="K3454" s="65"/>
      <c r="N3454" s="59">
        <v>340.98</v>
      </c>
      <c r="O3454" s="68">
        <f t="shared" si="1105"/>
        <v>85.245000000000005</v>
      </c>
      <c r="P3454" s="68">
        <f t="shared" si="1109"/>
        <v>255.73500000000001</v>
      </c>
      <c r="Q3454" s="69">
        <f t="shared" si="1106"/>
        <v>0.25</v>
      </c>
    </row>
    <row r="3455" spans="1:17" ht="24" customHeight="1" x14ac:dyDescent="0.2">
      <c r="A3455" s="12" t="s">
        <v>48</v>
      </c>
      <c r="B3455" s="14">
        <v>88264</v>
      </c>
      <c r="C3455" s="12" t="s">
        <v>44</v>
      </c>
      <c r="D3455" s="12" t="s">
        <v>564</v>
      </c>
      <c r="E3455" s="137" t="s">
        <v>46</v>
      </c>
      <c r="F3455" s="137"/>
      <c r="G3455" s="13" t="s">
        <v>73</v>
      </c>
      <c r="H3455" s="16">
        <v>1</v>
      </c>
      <c r="I3455" s="15">
        <f t="shared" ref="I3455:I3456" si="1128">P3455</f>
        <v>16.484999999999999</v>
      </c>
      <c r="J3455" s="15">
        <f t="shared" ref="J3455:J3456" si="1129">ROUND(H3455*I3455,2)</f>
        <v>16.489999999999998</v>
      </c>
      <c r="K3455" s="65"/>
      <c r="N3455" s="59">
        <v>21.98</v>
      </c>
      <c r="O3455" s="68">
        <f t="shared" si="1105"/>
        <v>5.4950000000000001</v>
      </c>
      <c r="P3455" s="68">
        <f t="shared" si="1109"/>
        <v>16.484999999999999</v>
      </c>
      <c r="Q3455" s="69">
        <f t="shared" si="1106"/>
        <v>0.25</v>
      </c>
    </row>
    <row r="3456" spans="1:17" ht="24" customHeight="1" thickBot="1" x14ac:dyDescent="0.25">
      <c r="A3456" s="17" t="s">
        <v>50</v>
      </c>
      <c r="B3456" s="19" t="s">
        <v>1667</v>
      </c>
      <c r="C3456" s="17" t="s">
        <v>87</v>
      </c>
      <c r="D3456" s="17" t="s">
        <v>1668</v>
      </c>
      <c r="E3456" s="139" t="s">
        <v>54</v>
      </c>
      <c r="F3456" s="139"/>
      <c r="G3456" s="18" t="s">
        <v>545</v>
      </c>
      <c r="H3456" s="21">
        <v>1</v>
      </c>
      <c r="I3456" s="20">
        <f t="shared" si="1128"/>
        <v>239.25</v>
      </c>
      <c r="J3456" s="20">
        <f t="shared" si="1129"/>
        <v>239.25</v>
      </c>
      <c r="K3456" s="65"/>
      <c r="N3456" s="59">
        <v>319</v>
      </c>
      <c r="O3456" s="68">
        <f t="shared" si="1105"/>
        <v>79.75</v>
      </c>
      <c r="P3456" s="68">
        <f t="shared" si="1109"/>
        <v>239.25</v>
      </c>
      <c r="Q3456" s="69">
        <f t="shared" si="1106"/>
        <v>0.25</v>
      </c>
    </row>
    <row r="3457" spans="1:17" ht="0.95" customHeight="1" thickTop="1" x14ac:dyDescent="0.2">
      <c r="A3457" s="11"/>
      <c r="B3457" s="11"/>
      <c r="C3457" s="11"/>
      <c r="D3457" s="11"/>
      <c r="E3457" s="11"/>
      <c r="F3457" s="11"/>
      <c r="G3457" s="11"/>
      <c r="H3457" s="11"/>
      <c r="I3457" s="11"/>
      <c r="J3457" s="11"/>
      <c r="K3457" s="65" t="b">
        <f t="shared" si="1108"/>
        <v>0</v>
      </c>
      <c r="N3457" s="59"/>
      <c r="O3457" s="68">
        <f t="shared" si="1105"/>
        <v>0</v>
      </c>
      <c r="P3457" s="68">
        <f t="shared" si="1109"/>
        <v>0</v>
      </c>
      <c r="Q3457" s="69" t="e">
        <f t="shared" si="1106"/>
        <v>#DIV/0!</v>
      </c>
    </row>
    <row r="3458" spans="1:17" ht="18" customHeight="1" x14ac:dyDescent="0.2">
      <c r="A3458" s="2" t="s">
        <v>1669</v>
      </c>
      <c r="B3458" s="4" t="s">
        <v>36</v>
      </c>
      <c r="C3458" s="2" t="s">
        <v>37</v>
      </c>
      <c r="D3458" s="2" t="s">
        <v>9</v>
      </c>
      <c r="E3458" s="129" t="s">
        <v>38</v>
      </c>
      <c r="F3458" s="129"/>
      <c r="G3458" s="3" t="s">
        <v>39</v>
      </c>
      <c r="H3458" s="4" t="s">
        <v>40</v>
      </c>
      <c r="I3458" s="4" t="s">
        <v>41</v>
      </c>
      <c r="J3458" s="4" t="s">
        <v>10</v>
      </c>
      <c r="K3458" s="65">
        <f t="shared" si="1108"/>
        <v>444.72</v>
      </c>
      <c r="N3458" s="59" t="s">
        <v>41</v>
      </c>
      <c r="O3458" s="68" t="e">
        <f t="shared" si="1105"/>
        <v>#VALUE!</v>
      </c>
      <c r="P3458" s="68" t="e">
        <f t="shared" si="1109"/>
        <v>#VALUE!</v>
      </c>
      <c r="Q3458" s="69" t="e">
        <f t="shared" si="1106"/>
        <v>#VALUE!</v>
      </c>
    </row>
    <row r="3459" spans="1:17" ht="24" customHeight="1" x14ac:dyDescent="0.2">
      <c r="A3459" s="6" t="s">
        <v>42</v>
      </c>
      <c r="B3459" s="8" t="s">
        <v>1670</v>
      </c>
      <c r="C3459" s="6" t="s">
        <v>87</v>
      </c>
      <c r="D3459" s="6" t="s">
        <v>1671</v>
      </c>
      <c r="E3459" s="138" t="s">
        <v>46</v>
      </c>
      <c r="F3459" s="138"/>
      <c r="G3459" s="7" t="s">
        <v>1672</v>
      </c>
      <c r="H3459" s="10">
        <v>1</v>
      </c>
      <c r="I3459" s="9">
        <f>SUM(J3460:J3461)</f>
        <v>444.72</v>
      </c>
      <c r="J3459" s="9">
        <f>H3459*I3459</f>
        <v>444.72</v>
      </c>
      <c r="K3459" s="65"/>
      <c r="N3459" s="59">
        <v>592.96</v>
      </c>
      <c r="O3459" s="68">
        <f t="shared" si="1105"/>
        <v>148.24</v>
      </c>
      <c r="P3459" s="68">
        <f t="shared" si="1109"/>
        <v>444.72</v>
      </c>
      <c r="Q3459" s="69">
        <f t="shared" si="1106"/>
        <v>0.25</v>
      </c>
    </row>
    <row r="3460" spans="1:17" ht="24" customHeight="1" x14ac:dyDescent="0.2">
      <c r="A3460" s="12" t="s">
        <v>48</v>
      </c>
      <c r="B3460" s="14">
        <v>88264</v>
      </c>
      <c r="C3460" s="12" t="s">
        <v>44</v>
      </c>
      <c r="D3460" s="12" t="s">
        <v>564</v>
      </c>
      <c r="E3460" s="137" t="s">
        <v>46</v>
      </c>
      <c r="F3460" s="137"/>
      <c r="G3460" s="13" t="s">
        <v>73</v>
      </c>
      <c r="H3460" s="16">
        <v>2</v>
      </c>
      <c r="I3460" s="15">
        <f t="shared" ref="I3460:I3461" si="1130">P3460</f>
        <v>16.484999999999999</v>
      </c>
      <c r="J3460" s="15">
        <f t="shared" ref="J3460:J3461" si="1131">ROUND(H3460*I3460,2)</f>
        <v>32.97</v>
      </c>
      <c r="K3460" s="65"/>
      <c r="N3460" s="59">
        <v>21.98</v>
      </c>
      <c r="O3460" s="68">
        <f t="shared" si="1105"/>
        <v>5.4950000000000001</v>
      </c>
      <c r="P3460" s="68">
        <f t="shared" si="1109"/>
        <v>16.484999999999999</v>
      </c>
      <c r="Q3460" s="69">
        <f t="shared" si="1106"/>
        <v>0.25</v>
      </c>
    </row>
    <row r="3461" spans="1:17" ht="24" customHeight="1" thickBot="1" x14ac:dyDescent="0.25">
      <c r="A3461" s="17" t="s">
        <v>50</v>
      </c>
      <c r="B3461" s="19" t="s">
        <v>1673</v>
      </c>
      <c r="C3461" s="17" t="s">
        <v>87</v>
      </c>
      <c r="D3461" s="17" t="s">
        <v>1674</v>
      </c>
      <c r="E3461" s="139" t="s">
        <v>54</v>
      </c>
      <c r="F3461" s="139"/>
      <c r="G3461" s="18" t="s">
        <v>1672</v>
      </c>
      <c r="H3461" s="21">
        <v>1</v>
      </c>
      <c r="I3461" s="20">
        <f t="shared" si="1130"/>
        <v>411.75</v>
      </c>
      <c r="J3461" s="20">
        <f t="shared" si="1131"/>
        <v>411.75</v>
      </c>
      <c r="K3461" s="65"/>
      <c r="N3461" s="59">
        <v>549</v>
      </c>
      <c r="O3461" s="68">
        <f t="shared" si="1105"/>
        <v>137.25</v>
      </c>
      <c r="P3461" s="68">
        <f t="shared" si="1109"/>
        <v>411.75</v>
      </c>
      <c r="Q3461" s="69">
        <f t="shared" si="1106"/>
        <v>0.25</v>
      </c>
    </row>
    <row r="3462" spans="1:17" ht="0.95" customHeight="1" thickTop="1" x14ac:dyDescent="0.2">
      <c r="A3462" s="11"/>
      <c r="B3462" s="11"/>
      <c r="C3462" s="11"/>
      <c r="D3462" s="11"/>
      <c r="E3462" s="11"/>
      <c r="F3462" s="11"/>
      <c r="G3462" s="11"/>
      <c r="H3462" s="11"/>
      <c r="I3462" s="11"/>
      <c r="J3462" s="11"/>
      <c r="K3462" s="65" t="b">
        <f t="shared" si="1108"/>
        <v>0</v>
      </c>
      <c r="N3462" s="59"/>
      <c r="O3462" s="68">
        <f t="shared" si="1105"/>
        <v>0</v>
      </c>
      <c r="P3462" s="68">
        <f t="shared" si="1109"/>
        <v>0</v>
      </c>
      <c r="Q3462" s="69" t="e">
        <f t="shared" si="1106"/>
        <v>#DIV/0!</v>
      </c>
    </row>
    <row r="3463" spans="1:17" ht="18" customHeight="1" x14ac:dyDescent="0.2">
      <c r="A3463" s="2" t="s">
        <v>1675</v>
      </c>
      <c r="B3463" s="4" t="s">
        <v>36</v>
      </c>
      <c r="C3463" s="2" t="s">
        <v>37</v>
      </c>
      <c r="D3463" s="2" t="s">
        <v>9</v>
      </c>
      <c r="E3463" s="129" t="s">
        <v>38</v>
      </c>
      <c r="F3463" s="129"/>
      <c r="G3463" s="3" t="s">
        <v>39</v>
      </c>
      <c r="H3463" s="4" t="s">
        <v>40</v>
      </c>
      <c r="I3463" s="4" t="s">
        <v>41</v>
      </c>
      <c r="J3463" s="4" t="s">
        <v>10</v>
      </c>
      <c r="K3463" s="65">
        <f t="shared" si="1108"/>
        <v>11.52</v>
      </c>
      <c r="N3463" s="59" t="s">
        <v>41</v>
      </c>
      <c r="O3463" s="68" t="e">
        <f t="shared" si="1105"/>
        <v>#VALUE!</v>
      </c>
      <c r="P3463" s="68" t="e">
        <f t="shared" si="1109"/>
        <v>#VALUE!</v>
      </c>
      <c r="Q3463" s="69" t="e">
        <f t="shared" si="1106"/>
        <v>#VALUE!</v>
      </c>
    </row>
    <row r="3464" spans="1:17" ht="39" customHeight="1" x14ac:dyDescent="0.2">
      <c r="A3464" s="6" t="s">
        <v>42</v>
      </c>
      <c r="B3464" s="8">
        <v>91872</v>
      </c>
      <c r="C3464" s="6" t="s">
        <v>44</v>
      </c>
      <c r="D3464" s="6" t="s">
        <v>1676</v>
      </c>
      <c r="E3464" s="138" t="s">
        <v>157</v>
      </c>
      <c r="F3464" s="138"/>
      <c r="G3464" s="7" t="s">
        <v>108</v>
      </c>
      <c r="H3464" s="10">
        <v>1</v>
      </c>
      <c r="I3464" s="9">
        <f>SUM(J3465:J3467)</f>
        <v>11.52</v>
      </c>
      <c r="J3464" s="9">
        <f>H3464*I3464</f>
        <v>11.52</v>
      </c>
      <c r="K3464" s="65"/>
      <c r="N3464" s="59">
        <v>15.36</v>
      </c>
      <c r="O3464" s="68">
        <f t="shared" ref="O3464:O3527" si="1132">N3464*$O$4</f>
        <v>3.84</v>
      </c>
      <c r="P3464" s="68">
        <f t="shared" si="1109"/>
        <v>11.52</v>
      </c>
      <c r="Q3464" s="69">
        <f t="shared" ref="Q3464:Q3527" si="1133">1-(P3464/N3464)</f>
        <v>0.25</v>
      </c>
    </row>
    <row r="3465" spans="1:17" ht="26.1" customHeight="1" x14ac:dyDescent="0.2">
      <c r="A3465" s="12" t="s">
        <v>48</v>
      </c>
      <c r="B3465" s="14">
        <v>88247</v>
      </c>
      <c r="C3465" s="12" t="s">
        <v>44</v>
      </c>
      <c r="D3465" s="12" t="s">
        <v>1049</v>
      </c>
      <c r="E3465" s="137" t="s">
        <v>46</v>
      </c>
      <c r="F3465" s="137"/>
      <c r="G3465" s="13" t="s">
        <v>73</v>
      </c>
      <c r="H3465" s="16">
        <v>0.19400000000000001</v>
      </c>
      <c r="I3465" s="15">
        <f t="shared" ref="I3465:I3467" si="1134">P3465</f>
        <v>13.5975</v>
      </c>
      <c r="J3465" s="15">
        <f>ROUND(H3465*I3465,2)</f>
        <v>2.64</v>
      </c>
      <c r="K3465" s="65"/>
      <c r="N3465" s="59">
        <v>18.13</v>
      </c>
      <c r="O3465" s="68">
        <f t="shared" si="1132"/>
        <v>4.5324999999999998</v>
      </c>
      <c r="P3465" s="68">
        <f t="shared" si="1109"/>
        <v>13.5975</v>
      </c>
      <c r="Q3465" s="69">
        <f t="shared" si="1133"/>
        <v>0.25</v>
      </c>
    </row>
    <row r="3466" spans="1:17" ht="24" customHeight="1" x14ac:dyDescent="0.2">
      <c r="A3466" s="12" t="s">
        <v>48</v>
      </c>
      <c r="B3466" s="14">
        <v>88264</v>
      </c>
      <c r="C3466" s="12" t="s">
        <v>44</v>
      </c>
      <c r="D3466" s="12" t="s">
        <v>564</v>
      </c>
      <c r="E3466" s="137" t="s">
        <v>46</v>
      </c>
      <c r="F3466" s="137"/>
      <c r="G3466" s="13" t="s">
        <v>73</v>
      </c>
      <c r="H3466" s="16">
        <v>0.19400000000000001</v>
      </c>
      <c r="I3466" s="15">
        <f t="shared" si="1134"/>
        <v>16.484999999999999</v>
      </c>
      <c r="J3466" s="15">
        <f t="shared" ref="J3466:J3467" si="1135">ROUNDDOWN(H3466*I3466,2)</f>
        <v>3.19</v>
      </c>
      <c r="K3466" s="65"/>
      <c r="N3466" s="59">
        <v>21.98</v>
      </c>
      <c r="O3466" s="68">
        <f t="shared" si="1132"/>
        <v>5.4950000000000001</v>
      </c>
      <c r="P3466" s="68">
        <f t="shared" si="1109"/>
        <v>16.484999999999999</v>
      </c>
      <c r="Q3466" s="69">
        <f t="shared" si="1133"/>
        <v>0.25</v>
      </c>
    </row>
    <row r="3467" spans="1:17" ht="26.1" customHeight="1" thickBot="1" x14ac:dyDescent="0.25">
      <c r="A3467" s="17" t="s">
        <v>50</v>
      </c>
      <c r="B3467" s="19">
        <v>2685</v>
      </c>
      <c r="C3467" s="17" t="s">
        <v>44</v>
      </c>
      <c r="D3467" s="17" t="s">
        <v>1176</v>
      </c>
      <c r="E3467" s="139" t="s">
        <v>54</v>
      </c>
      <c r="F3467" s="139"/>
      <c r="G3467" s="18" t="s">
        <v>108</v>
      </c>
      <c r="H3467" s="21">
        <v>1.0169999999999999</v>
      </c>
      <c r="I3467" s="20">
        <f t="shared" si="1134"/>
        <v>5.6025</v>
      </c>
      <c r="J3467" s="20">
        <f t="shared" si="1135"/>
        <v>5.69</v>
      </c>
      <c r="K3467" s="65"/>
      <c r="N3467" s="59">
        <v>7.47</v>
      </c>
      <c r="O3467" s="68">
        <f t="shared" si="1132"/>
        <v>1.8674999999999999</v>
      </c>
      <c r="P3467" s="68">
        <f t="shared" si="1109"/>
        <v>5.6025</v>
      </c>
      <c r="Q3467" s="69">
        <f t="shared" si="1133"/>
        <v>0.25</v>
      </c>
    </row>
    <row r="3468" spans="1:17" ht="0.95" customHeight="1" thickTop="1" x14ac:dyDescent="0.2">
      <c r="A3468" s="11"/>
      <c r="B3468" s="11"/>
      <c r="C3468" s="11"/>
      <c r="D3468" s="11"/>
      <c r="E3468" s="11"/>
      <c r="F3468" s="11"/>
      <c r="G3468" s="11"/>
      <c r="H3468" s="11"/>
      <c r="I3468" s="11"/>
      <c r="J3468" s="11"/>
      <c r="K3468" s="65" t="b">
        <f t="shared" ref="K3468:K3523" si="1136">IF(J3468="Total",J3469)</f>
        <v>0</v>
      </c>
      <c r="N3468" s="59"/>
      <c r="O3468" s="68">
        <f t="shared" si="1132"/>
        <v>0</v>
      </c>
      <c r="P3468" s="68">
        <f t="shared" si="1109"/>
        <v>0</v>
      </c>
      <c r="Q3468" s="69" t="e">
        <f t="shared" si="1133"/>
        <v>#DIV/0!</v>
      </c>
    </row>
    <row r="3469" spans="1:17" ht="18" customHeight="1" x14ac:dyDescent="0.2">
      <c r="A3469" s="2" t="s">
        <v>1677</v>
      </c>
      <c r="B3469" s="4" t="s">
        <v>36</v>
      </c>
      <c r="C3469" s="2" t="s">
        <v>37</v>
      </c>
      <c r="D3469" s="2" t="s">
        <v>9</v>
      </c>
      <c r="E3469" s="129" t="s">
        <v>38</v>
      </c>
      <c r="F3469" s="129"/>
      <c r="G3469" s="3" t="s">
        <v>39</v>
      </c>
      <c r="H3469" s="4" t="s">
        <v>40</v>
      </c>
      <c r="I3469" s="4" t="s">
        <v>41</v>
      </c>
      <c r="J3469" s="4" t="s">
        <v>10</v>
      </c>
      <c r="K3469" s="65">
        <f t="shared" si="1136"/>
        <v>42.739999999999995</v>
      </c>
      <c r="N3469" s="59" t="s">
        <v>41</v>
      </c>
      <c r="O3469" s="68" t="e">
        <f t="shared" si="1132"/>
        <v>#VALUE!</v>
      </c>
      <c r="P3469" s="68" t="e">
        <f t="shared" si="1109"/>
        <v>#VALUE!</v>
      </c>
      <c r="Q3469" s="69" t="e">
        <f t="shared" si="1133"/>
        <v>#VALUE!</v>
      </c>
    </row>
    <row r="3470" spans="1:17" ht="26.1" customHeight="1" x14ac:dyDescent="0.2">
      <c r="A3470" s="6" t="s">
        <v>42</v>
      </c>
      <c r="B3470" s="8">
        <v>96973</v>
      </c>
      <c r="C3470" s="6" t="s">
        <v>44</v>
      </c>
      <c r="D3470" s="6" t="s">
        <v>1678</v>
      </c>
      <c r="E3470" s="138" t="s">
        <v>157</v>
      </c>
      <c r="F3470" s="138"/>
      <c r="G3470" s="7" t="s">
        <v>108</v>
      </c>
      <c r="H3470" s="10">
        <v>1</v>
      </c>
      <c r="I3470" s="9">
        <f>SUM(J3471:J3474)</f>
        <v>42.739999999999995</v>
      </c>
      <c r="J3470" s="9">
        <f>H3470*I3470</f>
        <v>42.739999999999995</v>
      </c>
      <c r="K3470" s="65"/>
      <c r="N3470" s="59">
        <v>56.99</v>
      </c>
      <c r="O3470" s="68">
        <f t="shared" si="1132"/>
        <v>14.2475</v>
      </c>
      <c r="P3470" s="68">
        <f t="shared" ref="P3470:P3533" si="1137">N3470-O3470</f>
        <v>42.7425</v>
      </c>
      <c r="Q3470" s="69">
        <f t="shared" si="1133"/>
        <v>0.25</v>
      </c>
    </row>
    <row r="3471" spans="1:17" ht="26.1" customHeight="1" x14ac:dyDescent="0.2">
      <c r="A3471" s="12" t="s">
        <v>48</v>
      </c>
      <c r="B3471" s="14">
        <v>88247</v>
      </c>
      <c r="C3471" s="12" t="s">
        <v>44</v>
      </c>
      <c r="D3471" s="12" t="s">
        <v>1049</v>
      </c>
      <c r="E3471" s="137" t="s">
        <v>46</v>
      </c>
      <c r="F3471" s="137"/>
      <c r="G3471" s="13" t="s">
        <v>73</v>
      </c>
      <c r="H3471" s="16">
        <v>0.25330000000000003</v>
      </c>
      <c r="I3471" s="15">
        <f t="shared" ref="I3471:I3474" si="1138">P3471</f>
        <v>13.5975</v>
      </c>
      <c r="J3471" s="15">
        <f>ROUND(H3471*I3471,2)</f>
        <v>3.44</v>
      </c>
      <c r="K3471" s="65"/>
      <c r="N3471" s="59">
        <v>18.13</v>
      </c>
      <c r="O3471" s="68">
        <f t="shared" si="1132"/>
        <v>4.5324999999999998</v>
      </c>
      <c r="P3471" s="68">
        <f t="shared" si="1137"/>
        <v>13.5975</v>
      </c>
      <c r="Q3471" s="69">
        <f t="shared" si="1133"/>
        <v>0.25</v>
      </c>
    </row>
    <row r="3472" spans="1:17" ht="24" customHeight="1" x14ac:dyDescent="0.2">
      <c r="A3472" s="12" t="s">
        <v>48</v>
      </c>
      <c r="B3472" s="14">
        <v>88264</v>
      </c>
      <c r="C3472" s="12" t="s">
        <v>44</v>
      </c>
      <c r="D3472" s="12" t="s">
        <v>564</v>
      </c>
      <c r="E3472" s="137" t="s">
        <v>46</v>
      </c>
      <c r="F3472" s="137"/>
      <c r="G3472" s="13" t="s">
        <v>73</v>
      </c>
      <c r="H3472" s="16">
        <v>0.25330000000000003</v>
      </c>
      <c r="I3472" s="15">
        <f t="shared" si="1138"/>
        <v>16.484999999999999</v>
      </c>
      <c r="J3472" s="15">
        <f>ROUND(H3472*I3472,2)</f>
        <v>4.18</v>
      </c>
      <c r="K3472" s="65"/>
      <c r="N3472" s="59">
        <v>21.98</v>
      </c>
      <c r="O3472" s="68">
        <f t="shared" si="1132"/>
        <v>5.4950000000000001</v>
      </c>
      <c r="P3472" s="68">
        <f t="shared" si="1137"/>
        <v>16.484999999999999</v>
      </c>
      <c r="Q3472" s="69">
        <f t="shared" si="1133"/>
        <v>0.25</v>
      </c>
    </row>
    <row r="3473" spans="1:17" ht="26.1" customHeight="1" x14ac:dyDescent="0.2">
      <c r="A3473" s="12" t="s">
        <v>48</v>
      </c>
      <c r="B3473" s="14">
        <v>98463</v>
      </c>
      <c r="C3473" s="12" t="s">
        <v>44</v>
      </c>
      <c r="D3473" s="12" t="s">
        <v>1679</v>
      </c>
      <c r="E3473" s="137" t="s">
        <v>157</v>
      </c>
      <c r="F3473" s="137"/>
      <c r="G3473" s="13" t="s">
        <v>130</v>
      </c>
      <c r="H3473" s="16">
        <v>0.5</v>
      </c>
      <c r="I3473" s="15">
        <f t="shared" si="1138"/>
        <v>15.75</v>
      </c>
      <c r="J3473" s="15">
        <f t="shared" ref="J3473:J3474" si="1139">ROUNDDOWN(H3473*I3473,2)</f>
        <v>7.87</v>
      </c>
      <c r="K3473" s="65"/>
      <c r="N3473" s="59">
        <v>21</v>
      </c>
      <c r="O3473" s="68">
        <f t="shared" si="1132"/>
        <v>5.25</v>
      </c>
      <c r="P3473" s="68">
        <f t="shared" si="1137"/>
        <v>15.75</v>
      </c>
      <c r="Q3473" s="69">
        <f t="shared" si="1133"/>
        <v>0.25</v>
      </c>
    </row>
    <row r="3474" spans="1:17" ht="24" customHeight="1" thickBot="1" x14ac:dyDescent="0.25">
      <c r="A3474" s="17" t="s">
        <v>50</v>
      </c>
      <c r="B3474" s="19">
        <v>863</v>
      </c>
      <c r="C3474" s="17" t="s">
        <v>44</v>
      </c>
      <c r="D3474" s="17" t="s">
        <v>1349</v>
      </c>
      <c r="E3474" s="139" t="s">
        <v>54</v>
      </c>
      <c r="F3474" s="139"/>
      <c r="G3474" s="18" t="s">
        <v>108</v>
      </c>
      <c r="H3474" s="21">
        <v>1.05</v>
      </c>
      <c r="I3474" s="20">
        <f t="shared" si="1138"/>
        <v>25.9575</v>
      </c>
      <c r="J3474" s="20">
        <f t="shared" si="1139"/>
        <v>27.25</v>
      </c>
      <c r="K3474" s="65"/>
      <c r="N3474" s="59">
        <v>34.61</v>
      </c>
      <c r="O3474" s="68">
        <f t="shared" si="1132"/>
        <v>8.6524999999999999</v>
      </c>
      <c r="P3474" s="68">
        <f t="shared" si="1137"/>
        <v>25.9575</v>
      </c>
      <c r="Q3474" s="69">
        <f t="shared" si="1133"/>
        <v>0.25</v>
      </c>
    </row>
    <row r="3475" spans="1:17" ht="0.95" customHeight="1" thickTop="1" x14ac:dyDescent="0.2">
      <c r="A3475" s="11"/>
      <c r="B3475" s="11"/>
      <c r="C3475" s="11"/>
      <c r="D3475" s="11"/>
      <c r="E3475" s="11"/>
      <c r="F3475" s="11"/>
      <c r="G3475" s="11"/>
      <c r="H3475" s="11"/>
      <c r="I3475" s="11"/>
      <c r="J3475" s="11"/>
      <c r="K3475" s="65" t="b">
        <f t="shared" si="1136"/>
        <v>0</v>
      </c>
      <c r="N3475" s="59"/>
      <c r="O3475" s="68">
        <f t="shared" si="1132"/>
        <v>0</v>
      </c>
      <c r="P3475" s="68">
        <f t="shared" si="1137"/>
        <v>0</v>
      </c>
      <c r="Q3475" s="69" t="e">
        <f t="shared" si="1133"/>
        <v>#DIV/0!</v>
      </c>
    </row>
    <row r="3476" spans="1:17" ht="18" customHeight="1" x14ac:dyDescent="0.2">
      <c r="A3476" s="2" t="s">
        <v>1680</v>
      </c>
      <c r="B3476" s="4" t="s">
        <v>36</v>
      </c>
      <c r="C3476" s="2" t="s">
        <v>37</v>
      </c>
      <c r="D3476" s="2" t="s">
        <v>9</v>
      </c>
      <c r="E3476" s="129" t="s">
        <v>38</v>
      </c>
      <c r="F3476" s="129"/>
      <c r="G3476" s="3" t="s">
        <v>39</v>
      </c>
      <c r="H3476" s="4" t="s">
        <v>40</v>
      </c>
      <c r="I3476" s="4" t="s">
        <v>41</v>
      </c>
      <c r="J3476" s="4" t="s">
        <v>10</v>
      </c>
      <c r="K3476" s="65">
        <f t="shared" si="1136"/>
        <v>41.69</v>
      </c>
      <c r="N3476" s="59" t="s">
        <v>41</v>
      </c>
      <c r="O3476" s="68" t="e">
        <f t="shared" si="1132"/>
        <v>#VALUE!</v>
      </c>
      <c r="P3476" s="68" t="e">
        <f t="shared" si="1137"/>
        <v>#VALUE!</v>
      </c>
      <c r="Q3476" s="69" t="e">
        <f t="shared" si="1133"/>
        <v>#VALUE!</v>
      </c>
    </row>
    <row r="3477" spans="1:17" ht="26.1" customHeight="1" x14ac:dyDescent="0.2">
      <c r="A3477" s="6" t="s">
        <v>42</v>
      </c>
      <c r="B3477" s="8">
        <v>96977</v>
      </c>
      <c r="C3477" s="6" t="s">
        <v>44</v>
      </c>
      <c r="D3477" s="6" t="s">
        <v>1274</v>
      </c>
      <c r="E3477" s="138" t="s">
        <v>157</v>
      </c>
      <c r="F3477" s="138"/>
      <c r="G3477" s="7" t="s">
        <v>108</v>
      </c>
      <c r="H3477" s="10">
        <v>1</v>
      </c>
      <c r="I3477" s="9">
        <f>SUM(J3478:J3480)</f>
        <v>41.69</v>
      </c>
      <c r="J3477" s="9">
        <f>H3477*I3477</f>
        <v>41.69</v>
      </c>
      <c r="K3477" s="65"/>
      <c r="N3477" s="59">
        <v>55.59</v>
      </c>
      <c r="O3477" s="68">
        <f t="shared" si="1132"/>
        <v>13.897500000000001</v>
      </c>
      <c r="P3477" s="68">
        <f t="shared" si="1137"/>
        <v>41.692500000000003</v>
      </c>
      <c r="Q3477" s="69">
        <f t="shared" si="1133"/>
        <v>0.25</v>
      </c>
    </row>
    <row r="3478" spans="1:17" ht="26.1" customHeight="1" x14ac:dyDescent="0.2">
      <c r="A3478" s="12" t="s">
        <v>48</v>
      </c>
      <c r="B3478" s="14">
        <v>88247</v>
      </c>
      <c r="C3478" s="12" t="s">
        <v>44</v>
      </c>
      <c r="D3478" s="12" t="s">
        <v>1049</v>
      </c>
      <c r="E3478" s="137" t="s">
        <v>46</v>
      </c>
      <c r="F3478" s="137"/>
      <c r="G3478" s="13" t="s">
        <v>73</v>
      </c>
      <c r="H3478" s="16">
        <v>3.3700000000000001E-2</v>
      </c>
      <c r="I3478" s="15">
        <f t="shared" ref="I3478:I3480" si="1140">P3478</f>
        <v>13.5975</v>
      </c>
      <c r="J3478" s="15">
        <f>ROUND(H3478*I3478,2)</f>
        <v>0.46</v>
      </c>
      <c r="K3478" s="65"/>
      <c r="N3478" s="59">
        <v>18.13</v>
      </c>
      <c r="O3478" s="68">
        <f t="shared" si="1132"/>
        <v>4.5324999999999998</v>
      </c>
      <c r="P3478" s="68">
        <f t="shared" si="1137"/>
        <v>13.5975</v>
      </c>
      <c r="Q3478" s="69">
        <f t="shared" si="1133"/>
        <v>0.25</v>
      </c>
    </row>
    <row r="3479" spans="1:17" ht="24" customHeight="1" x14ac:dyDescent="0.2">
      <c r="A3479" s="12" t="s">
        <v>48</v>
      </c>
      <c r="B3479" s="14">
        <v>88264</v>
      </c>
      <c r="C3479" s="12" t="s">
        <v>44</v>
      </c>
      <c r="D3479" s="12" t="s">
        <v>564</v>
      </c>
      <c r="E3479" s="137" t="s">
        <v>46</v>
      </c>
      <c r="F3479" s="137"/>
      <c r="G3479" s="13" t="s">
        <v>73</v>
      </c>
      <c r="H3479" s="16">
        <v>3.3700000000000001E-2</v>
      </c>
      <c r="I3479" s="15">
        <f t="shared" si="1140"/>
        <v>16.484999999999999</v>
      </c>
      <c r="J3479" s="15">
        <f t="shared" ref="J3479:J3480" si="1141">ROUNDDOWN(H3479*I3479,2)</f>
        <v>0.55000000000000004</v>
      </c>
      <c r="K3479" s="65"/>
      <c r="N3479" s="59">
        <v>21.98</v>
      </c>
      <c r="O3479" s="68">
        <f t="shared" si="1132"/>
        <v>5.4950000000000001</v>
      </c>
      <c r="P3479" s="68">
        <f t="shared" si="1137"/>
        <v>16.484999999999999</v>
      </c>
      <c r="Q3479" s="69">
        <f t="shared" si="1133"/>
        <v>0.25</v>
      </c>
    </row>
    <row r="3480" spans="1:17" ht="24" customHeight="1" thickBot="1" x14ac:dyDescent="0.25">
      <c r="A3480" s="17" t="s">
        <v>50</v>
      </c>
      <c r="B3480" s="19">
        <v>867</v>
      </c>
      <c r="C3480" s="17" t="s">
        <v>44</v>
      </c>
      <c r="D3480" s="17" t="s">
        <v>1275</v>
      </c>
      <c r="E3480" s="139" t="s">
        <v>54</v>
      </c>
      <c r="F3480" s="139"/>
      <c r="G3480" s="18" t="s">
        <v>108</v>
      </c>
      <c r="H3480" s="21">
        <v>1.1000000000000001</v>
      </c>
      <c r="I3480" s="20">
        <f t="shared" si="1140"/>
        <v>36.982500000000002</v>
      </c>
      <c r="J3480" s="20">
        <f t="shared" si="1141"/>
        <v>40.68</v>
      </c>
      <c r="K3480" s="65"/>
      <c r="N3480" s="59">
        <v>49.31</v>
      </c>
      <c r="O3480" s="68">
        <f t="shared" si="1132"/>
        <v>12.327500000000001</v>
      </c>
      <c r="P3480" s="68">
        <f t="shared" si="1137"/>
        <v>36.982500000000002</v>
      </c>
      <c r="Q3480" s="69">
        <f t="shared" si="1133"/>
        <v>0.25</v>
      </c>
    </row>
    <row r="3481" spans="1:17" ht="0.95" customHeight="1" thickTop="1" x14ac:dyDescent="0.2">
      <c r="A3481" s="11"/>
      <c r="B3481" s="11"/>
      <c r="C3481" s="11"/>
      <c r="D3481" s="11"/>
      <c r="E3481" s="11"/>
      <c r="F3481" s="11"/>
      <c r="G3481" s="11"/>
      <c r="H3481" s="11"/>
      <c r="I3481" s="11"/>
      <c r="J3481" s="11"/>
      <c r="K3481" s="65" t="b">
        <f t="shared" si="1136"/>
        <v>0</v>
      </c>
      <c r="N3481" s="59"/>
      <c r="O3481" s="68">
        <f t="shared" si="1132"/>
        <v>0</v>
      </c>
      <c r="P3481" s="68">
        <f t="shared" si="1137"/>
        <v>0</v>
      </c>
      <c r="Q3481" s="69" t="e">
        <f t="shared" si="1133"/>
        <v>#DIV/0!</v>
      </c>
    </row>
    <row r="3482" spans="1:17" ht="18" customHeight="1" x14ac:dyDescent="0.2">
      <c r="A3482" s="2" t="s">
        <v>1681</v>
      </c>
      <c r="B3482" s="4" t="s">
        <v>36</v>
      </c>
      <c r="C3482" s="2" t="s">
        <v>37</v>
      </c>
      <c r="D3482" s="2" t="s">
        <v>9</v>
      </c>
      <c r="E3482" s="129" t="s">
        <v>38</v>
      </c>
      <c r="F3482" s="129"/>
      <c r="G3482" s="3" t="s">
        <v>39</v>
      </c>
      <c r="H3482" s="4" t="s">
        <v>40</v>
      </c>
      <c r="I3482" s="4" t="s">
        <v>41</v>
      </c>
      <c r="J3482" s="4" t="s">
        <v>10</v>
      </c>
      <c r="K3482" s="65">
        <f t="shared" si="1136"/>
        <v>60.56</v>
      </c>
      <c r="N3482" s="59" t="s">
        <v>41</v>
      </c>
      <c r="O3482" s="68" t="e">
        <f t="shared" si="1132"/>
        <v>#VALUE!</v>
      </c>
      <c r="P3482" s="68" t="e">
        <f t="shared" si="1137"/>
        <v>#VALUE!</v>
      </c>
      <c r="Q3482" s="69" t="e">
        <f t="shared" si="1133"/>
        <v>#VALUE!</v>
      </c>
    </row>
    <row r="3483" spans="1:17" ht="26.1" customHeight="1" x14ac:dyDescent="0.2">
      <c r="A3483" s="6" t="s">
        <v>42</v>
      </c>
      <c r="B3483" s="8">
        <v>96985</v>
      </c>
      <c r="C3483" s="6" t="s">
        <v>44</v>
      </c>
      <c r="D3483" s="6" t="s">
        <v>216</v>
      </c>
      <c r="E3483" s="138" t="s">
        <v>157</v>
      </c>
      <c r="F3483" s="138"/>
      <c r="G3483" s="7" t="s">
        <v>130</v>
      </c>
      <c r="H3483" s="10">
        <v>1</v>
      </c>
      <c r="I3483" s="9">
        <f>SUM(J3484:J3486)</f>
        <v>60.56</v>
      </c>
      <c r="J3483" s="9">
        <f>H3483*I3483</f>
        <v>60.56</v>
      </c>
      <c r="K3483" s="65"/>
      <c r="N3483" s="59">
        <v>80.739999999999995</v>
      </c>
      <c r="O3483" s="68">
        <f t="shared" si="1132"/>
        <v>20.184999999999999</v>
      </c>
      <c r="P3483" s="68">
        <f t="shared" si="1137"/>
        <v>60.554999999999993</v>
      </c>
      <c r="Q3483" s="69">
        <f t="shared" si="1133"/>
        <v>0.25</v>
      </c>
    </row>
    <row r="3484" spans="1:17" ht="26.1" customHeight="1" x14ac:dyDescent="0.2">
      <c r="A3484" s="12" t="s">
        <v>48</v>
      </c>
      <c r="B3484" s="14">
        <v>88247</v>
      </c>
      <c r="C3484" s="12" t="s">
        <v>44</v>
      </c>
      <c r="D3484" s="12" t="s">
        <v>1049</v>
      </c>
      <c r="E3484" s="137" t="s">
        <v>46</v>
      </c>
      <c r="F3484" s="137"/>
      <c r="G3484" s="13" t="s">
        <v>73</v>
      </c>
      <c r="H3484" s="16">
        <v>0.25309999999999999</v>
      </c>
      <c r="I3484" s="15">
        <f t="shared" ref="I3484:I3486" si="1142">P3484</f>
        <v>13.5975</v>
      </c>
      <c r="J3484" s="15">
        <f t="shared" ref="J3484:J3486" si="1143">ROUNDDOWN(H3484*I3484,2)</f>
        <v>3.44</v>
      </c>
      <c r="K3484" s="65"/>
      <c r="N3484" s="59">
        <v>18.13</v>
      </c>
      <c r="O3484" s="68">
        <f t="shared" si="1132"/>
        <v>4.5324999999999998</v>
      </c>
      <c r="P3484" s="68">
        <f t="shared" si="1137"/>
        <v>13.5975</v>
      </c>
      <c r="Q3484" s="69">
        <f t="shared" si="1133"/>
        <v>0.25</v>
      </c>
    </row>
    <row r="3485" spans="1:17" ht="24" customHeight="1" x14ac:dyDescent="0.2">
      <c r="A3485" s="12" t="s">
        <v>48</v>
      </c>
      <c r="B3485" s="14">
        <v>88264</v>
      </c>
      <c r="C3485" s="12" t="s">
        <v>44</v>
      </c>
      <c r="D3485" s="12" t="s">
        <v>564</v>
      </c>
      <c r="E3485" s="137" t="s">
        <v>46</v>
      </c>
      <c r="F3485" s="137"/>
      <c r="G3485" s="13" t="s">
        <v>73</v>
      </c>
      <c r="H3485" s="16">
        <v>0.25309999999999999</v>
      </c>
      <c r="I3485" s="15">
        <f t="shared" si="1142"/>
        <v>16.484999999999999</v>
      </c>
      <c r="J3485" s="15">
        <f t="shared" si="1143"/>
        <v>4.17</v>
      </c>
      <c r="K3485" s="65"/>
      <c r="N3485" s="59">
        <v>21.98</v>
      </c>
      <c r="O3485" s="68">
        <f t="shared" si="1132"/>
        <v>5.4950000000000001</v>
      </c>
      <c r="P3485" s="68">
        <f t="shared" si="1137"/>
        <v>16.484999999999999</v>
      </c>
      <c r="Q3485" s="69">
        <f t="shared" si="1133"/>
        <v>0.25</v>
      </c>
    </row>
    <row r="3486" spans="1:17" ht="39" customHeight="1" thickBot="1" x14ac:dyDescent="0.25">
      <c r="A3486" s="17" t="s">
        <v>50</v>
      </c>
      <c r="B3486" s="19">
        <v>3379</v>
      </c>
      <c r="C3486" s="17" t="s">
        <v>44</v>
      </c>
      <c r="D3486" s="17" t="s">
        <v>1298</v>
      </c>
      <c r="E3486" s="139" t="s">
        <v>54</v>
      </c>
      <c r="F3486" s="139"/>
      <c r="G3486" s="18" t="s">
        <v>130</v>
      </c>
      <c r="H3486" s="21">
        <v>1</v>
      </c>
      <c r="I3486" s="20">
        <f t="shared" si="1142"/>
        <v>52.949999999999996</v>
      </c>
      <c r="J3486" s="20">
        <f t="shared" si="1143"/>
        <v>52.95</v>
      </c>
      <c r="K3486" s="65"/>
      <c r="N3486" s="59">
        <v>70.599999999999994</v>
      </c>
      <c r="O3486" s="68">
        <f t="shared" si="1132"/>
        <v>17.649999999999999</v>
      </c>
      <c r="P3486" s="68">
        <f t="shared" si="1137"/>
        <v>52.949999999999996</v>
      </c>
      <c r="Q3486" s="69">
        <f t="shared" si="1133"/>
        <v>0.25</v>
      </c>
    </row>
    <row r="3487" spans="1:17" ht="0.95" customHeight="1" thickTop="1" x14ac:dyDescent="0.2">
      <c r="A3487" s="11"/>
      <c r="B3487" s="11"/>
      <c r="C3487" s="11"/>
      <c r="D3487" s="11"/>
      <c r="E3487" s="11"/>
      <c r="F3487" s="11"/>
      <c r="G3487" s="11"/>
      <c r="H3487" s="11"/>
      <c r="I3487" s="11"/>
      <c r="J3487" s="11"/>
      <c r="K3487" s="65" t="b">
        <f t="shared" si="1136"/>
        <v>0</v>
      </c>
      <c r="N3487" s="59"/>
      <c r="O3487" s="68">
        <f t="shared" si="1132"/>
        <v>0</v>
      </c>
      <c r="P3487" s="68">
        <f t="shared" si="1137"/>
        <v>0</v>
      </c>
      <c r="Q3487" s="69" t="e">
        <f t="shared" si="1133"/>
        <v>#DIV/0!</v>
      </c>
    </row>
    <row r="3488" spans="1:17" ht="18" customHeight="1" x14ac:dyDescent="0.2">
      <c r="A3488" s="2" t="s">
        <v>1682</v>
      </c>
      <c r="B3488" s="4" t="s">
        <v>36</v>
      </c>
      <c r="C3488" s="2" t="s">
        <v>37</v>
      </c>
      <c r="D3488" s="2" t="s">
        <v>9</v>
      </c>
      <c r="E3488" s="129" t="s">
        <v>38</v>
      </c>
      <c r="F3488" s="129"/>
      <c r="G3488" s="3" t="s">
        <v>39</v>
      </c>
      <c r="H3488" s="4" t="s">
        <v>40</v>
      </c>
      <c r="I3488" s="4" t="s">
        <v>41</v>
      </c>
      <c r="J3488" s="4" t="s">
        <v>10</v>
      </c>
      <c r="K3488" s="65">
        <f t="shared" si="1136"/>
        <v>20.67</v>
      </c>
      <c r="N3488" s="59" t="s">
        <v>41</v>
      </c>
      <c r="O3488" s="68" t="e">
        <f t="shared" si="1132"/>
        <v>#VALUE!</v>
      </c>
      <c r="P3488" s="68" t="e">
        <f t="shared" si="1137"/>
        <v>#VALUE!</v>
      </c>
      <c r="Q3488" s="69" t="e">
        <f t="shared" si="1133"/>
        <v>#VALUE!</v>
      </c>
    </row>
    <row r="3489" spans="1:17" ht="26.1" customHeight="1" x14ac:dyDescent="0.2">
      <c r="A3489" s="6" t="s">
        <v>42</v>
      </c>
      <c r="B3489" s="8">
        <v>8795</v>
      </c>
      <c r="C3489" s="6" t="s">
        <v>90</v>
      </c>
      <c r="D3489" s="6" t="s">
        <v>1683</v>
      </c>
      <c r="E3489" s="138" t="s">
        <v>1684</v>
      </c>
      <c r="F3489" s="138"/>
      <c r="G3489" s="7" t="s">
        <v>545</v>
      </c>
      <c r="H3489" s="10">
        <v>1</v>
      </c>
      <c r="I3489" s="9">
        <f>SUM(J3490:J3492)</f>
        <v>20.67</v>
      </c>
      <c r="J3489" s="9">
        <f>H3489*I3489</f>
        <v>20.67</v>
      </c>
      <c r="K3489" s="65"/>
      <c r="N3489" s="59">
        <v>27.55</v>
      </c>
      <c r="O3489" s="68">
        <f t="shared" si="1132"/>
        <v>6.8875000000000002</v>
      </c>
      <c r="P3489" s="68">
        <f t="shared" si="1137"/>
        <v>20.662500000000001</v>
      </c>
      <c r="Q3489" s="69">
        <f t="shared" si="1133"/>
        <v>0.25</v>
      </c>
    </row>
    <row r="3490" spans="1:17" ht="24" customHeight="1" x14ac:dyDescent="0.2">
      <c r="A3490" s="12" t="s">
        <v>48</v>
      </c>
      <c r="B3490" s="14">
        <v>88316</v>
      </c>
      <c r="C3490" s="12" t="s">
        <v>44</v>
      </c>
      <c r="D3490" s="12" t="s">
        <v>106</v>
      </c>
      <c r="E3490" s="137" t="s">
        <v>46</v>
      </c>
      <c r="F3490" s="137"/>
      <c r="G3490" s="13" t="s">
        <v>73</v>
      </c>
      <c r="H3490" s="16">
        <v>0.501</v>
      </c>
      <c r="I3490" s="15">
        <f t="shared" ref="I3490:I3492" si="1144">P3490</f>
        <v>12.84</v>
      </c>
      <c r="J3490" s="15">
        <f>ROUND(H3490*I3490,2)</f>
        <v>6.43</v>
      </c>
      <c r="K3490" s="65"/>
      <c r="N3490" s="59">
        <v>17.12</v>
      </c>
      <c r="O3490" s="68">
        <f t="shared" si="1132"/>
        <v>4.28</v>
      </c>
      <c r="P3490" s="68">
        <f t="shared" si="1137"/>
        <v>12.84</v>
      </c>
      <c r="Q3490" s="69">
        <f t="shared" si="1133"/>
        <v>0.25</v>
      </c>
    </row>
    <row r="3491" spans="1:17" ht="24" customHeight="1" x14ac:dyDescent="0.2">
      <c r="A3491" s="12" t="s">
        <v>48</v>
      </c>
      <c r="B3491" s="14">
        <v>88264</v>
      </c>
      <c r="C3491" s="12" t="s">
        <v>44</v>
      </c>
      <c r="D3491" s="12" t="s">
        <v>564</v>
      </c>
      <c r="E3491" s="137" t="s">
        <v>46</v>
      </c>
      <c r="F3491" s="137"/>
      <c r="G3491" s="13" t="s">
        <v>73</v>
      </c>
      <c r="H3491" s="16">
        <v>0.5</v>
      </c>
      <c r="I3491" s="15">
        <f t="shared" si="1144"/>
        <v>16.484999999999999</v>
      </c>
      <c r="J3491" s="15">
        <f>ROUND(H3491*I3491,2)</f>
        <v>8.24</v>
      </c>
      <c r="K3491" s="65"/>
      <c r="N3491" s="59">
        <v>21.98</v>
      </c>
      <c r="O3491" s="68">
        <f t="shared" si="1132"/>
        <v>5.4950000000000001</v>
      </c>
      <c r="P3491" s="68">
        <f t="shared" si="1137"/>
        <v>16.484999999999999</v>
      </c>
      <c r="Q3491" s="69">
        <f t="shared" si="1133"/>
        <v>0.25</v>
      </c>
    </row>
    <row r="3492" spans="1:17" ht="26.1" customHeight="1" thickBot="1" x14ac:dyDescent="0.25">
      <c r="A3492" s="17" t="s">
        <v>50</v>
      </c>
      <c r="B3492" s="19">
        <v>9086</v>
      </c>
      <c r="C3492" s="17" t="s">
        <v>90</v>
      </c>
      <c r="D3492" s="17" t="s">
        <v>1685</v>
      </c>
      <c r="E3492" s="139" t="s">
        <v>54</v>
      </c>
      <c r="F3492" s="139"/>
      <c r="G3492" s="18" t="s">
        <v>545</v>
      </c>
      <c r="H3492" s="21">
        <v>1</v>
      </c>
      <c r="I3492" s="20">
        <f t="shared" si="1144"/>
        <v>6</v>
      </c>
      <c r="J3492" s="20">
        <f t="shared" ref="J3492" si="1145">ROUNDDOWN(H3492*I3492,2)</f>
        <v>6</v>
      </c>
      <c r="K3492" s="65"/>
      <c r="N3492" s="59">
        <v>8</v>
      </c>
      <c r="O3492" s="68">
        <f t="shared" si="1132"/>
        <v>2</v>
      </c>
      <c r="P3492" s="68">
        <f t="shared" si="1137"/>
        <v>6</v>
      </c>
      <c r="Q3492" s="69">
        <f t="shared" si="1133"/>
        <v>0.25</v>
      </c>
    </row>
    <row r="3493" spans="1:17" ht="0.95" customHeight="1" thickTop="1" x14ac:dyDescent="0.2">
      <c r="A3493" s="11"/>
      <c r="B3493" s="11"/>
      <c r="C3493" s="11"/>
      <c r="D3493" s="11"/>
      <c r="E3493" s="11"/>
      <c r="F3493" s="11"/>
      <c r="G3493" s="11"/>
      <c r="H3493" s="11"/>
      <c r="I3493" s="11"/>
      <c r="J3493" s="11"/>
      <c r="K3493" s="65" t="b">
        <f t="shared" si="1136"/>
        <v>0</v>
      </c>
      <c r="N3493" s="59"/>
      <c r="O3493" s="68">
        <f t="shared" si="1132"/>
        <v>0</v>
      </c>
      <c r="P3493" s="68">
        <f t="shared" si="1137"/>
        <v>0</v>
      </c>
      <c r="Q3493" s="69" t="e">
        <f t="shared" si="1133"/>
        <v>#DIV/0!</v>
      </c>
    </row>
    <row r="3494" spans="1:17" ht="18" customHeight="1" x14ac:dyDescent="0.2">
      <c r="A3494" s="2" t="s">
        <v>1686</v>
      </c>
      <c r="B3494" s="4" t="s">
        <v>36</v>
      </c>
      <c r="C3494" s="2" t="s">
        <v>37</v>
      </c>
      <c r="D3494" s="2" t="s">
        <v>9</v>
      </c>
      <c r="E3494" s="129" t="s">
        <v>38</v>
      </c>
      <c r="F3494" s="129"/>
      <c r="G3494" s="3" t="s">
        <v>39</v>
      </c>
      <c r="H3494" s="4" t="s">
        <v>40</v>
      </c>
      <c r="I3494" s="4" t="s">
        <v>41</v>
      </c>
      <c r="J3494" s="4" t="s">
        <v>10</v>
      </c>
      <c r="K3494" s="65">
        <f t="shared" si="1136"/>
        <v>74.39</v>
      </c>
      <c r="N3494" s="59" t="s">
        <v>41</v>
      </c>
      <c r="O3494" s="68" t="e">
        <f t="shared" si="1132"/>
        <v>#VALUE!</v>
      </c>
      <c r="P3494" s="68" t="e">
        <f t="shared" si="1137"/>
        <v>#VALUE!</v>
      </c>
      <c r="Q3494" s="69" t="e">
        <f t="shared" si="1133"/>
        <v>#VALUE!</v>
      </c>
    </row>
    <row r="3495" spans="1:17" ht="26.1" customHeight="1" x14ac:dyDescent="0.2">
      <c r="A3495" s="6" t="s">
        <v>42</v>
      </c>
      <c r="B3495" s="8">
        <v>96987</v>
      </c>
      <c r="C3495" s="6" t="s">
        <v>44</v>
      </c>
      <c r="D3495" s="6" t="s">
        <v>1687</v>
      </c>
      <c r="E3495" s="138" t="s">
        <v>157</v>
      </c>
      <c r="F3495" s="138"/>
      <c r="G3495" s="7" t="s">
        <v>130</v>
      </c>
      <c r="H3495" s="10">
        <v>1</v>
      </c>
      <c r="I3495" s="9">
        <f>SUM(J3496:J3498)</f>
        <v>74.39</v>
      </c>
      <c r="J3495" s="9">
        <f>H3495*I3495</f>
        <v>74.39</v>
      </c>
      <c r="K3495" s="65"/>
      <c r="N3495" s="59">
        <v>99.19</v>
      </c>
      <c r="O3495" s="68">
        <f t="shared" si="1132"/>
        <v>24.797499999999999</v>
      </c>
      <c r="P3495" s="68">
        <f t="shared" si="1137"/>
        <v>74.392499999999998</v>
      </c>
      <c r="Q3495" s="69">
        <f t="shared" si="1133"/>
        <v>0.25</v>
      </c>
    </row>
    <row r="3496" spans="1:17" ht="26.1" customHeight="1" x14ac:dyDescent="0.2">
      <c r="A3496" s="12" t="s">
        <v>48</v>
      </c>
      <c r="B3496" s="14">
        <v>88247</v>
      </c>
      <c r="C3496" s="12" t="s">
        <v>44</v>
      </c>
      <c r="D3496" s="12" t="s">
        <v>1049</v>
      </c>
      <c r="E3496" s="137" t="s">
        <v>46</v>
      </c>
      <c r="F3496" s="137"/>
      <c r="G3496" s="13" t="s">
        <v>73</v>
      </c>
      <c r="H3496" s="16">
        <v>1.1328</v>
      </c>
      <c r="I3496" s="15">
        <f t="shared" ref="I3496:I3498" si="1146">P3496</f>
        <v>13.5975</v>
      </c>
      <c r="J3496" s="15">
        <f t="shared" ref="J3496:J3498" si="1147">ROUNDDOWN(H3496*I3496,2)</f>
        <v>15.4</v>
      </c>
      <c r="K3496" s="65"/>
      <c r="N3496" s="59">
        <v>18.13</v>
      </c>
      <c r="O3496" s="68">
        <f t="shared" si="1132"/>
        <v>4.5324999999999998</v>
      </c>
      <c r="P3496" s="68">
        <f t="shared" si="1137"/>
        <v>13.5975</v>
      </c>
      <c r="Q3496" s="69">
        <f t="shared" si="1133"/>
        <v>0.25</v>
      </c>
    </row>
    <row r="3497" spans="1:17" ht="24" customHeight="1" x14ac:dyDescent="0.2">
      <c r="A3497" s="12" t="s">
        <v>48</v>
      </c>
      <c r="B3497" s="14">
        <v>88264</v>
      </c>
      <c r="C3497" s="12" t="s">
        <v>44</v>
      </c>
      <c r="D3497" s="12" t="s">
        <v>564</v>
      </c>
      <c r="E3497" s="137" t="s">
        <v>46</v>
      </c>
      <c r="F3497" s="137"/>
      <c r="G3497" s="13" t="s">
        <v>73</v>
      </c>
      <c r="H3497" s="16">
        <v>1.1328</v>
      </c>
      <c r="I3497" s="15">
        <f t="shared" si="1146"/>
        <v>16.484999999999999</v>
      </c>
      <c r="J3497" s="15">
        <f t="shared" si="1147"/>
        <v>18.670000000000002</v>
      </c>
      <c r="K3497" s="65"/>
      <c r="N3497" s="59">
        <v>21.98</v>
      </c>
      <c r="O3497" s="68">
        <f t="shared" si="1132"/>
        <v>5.4950000000000001</v>
      </c>
      <c r="P3497" s="68">
        <f t="shared" si="1137"/>
        <v>16.484999999999999</v>
      </c>
      <c r="Q3497" s="69">
        <f t="shared" si="1133"/>
        <v>0.25</v>
      </c>
    </row>
    <row r="3498" spans="1:17" ht="26.1" customHeight="1" thickBot="1" x14ac:dyDescent="0.25">
      <c r="A3498" s="17" t="s">
        <v>50</v>
      </c>
      <c r="B3498" s="19">
        <v>38060</v>
      </c>
      <c r="C3498" s="17" t="s">
        <v>44</v>
      </c>
      <c r="D3498" s="17" t="s">
        <v>1688</v>
      </c>
      <c r="E3498" s="139" t="s">
        <v>54</v>
      </c>
      <c r="F3498" s="139"/>
      <c r="G3498" s="18" t="s">
        <v>130</v>
      </c>
      <c r="H3498" s="21">
        <v>1</v>
      </c>
      <c r="I3498" s="20">
        <f t="shared" si="1146"/>
        <v>40.327500000000001</v>
      </c>
      <c r="J3498" s="20">
        <f t="shared" si="1147"/>
        <v>40.32</v>
      </c>
      <c r="K3498" s="65"/>
      <c r="N3498" s="59">
        <v>53.77</v>
      </c>
      <c r="O3498" s="68">
        <f t="shared" si="1132"/>
        <v>13.442500000000001</v>
      </c>
      <c r="P3498" s="68">
        <f t="shared" si="1137"/>
        <v>40.327500000000001</v>
      </c>
      <c r="Q3498" s="69">
        <f t="shared" si="1133"/>
        <v>0.25</v>
      </c>
    </row>
    <row r="3499" spans="1:17" ht="0.95" customHeight="1" thickTop="1" x14ac:dyDescent="0.2">
      <c r="A3499" s="11"/>
      <c r="B3499" s="11"/>
      <c r="C3499" s="11"/>
      <c r="D3499" s="11"/>
      <c r="E3499" s="11"/>
      <c r="F3499" s="11"/>
      <c r="G3499" s="11"/>
      <c r="H3499" s="11"/>
      <c r="I3499" s="11"/>
      <c r="J3499" s="11"/>
      <c r="K3499" s="65" t="b">
        <f t="shared" si="1136"/>
        <v>0</v>
      </c>
      <c r="N3499" s="59"/>
      <c r="O3499" s="68">
        <f t="shared" si="1132"/>
        <v>0</v>
      </c>
      <c r="P3499" s="68">
        <f t="shared" si="1137"/>
        <v>0</v>
      </c>
      <c r="Q3499" s="69" t="e">
        <f t="shared" si="1133"/>
        <v>#DIV/0!</v>
      </c>
    </row>
    <row r="3500" spans="1:17" ht="18" customHeight="1" x14ac:dyDescent="0.2">
      <c r="A3500" s="2" t="s">
        <v>1689</v>
      </c>
      <c r="B3500" s="4" t="s">
        <v>36</v>
      </c>
      <c r="C3500" s="2" t="s">
        <v>37</v>
      </c>
      <c r="D3500" s="2" t="s">
        <v>9</v>
      </c>
      <c r="E3500" s="129" t="s">
        <v>38</v>
      </c>
      <c r="F3500" s="129"/>
      <c r="G3500" s="3" t="s">
        <v>39</v>
      </c>
      <c r="H3500" s="4" t="s">
        <v>40</v>
      </c>
      <c r="I3500" s="4" t="s">
        <v>41</v>
      </c>
      <c r="J3500" s="4" t="s">
        <v>10</v>
      </c>
      <c r="K3500" s="65">
        <f t="shared" si="1136"/>
        <v>123.91</v>
      </c>
      <c r="N3500" s="59" t="s">
        <v>41</v>
      </c>
      <c r="O3500" s="68" t="e">
        <f t="shared" si="1132"/>
        <v>#VALUE!</v>
      </c>
      <c r="P3500" s="68" t="e">
        <f t="shared" si="1137"/>
        <v>#VALUE!</v>
      </c>
      <c r="Q3500" s="69" t="e">
        <f t="shared" si="1133"/>
        <v>#VALUE!</v>
      </c>
    </row>
    <row r="3501" spans="1:17" ht="26.1" customHeight="1" x14ac:dyDescent="0.2">
      <c r="A3501" s="6" t="s">
        <v>42</v>
      </c>
      <c r="B3501" s="8">
        <v>96988</v>
      </c>
      <c r="C3501" s="6" t="s">
        <v>44</v>
      </c>
      <c r="D3501" s="6" t="s">
        <v>1690</v>
      </c>
      <c r="E3501" s="138" t="s">
        <v>157</v>
      </c>
      <c r="F3501" s="138"/>
      <c r="G3501" s="7" t="s">
        <v>130</v>
      </c>
      <c r="H3501" s="10">
        <v>1</v>
      </c>
      <c r="I3501" s="9">
        <f>SUM(J3502:J3504)</f>
        <v>123.91</v>
      </c>
      <c r="J3501" s="9">
        <f>H3501*I3501</f>
        <v>123.91</v>
      </c>
      <c r="K3501" s="65"/>
      <c r="N3501" s="59">
        <v>165.21</v>
      </c>
      <c r="O3501" s="68">
        <f t="shared" si="1132"/>
        <v>41.302500000000002</v>
      </c>
      <c r="P3501" s="68">
        <f t="shared" si="1137"/>
        <v>123.9075</v>
      </c>
      <c r="Q3501" s="69">
        <f t="shared" si="1133"/>
        <v>0.25</v>
      </c>
    </row>
    <row r="3502" spans="1:17" ht="26.1" customHeight="1" x14ac:dyDescent="0.2">
      <c r="A3502" s="12" t="s">
        <v>48</v>
      </c>
      <c r="B3502" s="14">
        <v>88247</v>
      </c>
      <c r="C3502" s="12" t="s">
        <v>44</v>
      </c>
      <c r="D3502" s="12" t="s">
        <v>1049</v>
      </c>
      <c r="E3502" s="137" t="s">
        <v>46</v>
      </c>
      <c r="F3502" s="137"/>
      <c r="G3502" s="13" t="s">
        <v>73</v>
      </c>
      <c r="H3502" s="16">
        <v>0.15820000000000001</v>
      </c>
      <c r="I3502" s="15">
        <f t="shared" ref="I3502:I3504" si="1148">P3502</f>
        <v>13.5975</v>
      </c>
      <c r="J3502" s="15">
        <f t="shared" ref="J3502:J3504" si="1149">ROUNDDOWN(H3502*I3502,2)</f>
        <v>2.15</v>
      </c>
      <c r="K3502" s="65"/>
      <c r="N3502" s="59">
        <v>18.13</v>
      </c>
      <c r="O3502" s="68">
        <f t="shared" si="1132"/>
        <v>4.5324999999999998</v>
      </c>
      <c r="P3502" s="68">
        <f t="shared" si="1137"/>
        <v>13.5975</v>
      </c>
      <c r="Q3502" s="69">
        <f t="shared" si="1133"/>
        <v>0.25</v>
      </c>
    </row>
    <row r="3503" spans="1:17" ht="24" customHeight="1" x14ac:dyDescent="0.2">
      <c r="A3503" s="12" t="s">
        <v>48</v>
      </c>
      <c r="B3503" s="14">
        <v>88264</v>
      </c>
      <c r="C3503" s="12" t="s">
        <v>44</v>
      </c>
      <c r="D3503" s="12" t="s">
        <v>564</v>
      </c>
      <c r="E3503" s="137" t="s">
        <v>46</v>
      </c>
      <c r="F3503" s="137"/>
      <c r="G3503" s="13" t="s">
        <v>73</v>
      </c>
      <c r="H3503" s="16">
        <v>0.15820000000000001</v>
      </c>
      <c r="I3503" s="15">
        <f t="shared" si="1148"/>
        <v>16.484999999999999</v>
      </c>
      <c r="J3503" s="15">
        <f t="shared" si="1149"/>
        <v>2.6</v>
      </c>
      <c r="K3503" s="65"/>
      <c r="N3503" s="59">
        <v>21.98</v>
      </c>
      <c r="O3503" s="68">
        <f t="shared" si="1132"/>
        <v>5.4950000000000001</v>
      </c>
      <c r="P3503" s="68">
        <f t="shared" si="1137"/>
        <v>16.484999999999999</v>
      </c>
      <c r="Q3503" s="69">
        <f t="shared" si="1133"/>
        <v>0.25</v>
      </c>
    </row>
    <row r="3504" spans="1:17" ht="26.1" customHeight="1" thickBot="1" x14ac:dyDescent="0.25">
      <c r="A3504" s="17" t="s">
        <v>50</v>
      </c>
      <c r="B3504" s="19">
        <v>41387</v>
      </c>
      <c r="C3504" s="17" t="s">
        <v>44</v>
      </c>
      <c r="D3504" s="17" t="s">
        <v>1691</v>
      </c>
      <c r="E3504" s="139" t="s">
        <v>54</v>
      </c>
      <c r="F3504" s="139"/>
      <c r="G3504" s="18" t="s">
        <v>108</v>
      </c>
      <c r="H3504" s="21">
        <v>3</v>
      </c>
      <c r="I3504" s="20">
        <f t="shared" si="1148"/>
        <v>39.72</v>
      </c>
      <c r="J3504" s="20">
        <f t="shared" si="1149"/>
        <v>119.16</v>
      </c>
      <c r="K3504" s="65"/>
      <c r="N3504" s="59">
        <v>52.96</v>
      </c>
      <c r="O3504" s="68">
        <f t="shared" si="1132"/>
        <v>13.24</v>
      </c>
      <c r="P3504" s="68">
        <f t="shared" si="1137"/>
        <v>39.72</v>
      </c>
      <c r="Q3504" s="69">
        <f t="shared" si="1133"/>
        <v>0.25</v>
      </c>
    </row>
    <row r="3505" spans="1:17" ht="0.95" customHeight="1" thickTop="1" x14ac:dyDescent="0.2">
      <c r="A3505" s="11"/>
      <c r="B3505" s="11"/>
      <c r="C3505" s="11"/>
      <c r="D3505" s="11"/>
      <c r="E3505" s="11"/>
      <c r="F3505" s="11"/>
      <c r="G3505" s="11"/>
      <c r="H3505" s="11"/>
      <c r="I3505" s="11"/>
      <c r="J3505" s="11"/>
      <c r="K3505" s="65" t="b">
        <f t="shared" si="1136"/>
        <v>0</v>
      </c>
      <c r="N3505" s="59"/>
      <c r="O3505" s="68">
        <f t="shared" si="1132"/>
        <v>0</v>
      </c>
      <c r="P3505" s="68">
        <f t="shared" si="1137"/>
        <v>0</v>
      </c>
      <c r="Q3505" s="69" t="e">
        <f t="shared" si="1133"/>
        <v>#DIV/0!</v>
      </c>
    </row>
    <row r="3506" spans="1:17" ht="18" customHeight="1" x14ac:dyDescent="0.2">
      <c r="A3506" s="2" t="s">
        <v>1692</v>
      </c>
      <c r="B3506" s="4" t="s">
        <v>36</v>
      </c>
      <c r="C3506" s="2" t="s">
        <v>37</v>
      </c>
      <c r="D3506" s="2" t="s">
        <v>9</v>
      </c>
      <c r="E3506" s="129" t="s">
        <v>38</v>
      </c>
      <c r="F3506" s="129"/>
      <c r="G3506" s="3" t="s">
        <v>39</v>
      </c>
      <c r="H3506" s="4" t="s">
        <v>40</v>
      </c>
      <c r="I3506" s="4" t="s">
        <v>41</v>
      </c>
      <c r="J3506" s="4" t="s">
        <v>10</v>
      </c>
      <c r="K3506" s="65">
        <f t="shared" si="1136"/>
        <v>103.73</v>
      </c>
      <c r="N3506" s="59" t="s">
        <v>41</v>
      </c>
      <c r="O3506" s="68" t="e">
        <f t="shared" si="1132"/>
        <v>#VALUE!</v>
      </c>
      <c r="P3506" s="68" t="e">
        <f t="shared" si="1137"/>
        <v>#VALUE!</v>
      </c>
      <c r="Q3506" s="69" t="e">
        <f t="shared" si="1133"/>
        <v>#VALUE!</v>
      </c>
    </row>
    <row r="3507" spans="1:17" ht="26.1" customHeight="1" x14ac:dyDescent="0.2">
      <c r="A3507" s="6" t="s">
        <v>42</v>
      </c>
      <c r="B3507" s="8">
        <v>96989</v>
      </c>
      <c r="C3507" s="6" t="s">
        <v>44</v>
      </c>
      <c r="D3507" s="6" t="s">
        <v>1693</v>
      </c>
      <c r="E3507" s="138" t="s">
        <v>157</v>
      </c>
      <c r="F3507" s="138"/>
      <c r="G3507" s="7" t="s">
        <v>130</v>
      </c>
      <c r="H3507" s="10">
        <v>1</v>
      </c>
      <c r="I3507" s="9">
        <f>SUM(J3508:J3510)</f>
        <v>103.73</v>
      </c>
      <c r="J3507" s="9">
        <f>H3507*I3507</f>
        <v>103.73</v>
      </c>
      <c r="K3507" s="65"/>
      <c r="N3507" s="59">
        <v>138.31</v>
      </c>
      <c r="O3507" s="68">
        <f t="shared" si="1132"/>
        <v>34.577500000000001</v>
      </c>
      <c r="P3507" s="68">
        <f t="shared" si="1137"/>
        <v>103.7325</v>
      </c>
      <c r="Q3507" s="69">
        <f t="shared" si="1133"/>
        <v>0.25</v>
      </c>
    </row>
    <row r="3508" spans="1:17" ht="26.1" customHeight="1" x14ac:dyDescent="0.2">
      <c r="A3508" s="12" t="s">
        <v>48</v>
      </c>
      <c r="B3508" s="14">
        <v>88247</v>
      </c>
      <c r="C3508" s="12" t="s">
        <v>44</v>
      </c>
      <c r="D3508" s="12" t="s">
        <v>1049</v>
      </c>
      <c r="E3508" s="137" t="s">
        <v>46</v>
      </c>
      <c r="F3508" s="137"/>
      <c r="G3508" s="13" t="s">
        <v>73</v>
      </c>
      <c r="H3508" s="16">
        <v>0.12640000000000001</v>
      </c>
      <c r="I3508" s="15">
        <f t="shared" ref="I3508:I3510" si="1150">P3508</f>
        <v>13.5975</v>
      </c>
      <c r="J3508" s="15">
        <f>ROUND(H3508*I3508,2)</f>
        <v>1.72</v>
      </c>
      <c r="K3508" s="65"/>
      <c r="N3508" s="59">
        <v>18.13</v>
      </c>
      <c r="O3508" s="68">
        <f t="shared" si="1132"/>
        <v>4.5324999999999998</v>
      </c>
      <c r="P3508" s="68">
        <f t="shared" si="1137"/>
        <v>13.5975</v>
      </c>
      <c r="Q3508" s="69">
        <f t="shared" si="1133"/>
        <v>0.25</v>
      </c>
    </row>
    <row r="3509" spans="1:17" ht="24" customHeight="1" x14ac:dyDescent="0.2">
      <c r="A3509" s="12" t="s">
        <v>48</v>
      </c>
      <c r="B3509" s="14">
        <v>88264</v>
      </c>
      <c r="C3509" s="12" t="s">
        <v>44</v>
      </c>
      <c r="D3509" s="12" t="s">
        <v>564</v>
      </c>
      <c r="E3509" s="137" t="s">
        <v>46</v>
      </c>
      <c r="F3509" s="137"/>
      <c r="G3509" s="13" t="s">
        <v>73</v>
      </c>
      <c r="H3509" s="16">
        <v>0.12640000000000001</v>
      </c>
      <c r="I3509" s="15">
        <f t="shared" si="1150"/>
        <v>16.484999999999999</v>
      </c>
      <c r="J3509" s="15">
        <f t="shared" ref="J3509:J3510" si="1151">ROUNDDOWN(H3509*I3509,2)</f>
        <v>2.08</v>
      </c>
      <c r="K3509" s="65"/>
      <c r="N3509" s="59">
        <v>21.98</v>
      </c>
      <c r="O3509" s="68">
        <f t="shared" si="1132"/>
        <v>5.4950000000000001</v>
      </c>
      <c r="P3509" s="68">
        <f t="shared" si="1137"/>
        <v>16.484999999999999</v>
      </c>
      <c r="Q3509" s="69">
        <f t="shared" si="1133"/>
        <v>0.25</v>
      </c>
    </row>
    <row r="3510" spans="1:17" ht="39" customHeight="1" thickBot="1" x14ac:dyDescent="0.25">
      <c r="A3510" s="17" t="s">
        <v>50</v>
      </c>
      <c r="B3510" s="19">
        <v>4274</v>
      </c>
      <c r="C3510" s="17" t="s">
        <v>44</v>
      </c>
      <c r="D3510" s="17" t="s">
        <v>1694</v>
      </c>
      <c r="E3510" s="139" t="s">
        <v>54</v>
      </c>
      <c r="F3510" s="139"/>
      <c r="G3510" s="18" t="s">
        <v>130</v>
      </c>
      <c r="H3510" s="21">
        <v>1</v>
      </c>
      <c r="I3510" s="20">
        <f t="shared" si="1150"/>
        <v>99.9375</v>
      </c>
      <c r="J3510" s="20">
        <f t="shared" si="1151"/>
        <v>99.93</v>
      </c>
      <c r="K3510" s="65"/>
      <c r="N3510" s="59">
        <v>133.25</v>
      </c>
      <c r="O3510" s="68">
        <f t="shared" si="1132"/>
        <v>33.3125</v>
      </c>
      <c r="P3510" s="68">
        <f t="shared" si="1137"/>
        <v>99.9375</v>
      </c>
      <c r="Q3510" s="69">
        <f t="shared" si="1133"/>
        <v>0.25</v>
      </c>
    </row>
    <row r="3511" spans="1:17" ht="0.95" customHeight="1" thickTop="1" x14ac:dyDescent="0.2">
      <c r="A3511" s="11"/>
      <c r="B3511" s="11"/>
      <c r="C3511" s="11"/>
      <c r="D3511" s="11"/>
      <c r="E3511" s="11"/>
      <c r="F3511" s="11"/>
      <c r="G3511" s="11"/>
      <c r="H3511" s="11"/>
      <c r="I3511" s="11"/>
      <c r="J3511" s="11"/>
      <c r="K3511" s="65" t="b">
        <f t="shared" si="1136"/>
        <v>0</v>
      </c>
      <c r="N3511" s="59"/>
      <c r="O3511" s="68">
        <f t="shared" si="1132"/>
        <v>0</v>
      </c>
      <c r="P3511" s="68">
        <f t="shared" si="1137"/>
        <v>0</v>
      </c>
      <c r="Q3511" s="69" t="e">
        <f t="shared" si="1133"/>
        <v>#DIV/0!</v>
      </c>
    </row>
    <row r="3512" spans="1:17" ht="18" customHeight="1" x14ac:dyDescent="0.2">
      <c r="A3512" s="2" t="s">
        <v>1695</v>
      </c>
      <c r="B3512" s="4" t="s">
        <v>36</v>
      </c>
      <c r="C3512" s="2" t="s">
        <v>37</v>
      </c>
      <c r="D3512" s="2" t="s">
        <v>9</v>
      </c>
      <c r="E3512" s="129" t="s">
        <v>38</v>
      </c>
      <c r="F3512" s="129"/>
      <c r="G3512" s="3" t="s">
        <v>39</v>
      </c>
      <c r="H3512" s="4" t="s">
        <v>40</v>
      </c>
      <c r="I3512" s="4" t="s">
        <v>41</v>
      </c>
      <c r="J3512" s="4" t="s">
        <v>10</v>
      </c>
      <c r="K3512" s="65">
        <f t="shared" si="1136"/>
        <v>240.17000000000002</v>
      </c>
      <c r="N3512" s="59" t="s">
        <v>41</v>
      </c>
      <c r="O3512" s="68" t="e">
        <f t="shared" si="1132"/>
        <v>#VALUE!</v>
      </c>
      <c r="P3512" s="68" t="e">
        <f t="shared" si="1137"/>
        <v>#VALUE!</v>
      </c>
      <c r="Q3512" s="69" t="e">
        <f t="shared" si="1133"/>
        <v>#VALUE!</v>
      </c>
    </row>
    <row r="3513" spans="1:17" ht="26.1" customHeight="1" x14ac:dyDescent="0.2">
      <c r="A3513" s="6" t="s">
        <v>42</v>
      </c>
      <c r="B3513" s="8">
        <v>9051</v>
      </c>
      <c r="C3513" s="6" t="s">
        <v>90</v>
      </c>
      <c r="D3513" s="6" t="s">
        <v>1696</v>
      </c>
      <c r="E3513" s="138" t="s">
        <v>1684</v>
      </c>
      <c r="F3513" s="138"/>
      <c r="G3513" s="7" t="s">
        <v>545</v>
      </c>
      <c r="H3513" s="10">
        <v>1</v>
      </c>
      <c r="I3513" s="9">
        <f>SUM(J3514:J3516)</f>
        <v>240.17000000000002</v>
      </c>
      <c r="J3513" s="9">
        <f>H3513*I3513</f>
        <v>240.17000000000002</v>
      </c>
      <c r="K3513" s="65"/>
      <c r="N3513" s="59">
        <v>320.22000000000003</v>
      </c>
      <c r="O3513" s="68">
        <f t="shared" si="1132"/>
        <v>80.055000000000007</v>
      </c>
      <c r="P3513" s="68">
        <f t="shared" si="1137"/>
        <v>240.16500000000002</v>
      </c>
      <c r="Q3513" s="69">
        <f t="shared" si="1133"/>
        <v>0.25</v>
      </c>
    </row>
    <row r="3514" spans="1:17" ht="24" customHeight="1" x14ac:dyDescent="0.2">
      <c r="A3514" s="12" t="s">
        <v>48</v>
      </c>
      <c r="B3514" s="14">
        <v>88264</v>
      </c>
      <c r="C3514" s="12" t="s">
        <v>44</v>
      </c>
      <c r="D3514" s="12" t="s">
        <v>564</v>
      </c>
      <c r="E3514" s="137" t="s">
        <v>46</v>
      </c>
      <c r="F3514" s="137"/>
      <c r="G3514" s="13" t="s">
        <v>73</v>
      </c>
      <c r="H3514" s="16">
        <v>0.3</v>
      </c>
      <c r="I3514" s="15">
        <f t="shared" ref="I3514:I3516" si="1152">P3514</f>
        <v>16.484999999999999</v>
      </c>
      <c r="J3514" s="15">
        <f>ROUND(H3514*I3514,2)</f>
        <v>4.95</v>
      </c>
      <c r="K3514" s="65"/>
      <c r="N3514" s="59">
        <v>21.98</v>
      </c>
      <c r="O3514" s="68">
        <f t="shared" si="1132"/>
        <v>5.4950000000000001</v>
      </c>
      <c r="P3514" s="68">
        <f t="shared" si="1137"/>
        <v>16.484999999999999</v>
      </c>
      <c r="Q3514" s="69">
        <f t="shared" si="1133"/>
        <v>0.25</v>
      </c>
    </row>
    <row r="3515" spans="1:17" ht="24" customHeight="1" x14ac:dyDescent="0.2">
      <c r="A3515" s="12" t="s">
        <v>48</v>
      </c>
      <c r="B3515" s="14">
        <v>88316</v>
      </c>
      <c r="C3515" s="12" t="s">
        <v>44</v>
      </c>
      <c r="D3515" s="12" t="s">
        <v>106</v>
      </c>
      <c r="E3515" s="137" t="s">
        <v>46</v>
      </c>
      <c r="F3515" s="137"/>
      <c r="G3515" s="13" t="s">
        <v>73</v>
      </c>
      <c r="H3515" s="16">
        <v>0.3</v>
      </c>
      <c r="I3515" s="15">
        <f t="shared" si="1152"/>
        <v>12.84</v>
      </c>
      <c r="J3515" s="15">
        <f t="shared" ref="J3515:J3516" si="1153">ROUND(H3515*I3515,2)</f>
        <v>3.85</v>
      </c>
      <c r="K3515" s="65"/>
      <c r="N3515" s="59">
        <v>17.12</v>
      </c>
      <c r="O3515" s="68">
        <f t="shared" si="1132"/>
        <v>4.28</v>
      </c>
      <c r="P3515" s="68">
        <f t="shared" si="1137"/>
        <v>12.84</v>
      </c>
      <c r="Q3515" s="69">
        <f t="shared" si="1133"/>
        <v>0.25</v>
      </c>
    </row>
    <row r="3516" spans="1:17" ht="39" customHeight="1" thickBot="1" x14ac:dyDescent="0.25">
      <c r="A3516" s="17" t="s">
        <v>50</v>
      </c>
      <c r="B3516" s="19">
        <v>9326</v>
      </c>
      <c r="C3516" s="17" t="s">
        <v>90</v>
      </c>
      <c r="D3516" s="17" t="s">
        <v>1697</v>
      </c>
      <c r="E3516" s="139" t="s">
        <v>54</v>
      </c>
      <c r="F3516" s="139"/>
      <c r="G3516" s="18" t="s">
        <v>545</v>
      </c>
      <c r="H3516" s="21">
        <v>1</v>
      </c>
      <c r="I3516" s="20">
        <f t="shared" si="1152"/>
        <v>231.36750000000001</v>
      </c>
      <c r="J3516" s="20">
        <f t="shared" si="1153"/>
        <v>231.37</v>
      </c>
      <c r="K3516" s="65"/>
      <c r="N3516" s="59">
        <v>308.49</v>
      </c>
      <c r="O3516" s="68">
        <f t="shared" si="1132"/>
        <v>77.122500000000002</v>
      </c>
      <c r="P3516" s="68">
        <f t="shared" si="1137"/>
        <v>231.36750000000001</v>
      </c>
      <c r="Q3516" s="69">
        <f t="shared" si="1133"/>
        <v>0.25</v>
      </c>
    </row>
    <row r="3517" spans="1:17" ht="0.95" customHeight="1" thickTop="1" x14ac:dyDescent="0.2">
      <c r="A3517" s="11"/>
      <c r="B3517" s="11"/>
      <c r="C3517" s="11"/>
      <c r="D3517" s="11"/>
      <c r="E3517" s="11"/>
      <c r="F3517" s="11"/>
      <c r="G3517" s="11"/>
      <c r="H3517" s="11"/>
      <c r="I3517" s="11"/>
      <c r="J3517" s="11"/>
      <c r="K3517" s="65" t="b">
        <f t="shared" si="1136"/>
        <v>0</v>
      </c>
      <c r="N3517" s="59"/>
      <c r="O3517" s="68">
        <f t="shared" si="1132"/>
        <v>0</v>
      </c>
      <c r="P3517" s="68">
        <f t="shared" si="1137"/>
        <v>0</v>
      </c>
      <c r="Q3517" s="69" t="e">
        <f t="shared" si="1133"/>
        <v>#DIV/0!</v>
      </c>
    </row>
    <row r="3518" spans="1:17" ht="18" customHeight="1" x14ac:dyDescent="0.2">
      <c r="A3518" s="2" t="s">
        <v>1698</v>
      </c>
      <c r="B3518" s="4" t="s">
        <v>36</v>
      </c>
      <c r="C3518" s="2" t="s">
        <v>37</v>
      </c>
      <c r="D3518" s="2" t="s">
        <v>9</v>
      </c>
      <c r="E3518" s="129" t="s">
        <v>38</v>
      </c>
      <c r="F3518" s="129"/>
      <c r="G3518" s="3" t="s">
        <v>39</v>
      </c>
      <c r="H3518" s="4" t="s">
        <v>40</v>
      </c>
      <c r="I3518" s="4" t="s">
        <v>41</v>
      </c>
      <c r="J3518" s="4" t="s">
        <v>10</v>
      </c>
      <c r="K3518" s="65">
        <f t="shared" si="1136"/>
        <v>4.58</v>
      </c>
      <c r="N3518" s="59" t="s">
        <v>41</v>
      </c>
      <c r="O3518" s="68" t="e">
        <f t="shared" si="1132"/>
        <v>#VALUE!</v>
      </c>
      <c r="P3518" s="68" t="e">
        <f t="shared" si="1137"/>
        <v>#VALUE!</v>
      </c>
      <c r="Q3518" s="69" t="e">
        <f t="shared" si="1133"/>
        <v>#VALUE!</v>
      </c>
    </row>
    <row r="3519" spans="1:17" ht="26.1" customHeight="1" x14ac:dyDescent="0.2">
      <c r="A3519" s="6" t="s">
        <v>42</v>
      </c>
      <c r="B3519" s="8">
        <v>681</v>
      </c>
      <c r="C3519" s="6" t="s">
        <v>90</v>
      </c>
      <c r="D3519" s="6" t="s">
        <v>1300</v>
      </c>
      <c r="E3519" s="138" t="s">
        <v>1301</v>
      </c>
      <c r="F3519" s="138"/>
      <c r="G3519" s="7" t="s">
        <v>545</v>
      </c>
      <c r="H3519" s="10">
        <v>1</v>
      </c>
      <c r="I3519" s="9">
        <f>SUM(J3520:J3521)</f>
        <v>4.58</v>
      </c>
      <c r="J3519" s="9">
        <f>H3519*I3519</f>
        <v>4.58</v>
      </c>
      <c r="K3519" s="65"/>
      <c r="N3519" s="59">
        <v>6.1</v>
      </c>
      <c r="O3519" s="68">
        <f t="shared" si="1132"/>
        <v>1.5249999999999999</v>
      </c>
      <c r="P3519" s="68">
        <f t="shared" si="1137"/>
        <v>4.5749999999999993</v>
      </c>
      <c r="Q3519" s="69">
        <f t="shared" si="1133"/>
        <v>0.25000000000000011</v>
      </c>
    </row>
    <row r="3520" spans="1:17" ht="24" customHeight="1" x14ac:dyDescent="0.2">
      <c r="A3520" s="12" t="s">
        <v>48</v>
      </c>
      <c r="B3520" s="14">
        <v>88264</v>
      </c>
      <c r="C3520" s="12" t="s">
        <v>44</v>
      </c>
      <c r="D3520" s="12" t="s">
        <v>564</v>
      </c>
      <c r="E3520" s="137" t="s">
        <v>46</v>
      </c>
      <c r="F3520" s="137"/>
      <c r="G3520" s="13" t="s">
        <v>73</v>
      </c>
      <c r="H3520" s="16">
        <v>0.05</v>
      </c>
      <c r="I3520" s="15">
        <f t="shared" ref="I3520:I3521" si="1154">P3520</f>
        <v>16.484999999999999</v>
      </c>
      <c r="J3520" s="15">
        <f>ROUNDUP(H3520*I3520,2)</f>
        <v>0.83</v>
      </c>
      <c r="K3520" s="65"/>
      <c r="N3520" s="59">
        <v>21.98</v>
      </c>
      <c r="O3520" s="68">
        <f t="shared" si="1132"/>
        <v>5.4950000000000001</v>
      </c>
      <c r="P3520" s="68">
        <f t="shared" si="1137"/>
        <v>16.484999999999999</v>
      </c>
      <c r="Q3520" s="69">
        <f t="shared" si="1133"/>
        <v>0.25</v>
      </c>
    </row>
    <row r="3521" spans="1:17" ht="24" customHeight="1" thickBot="1" x14ac:dyDescent="0.25">
      <c r="A3521" s="17" t="s">
        <v>50</v>
      </c>
      <c r="B3521" s="19">
        <v>664</v>
      </c>
      <c r="C3521" s="17" t="s">
        <v>90</v>
      </c>
      <c r="D3521" s="17" t="s">
        <v>1302</v>
      </c>
      <c r="E3521" s="139" t="s">
        <v>54</v>
      </c>
      <c r="F3521" s="139"/>
      <c r="G3521" s="18" t="s">
        <v>545</v>
      </c>
      <c r="H3521" s="21">
        <v>1</v>
      </c>
      <c r="I3521" s="20">
        <f t="shared" si="1154"/>
        <v>3.75</v>
      </c>
      <c r="J3521" s="20">
        <f t="shared" ref="J3521" si="1155">ROUND(H3521*I3521,2)</f>
        <v>3.75</v>
      </c>
      <c r="K3521" s="65"/>
      <c r="N3521" s="59">
        <v>5</v>
      </c>
      <c r="O3521" s="68">
        <f t="shared" si="1132"/>
        <v>1.25</v>
      </c>
      <c r="P3521" s="68">
        <f t="shared" si="1137"/>
        <v>3.75</v>
      </c>
      <c r="Q3521" s="69">
        <f t="shared" si="1133"/>
        <v>0.25</v>
      </c>
    </row>
    <row r="3522" spans="1:17" ht="0.95" customHeight="1" thickTop="1" x14ac:dyDescent="0.2">
      <c r="A3522" s="11"/>
      <c r="B3522" s="11"/>
      <c r="C3522" s="11"/>
      <c r="D3522" s="11"/>
      <c r="E3522" s="11"/>
      <c r="F3522" s="11"/>
      <c r="G3522" s="11"/>
      <c r="H3522" s="11"/>
      <c r="I3522" s="11"/>
      <c r="J3522" s="11"/>
      <c r="K3522" s="65" t="b">
        <f t="shared" si="1136"/>
        <v>0</v>
      </c>
      <c r="N3522" s="59"/>
      <c r="O3522" s="68">
        <f t="shared" si="1132"/>
        <v>0</v>
      </c>
      <c r="P3522" s="68">
        <f t="shared" si="1137"/>
        <v>0</v>
      </c>
      <c r="Q3522" s="69" t="e">
        <f t="shared" si="1133"/>
        <v>#DIV/0!</v>
      </c>
    </row>
    <row r="3523" spans="1:17" ht="18" customHeight="1" x14ac:dyDescent="0.2">
      <c r="A3523" s="2" t="s">
        <v>1699</v>
      </c>
      <c r="B3523" s="4" t="s">
        <v>36</v>
      </c>
      <c r="C3523" s="2" t="s">
        <v>37</v>
      </c>
      <c r="D3523" s="2" t="s">
        <v>9</v>
      </c>
      <c r="E3523" s="129" t="s">
        <v>38</v>
      </c>
      <c r="F3523" s="129"/>
      <c r="G3523" s="3" t="s">
        <v>39</v>
      </c>
      <c r="H3523" s="4" t="s">
        <v>40</v>
      </c>
      <c r="I3523" s="4" t="s">
        <v>41</v>
      </c>
      <c r="J3523" s="4" t="s">
        <v>10</v>
      </c>
      <c r="K3523" s="65">
        <f t="shared" si="1136"/>
        <v>28.23</v>
      </c>
      <c r="N3523" s="59" t="s">
        <v>41</v>
      </c>
      <c r="O3523" s="68" t="e">
        <f t="shared" si="1132"/>
        <v>#VALUE!</v>
      </c>
      <c r="P3523" s="68" t="e">
        <f t="shared" si="1137"/>
        <v>#VALUE!</v>
      </c>
      <c r="Q3523" s="69" t="e">
        <f t="shared" si="1133"/>
        <v>#VALUE!</v>
      </c>
    </row>
    <row r="3524" spans="1:17" ht="26.1" customHeight="1" x14ac:dyDescent="0.2">
      <c r="A3524" s="6" t="s">
        <v>42</v>
      </c>
      <c r="B3524" s="8">
        <v>98111</v>
      </c>
      <c r="C3524" s="6" t="s">
        <v>44</v>
      </c>
      <c r="D3524" s="6" t="s">
        <v>1287</v>
      </c>
      <c r="E3524" s="138" t="s">
        <v>154</v>
      </c>
      <c r="F3524" s="138"/>
      <c r="G3524" s="7" t="s">
        <v>130</v>
      </c>
      <c r="H3524" s="10">
        <v>1</v>
      </c>
      <c r="I3524" s="9">
        <f>SUM(J3525:J3528)</f>
        <v>28.23</v>
      </c>
      <c r="J3524" s="9">
        <f>H3524*I3524</f>
        <v>28.23</v>
      </c>
      <c r="K3524" s="65"/>
      <c r="N3524" s="59">
        <v>37.64</v>
      </c>
      <c r="O3524" s="68">
        <f t="shared" si="1132"/>
        <v>9.41</v>
      </c>
      <c r="P3524" s="68">
        <f t="shared" si="1137"/>
        <v>28.23</v>
      </c>
      <c r="Q3524" s="69">
        <f t="shared" si="1133"/>
        <v>0.25</v>
      </c>
    </row>
    <row r="3525" spans="1:17" ht="39" customHeight="1" x14ac:dyDescent="0.2">
      <c r="A3525" s="12" t="s">
        <v>48</v>
      </c>
      <c r="B3525" s="14">
        <v>101618</v>
      </c>
      <c r="C3525" s="12" t="s">
        <v>44</v>
      </c>
      <c r="D3525" s="12" t="s">
        <v>1288</v>
      </c>
      <c r="E3525" s="137" t="s">
        <v>209</v>
      </c>
      <c r="F3525" s="137"/>
      <c r="G3525" s="13" t="s">
        <v>104</v>
      </c>
      <c r="H3525" s="16">
        <v>1.41E-2</v>
      </c>
      <c r="I3525" s="15">
        <f t="shared" ref="I3525:I3528" si="1156">P3525</f>
        <v>148.965</v>
      </c>
      <c r="J3525" s="15">
        <f>ROUND(H3525*I3525,2)</f>
        <v>2.1</v>
      </c>
      <c r="K3525" s="65"/>
      <c r="N3525" s="59">
        <v>198.62</v>
      </c>
      <c r="O3525" s="68">
        <f t="shared" si="1132"/>
        <v>49.655000000000001</v>
      </c>
      <c r="P3525" s="68">
        <f t="shared" si="1137"/>
        <v>148.965</v>
      </c>
      <c r="Q3525" s="69">
        <f t="shared" si="1133"/>
        <v>0.25</v>
      </c>
    </row>
    <row r="3526" spans="1:17" ht="24" customHeight="1" x14ac:dyDescent="0.2">
      <c r="A3526" s="12" t="s">
        <v>48</v>
      </c>
      <c r="B3526" s="14">
        <v>88309</v>
      </c>
      <c r="C3526" s="12" t="s">
        <v>44</v>
      </c>
      <c r="D3526" s="12" t="s">
        <v>273</v>
      </c>
      <c r="E3526" s="137" t="s">
        <v>46</v>
      </c>
      <c r="F3526" s="137"/>
      <c r="G3526" s="13" t="s">
        <v>73</v>
      </c>
      <c r="H3526" s="16">
        <v>0.1384</v>
      </c>
      <c r="I3526" s="15">
        <f t="shared" si="1156"/>
        <v>16.297499999999999</v>
      </c>
      <c r="J3526" s="15">
        <f>ROUND(H3526*I3526,2)</f>
        <v>2.2599999999999998</v>
      </c>
      <c r="K3526" s="65"/>
      <c r="N3526" s="59">
        <v>21.73</v>
      </c>
      <c r="O3526" s="68">
        <f t="shared" si="1132"/>
        <v>5.4325000000000001</v>
      </c>
      <c r="P3526" s="68">
        <f t="shared" si="1137"/>
        <v>16.297499999999999</v>
      </c>
      <c r="Q3526" s="69">
        <f t="shared" si="1133"/>
        <v>0.25</v>
      </c>
    </row>
    <row r="3527" spans="1:17" ht="24" customHeight="1" x14ac:dyDescent="0.2">
      <c r="A3527" s="12" t="s">
        <v>48</v>
      </c>
      <c r="B3527" s="14">
        <v>88316</v>
      </c>
      <c r="C3527" s="12" t="s">
        <v>44</v>
      </c>
      <c r="D3527" s="12" t="s">
        <v>106</v>
      </c>
      <c r="E3527" s="137" t="s">
        <v>46</v>
      </c>
      <c r="F3527" s="137"/>
      <c r="G3527" s="13" t="s">
        <v>73</v>
      </c>
      <c r="H3527" s="16">
        <v>0.10879999999999999</v>
      </c>
      <c r="I3527" s="15">
        <f t="shared" si="1156"/>
        <v>12.84</v>
      </c>
      <c r="J3527" s="15">
        <f t="shared" ref="J3527:J3528" si="1157">ROUNDDOWN(H3527*I3527,2)</f>
        <v>1.39</v>
      </c>
      <c r="K3527" s="65"/>
      <c r="N3527" s="59">
        <v>17.12</v>
      </c>
      <c r="O3527" s="68">
        <f t="shared" si="1132"/>
        <v>4.28</v>
      </c>
      <c r="P3527" s="68">
        <f t="shared" si="1137"/>
        <v>12.84</v>
      </c>
      <c r="Q3527" s="69">
        <f t="shared" si="1133"/>
        <v>0.25</v>
      </c>
    </row>
    <row r="3528" spans="1:17" ht="39" customHeight="1" thickBot="1" x14ac:dyDescent="0.25">
      <c r="A3528" s="17" t="s">
        <v>50</v>
      </c>
      <c r="B3528" s="19">
        <v>34643</v>
      </c>
      <c r="C3528" s="17" t="s">
        <v>44</v>
      </c>
      <c r="D3528" s="17" t="s">
        <v>1289</v>
      </c>
      <c r="E3528" s="139" t="s">
        <v>54</v>
      </c>
      <c r="F3528" s="139"/>
      <c r="G3528" s="18" t="s">
        <v>130</v>
      </c>
      <c r="H3528" s="21">
        <v>1</v>
      </c>
      <c r="I3528" s="20">
        <f t="shared" si="1156"/>
        <v>22.484999999999999</v>
      </c>
      <c r="J3528" s="20">
        <f t="shared" si="1157"/>
        <v>22.48</v>
      </c>
      <c r="K3528" s="65"/>
      <c r="N3528" s="59">
        <v>29.98</v>
      </c>
      <c r="O3528" s="68">
        <f t="shared" ref="O3528:O3591" si="1158">N3528*$O$4</f>
        <v>7.4950000000000001</v>
      </c>
      <c r="P3528" s="68">
        <f t="shared" si="1137"/>
        <v>22.484999999999999</v>
      </c>
      <c r="Q3528" s="69">
        <f t="shared" ref="Q3528:Q3591" si="1159">1-(P3528/N3528)</f>
        <v>0.25</v>
      </c>
    </row>
    <row r="3529" spans="1:17" ht="0.95" customHeight="1" thickTop="1" x14ac:dyDescent="0.2">
      <c r="A3529" s="11"/>
      <c r="B3529" s="11"/>
      <c r="C3529" s="11"/>
      <c r="D3529" s="11"/>
      <c r="E3529" s="11"/>
      <c r="F3529" s="11"/>
      <c r="G3529" s="11"/>
      <c r="H3529" s="11"/>
      <c r="I3529" s="11"/>
      <c r="J3529" s="11"/>
      <c r="K3529" s="65" t="b">
        <f t="shared" ref="K3529:K3586" si="1160">IF(J3529="Total",J3530)</f>
        <v>0</v>
      </c>
      <c r="N3529" s="59"/>
      <c r="O3529" s="68">
        <f t="shared" si="1158"/>
        <v>0</v>
      </c>
      <c r="P3529" s="68">
        <f t="shared" si="1137"/>
        <v>0</v>
      </c>
      <c r="Q3529" s="69" t="e">
        <f t="shared" si="1159"/>
        <v>#DIV/0!</v>
      </c>
    </row>
    <row r="3530" spans="1:17" ht="18" customHeight="1" x14ac:dyDescent="0.2">
      <c r="A3530" s="2" t="s">
        <v>1700</v>
      </c>
      <c r="B3530" s="4" t="s">
        <v>36</v>
      </c>
      <c r="C3530" s="2" t="s">
        <v>37</v>
      </c>
      <c r="D3530" s="2" t="s">
        <v>9</v>
      </c>
      <c r="E3530" s="129" t="s">
        <v>38</v>
      </c>
      <c r="F3530" s="129"/>
      <c r="G3530" s="3" t="s">
        <v>39</v>
      </c>
      <c r="H3530" s="4" t="s">
        <v>40</v>
      </c>
      <c r="I3530" s="4" t="s">
        <v>41</v>
      </c>
      <c r="J3530" s="4" t="s">
        <v>10</v>
      </c>
      <c r="K3530" s="65">
        <f t="shared" si="1160"/>
        <v>4.0200000000000005</v>
      </c>
      <c r="N3530" s="59" t="s">
        <v>41</v>
      </c>
      <c r="O3530" s="68" t="e">
        <f t="shared" si="1158"/>
        <v>#VALUE!</v>
      </c>
      <c r="P3530" s="68" t="e">
        <f t="shared" si="1137"/>
        <v>#VALUE!</v>
      </c>
      <c r="Q3530" s="69" t="e">
        <f t="shared" si="1159"/>
        <v>#VALUE!</v>
      </c>
    </row>
    <row r="3531" spans="1:17" ht="26.1" customHeight="1" x14ac:dyDescent="0.2">
      <c r="A3531" s="6" t="s">
        <v>42</v>
      </c>
      <c r="B3531" s="8">
        <v>90447</v>
      </c>
      <c r="C3531" s="6" t="s">
        <v>44</v>
      </c>
      <c r="D3531" s="6" t="s">
        <v>1701</v>
      </c>
      <c r="E3531" s="138" t="s">
        <v>154</v>
      </c>
      <c r="F3531" s="138"/>
      <c r="G3531" s="7" t="s">
        <v>108</v>
      </c>
      <c r="H3531" s="10">
        <v>1</v>
      </c>
      <c r="I3531" s="9">
        <f>SUM(J3532:J3533)</f>
        <v>4.0200000000000005</v>
      </c>
      <c r="J3531" s="9">
        <f>H3531*I3531</f>
        <v>4.0200000000000005</v>
      </c>
      <c r="K3531" s="65"/>
      <c r="N3531" s="59">
        <v>5.3500000000000005</v>
      </c>
      <c r="O3531" s="68">
        <f t="shared" si="1158"/>
        <v>1.3375000000000001</v>
      </c>
      <c r="P3531" s="68">
        <f t="shared" si="1137"/>
        <v>4.0125000000000002</v>
      </c>
      <c r="Q3531" s="69">
        <f t="shared" si="1159"/>
        <v>0.25</v>
      </c>
    </row>
    <row r="3532" spans="1:17" ht="26.1" customHeight="1" x14ac:dyDescent="0.2">
      <c r="A3532" s="12" t="s">
        <v>48</v>
      </c>
      <c r="B3532" s="14">
        <v>88247</v>
      </c>
      <c r="C3532" s="12" t="s">
        <v>44</v>
      </c>
      <c r="D3532" s="12" t="s">
        <v>1049</v>
      </c>
      <c r="E3532" s="137" t="s">
        <v>46</v>
      </c>
      <c r="F3532" s="137"/>
      <c r="G3532" s="13" t="s">
        <v>73</v>
      </c>
      <c r="H3532" s="16">
        <v>2.5000000000000001E-2</v>
      </c>
      <c r="I3532" s="15">
        <f t="shared" ref="I3532:I3533" si="1161">P3532</f>
        <v>13.5975</v>
      </c>
      <c r="J3532" s="15">
        <f>ROUND(H3532*I3532,2)</f>
        <v>0.34</v>
      </c>
      <c r="K3532" s="65"/>
      <c r="N3532" s="59">
        <v>18.13</v>
      </c>
      <c r="O3532" s="68">
        <f t="shared" si="1158"/>
        <v>4.5324999999999998</v>
      </c>
      <c r="P3532" s="68">
        <f t="shared" si="1137"/>
        <v>13.5975</v>
      </c>
      <c r="Q3532" s="69">
        <f t="shared" si="1159"/>
        <v>0.25</v>
      </c>
    </row>
    <row r="3533" spans="1:17" ht="24" customHeight="1" thickBot="1" x14ac:dyDescent="0.25">
      <c r="A3533" s="12" t="s">
        <v>48</v>
      </c>
      <c r="B3533" s="14">
        <v>88264</v>
      </c>
      <c r="C3533" s="12" t="s">
        <v>44</v>
      </c>
      <c r="D3533" s="12" t="s">
        <v>564</v>
      </c>
      <c r="E3533" s="137" t="s">
        <v>46</v>
      </c>
      <c r="F3533" s="137"/>
      <c r="G3533" s="13" t="s">
        <v>73</v>
      </c>
      <c r="H3533" s="16">
        <v>0.223</v>
      </c>
      <c r="I3533" s="15">
        <f t="shared" si="1161"/>
        <v>16.484999999999999</v>
      </c>
      <c r="J3533" s="15">
        <f>ROUND(H3533*I3533,2)</f>
        <v>3.68</v>
      </c>
      <c r="K3533" s="65"/>
      <c r="N3533" s="59">
        <v>21.98</v>
      </c>
      <c r="O3533" s="68">
        <f t="shared" si="1158"/>
        <v>5.4950000000000001</v>
      </c>
      <c r="P3533" s="68">
        <f t="shared" si="1137"/>
        <v>16.484999999999999</v>
      </c>
      <c r="Q3533" s="69">
        <f t="shared" si="1159"/>
        <v>0.25</v>
      </c>
    </row>
    <row r="3534" spans="1:17" ht="0.95" customHeight="1" thickTop="1" x14ac:dyDescent="0.2">
      <c r="A3534" s="11"/>
      <c r="B3534" s="11"/>
      <c r="C3534" s="11"/>
      <c r="D3534" s="11"/>
      <c r="E3534" s="11"/>
      <c r="F3534" s="11"/>
      <c r="G3534" s="11"/>
      <c r="H3534" s="11"/>
      <c r="I3534" s="11"/>
      <c r="J3534" s="11"/>
      <c r="K3534" s="65" t="b">
        <f t="shared" si="1160"/>
        <v>0</v>
      </c>
      <c r="N3534" s="59"/>
      <c r="O3534" s="68">
        <f t="shared" si="1158"/>
        <v>0</v>
      </c>
      <c r="P3534" s="68">
        <f t="shared" ref="P3534:P3597" si="1162">N3534-O3534</f>
        <v>0</v>
      </c>
      <c r="Q3534" s="69" t="e">
        <f t="shared" si="1159"/>
        <v>#DIV/0!</v>
      </c>
    </row>
    <row r="3535" spans="1:17" ht="18" customHeight="1" x14ac:dyDescent="0.2">
      <c r="A3535" s="2" t="s">
        <v>1702</v>
      </c>
      <c r="B3535" s="4" t="s">
        <v>36</v>
      </c>
      <c r="C3535" s="2" t="s">
        <v>37</v>
      </c>
      <c r="D3535" s="2" t="s">
        <v>9</v>
      </c>
      <c r="E3535" s="129" t="s">
        <v>38</v>
      </c>
      <c r="F3535" s="129"/>
      <c r="G3535" s="3" t="s">
        <v>39</v>
      </c>
      <c r="H3535" s="4" t="s">
        <v>40</v>
      </c>
      <c r="I3535" s="4" t="s">
        <v>41</v>
      </c>
      <c r="J3535" s="4" t="s">
        <v>10</v>
      </c>
      <c r="K3535" s="65">
        <f t="shared" si="1160"/>
        <v>6.83</v>
      </c>
      <c r="N3535" s="59" t="s">
        <v>41</v>
      </c>
      <c r="O3535" s="68" t="e">
        <f t="shared" si="1158"/>
        <v>#VALUE!</v>
      </c>
      <c r="P3535" s="68" t="e">
        <f t="shared" si="1162"/>
        <v>#VALUE!</v>
      </c>
      <c r="Q3535" s="69" t="e">
        <f t="shared" si="1159"/>
        <v>#VALUE!</v>
      </c>
    </row>
    <row r="3536" spans="1:17" ht="39" customHeight="1" x14ac:dyDescent="0.2">
      <c r="A3536" s="6" t="s">
        <v>42</v>
      </c>
      <c r="B3536" s="8">
        <v>91862</v>
      </c>
      <c r="C3536" s="6" t="s">
        <v>44</v>
      </c>
      <c r="D3536" s="6" t="s">
        <v>190</v>
      </c>
      <c r="E3536" s="138" t="s">
        <v>157</v>
      </c>
      <c r="F3536" s="138"/>
      <c r="G3536" s="7" t="s">
        <v>108</v>
      </c>
      <c r="H3536" s="10">
        <v>1</v>
      </c>
      <c r="I3536" s="9">
        <f>SUM(J3537:J3540)</f>
        <v>6.83</v>
      </c>
      <c r="J3536" s="9">
        <f>H3536*I3536</f>
        <v>6.83</v>
      </c>
      <c r="K3536" s="65"/>
      <c r="N3536" s="59">
        <v>9.1</v>
      </c>
      <c r="O3536" s="68">
        <f t="shared" si="1158"/>
        <v>2.2749999999999999</v>
      </c>
      <c r="P3536" s="68">
        <f t="shared" si="1162"/>
        <v>6.8249999999999993</v>
      </c>
      <c r="Q3536" s="69">
        <f t="shared" si="1159"/>
        <v>0.25</v>
      </c>
    </row>
    <row r="3537" spans="1:17" ht="26.1" customHeight="1" x14ac:dyDescent="0.2">
      <c r="A3537" s="12" t="s">
        <v>48</v>
      </c>
      <c r="B3537" s="14">
        <v>88247</v>
      </c>
      <c r="C3537" s="12" t="s">
        <v>44</v>
      </c>
      <c r="D3537" s="12" t="s">
        <v>1049</v>
      </c>
      <c r="E3537" s="137" t="s">
        <v>46</v>
      </c>
      <c r="F3537" s="137"/>
      <c r="G3537" s="13" t="s">
        <v>73</v>
      </c>
      <c r="H3537" s="16">
        <v>0.06</v>
      </c>
      <c r="I3537" s="15">
        <f t="shared" ref="I3537:I3540" si="1163">P3537</f>
        <v>13.5975</v>
      </c>
      <c r="J3537" s="15">
        <f>ROUND(H3537*I3537,2)</f>
        <v>0.82</v>
      </c>
      <c r="K3537" s="65"/>
      <c r="N3537" s="59">
        <v>18.13</v>
      </c>
      <c r="O3537" s="68">
        <f t="shared" si="1158"/>
        <v>4.5324999999999998</v>
      </c>
      <c r="P3537" s="68">
        <f t="shared" si="1162"/>
        <v>13.5975</v>
      </c>
      <c r="Q3537" s="69">
        <f t="shared" si="1159"/>
        <v>0.25</v>
      </c>
    </row>
    <row r="3538" spans="1:17" ht="24" customHeight="1" x14ac:dyDescent="0.2">
      <c r="A3538" s="12" t="s">
        <v>48</v>
      </c>
      <c r="B3538" s="14">
        <v>88264</v>
      </c>
      <c r="C3538" s="12" t="s">
        <v>44</v>
      </c>
      <c r="D3538" s="12" t="s">
        <v>564</v>
      </c>
      <c r="E3538" s="137" t="s">
        <v>46</v>
      </c>
      <c r="F3538" s="137"/>
      <c r="G3538" s="13" t="s">
        <v>73</v>
      </c>
      <c r="H3538" s="16">
        <v>6.9000000000000006E-2</v>
      </c>
      <c r="I3538" s="15">
        <f t="shared" si="1163"/>
        <v>16.484999999999999</v>
      </c>
      <c r="J3538" s="15">
        <f>ROUND(H3538*I3538,2)</f>
        <v>1.1399999999999999</v>
      </c>
      <c r="K3538" s="65"/>
      <c r="N3538" s="59">
        <v>21.98</v>
      </c>
      <c r="O3538" s="68">
        <f t="shared" si="1158"/>
        <v>5.4950000000000001</v>
      </c>
      <c r="P3538" s="68">
        <f t="shared" si="1162"/>
        <v>16.484999999999999</v>
      </c>
      <c r="Q3538" s="69">
        <f t="shared" si="1159"/>
        <v>0.25</v>
      </c>
    </row>
    <row r="3539" spans="1:17" ht="65.099999999999994" customHeight="1" x14ac:dyDescent="0.2">
      <c r="A3539" s="12" t="s">
        <v>48</v>
      </c>
      <c r="B3539" s="14">
        <v>91170</v>
      </c>
      <c r="C3539" s="12" t="s">
        <v>44</v>
      </c>
      <c r="D3539" s="12" t="s">
        <v>187</v>
      </c>
      <c r="E3539" s="137" t="s">
        <v>154</v>
      </c>
      <c r="F3539" s="137"/>
      <c r="G3539" s="13" t="s">
        <v>108</v>
      </c>
      <c r="H3539" s="16">
        <v>1</v>
      </c>
      <c r="I3539" s="15">
        <f t="shared" si="1163"/>
        <v>1.9575</v>
      </c>
      <c r="J3539" s="15">
        <f t="shared" ref="J3539:J3540" si="1164">ROUNDDOWN(H3539*I3539,2)</f>
        <v>1.95</v>
      </c>
      <c r="K3539" s="65"/>
      <c r="N3539" s="59">
        <v>2.61</v>
      </c>
      <c r="O3539" s="68">
        <f t="shared" si="1158"/>
        <v>0.65249999999999997</v>
      </c>
      <c r="P3539" s="68">
        <f t="shared" si="1162"/>
        <v>1.9575</v>
      </c>
      <c r="Q3539" s="69">
        <f t="shared" si="1159"/>
        <v>0.25</v>
      </c>
    </row>
    <row r="3540" spans="1:17" ht="26.1" customHeight="1" thickBot="1" x14ac:dyDescent="0.25">
      <c r="A3540" s="17" t="s">
        <v>50</v>
      </c>
      <c r="B3540" s="19">
        <v>2673</v>
      </c>
      <c r="C3540" s="17" t="s">
        <v>44</v>
      </c>
      <c r="D3540" s="17" t="s">
        <v>1171</v>
      </c>
      <c r="E3540" s="139" t="s">
        <v>54</v>
      </c>
      <c r="F3540" s="139"/>
      <c r="G3540" s="18" t="s">
        <v>108</v>
      </c>
      <c r="H3540" s="21">
        <v>1.0169999999999999</v>
      </c>
      <c r="I3540" s="20">
        <f t="shared" si="1163"/>
        <v>2.88</v>
      </c>
      <c r="J3540" s="20">
        <f t="shared" si="1164"/>
        <v>2.92</v>
      </c>
      <c r="K3540" s="65"/>
      <c r="N3540" s="59">
        <v>3.84</v>
      </c>
      <c r="O3540" s="68">
        <f t="shared" si="1158"/>
        <v>0.96</v>
      </c>
      <c r="P3540" s="68">
        <f t="shared" si="1162"/>
        <v>2.88</v>
      </c>
      <c r="Q3540" s="69">
        <f t="shared" si="1159"/>
        <v>0.25</v>
      </c>
    </row>
    <row r="3541" spans="1:17" ht="0.95" customHeight="1" thickTop="1" x14ac:dyDescent="0.2">
      <c r="A3541" s="11"/>
      <c r="B3541" s="11"/>
      <c r="C3541" s="11"/>
      <c r="D3541" s="11"/>
      <c r="E3541" s="11"/>
      <c r="F3541" s="11"/>
      <c r="G3541" s="11"/>
      <c r="H3541" s="11"/>
      <c r="I3541" s="11"/>
      <c r="J3541" s="11"/>
      <c r="K3541" s="65" t="b">
        <f t="shared" si="1160"/>
        <v>0</v>
      </c>
      <c r="N3541" s="59"/>
      <c r="O3541" s="68">
        <f t="shared" si="1158"/>
        <v>0</v>
      </c>
      <c r="P3541" s="68">
        <f t="shared" si="1162"/>
        <v>0</v>
      </c>
      <c r="Q3541" s="69" t="e">
        <f t="shared" si="1159"/>
        <v>#DIV/0!</v>
      </c>
    </row>
    <row r="3542" spans="1:17" ht="18" customHeight="1" x14ac:dyDescent="0.2">
      <c r="A3542" s="2" t="s">
        <v>1703</v>
      </c>
      <c r="B3542" s="4" t="s">
        <v>36</v>
      </c>
      <c r="C3542" s="2" t="s">
        <v>37</v>
      </c>
      <c r="D3542" s="2" t="s">
        <v>9</v>
      </c>
      <c r="E3542" s="129" t="s">
        <v>38</v>
      </c>
      <c r="F3542" s="129"/>
      <c r="G3542" s="3" t="s">
        <v>39</v>
      </c>
      <c r="H3542" s="4" t="s">
        <v>40</v>
      </c>
      <c r="I3542" s="4" t="s">
        <v>41</v>
      </c>
      <c r="J3542" s="4" t="s">
        <v>10</v>
      </c>
      <c r="K3542" s="65">
        <f t="shared" si="1160"/>
        <v>10.83</v>
      </c>
      <c r="N3542" s="59" t="s">
        <v>41</v>
      </c>
      <c r="O3542" s="68" t="e">
        <f t="shared" si="1158"/>
        <v>#VALUE!</v>
      </c>
      <c r="P3542" s="68" t="e">
        <f t="shared" si="1162"/>
        <v>#VALUE!</v>
      </c>
      <c r="Q3542" s="69" t="e">
        <f t="shared" si="1159"/>
        <v>#VALUE!</v>
      </c>
    </row>
    <row r="3543" spans="1:17" ht="39" customHeight="1" x14ac:dyDescent="0.2">
      <c r="A3543" s="6" t="s">
        <v>42</v>
      </c>
      <c r="B3543" s="8">
        <v>91864</v>
      </c>
      <c r="C3543" s="6" t="s">
        <v>44</v>
      </c>
      <c r="D3543" s="6" t="s">
        <v>1175</v>
      </c>
      <c r="E3543" s="138" t="s">
        <v>157</v>
      </c>
      <c r="F3543" s="138"/>
      <c r="G3543" s="7" t="s">
        <v>108</v>
      </c>
      <c r="H3543" s="10">
        <v>1</v>
      </c>
      <c r="I3543" s="9">
        <f>SUM(J3544:J3547)</f>
        <v>10.83</v>
      </c>
      <c r="J3543" s="9">
        <f>H3543*I3543</f>
        <v>10.83</v>
      </c>
      <c r="K3543" s="65"/>
      <c r="N3543" s="59">
        <v>14.440000000000001</v>
      </c>
      <c r="O3543" s="68">
        <f t="shared" si="1158"/>
        <v>3.6100000000000003</v>
      </c>
      <c r="P3543" s="68">
        <f t="shared" si="1162"/>
        <v>10.830000000000002</v>
      </c>
      <c r="Q3543" s="69">
        <f t="shared" si="1159"/>
        <v>0.24999999999999989</v>
      </c>
    </row>
    <row r="3544" spans="1:17" ht="26.1" customHeight="1" x14ac:dyDescent="0.2">
      <c r="A3544" s="12" t="s">
        <v>48</v>
      </c>
      <c r="B3544" s="14">
        <v>88247</v>
      </c>
      <c r="C3544" s="12" t="s">
        <v>44</v>
      </c>
      <c r="D3544" s="12" t="s">
        <v>1049</v>
      </c>
      <c r="E3544" s="137" t="s">
        <v>46</v>
      </c>
      <c r="F3544" s="137"/>
      <c r="G3544" s="13" t="s">
        <v>73</v>
      </c>
      <c r="H3544" s="16">
        <v>0.1</v>
      </c>
      <c r="I3544" s="15">
        <f t="shared" ref="I3544:I3547" si="1165">P3544</f>
        <v>13.5975</v>
      </c>
      <c r="J3544" s="15">
        <f>ROUND(H3544*I3544,2)</f>
        <v>1.36</v>
      </c>
      <c r="K3544" s="65"/>
      <c r="N3544" s="59">
        <v>18.13</v>
      </c>
      <c r="O3544" s="68">
        <f t="shared" si="1158"/>
        <v>4.5324999999999998</v>
      </c>
      <c r="P3544" s="68">
        <f t="shared" si="1162"/>
        <v>13.5975</v>
      </c>
      <c r="Q3544" s="69">
        <f t="shared" si="1159"/>
        <v>0.25</v>
      </c>
    </row>
    <row r="3545" spans="1:17" ht="24" customHeight="1" x14ac:dyDescent="0.2">
      <c r="A3545" s="12" t="s">
        <v>48</v>
      </c>
      <c r="B3545" s="14">
        <v>88264</v>
      </c>
      <c r="C3545" s="12" t="s">
        <v>44</v>
      </c>
      <c r="D3545" s="12" t="s">
        <v>564</v>
      </c>
      <c r="E3545" s="137" t="s">
        <v>46</v>
      </c>
      <c r="F3545" s="137"/>
      <c r="G3545" s="13" t="s">
        <v>73</v>
      </c>
      <c r="H3545" s="16">
        <v>0.106</v>
      </c>
      <c r="I3545" s="15">
        <f t="shared" si="1165"/>
        <v>16.484999999999999</v>
      </c>
      <c r="J3545" s="15">
        <f>ROUND(H3545*I3545,2)</f>
        <v>1.75</v>
      </c>
      <c r="K3545" s="65"/>
      <c r="N3545" s="59">
        <v>21.98</v>
      </c>
      <c r="O3545" s="68">
        <f t="shared" si="1158"/>
        <v>5.4950000000000001</v>
      </c>
      <c r="P3545" s="68">
        <f t="shared" si="1162"/>
        <v>16.484999999999999</v>
      </c>
      <c r="Q3545" s="69">
        <f t="shared" si="1159"/>
        <v>0.25</v>
      </c>
    </row>
    <row r="3546" spans="1:17" ht="65.099999999999994" customHeight="1" x14ac:dyDescent="0.2">
      <c r="A3546" s="12" t="s">
        <v>48</v>
      </c>
      <c r="B3546" s="14">
        <v>91170</v>
      </c>
      <c r="C3546" s="12" t="s">
        <v>44</v>
      </c>
      <c r="D3546" s="12" t="s">
        <v>187</v>
      </c>
      <c r="E3546" s="137" t="s">
        <v>154</v>
      </c>
      <c r="F3546" s="137"/>
      <c r="G3546" s="13" t="s">
        <v>108</v>
      </c>
      <c r="H3546" s="16">
        <v>1</v>
      </c>
      <c r="I3546" s="15">
        <f t="shared" si="1165"/>
        <v>1.9575</v>
      </c>
      <c r="J3546" s="15">
        <f t="shared" ref="J3546:J3547" si="1166">ROUNDDOWN(H3546*I3546,2)</f>
        <v>1.95</v>
      </c>
      <c r="K3546" s="65"/>
      <c r="N3546" s="59">
        <v>2.61</v>
      </c>
      <c r="O3546" s="68">
        <f t="shared" si="1158"/>
        <v>0.65249999999999997</v>
      </c>
      <c r="P3546" s="68">
        <f t="shared" si="1162"/>
        <v>1.9575</v>
      </c>
      <c r="Q3546" s="69">
        <f t="shared" si="1159"/>
        <v>0.25</v>
      </c>
    </row>
    <row r="3547" spans="1:17" ht="26.1" customHeight="1" thickBot="1" x14ac:dyDescent="0.25">
      <c r="A3547" s="17" t="s">
        <v>50</v>
      </c>
      <c r="B3547" s="19">
        <v>2685</v>
      </c>
      <c r="C3547" s="17" t="s">
        <v>44</v>
      </c>
      <c r="D3547" s="17" t="s">
        <v>1176</v>
      </c>
      <c r="E3547" s="139" t="s">
        <v>54</v>
      </c>
      <c r="F3547" s="139"/>
      <c r="G3547" s="18" t="s">
        <v>108</v>
      </c>
      <c r="H3547" s="21">
        <v>1.0309999999999999</v>
      </c>
      <c r="I3547" s="20">
        <f t="shared" si="1165"/>
        <v>5.6025</v>
      </c>
      <c r="J3547" s="20">
        <f t="shared" si="1166"/>
        <v>5.77</v>
      </c>
      <c r="K3547" s="65"/>
      <c r="N3547" s="59">
        <v>7.47</v>
      </c>
      <c r="O3547" s="68">
        <f t="shared" si="1158"/>
        <v>1.8674999999999999</v>
      </c>
      <c r="P3547" s="68">
        <f t="shared" si="1162"/>
        <v>5.6025</v>
      </c>
      <c r="Q3547" s="69">
        <f t="shared" si="1159"/>
        <v>0.25</v>
      </c>
    </row>
    <row r="3548" spans="1:17" ht="0.95" customHeight="1" thickTop="1" x14ac:dyDescent="0.2">
      <c r="A3548" s="11"/>
      <c r="B3548" s="11"/>
      <c r="C3548" s="11"/>
      <c r="D3548" s="11"/>
      <c r="E3548" s="11"/>
      <c r="F3548" s="11"/>
      <c r="G3548" s="11"/>
      <c r="H3548" s="11"/>
      <c r="I3548" s="11"/>
      <c r="J3548" s="11"/>
      <c r="K3548" s="65" t="b">
        <f t="shared" si="1160"/>
        <v>0</v>
      </c>
      <c r="N3548" s="59"/>
      <c r="O3548" s="68">
        <f t="shared" si="1158"/>
        <v>0</v>
      </c>
      <c r="P3548" s="68">
        <f t="shared" si="1162"/>
        <v>0</v>
      </c>
      <c r="Q3548" s="69" t="e">
        <f t="shared" si="1159"/>
        <v>#DIV/0!</v>
      </c>
    </row>
    <row r="3549" spans="1:17" ht="18" customHeight="1" x14ac:dyDescent="0.2">
      <c r="A3549" s="2" t="s">
        <v>13578</v>
      </c>
      <c r="B3549" s="4" t="s">
        <v>36</v>
      </c>
      <c r="C3549" s="2" t="s">
        <v>37</v>
      </c>
      <c r="D3549" s="2" t="s">
        <v>9</v>
      </c>
      <c r="E3549" s="129" t="s">
        <v>38</v>
      </c>
      <c r="F3549" s="129"/>
      <c r="G3549" s="3" t="s">
        <v>39</v>
      </c>
      <c r="H3549" s="4" t="s">
        <v>40</v>
      </c>
      <c r="I3549" s="4" t="s">
        <v>41</v>
      </c>
      <c r="J3549" s="4" t="s">
        <v>10</v>
      </c>
      <c r="K3549" s="65">
        <f t="shared" si="1160"/>
        <v>8.07</v>
      </c>
      <c r="N3549" s="59" t="s">
        <v>41</v>
      </c>
      <c r="O3549" s="68" t="e">
        <f t="shared" si="1158"/>
        <v>#VALUE!</v>
      </c>
      <c r="P3549" s="68" t="e">
        <f t="shared" si="1162"/>
        <v>#VALUE!</v>
      </c>
      <c r="Q3549" s="69" t="e">
        <f t="shared" si="1159"/>
        <v>#VALUE!</v>
      </c>
    </row>
    <row r="3550" spans="1:17" ht="39" customHeight="1" x14ac:dyDescent="0.2">
      <c r="A3550" s="6" t="s">
        <v>42</v>
      </c>
      <c r="B3550" s="8">
        <v>91863</v>
      </c>
      <c r="C3550" s="6" t="s">
        <v>44</v>
      </c>
      <c r="D3550" s="6" t="s">
        <v>191</v>
      </c>
      <c r="E3550" s="138" t="s">
        <v>157</v>
      </c>
      <c r="F3550" s="138"/>
      <c r="G3550" s="7" t="s">
        <v>108</v>
      </c>
      <c r="H3550" s="10">
        <v>1</v>
      </c>
      <c r="I3550" s="9">
        <f>SUM(J3551:J3554)</f>
        <v>8.07</v>
      </c>
      <c r="J3550" s="9">
        <f>H3550*I3550</f>
        <v>8.07</v>
      </c>
      <c r="K3550" s="65"/>
      <c r="N3550" s="59">
        <v>10.75</v>
      </c>
      <c r="O3550" s="68">
        <f t="shared" si="1158"/>
        <v>2.6875</v>
      </c>
      <c r="P3550" s="68">
        <f t="shared" si="1162"/>
        <v>8.0625</v>
      </c>
      <c r="Q3550" s="69">
        <f t="shared" si="1159"/>
        <v>0.25</v>
      </c>
    </row>
    <row r="3551" spans="1:17" ht="26.1" customHeight="1" x14ac:dyDescent="0.2">
      <c r="A3551" s="12" t="s">
        <v>48</v>
      </c>
      <c r="B3551" s="14">
        <v>88247</v>
      </c>
      <c r="C3551" s="12" t="s">
        <v>44</v>
      </c>
      <c r="D3551" s="12" t="s">
        <v>1049</v>
      </c>
      <c r="E3551" s="137" t="s">
        <v>46</v>
      </c>
      <c r="F3551" s="137"/>
      <c r="G3551" s="13" t="s">
        <v>73</v>
      </c>
      <c r="H3551" s="16">
        <v>0.08</v>
      </c>
      <c r="I3551" s="15">
        <f t="shared" ref="I3551:I3554" si="1167">P3551</f>
        <v>13.5975</v>
      </c>
      <c r="J3551" s="15">
        <f>ROUND(H3551*I3551,2)</f>
        <v>1.0900000000000001</v>
      </c>
      <c r="K3551" s="65"/>
      <c r="N3551" s="59">
        <v>18.13</v>
      </c>
      <c r="O3551" s="68">
        <f t="shared" si="1158"/>
        <v>4.5324999999999998</v>
      </c>
      <c r="P3551" s="68">
        <f t="shared" si="1162"/>
        <v>13.5975</v>
      </c>
      <c r="Q3551" s="69">
        <f t="shared" si="1159"/>
        <v>0.25</v>
      </c>
    </row>
    <row r="3552" spans="1:17" ht="24" customHeight="1" x14ac:dyDescent="0.2">
      <c r="A3552" s="12" t="s">
        <v>48</v>
      </c>
      <c r="B3552" s="14">
        <v>88264</v>
      </c>
      <c r="C3552" s="12" t="s">
        <v>44</v>
      </c>
      <c r="D3552" s="12" t="s">
        <v>564</v>
      </c>
      <c r="E3552" s="137" t="s">
        <v>46</v>
      </c>
      <c r="F3552" s="137"/>
      <c r="G3552" s="13" t="s">
        <v>73</v>
      </c>
      <c r="H3552" s="16">
        <v>7.0000000000000007E-2</v>
      </c>
      <c r="I3552" s="15">
        <f t="shared" si="1167"/>
        <v>16.484999999999999</v>
      </c>
      <c r="J3552" s="15">
        <f>ROUND(H3552*I3552,2)</f>
        <v>1.1499999999999999</v>
      </c>
      <c r="K3552" s="65"/>
      <c r="N3552" s="59">
        <v>21.98</v>
      </c>
      <c r="O3552" s="68">
        <f t="shared" si="1158"/>
        <v>5.4950000000000001</v>
      </c>
      <c r="P3552" s="68">
        <f t="shared" si="1162"/>
        <v>16.484999999999999</v>
      </c>
      <c r="Q3552" s="69">
        <f t="shared" si="1159"/>
        <v>0.25</v>
      </c>
    </row>
    <row r="3553" spans="1:17" ht="65.099999999999994" customHeight="1" x14ac:dyDescent="0.2">
      <c r="A3553" s="12" t="s">
        <v>48</v>
      </c>
      <c r="B3553" s="14">
        <v>91170</v>
      </c>
      <c r="C3553" s="12" t="s">
        <v>44</v>
      </c>
      <c r="D3553" s="12" t="s">
        <v>187</v>
      </c>
      <c r="E3553" s="137" t="s">
        <v>154</v>
      </c>
      <c r="F3553" s="137"/>
      <c r="G3553" s="13" t="s">
        <v>108</v>
      </c>
      <c r="H3553" s="16">
        <v>1</v>
      </c>
      <c r="I3553" s="15">
        <f t="shared" si="1167"/>
        <v>1.9575</v>
      </c>
      <c r="J3553" s="15">
        <f>ROUND(H3553*I3553,2)</f>
        <v>1.96</v>
      </c>
      <c r="K3553" s="65"/>
      <c r="N3553" s="59">
        <v>2.61</v>
      </c>
      <c r="O3553" s="68">
        <f t="shared" si="1158"/>
        <v>0.65249999999999997</v>
      </c>
      <c r="P3553" s="68">
        <f t="shared" si="1162"/>
        <v>1.9575</v>
      </c>
      <c r="Q3553" s="69">
        <f t="shared" si="1159"/>
        <v>0.25</v>
      </c>
    </row>
    <row r="3554" spans="1:17" ht="26.1" customHeight="1" thickBot="1" x14ac:dyDescent="0.25">
      <c r="A3554" s="17" t="s">
        <v>50</v>
      </c>
      <c r="B3554" s="19">
        <v>2674</v>
      </c>
      <c r="C3554" s="17" t="s">
        <v>44</v>
      </c>
      <c r="D3554" s="17" t="s">
        <v>1173</v>
      </c>
      <c r="E3554" s="139" t="s">
        <v>54</v>
      </c>
      <c r="F3554" s="139"/>
      <c r="G3554" s="18" t="s">
        <v>108</v>
      </c>
      <c r="H3554" s="21">
        <v>1.08</v>
      </c>
      <c r="I3554" s="20">
        <f t="shared" si="1167"/>
        <v>3.585</v>
      </c>
      <c r="J3554" s="20">
        <f t="shared" ref="J3554" si="1168">ROUNDDOWN(H3554*I3554,2)</f>
        <v>3.87</v>
      </c>
      <c r="K3554" s="65"/>
      <c r="N3554" s="59">
        <v>4.78</v>
      </c>
      <c r="O3554" s="68">
        <f t="shared" si="1158"/>
        <v>1.1950000000000001</v>
      </c>
      <c r="P3554" s="68">
        <f t="shared" si="1162"/>
        <v>3.585</v>
      </c>
      <c r="Q3554" s="69">
        <f t="shared" si="1159"/>
        <v>0.25</v>
      </c>
    </row>
    <row r="3555" spans="1:17" ht="0.95" customHeight="1" thickTop="1" x14ac:dyDescent="0.2">
      <c r="A3555" s="11"/>
      <c r="B3555" s="11"/>
      <c r="C3555" s="11"/>
      <c r="D3555" s="11"/>
      <c r="E3555" s="11"/>
      <c r="F3555" s="11"/>
      <c r="G3555" s="11"/>
      <c r="H3555" s="11"/>
      <c r="I3555" s="11"/>
      <c r="J3555" s="11"/>
      <c r="K3555" s="65" t="b">
        <f t="shared" si="1160"/>
        <v>0</v>
      </c>
      <c r="N3555" s="59"/>
      <c r="O3555" s="68">
        <f t="shared" si="1158"/>
        <v>0</v>
      </c>
      <c r="P3555" s="68">
        <f t="shared" si="1162"/>
        <v>0</v>
      </c>
      <c r="Q3555" s="69" t="e">
        <f t="shared" si="1159"/>
        <v>#DIV/0!</v>
      </c>
    </row>
    <row r="3556" spans="1:17" ht="18" customHeight="1" x14ac:dyDescent="0.2">
      <c r="A3556" s="2" t="s">
        <v>13579</v>
      </c>
      <c r="B3556" s="4" t="s">
        <v>36</v>
      </c>
      <c r="C3556" s="2" t="s">
        <v>37</v>
      </c>
      <c r="D3556" s="2" t="s">
        <v>9</v>
      </c>
      <c r="E3556" s="129" t="s">
        <v>38</v>
      </c>
      <c r="F3556" s="129"/>
      <c r="G3556" s="3" t="s">
        <v>39</v>
      </c>
      <c r="H3556" s="4" t="s">
        <v>40</v>
      </c>
      <c r="I3556" s="4" t="s">
        <v>41</v>
      </c>
      <c r="J3556" s="4" t="s">
        <v>10</v>
      </c>
      <c r="K3556" s="65">
        <f t="shared" si="1160"/>
        <v>3.05</v>
      </c>
      <c r="N3556" s="59" t="s">
        <v>41</v>
      </c>
      <c r="O3556" s="68" t="e">
        <f t="shared" si="1158"/>
        <v>#VALUE!</v>
      </c>
      <c r="P3556" s="68" t="e">
        <f t="shared" si="1162"/>
        <v>#VALUE!</v>
      </c>
      <c r="Q3556" s="69" t="e">
        <f t="shared" si="1159"/>
        <v>#VALUE!</v>
      </c>
    </row>
    <row r="3557" spans="1:17" ht="39" customHeight="1" x14ac:dyDescent="0.2">
      <c r="A3557" s="6" t="s">
        <v>42</v>
      </c>
      <c r="B3557" s="8">
        <v>91874</v>
      </c>
      <c r="C3557" s="6" t="s">
        <v>44</v>
      </c>
      <c r="D3557" s="6" t="s">
        <v>1704</v>
      </c>
      <c r="E3557" s="138" t="s">
        <v>157</v>
      </c>
      <c r="F3557" s="138"/>
      <c r="G3557" s="7" t="s">
        <v>130</v>
      </c>
      <c r="H3557" s="10">
        <v>1</v>
      </c>
      <c r="I3557" s="9">
        <f>SUM(J3558:J3560)</f>
        <v>3.05</v>
      </c>
      <c r="J3557" s="9">
        <f>H3557*I3557</f>
        <v>3.05</v>
      </c>
      <c r="K3557" s="65"/>
      <c r="N3557" s="59">
        <v>4.0600000000000005</v>
      </c>
      <c r="O3557" s="68">
        <f t="shared" si="1158"/>
        <v>1.0150000000000001</v>
      </c>
      <c r="P3557" s="68">
        <f t="shared" si="1162"/>
        <v>3.0450000000000004</v>
      </c>
      <c r="Q3557" s="69">
        <f t="shared" si="1159"/>
        <v>0.25</v>
      </c>
    </row>
    <row r="3558" spans="1:17" ht="26.1" customHeight="1" x14ac:dyDescent="0.2">
      <c r="A3558" s="12" t="s">
        <v>48</v>
      </c>
      <c r="B3558" s="14">
        <v>88247</v>
      </c>
      <c r="C3558" s="12" t="s">
        <v>44</v>
      </c>
      <c r="D3558" s="12" t="s">
        <v>1049</v>
      </c>
      <c r="E3558" s="137" t="s">
        <v>46</v>
      </c>
      <c r="F3558" s="137"/>
      <c r="G3558" s="13" t="s">
        <v>73</v>
      </c>
      <c r="H3558" s="16">
        <v>8.3000000000000004E-2</v>
      </c>
      <c r="I3558" s="15">
        <f t="shared" ref="I3558:I3560" si="1169">P3558</f>
        <v>13.5975</v>
      </c>
      <c r="J3558" s="15">
        <f>ROUND(H3558*I3558,2)</f>
        <v>1.1299999999999999</v>
      </c>
      <c r="K3558" s="65"/>
      <c r="N3558" s="59">
        <v>18.13</v>
      </c>
      <c r="O3558" s="68">
        <f t="shared" si="1158"/>
        <v>4.5324999999999998</v>
      </c>
      <c r="P3558" s="68">
        <f t="shared" si="1162"/>
        <v>13.5975</v>
      </c>
      <c r="Q3558" s="69">
        <f t="shared" si="1159"/>
        <v>0.25</v>
      </c>
    </row>
    <row r="3559" spans="1:17" ht="24" customHeight="1" x14ac:dyDescent="0.2">
      <c r="A3559" s="12" t="s">
        <v>48</v>
      </c>
      <c r="B3559" s="14">
        <v>88264</v>
      </c>
      <c r="C3559" s="12" t="s">
        <v>44</v>
      </c>
      <c r="D3559" s="12" t="s">
        <v>564</v>
      </c>
      <c r="E3559" s="137" t="s">
        <v>46</v>
      </c>
      <c r="F3559" s="137"/>
      <c r="G3559" s="13" t="s">
        <v>73</v>
      </c>
      <c r="H3559" s="16">
        <v>8.3000000000000004E-2</v>
      </c>
      <c r="I3559" s="15">
        <f t="shared" si="1169"/>
        <v>16.484999999999999</v>
      </c>
      <c r="J3559" s="15">
        <f>ROUND(H3559*I3559,2)</f>
        <v>1.37</v>
      </c>
      <c r="K3559" s="65"/>
      <c r="N3559" s="59">
        <v>21.98</v>
      </c>
      <c r="O3559" s="68">
        <f t="shared" si="1158"/>
        <v>5.4950000000000001</v>
      </c>
      <c r="P3559" s="68">
        <f t="shared" si="1162"/>
        <v>16.484999999999999</v>
      </c>
      <c r="Q3559" s="69">
        <f t="shared" si="1159"/>
        <v>0.25</v>
      </c>
    </row>
    <row r="3560" spans="1:17" ht="26.1" customHeight="1" thickBot="1" x14ac:dyDescent="0.25">
      <c r="A3560" s="17" t="s">
        <v>50</v>
      </c>
      <c r="B3560" s="19">
        <v>1901</v>
      </c>
      <c r="C3560" s="17" t="s">
        <v>44</v>
      </c>
      <c r="D3560" s="17" t="s">
        <v>1705</v>
      </c>
      <c r="E3560" s="139" t="s">
        <v>54</v>
      </c>
      <c r="F3560" s="139"/>
      <c r="G3560" s="18" t="s">
        <v>130</v>
      </c>
      <c r="H3560" s="21">
        <v>1</v>
      </c>
      <c r="I3560" s="20">
        <f t="shared" si="1169"/>
        <v>0.55499999999999994</v>
      </c>
      <c r="J3560" s="20">
        <f t="shared" ref="J3560" si="1170">ROUNDDOWN(H3560*I3560,2)</f>
        <v>0.55000000000000004</v>
      </c>
      <c r="K3560" s="65"/>
      <c r="N3560" s="59">
        <v>0.74</v>
      </c>
      <c r="O3560" s="68">
        <f t="shared" si="1158"/>
        <v>0.185</v>
      </c>
      <c r="P3560" s="68">
        <f t="shared" si="1162"/>
        <v>0.55499999999999994</v>
      </c>
      <c r="Q3560" s="69">
        <f t="shared" si="1159"/>
        <v>0.25000000000000011</v>
      </c>
    </row>
    <row r="3561" spans="1:17" ht="0.95" customHeight="1" thickTop="1" x14ac:dyDescent="0.2">
      <c r="A3561" s="11"/>
      <c r="B3561" s="11"/>
      <c r="C3561" s="11"/>
      <c r="D3561" s="11"/>
      <c r="E3561" s="11"/>
      <c r="F3561" s="11"/>
      <c r="G3561" s="11"/>
      <c r="H3561" s="11"/>
      <c r="I3561" s="11"/>
      <c r="J3561" s="11"/>
      <c r="K3561" s="65" t="b">
        <f t="shared" si="1160"/>
        <v>0</v>
      </c>
      <c r="N3561" s="59"/>
      <c r="O3561" s="68">
        <f t="shared" si="1158"/>
        <v>0</v>
      </c>
      <c r="P3561" s="68">
        <f t="shared" si="1162"/>
        <v>0</v>
      </c>
      <c r="Q3561" s="69" t="e">
        <f t="shared" si="1159"/>
        <v>#DIV/0!</v>
      </c>
    </row>
    <row r="3562" spans="1:17" ht="18" customHeight="1" x14ac:dyDescent="0.2">
      <c r="A3562" s="2" t="s">
        <v>13580</v>
      </c>
      <c r="B3562" s="4" t="s">
        <v>36</v>
      </c>
      <c r="C3562" s="2" t="s">
        <v>37</v>
      </c>
      <c r="D3562" s="2" t="s">
        <v>9</v>
      </c>
      <c r="E3562" s="129" t="s">
        <v>38</v>
      </c>
      <c r="F3562" s="129"/>
      <c r="G3562" s="3" t="s">
        <v>39</v>
      </c>
      <c r="H3562" s="4" t="s">
        <v>40</v>
      </c>
      <c r="I3562" s="4" t="s">
        <v>41</v>
      </c>
      <c r="J3562" s="4" t="s">
        <v>10</v>
      </c>
      <c r="K3562" s="65">
        <f t="shared" si="1160"/>
        <v>5.33</v>
      </c>
      <c r="N3562" s="59" t="s">
        <v>41</v>
      </c>
      <c r="O3562" s="68" t="e">
        <f t="shared" si="1158"/>
        <v>#VALUE!</v>
      </c>
      <c r="P3562" s="68" t="e">
        <f t="shared" si="1162"/>
        <v>#VALUE!</v>
      </c>
      <c r="Q3562" s="69" t="e">
        <f t="shared" si="1159"/>
        <v>#VALUE!</v>
      </c>
    </row>
    <row r="3563" spans="1:17" ht="39" customHeight="1" x14ac:dyDescent="0.2">
      <c r="A3563" s="6" t="s">
        <v>42</v>
      </c>
      <c r="B3563" s="8">
        <v>91876</v>
      </c>
      <c r="C3563" s="6" t="s">
        <v>44</v>
      </c>
      <c r="D3563" s="6" t="s">
        <v>1187</v>
      </c>
      <c r="E3563" s="138" t="s">
        <v>157</v>
      </c>
      <c r="F3563" s="138"/>
      <c r="G3563" s="7" t="s">
        <v>130</v>
      </c>
      <c r="H3563" s="10">
        <v>1</v>
      </c>
      <c r="I3563" s="9">
        <f>SUM(J3564:J3566)</f>
        <v>5.33</v>
      </c>
      <c r="J3563" s="9">
        <f>H3563*I3563</f>
        <v>5.33</v>
      </c>
      <c r="K3563" s="65"/>
      <c r="N3563" s="59">
        <v>7.1000000000000005</v>
      </c>
      <c r="O3563" s="68">
        <f t="shared" si="1158"/>
        <v>1.7750000000000001</v>
      </c>
      <c r="P3563" s="68">
        <f t="shared" si="1162"/>
        <v>5.3250000000000002</v>
      </c>
      <c r="Q3563" s="69">
        <f t="shared" si="1159"/>
        <v>0.25</v>
      </c>
    </row>
    <row r="3564" spans="1:17" ht="26.1" customHeight="1" x14ac:dyDescent="0.2">
      <c r="A3564" s="12" t="s">
        <v>48</v>
      </c>
      <c r="B3564" s="14">
        <v>88247</v>
      </c>
      <c r="C3564" s="12" t="s">
        <v>44</v>
      </c>
      <c r="D3564" s="12" t="s">
        <v>1049</v>
      </c>
      <c r="E3564" s="137" t="s">
        <v>46</v>
      </c>
      <c r="F3564" s="137"/>
      <c r="G3564" s="13" t="s">
        <v>73</v>
      </c>
      <c r="H3564" s="16">
        <v>0.13900000000000001</v>
      </c>
      <c r="I3564" s="15">
        <f t="shared" ref="I3564:I3566" si="1171">P3564</f>
        <v>13.5975</v>
      </c>
      <c r="J3564" s="15">
        <f>ROUND(H3564*I3564,2)</f>
        <v>1.89</v>
      </c>
      <c r="K3564" s="65"/>
      <c r="N3564" s="59">
        <v>18.13</v>
      </c>
      <c r="O3564" s="68">
        <f t="shared" si="1158"/>
        <v>4.5324999999999998</v>
      </c>
      <c r="P3564" s="68">
        <f t="shared" si="1162"/>
        <v>13.5975</v>
      </c>
      <c r="Q3564" s="69">
        <f t="shared" si="1159"/>
        <v>0.25</v>
      </c>
    </row>
    <row r="3565" spans="1:17" ht="24" customHeight="1" x14ac:dyDescent="0.2">
      <c r="A3565" s="12" t="s">
        <v>48</v>
      </c>
      <c r="B3565" s="14">
        <v>88264</v>
      </c>
      <c r="C3565" s="12" t="s">
        <v>44</v>
      </c>
      <c r="D3565" s="12" t="s">
        <v>564</v>
      </c>
      <c r="E3565" s="137" t="s">
        <v>46</v>
      </c>
      <c r="F3565" s="137"/>
      <c r="G3565" s="13" t="s">
        <v>73</v>
      </c>
      <c r="H3565" s="16">
        <v>0.13900000000000001</v>
      </c>
      <c r="I3565" s="15">
        <f t="shared" si="1171"/>
        <v>16.484999999999999</v>
      </c>
      <c r="J3565" s="15">
        <f t="shared" ref="J3565:J3566" si="1172">ROUND(H3565*I3565,2)</f>
        <v>2.29</v>
      </c>
      <c r="K3565" s="65"/>
      <c r="N3565" s="59">
        <v>21.98</v>
      </c>
      <c r="O3565" s="68">
        <f t="shared" si="1158"/>
        <v>5.4950000000000001</v>
      </c>
      <c r="P3565" s="68">
        <f t="shared" si="1162"/>
        <v>16.484999999999999</v>
      </c>
      <c r="Q3565" s="69">
        <f t="shared" si="1159"/>
        <v>0.25</v>
      </c>
    </row>
    <row r="3566" spans="1:17" ht="26.1" customHeight="1" thickBot="1" x14ac:dyDescent="0.25">
      <c r="A3566" s="17" t="s">
        <v>50</v>
      </c>
      <c r="B3566" s="19">
        <v>1892</v>
      </c>
      <c r="C3566" s="17" t="s">
        <v>44</v>
      </c>
      <c r="D3566" s="17" t="s">
        <v>1188</v>
      </c>
      <c r="E3566" s="139" t="s">
        <v>54</v>
      </c>
      <c r="F3566" s="139"/>
      <c r="G3566" s="18" t="s">
        <v>130</v>
      </c>
      <c r="H3566" s="21">
        <v>1</v>
      </c>
      <c r="I3566" s="20">
        <f t="shared" si="1171"/>
        <v>1.1475</v>
      </c>
      <c r="J3566" s="20">
        <f t="shared" si="1172"/>
        <v>1.1499999999999999</v>
      </c>
      <c r="K3566" s="65"/>
      <c r="N3566" s="59">
        <v>1.53</v>
      </c>
      <c r="O3566" s="68">
        <f t="shared" si="1158"/>
        <v>0.38250000000000001</v>
      </c>
      <c r="P3566" s="68">
        <f t="shared" si="1162"/>
        <v>1.1475</v>
      </c>
      <c r="Q3566" s="69">
        <f t="shared" si="1159"/>
        <v>0.25</v>
      </c>
    </row>
    <row r="3567" spans="1:17" ht="0.95" customHeight="1" thickTop="1" x14ac:dyDescent="0.2">
      <c r="A3567" s="11"/>
      <c r="B3567" s="11"/>
      <c r="C3567" s="11"/>
      <c r="D3567" s="11"/>
      <c r="E3567" s="11"/>
      <c r="F3567" s="11"/>
      <c r="G3567" s="11"/>
      <c r="H3567" s="11"/>
      <c r="I3567" s="11"/>
      <c r="J3567" s="11"/>
      <c r="K3567" s="65" t="b">
        <f t="shared" si="1160"/>
        <v>0</v>
      </c>
      <c r="N3567" s="59"/>
      <c r="O3567" s="68">
        <f t="shared" si="1158"/>
        <v>0</v>
      </c>
      <c r="P3567" s="68">
        <f t="shared" si="1162"/>
        <v>0</v>
      </c>
      <c r="Q3567" s="69" t="e">
        <f t="shared" si="1159"/>
        <v>#DIV/0!</v>
      </c>
    </row>
    <row r="3568" spans="1:17" ht="18" customHeight="1" x14ac:dyDescent="0.2">
      <c r="A3568" s="2" t="s">
        <v>13581</v>
      </c>
      <c r="B3568" s="4" t="s">
        <v>36</v>
      </c>
      <c r="C3568" s="2" t="s">
        <v>37</v>
      </c>
      <c r="D3568" s="2" t="s">
        <v>9</v>
      </c>
      <c r="E3568" s="129" t="s">
        <v>38</v>
      </c>
      <c r="F3568" s="129"/>
      <c r="G3568" s="3" t="s">
        <v>39</v>
      </c>
      <c r="H3568" s="4" t="s">
        <v>40</v>
      </c>
      <c r="I3568" s="4" t="s">
        <v>41</v>
      </c>
      <c r="J3568" s="4" t="s">
        <v>10</v>
      </c>
      <c r="K3568" s="65">
        <f t="shared" si="1160"/>
        <v>4.04</v>
      </c>
      <c r="N3568" s="59" t="s">
        <v>41</v>
      </c>
      <c r="O3568" s="68" t="e">
        <f t="shared" si="1158"/>
        <v>#VALUE!</v>
      </c>
      <c r="P3568" s="68" t="e">
        <f t="shared" si="1162"/>
        <v>#VALUE!</v>
      </c>
      <c r="Q3568" s="69" t="e">
        <f t="shared" si="1159"/>
        <v>#VALUE!</v>
      </c>
    </row>
    <row r="3569" spans="1:17" ht="39" customHeight="1" x14ac:dyDescent="0.2">
      <c r="A3569" s="6" t="s">
        <v>42</v>
      </c>
      <c r="B3569" s="8">
        <v>91875</v>
      </c>
      <c r="C3569" s="6" t="s">
        <v>44</v>
      </c>
      <c r="D3569" s="6" t="s">
        <v>194</v>
      </c>
      <c r="E3569" s="138" t="s">
        <v>157</v>
      </c>
      <c r="F3569" s="138"/>
      <c r="G3569" s="7" t="s">
        <v>130</v>
      </c>
      <c r="H3569" s="10">
        <v>1</v>
      </c>
      <c r="I3569" s="9">
        <f>SUM(J3570:J3572)</f>
        <v>4.04</v>
      </c>
      <c r="J3569" s="9">
        <f>H3569*I3569</f>
        <v>4.04</v>
      </c>
      <c r="K3569" s="65"/>
      <c r="N3569" s="59">
        <v>5.3800000000000008</v>
      </c>
      <c r="O3569" s="68">
        <f t="shared" si="1158"/>
        <v>1.3450000000000002</v>
      </c>
      <c r="P3569" s="68">
        <f t="shared" si="1162"/>
        <v>4.0350000000000001</v>
      </c>
      <c r="Q3569" s="69">
        <f t="shared" si="1159"/>
        <v>0.25000000000000011</v>
      </c>
    </row>
    <row r="3570" spans="1:17" ht="26.1" customHeight="1" x14ac:dyDescent="0.2">
      <c r="A3570" s="12" t="s">
        <v>48</v>
      </c>
      <c r="B3570" s="14">
        <v>88247</v>
      </c>
      <c r="C3570" s="12" t="s">
        <v>44</v>
      </c>
      <c r="D3570" s="12" t="s">
        <v>1049</v>
      </c>
      <c r="E3570" s="137" t="s">
        <v>46</v>
      </c>
      <c r="F3570" s="137"/>
      <c r="G3570" s="13" t="s">
        <v>73</v>
      </c>
      <c r="H3570" s="16">
        <v>0.107</v>
      </c>
      <c r="I3570" s="15">
        <f t="shared" ref="I3570:I3572" si="1173">P3570</f>
        <v>13.5975</v>
      </c>
      <c r="J3570" s="15">
        <f>ROUND(H3570*I3570,2)</f>
        <v>1.45</v>
      </c>
      <c r="K3570" s="65"/>
      <c r="N3570" s="59">
        <v>18.13</v>
      </c>
      <c r="O3570" s="68">
        <f t="shared" si="1158"/>
        <v>4.5324999999999998</v>
      </c>
      <c r="P3570" s="68">
        <f t="shared" si="1162"/>
        <v>13.5975</v>
      </c>
      <c r="Q3570" s="69">
        <f t="shared" si="1159"/>
        <v>0.25</v>
      </c>
    </row>
    <row r="3571" spans="1:17" ht="24" customHeight="1" x14ac:dyDescent="0.2">
      <c r="A3571" s="12" t="s">
        <v>48</v>
      </c>
      <c r="B3571" s="14">
        <v>88264</v>
      </c>
      <c r="C3571" s="12" t="s">
        <v>44</v>
      </c>
      <c r="D3571" s="12" t="s">
        <v>564</v>
      </c>
      <c r="E3571" s="137" t="s">
        <v>46</v>
      </c>
      <c r="F3571" s="137"/>
      <c r="G3571" s="13" t="s">
        <v>73</v>
      </c>
      <c r="H3571" s="16">
        <v>0.107</v>
      </c>
      <c r="I3571" s="15">
        <f t="shared" si="1173"/>
        <v>16.484999999999999</v>
      </c>
      <c r="J3571" s="15">
        <f>ROUND(H3571*I3571,2)</f>
        <v>1.76</v>
      </c>
      <c r="K3571" s="65"/>
      <c r="N3571" s="59">
        <v>21.98</v>
      </c>
      <c r="O3571" s="68">
        <f t="shared" si="1158"/>
        <v>5.4950000000000001</v>
      </c>
      <c r="P3571" s="68">
        <f t="shared" si="1162"/>
        <v>16.484999999999999</v>
      </c>
      <c r="Q3571" s="69">
        <f t="shared" si="1159"/>
        <v>0.25</v>
      </c>
    </row>
    <row r="3572" spans="1:17" ht="26.1" customHeight="1" thickBot="1" x14ac:dyDescent="0.25">
      <c r="A3572" s="17" t="s">
        <v>50</v>
      </c>
      <c r="B3572" s="19">
        <v>1891</v>
      </c>
      <c r="C3572" s="17" t="s">
        <v>44</v>
      </c>
      <c r="D3572" s="17" t="s">
        <v>1186</v>
      </c>
      <c r="E3572" s="139" t="s">
        <v>54</v>
      </c>
      <c r="F3572" s="139"/>
      <c r="G3572" s="18" t="s">
        <v>130</v>
      </c>
      <c r="H3572" s="21">
        <v>1</v>
      </c>
      <c r="I3572" s="20">
        <f t="shared" si="1173"/>
        <v>0.82500000000000007</v>
      </c>
      <c r="J3572" s="20">
        <f>ROUND(H3572*I3572,2)</f>
        <v>0.83</v>
      </c>
      <c r="K3572" s="65"/>
      <c r="N3572" s="59">
        <v>1.1000000000000001</v>
      </c>
      <c r="O3572" s="68">
        <f t="shared" si="1158"/>
        <v>0.27500000000000002</v>
      </c>
      <c r="P3572" s="68">
        <f t="shared" si="1162"/>
        <v>0.82500000000000007</v>
      </c>
      <c r="Q3572" s="69">
        <f t="shared" si="1159"/>
        <v>0.25</v>
      </c>
    </row>
    <row r="3573" spans="1:17" ht="0.95" customHeight="1" thickTop="1" x14ac:dyDescent="0.2">
      <c r="A3573" s="11"/>
      <c r="B3573" s="11"/>
      <c r="C3573" s="11"/>
      <c r="D3573" s="11"/>
      <c r="E3573" s="11"/>
      <c r="F3573" s="11"/>
      <c r="G3573" s="11"/>
      <c r="H3573" s="11"/>
      <c r="I3573" s="11"/>
      <c r="J3573" s="11"/>
      <c r="K3573" s="65" t="b">
        <f t="shared" si="1160"/>
        <v>0</v>
      </c>
      <c r="N3573" s="59"/>
      <c r="O3573" s="68">
        <f t="shared" si="1158"/>
        <v>0</v>
      </c>
      <c r="P3573" s="68">
        <f t="shared" si="1162"/>
        <v>0</v>
      </c>
      <c r="Q3573" s="69" t="e">
        <f t="shared" si="1159"/>
        <v>#DIV/0!</v>
      </c>
    </row>
    <row r="3574" spans="1:17" ht="18" customHeight="1" x14ac:dyDescent="0.2">
      <c r="A3574" s="2" t="s">
        <v>13582</v>
      </c>
      <c r="B3574" s="4" t="s">
        <v>36</v>
      </c>
      <c r="C3574" s="2" t="s">
        <v>37</v>
      </c>
      <c r="D3574" s="2" t="s">
        <v>9</v>
      </c>
      <c r="E3574" s="129" t="s">
        <v>38</v>
      </c>
      <c r="F3574" s="129"/>
      <c r="G3574" s="3" t="s">
        <v>39</v>
      </c>
      <c r="H3574" s="4" t="s">
        <v>40</v>
      </c>
      <c r="I3574" s="4" t="s">
        <v>41</v>
      </c>
      <c r="J3574" s="4" t="s">
        <v>10</v>
      </c>
      <c r="K3574" s="65">
        <f t="shared" si="1160"/>
        <v>5.63</v>
      </c>
      <c r="N3574" s="59" t="s">
        <v>41</v>
      </c>
      <c r="O3574" s="68" t="e">
        <f t="shared" si="1158"/>
        <v>#VALUE!</v>
      </c>
      <c r="P3574" s="68" t="e">
        <f t="shared" si="1162"/>
        <v>#VALUE!</v>
      </c>
      <c r="Q3574" s="69" t="e">
        <f t="shared" si="1159"/>
        <v>#VALUE!</v>
      </c>
    </row>
    <row r="3575" spans="1:17" ht="39" customHeight="1" x14ac:dyDescent="0.2">
      <c r="A3575" s="6" t="s">
        <v>42</v>
      </c>
      <c r="B3575" s="8">
        <v>91887</v>
      </c>
      <c r="C3575" s="6" t="s">
        <v>44</v>
      </c>
      <c r="D3575" s="6" t="s">
        <v>1706</v>
      </c>
      <c r="E3575" s="138" t="s">
        <v>157</v>
      </c>
      <c r="F3575" s="138"/>
      <c r="G3575" s="7" t="s">
        <v>130</v>
      </c>
      <c r="H3575" s="10">
        <v>1</v>
      </c>
      <c r="I3575" s="9">
        <f>SUM(J3576:J3578)</f>
        <v>5.63</v>
      </c>
      <c r="J3575" s="9">
        <f>H3575*I3575</f>
        <v>5.63</v>
      </c>
      <c r="K3575" s="65"/>
      <c r="N3575" s="59">
        <v>7.5</v>
      </c>
      <c r="O3575" s="68">
        <f t="shared" si="1158"/>
        <v>1.875</v>
      </c>
      <c r="P3575" s="68">
        <f t="shared" si="1162"/>
        <v>5.625</v>
      </c>
      <c r="Q3575" s="69">
        <f t="shared" si="1159"/>
        <v>0.25</v>
      </c>
    </row>
    <row r="3576" spans="1:17" ht="26.1" customHeight="1" x14ac:dyDescent="0.2">
      <c r="A3576" s="12" t="s">
        <v>48</v>
      </c>
      <c r="B3576" s="14">
        <v>88247</v>
      </c>
      <c r="C3576" s="12" t="s">
        <v>44</v>
      </c>
      <c r="D3576" s="12" t="s">
        <v>1049</v>
      </c>
      <c r="E3576" s="137" t="s">
        <v>46</v>
      </c>
      <c r="F3576" s="137"/>
      <c r="G3576" s="13" t="s">
        <v>73</v>
      </c>
      <c r="H3576" s="16">
        <v>0.125</v>
      </c>
      <c r="I3576" s="15">
        <f t="shared" ref="I3576:I3578" si="1174">P3576</f>
        <v>13.5975</v>
      </c>
      <c r="J3576" s="15">
        <f>ROUND(H3576*I3576,2)</f>
        <v>1.7</v>
      </c>
      <c r="K3576" s="65"/>
      <c r="N3576" s="59">
        <v>18.13</v>
      </c>
      <c r="O3576" s="68">
        <f t="shared" si="1158"/>
        <v>4.5324999999999998</v>
      </c>
      <c r="P3576" s="68">
        <f t="shared" si="1162"/>
        <v>13.5975</v>
      </c>
      <c r="Q3576" s="69">
        <f t="shared" si="1159"/>
        <v>0.25</v>
      </c>
    </row>
    <row r="3577" spans="1:17" ht="24" customHeight="1" x14ac:dyDescent="0.2">
      <c r="A3577" s="12" t="s">
        <v>48</v>
      </c>
      <c r="B3577" s="14">
        <v>88264</v>
      </c>
      <c r="C3577" s="12" t="s">
        <v>44</v>
      </c>
      <c r="D3577" s="12" t="s">
        <v>564</v>
      </c>
      <c r="E3577" s="137" t="s">
        <v>46</v>
      </c>
      <c r="F3577" s="137"/>
      <c r="G3577" s="13" t="s">
        <v>73</v>
      </c>
      <c r="H3577" s="16">
        <v>0.125</v>
      </c>
      <c r="I3577" s="15">
        <f t="shared" si="1174"/>
        <v>16.484999999999999</v>
      </c>
      <c r="J3577" s="15">
        <f t="shared" ref="J3577:J3578" si="1175">ROUNDDOWN(H3577*I3577,2)</f>
        <v>2.06</v>
      </c>
      <c r="K3577" s="65"/>
      <c r="N3577" s="59">
        <v>21.98</v>
      </c>
      <c r="O3577" s="68">
        <f t="shared" si="1158"/>
        <v>5.4950000000000001</v>
      </c>
      <c r="P3577" s="68">
        <f t="shared" si="1162"/>
        <v>16.484999999999999</v>
      </c>
      <c r="Q3577" s="69">
        <f t="shared" si="1159"/>
        <v>0.25</v>
      </c>
    </row>
    <row r="3578" spans="1:17" ht="26.1" customHeight="1" thickBot="1" x14ac:dyDescent="0.25">
      <c r="A3578" s="17" t="s">
        <v>50</v>
      </c>
      <c r="B3578" s="19">
        <v>1870</v>
      </c>
      <c r="C3578" s="17" t="s">
        <v>44</v>
      </c>
      <c r="D3578" s="17" t="s">
        <v>1707</v>
      </c>
      <c r="E3578" s="139" t="s">
        <v>54</v>
      </c>
      <c r="F3578" s="139"/>
      <c r="G3578" s="18" t="s">
        <v>130</v>
      </c>
      <c r="H3578" s="21">
        <v>1</v>
      </c>
      <c r="I3578" s="20">
        <f t="shared" si="1174"/>
        <v>1.875</v>
      </c>
      <c r="J3578" s="20">
        <f t="shared" si="1175"/>
        <v>1.87</v>
      </c>
      <c r="K3578" s="65"/>
      <c r="N3578" s="59">
        <v>2.5</v>
      </c>
      <c r="O3578" s="68">
        <f t="shared" si="1158"/>
        <v>0.625</v>
      </c>
      <c r="P3578" s="68">
        <f t="shared" si="1162"/>
        <v>1.875</v>
      </c>
      <c r="Q3578" s="69">
        <f t="shared" si="1159"/>
        <v>0.25</v>
      </c>
    </row>
    <row r="3579" spans="1:17" ht="0.95" customHeight="1" thickTop="1" x14ac:dyDescent="0.2">
      <c r="A3579" s="11"/>
      <c r="B3579" s="11"/>
      <c r="C3579" s="11"/>
      <c r="D3579" s="11"/>
      <c r="E3579" s="11"/>
      <c r="F3579" s="11"/>
      <c r="G3579" s="11"/>
      <c r="H3579" s="11"/>
      <c r="I3579" s="11"/>
      <c r="J3579" s="11"/>
      <c r="K3579" s="65" t="b">
        <f t="shared" si="1160"/>
        <v>0</v>
      </c>
      <c r="N3579" s="59"/>
      <c r="O3579" s="68">
        <f t="shared" si="1158"/>
        <v>0</v>
      </c>
      <c r="P3579" s="68">
        <f t="shared" si="1162"/>
        <v>0</v>
      </c>
      <c r="Q3579" s="69" t="e">
        <f t="shared" si="1159"/>
        <v>#DIV/0!</v>
      </c>
    </row>
    <row r="3580" spans="1:17" ht="18" customHeight="1" x14ac:dyDescent="0.2">
      <c r="A3580" s="2" t="s">
        <v>13583</v>
      </c>
      <c r="B3580" s="4" t="s">
        <v>36</v>
      </c>
      <c r="C3580" s="2" t="s">
        <v>37</v>
      </c>
      <c r="D3580" s="2" t="s">
        <v>9</v>
      </c>
      <c r="E3580" s="129" t="s">
        <v>38</v>
      </c>
      <c r="F3580" s="129"/>
      <c r="G3580" s="3" t="s">
        <v>39</v>
      </c>
      <c r="H3580" s="4" t="s">
        <v>40</v>
      </c>
      <c r="I3580" s="4" t="s">
        <v>41</v>
      </c>
      <c r="J3580" s="4" t="s">
        <v>10</v>
      </c>
      <c r="K3580" s="65">
        <f t="shared" si="1160"/>
        <v>9.16</v>
      </c>
      <c r="N3580" s="59" t="s">
        <v>41</v>
      </c>
      <c r="O3580" s="68" t="e">
        <f t="shared" si="1158"/>
        <v>#VALUE!</v>
      </c>
      <c r="P3580" s="68" t="e">
        <f t="shared" si="1162"/>
        <v>#VALUE!</v>
      </c>
      <c r="Q3580" s="69" t="e">
        <f t="shared" si="1159"/>
        <v>#VALUE!</v>
      </c>
    </row>
    <row r="3581" spans="1:17" ht="39" customHeight="1" x14ac:dyDescent="0.2">
      <c r="A3581" s="6" t="s">
        <v>42</v>
      </c>
      <c r="B3581" s="8">
        <v>91893</v>
      </c>
      <c r="C3581" s="6" t="s">
        <v>44</v>
      </c>
      <c r="D3581" s="6" t="s">
        <v>1708</v>
      </c>
      <c r="E3581" s="138" t="s">
        <v>157</v>
      </c>
      <c r="F3581" s="138"/>
      <c r="G3581" s="7" t="s">
        <v>130</v>
      </c>
      <c r="H3581" s="10">
        <v>1</v>
      </c>
      <c r="I3581" s="9">
        <f>SUM(J3582:J3584)</f>
        <v>9.16</v>
      </c>
      <c r="J3581" s="9">
        <f>H3581*I3581</f>
        <v>9.16</v>
      </c>
      <c r="K3581" s="65"/>
      <c r="N3581" s="59">
        <v>12.209999999999999</v>
      </c>
      <c r="O3581" s="68">
        <f t="shared" si="1158"/>
        <v>3.0524999999999998</v>
      </c>
      <c r="P3581" s="68">
        <f t="shared" si="1162"/>
        <v>9.1574999999999989</v>
      </c>
      <c r="Q3581" s="69">
        <f t="shared" si="1159"/>
        <v>0.25</v>
      </c>
    </row>
    <row r="3582" spans="1:17" ht="26.1" customHeight="1" x14ac:dyDescent="0.2">
      <c r="A3582" s="12" t="s">
        <v>48</v>
      </c>
      <c r="B3582" s="14">
        <v>88247</v>
      </c>
      <c r="C3582" s="12" t="s">
        <v>44</v>
      </c>
      <c r="D3582" s="12" t="s">
        <v>1049</v>
      </c>
      <c r="E3582" s="137" t="s">
        <v>46</v>
      </c>
      <c r="F3582" s="137"/>
      <c r="G3582" s="13" t="s">
        <v>73</v>
      </c>
      <c r="H3582" s="16">
        <v>0.20899999999999999</v>
      </c>
      <c r="I3582" s="15">
        <f t="shared" ref="I3582:I3584" si="1176">P3582</f>
        <v>13.5975</v>
      </c>
      <c r="J3582" s="15">
        <f t="shared" ref="J3582:J3584" si="1177">ROUNDDOWN(H3582*I3582,2)</f>
        <v>2.84</v>
      </c>
      <c r="K3582" s="65"/>
      <c r="N3582" s="59">
        <v>18.13</v>
      </c>
      <c r="O3582" s="68">
        <f t="shared" si="1158"/>
        <v>4.5324999999999998</v>
      </c>
      <c r="P3582" s="68">
        <f t="shared" si="1162"/>
        <v>13.5975</v>
      </c>
      <c r="Q3582" s="69">
        <f t="shared" si="1159"/>
        <v>0.25</v>
      </c>
    </row>
    <row r="3583" spans="1:17" ht="24" customHeight="1" x14ac:dyDescent="0.2">
      <c r="A3583" s="12" t="s">
        <v>48</v>
      </c>
      <c r="B3583" s="14">
        <v>88264</v>
      </c>
      <c r="C3583" s="12" t="s">
        <v>44</v>
      </c>
      <c r="D3583" s="12" t="s">
        <v>564</v>
      </c>
      <c r="E3583" s="137" t="s">
        <v>46</v>
      </c>
      <c r="F3583" s="137"/>
      <c r="G3583" s="13" t="s">
        <v>73</v>
      </c>
      <c r="H3583" s="16">
        <v>0.20899999999999999</v>
      </c>
      <c r="I3583" s="15">
        <f t="shared" si="1176"/>
        <v>16.484999999999999</v>
      </c>
      <c r="J3583" s="15">
        <f t="shared" si="1177"/>
        <v>3.44</v>
      </c>
      <c r="K3583" s="65"/>
      <c r="N3583" s="59">
        <v>21.98</v>
      </c>
      <c r="O3583" s="68">
        <f t="shared" si="1158"/>
        <v>5.4950000000000001</v>
      </c>
      <c r="P3583" s="68">
        <f t="shared" si="1162"/>
        <v>16.484999999999999</v>
      </c>
      <c r="Q3583" s="69">
        <f t="shared" si="1159"/>
        <v>0.25</v>
      </c>
    </row>
    <row r="3584" spans="1:17" ht="26.1" customHeight="1" thickBot="1" x14ac:dyDescent="0.25">
      <c r="A3584" s="17" t="s">
        <v>50</v>
      </c>
      <c r="B3584" s="19">
        <v>1884</v>
      </c>
      <c r="C3584" s="17" t="s">
        <v>44</v>
      </c>
      <c r="D3584" s="17" t="s">
        <v>1709</v>
      </c>
      <c r="E3584" s="139" t="s">
        <v>54</v>
      </c>
      <c r="F3584" s="139"/>
      <c r="G3584" s="18" t="s">
        <v>130</v>
      </c>
      <c r="H3584" s="21">
        <v>1</v>
      </c>
      <c r="I3584" s="20">
        <f t="shared" si="1176"/>
        <v>2.88</v>
      </c>
      <c r="J3584" s="20">
        <f t="shared" si="1177"/>
        <v>2.88</v>
      </c>
      <c r="K3584" s="65"/>
      <c r="N3584" s="59">
        <v>3.84</v>
      </c>
      <c r="O3584" s="68">
        <f t="shared" si="1158"/>
        <v>0.96</v>
      </c>
      <c r="P3584" s="68">
        <f t="shared" si="1162"/>
        <v>2.88</v>
      </c>
      <c r="Q3584" s="69">
        <f t="shared" si="1159"/>
        <v>0.25</v>
      </c>
    </row>
    <row r="3585" spans="1:17" ht="0.95" customHeight="1" thickTop="1" x14ac:dyDescent="0.2">
      <c r="A3585" s="11"/>
      <c r="B3585" s="11"/>
      <c r="C3585" s="11"/>
      <c r="D3585" s="11"/>
      <c r="E3585" s="11"/>
      <c r="F3585" s="11"/>
      <c r="G3585" s="11"/>
      <c r="H3585" s="11"/>
      <c r="I3585" s="11"/>
      <c r="J3585" s="11"/>
      <c r="K3585" s="65" t="b">
        <f t="shared" si="1160"/>
        <v>0</v>
      </c>
      <c r="N3585" s="59"/>
      <c r="O3585" s="68">
        <f t="shared" si="1158"/>
        <v>0</v>
      </c>
      <c r="P3585" s="68">
        <f t="shared" si="1162"/>
        <v>0</v>
      </c>
      <c r="Q3585" s="69" t="e">
        <f t="shared" si="1159"/>
        <v>#DIV/0!</v>
      </c>
    </row>
    <row r="3586" spans="1:17" ht="18" customHeight="1" x14ac:dyDescent="0.2">
      <c r="A3586" s="2" t="s">
        <v>13584</v>
      </c>
      <c r="B3586" s="4" t="s">
        <v>36</v>
      </c>
      <c r="C3586" s="2" t="s">
        <v>37</v>
      </c>
      <c r="D3586" s="2" t="s">
        <v>9</v>
      </c>
      <c r="E3586" s="129" t="s">
        <v>38</v>
      </c>
      <c r="F3586" s="129"/>
      <c r="G3586" s="3" t="s">
        <v>39</v>
      </c>
      <c r="H3586" s="4" t="s">
        <v>40</v>
      </c>
      <c r="I3586" s="4" t="s">
        <v>41</v>
      </c>
      <c r="J3586" s="4" t="s">
        <v>10</v>
      </c>
      <c r="K3586" s="65">
        <f t="shared" si="1160"/>
        <v>4.32</v>
      </c>
      <c r="N3586" s="59" t="s">
        <v>41</v>
      </c>
      <c r="O3586" s="68" t="e">
        <f t="shared" si="1158"/>
        <v>#VALUE!</v>
      </c>
      <c r="P3586" s="68" t="e">
        <f t="shared" si="1162"/>
        <v>#VALUE!</v>
      </c>
      <c r="Q3586" s="69" t="e">
        <f t="shared" si="1159"/>
        <v>#VALUE!</v>
      </c>
    </row>
    <row r="3587" spans="1:17" ht="39" customHeight="1" x14ac:dyDescent="0.2">
      <c r="A3587" s="6" t="s">
        <v>42</v>
      </c>
      <c r="B3587" s="8">
        <v>91928</v>
      </c>
      <c r="C3587" s="6" t="s">
        <v>44</v>
      </c>
      <c r="D3587" s="6" t="s">
        <v>200</v>
      </c>
      <c r="E3587" s="138" t="s">
        <v>157</v>
      </c>
      <c r="F3587" s="138"/>
      <c r="G3587" s="7" t="s">
        <v>108</v>
      </c>
      <c r="H3587" s="10">
        <v>1</v>
      </c>
      <c r="I3587" s="9">
        <f>SUM(J3588:J3591)</f>
        <v>4.32</v>
      </c>
      <c r="J3587" s="9">
        <f>H3587*I3587</f>
        <v>4.32</v>
      </c>
      <c r="K3587" s="65"/>
      <c r="N3587" s="59">
        <v>5.75</v>
      </c>
      <c r="O3587" s="68">
        <f t="shared" si="1158"/>
        <v>1.4375</v>
      </c>
      <c r="P3587" s="68">
        <f t="shared" si="1162"/>
        <v>4.3125</v>
      </c>
      <c r="Q3587" s="69">
        <f t="shared" si="1159"/>
        <v>0.25</v>
      </c>
    </row>
    <row r="3588" spans="1:17" ht="26.1" customHeight="1" x14ac:dyDescent="0.2">
      <c r="A3588" s="12" t="s">
        <v>48</v>
      </c>
      <c r="B3588" s="14">
        <v>88247</v>
      </c>
      <c r="C3588" s="12" t="s">
        <v>44</v>
      </c>
      <c r="D3588" s="12" t="s">
        <v>1049</v>
      </c>
      <c r="E3588" s="137" t="s">
        <v>46</v>
      </c>
      <c r="F3588" s="137"/>
      <c r="G3588" s="13" t="s">
        <v>73</v>
      </c>
      <c r="H3588" s="16">
        <v>0.04</v>
      </c>
      <c r="I3588" s="15">
        <f t="shared" ref="I3588:I3591" si="1178">P3588</f>
        <v>13.5975</v>
      </c>
      <c r="J3588" s="15">
        <f>ROUND(H3588*I3588,2)</f>
        <v>0.54</v>
      </c>
      <c r="K3588" s="65"/>
      <c r="N3588" s="59">
        <v>18.13</v>
      </c>
      <c r="O3588" s="68">
        <f t="shared" si="1158"/>
        <v>4.5324999999999998</v>
      </c>
      <c r="P3588" s="68">
        <f t="shared" si="1162"/>
        <v>13.5975</v>
      </c>
      <c r="Q3588" s="69">
        <f t="shared" si="1159"/>
        <v>0.25</v>
      </c>
    </row>
    <row r="3589" spans="1:17" ht="24" customHeight="1" x14ac:dyDescent="0.2">
      <c r="A3589" s="12" t="s">
        <v>48</v>
      </c>
      <c r="B3589" s="14">
        <v>88264</v>
      </c>
      <c r="C3589" s="12" t="s">
        <v>44</v>
      </c>
      <c r="D3589" s="12" t="s">
        <v>564</v>
      </c>
      <c r="E3589" s="137" t="s">
        <v>46</v>
      </c>
      <c r="F3589" s="137"/>
      <c r="G3589" s="13" t="s">
        <v>73</v>
      </c>
      <c r="H3589" s="16">
        <v>0.04</v>
      </c>
      <c r="I3589" s="15">
        <f t="shared" si="1178"/>
        <v>16.484999999999999</v>
      </c>
      <c r="J3589" s="15">
        <f>ROUND(H3589*I3589,2)</f>
        <v>0.66</v>
      </c>
      <c r="K3589" s="65"/>
      <c r="N3589" s="59">
        <v>21.98</v>
      </c>
      <c r="O3589" s="68">
        <f t="shared" si="1158"/>
        <v>5.4950000000000001</v>
      </c>
      <c r="P3589" s="68">
        <f t="shared" si="1162"/>
        <v>16.484999999999999</v>
      </c>
      <c r="Q3589" s="69">
        <f t="shared" si="1159"/>
        <v>0.25</v>
      </c>
    </row>
    <row r="3590" spans="1:17" ht="39" customHeight="1" x14ac:dyDescent="0.2">
      <c r="A3590" s="17" t="s">
        <v>50</v>
      </c>
      <c r="B3590" s="19">
        <v>981</v>
      </c>
      <c r="C3590" s="17" t="s">
        <v>44</v>
      </c>
      <c r="D3590" s="17" t="s">
        <v>1127</v>
      </c>
      <c r="E3590" s="139" t="s">
        <v>54</v>
      </c>
      <c r="F3590" s="139"/>
      <c r="G3590" s="18" t="s">
        <v>108</v>
      </c>
      <c r="H3590" s="21">
        <v>1.19</v>
      </c>
      <c r="I3590" s="20">
        <f t="shared" si="1178"/>
        <v>2.6025</v>
      </c>
      <c r="J3590" s="20">
        <f t="shared" ref="J3590:J3591" si="1179">ROUNDDOWN(H3590*I3590,2)</f>
        <v>3.09</v>
      </c>
      <c r="K3590" s="65"/>
      <c r="N3590" s="59">
        <v>3.47</v>
      </c>
      <c r="O3590" s="68">
        <f t="shared" si="1158"/>
        <v>0.86750000000000005</v>
      </c>
      <c r="P3590" s="68">
        <f t="shared" si="1162"/>
        <v>2.6025</v>
      </c>
      <c r="Q3590" s="69">
        <f t="shared" si="1159"/>
        <v>0.25</v>
      </c>
    </row>
    <row r="3591" spans="1:17" ht="26.1" customHeight="1" thickBot="1" x14ac:dyDescent="0.25">
      <c r="A3591" s="17" t="s">
        <v>50</v>
      </c>
      <c r="B3591" s="19">
        <v>21127</v>
      </c>
      <c r="C3591" s="17" t="s">
        <v>44</v>
      </c>
      <c r="D3591" s="17" t="s">
        <v>1125</v>
      </c>
      <c r="E3591" s="139" t="s">
        <v>54</v>
      </c>
      <c r="F3591" s="139"/>
      <c r="G3591" s="18" t="s">
        <v>130</v>
      </c>
      <c r="H3591" s="21">
        <v>8.9999999999999993E-3</v>
      </c>
      <c r="I3591" s="20">
        <f t="shared" si="1178"/>
        <v>3.84</v>
      </c>
      <c r="J3591" s="20">
        <f t="shared" si="1179"/>
        <v>0.03</v>
      </c>
      <c r="K3591" s="65"/>
      <c r="N3591" s="59">
        <v>5.12</v>
      </c>
      <c r="O3591" s="68">
        <f t="shared" si="1158"/>
        <v>1.28</v>
      </c>
      <c r="P3591" s="68">
        <f t="shared" si="1162"/>
        <v>3.84</v>
      </c>
      <c r="Q3591" s="69">
        <f t="shared" si="1159"/>
        <v>0.25</v>
      </c>
    </row>
    <row r="3592" spans="1:17" ht="0.95" customHeight="1" thickTop="1" x14ac:dyDescent="0.2">
      <c r="A3592" s="11"/>
      <c r="B3592" s="11"/>
      <c r="C3592" s="11"/>
      <c r="D3592" s="11"/>
      <c r="E3592" s="11"/>
      <c r="F3592" s="11"/>
      <c r="G3592" s="11"/>
      <c r="H3592" s="11"/>
      <c r="I3592" s="11"/>
      <c r="J3592" s="11"/>
      <c r="K3592" s="65" t="b">
        <f t="shared" ref="K3592:K3654" si="1180">IF(J3592="Total",J3593)</f>
        <v>0</v>
      </c>
      <c r="N3592" s="59"/>
      <c r="O3592" s="68">
        <f t="shared" ref="O3592:O3655" si="1181">N3592*$O$4</f>
        <v>0</v>
      </c>
      <c r="P3592" s="68">
        <f t="shared" si="1162"/>
        <v>0</v>
      </c>
      <c r="Q3592" s="69" t="e">
        <f t="shared" ref="Q3592:Q3655" si="1182">1-(P3592/N3592)</f>
        <v>#DIV/0!</v>
      </c>
    </row>
    <row r="3593" spans="1:17" ht="18" customHeight="1" x14ac:dyDescent="0.2">
      <c r="A3593" s="2" t="s">
        <v>13585</v>
      </c>
      <c r="B3593" s="4" t="s">
        <v>36</v>
      </c>
      <c r="C3593" s="2" t="s">
        <v>37</v>
      </c>
      <c r="D3593" s="2" t="s">
        <v>9</v>
      </c>
      <c r="E3593" s="129" t="s">
        <v>38</v>
      </c>
      <c r="F3593" s="129"/>
      <c r="G3593" s="3" t="s">
        <v>39</v>
      </c>
      <c r="H3593" s="4" t="s">
        <v>40</v>
      </c>
      <c r="I3593" s="4" t="s">
        <v>41</v>
      </c>
      <c r="J3593" s="4" t="s">
        <v>10</v>
      </c>
      <c r="K3593" s="65">
        <f t="shared" si="1180"/>
        <v>60.56</v>
      </c>
      <c r="N3593" s="59" t="s">
        <v>41</v>
      </c>
      <c r="O3593" s="68" t="e">
        <f t="shared" si="1181"/>
        <v>#VALUE!</v>
      </c>
      <c r="P3593" s="68" t="e">
        <f t="shared" si="1162"/>
        <v>#VALUE!</v>
      </c>
      <c r="Q3593" s="69" t="e">
        <f t="shared" si="1182"/>
        <v>#VALUE!</v>
      </c>
    </row>
    <row r="3594" spans="1:17" ht="26.1" customHeight="1" x14ac:dyDescent="0.2">
      <c r="A3594" s="6" t="s">
        <v>42</v>
      </c>
      <c r="B3594" s="8">
        <v>96985</v>
      </c>
      <c r="C3594" s="6" t="s">
        <v>44</v>
      </c>
      <c r="D3594" s="6" t="s">
        <v>216</v>
      </c>
      <c r="E3594" s="138" t="s">
        <v>157</v>
      </c>
      <c r="F3594" s="138"/>
      <c r="G3594" s="7" t="s">
        <v>130</v>
      </c>
      <c r="H3594" s="10">
        <v>1</v>
      </c>
      <c r="I3594" s="9">
        <f>SUM(J3595:J3597)</f>
        <v>60.56</v>
      </c>
      <c r="J3594" s="9">
        <f>H3594*I3594</f>
        <v>60.56</v>
      </c>
      <c r="K3594" s="65"/>
      <c r="N3594" s="59">
        <v>80.739999999999995</v>
      </c>
      <c r="O3594" s="68">
        <f t="shared" si="1181"/>
        <v>20.184999999999999</v>
      </c>
      <c r="P3594" s="68">
        <f t="shared" si="1162"/>
        <v>60.554999999999993</v>
      </c>
      <c r="Q3594" s="69">
        <f t="shared" si="1182"/>
        <v>0.25</v>
      </c>
    </row>
    <row r="3595" spans="1:17" ht="26.1" customHeight="1" x14ac:dyDescent="0.2">
      <c r="A3595" s="12" t="s">
        <v>48</v>
      </c>
      <c r="B3595" s="14">
        <v>88247</v>
      </c>
      <c r="C3595" s="12" t="s">
        <v>44</v>
      </c>
      <c r="D3595" s="12" t="s">
        <v>1049</v>
      </c>
      <c r="E3595" s="137" t="s">
        <v>46</v>
      </c>
      <c r="F3595" s="137"/>
      <c r="G3595" s="13" t="s">
        <v>73</v>
      </c>
      <c r="H3595" s="16">
        <v>0.25309999999999999</v>
      </c>
      <c r="I3595" s="15">
        <f t="shared" ref="I3595:I3597" si="1183">P3595</f>
        <v>13.5975</v>
      </c>
      <c r="J3595" s="15">
        <f t="shared" ref="J3595:J3597" si="1184">ROUNDDOWN(H3595*I3595,2)</f>
        <v>3.44</v>
      </c>
      <c r="K3595" s="65"/>
      <c r="N3595" s="59">
        <v>18.13</v>
      </c>
      <c r="O3595" s="68">
        <f t="shared" si="1181"/>
        <v>4.5324999999999998</v>
      </c>
      <c r="P3595" s="68">
        <f t="shared" si="1162"/>
        <v>13.5975</v>
      </c>
      <c r="Q3595" s="69">
        <f t="shared" si="1182"/>
        <v>0.25</v>
      </c>
    </row>
    <row r="3596" spans="1:17" ht="24" customHeight="1" x14ac:dyDescent="0.2">
      <c r="A3596" s="12" t="s">
        <v>48</v>
      </c>
      <c r="B3596" s="14">
        <v>88264</v>
      </c>
      <c r="C3596" s="12" t="s">
        <v>44</v>
      </c>
      <c r="D3596" s="12" t="s">
        <v>564</v>
      </c>
      <c r="E3596" s="137" t="s">
        <v>46</v>
      </c>
      <c r="F3596" s="137"/>
      <c r="G3596" s="13" t="s">
        <v>73</v>
      </c>
      <c r="H3596" s="16">
        <v>0.25309999999999999</v>
      </c>
      <c r="I3596" s="15">
        <f t="shared" si="1183"/>
        <v>16.484999999999999</v>
      </c>
      <c r="J3596" s="15">
        <f t="shared" si="1184"/>
        <v>4.17</v>
      </c>
      <c r="K3596" s="65"/>
      <c r="N3596" s="59">
        <v>21.98</v>
      </c>
      <c r="O3596" s="68">
        <f t="shared" si="1181"/>
        <v>5.4950000000000001</v>
      </c>
      <c r="P3596" s="68">
        <f t="shared" si="1162"/>
        <v>16.484999999999999</v>
      </c>
      <c r="Q3596" s="69">
        <f t="shared" si="1182"/>
        <v>0.25</v>
      </c>
    </row>
    <row r="3597" spans="1:17" ht="39" customHeight="1" thickBot="1" x14ac:dyDescent="0.25">
      <c r="A3597" s="17" t="s">
        <v>50</v>
      </c>
      <c r="B3597" s="19">
        <v>3379</v>
      </c>
      <c r="C3597" s="17" t="s">
        <v>44</v>
      </c>
      <c r="D3597" s="17" t="s">
        <v>1298</v>
      </c>
      <c r="E3597" s="139" t="s">
        <v>54</v>
      </c>
      <c r="F3597" s="139"/>
      <c r="G3597" s="18" t="s">
        <v>130</v>
      </c>
      <c r="H3597" s="21">
        <v>1</v>
      </c>
      <c r="I3597" s="20">
        <f t="shared" si="1183"/>
        <v>52.949999999999996</v>
      </c>
      <c r="J3597" s="20">
        <f t="shared" si="1184"/>
        <v>52.95</v>
      </c>
      <c r="K3597" s="65"/>
      <c r="N3597" s="59">
        <v>70.599999999999994</v>
      </c>
      <c r="O3597" s="68">
        <f t="shared" si="1181"/>
        <v>17.649999999999999</v>
      </c>
      <c r="P3597" s="68">
        <f t="shared" si="1162"/>
        <v>52.949999999999996</v>
      </c>
      <c r="Q3597" s="69">
        <f t="shared" si="1182"/>
        <v>0.25</v>
      </c>
    </row>
    <row r="3598" spans="1:17" ht="0.95" customHeight="1" thickTop="1" x14ac:dyDescent="0.2">
      <c r="A3598" s="11"/>
      <c r="B3598" s="11"/>
      <c r="C3598" s="11"/>
      <c r="D3598" s="11"/>
      <c r="E3598" s="11"/>
      <c r="F3598" s="11"/>
      <c r="G3598" s="11"/>
      <c r="H3598" s="11"/>
      <c r="I3598" s="11"/>
      <c r="J3598" s="11"/>
      <c r="K3598" s="65" t="b">
        <f t="shared" si="1180"/>
        <v>0</v>
      </c>
      <c r="N3598" s="59"/>
      <c r="O3598" s="68">
        <f t="shared" si="1181"/>
        <v>0</v>
      </c>
      <c r="P3598" s="68">
        <f t="shared" ref="P3598:P3661" si="1185">N3598-O3598</f>
        <v>0</v>
      </c>
      <c r="Q3598" s="69" t="e">
        <f t="shared" si="1182"/>
        <v>#DIV/0!</v>
      </c>
    </row>
    <row r="3599" spans="1:17" ht="18" customHeight="1" x14ac:dyDescent="0.2">
      <c r="A3599" s="2" t="s">
        <v>13586</v>
      </c>
      <c r="B3599" s="4" t="s">
        <v>36</v>
      </c>
      <c r="C3599" s="2" t="s">
        <v>37</v>
      </c>
      <c r="D3599" s="2" t="s">
        <v>9</v>
      </c>
      <c r="E3599" s="129" t="s">
        <v>38</v>
      </c>
      <c r="F3599" s="129"/>
      <c r="G3599" s="3" t="s">
        <v>39</v>
      </c>
      <c r="H3599" s="4" t="s">
        <v>40</v>
      </c>
      <c r="I3599" s="4" t="s">
        <v>41</v>
      </c>
      <c r="J3599" s="4" t="s">
        <v>10</v>
      </c>
      <c r="K3599" s="65">
        <f t="shared" si="1180"/>
        <v>9.5399999999999991</v>
      </c>
      <c r="N3599" s="59" t="s">
        <v>41</v>
      </c>
      <c r="O3599" s="68" t="e">
        <f t="shared" si="1181"/>
        <v>#VALUE!</v>
      </c>
      <c r="P3599" s="68" t="e">
        <f t="shared" si="1185"/>
        <v>#VALUE!</v>
      </c>
      <c r="Q3599" s="69" t="e">
        <f t="shared" si="1182"/>
        <v>#VALUE!</v>
      </c>
    </row>
    <row r="3600" spans="1:17" ht="39" customHeight="1" x14ac:dyDescent="0.2">
      <c r="A3600" s="6" t="s">
        <v>42</v>
      </c>
      <c r="B3600" s="8">
        <v>91940</v>
      </c>
      <c r="C3600" s="6" t="s">
        <v>44</v>
      </c>
      <c r="D3600" s="6" t="s">
        <v>1710</v>
      </c>
      <c r="E3600" s="138" t="s">
        <v>157</v>
      </c>
      <c r="F3600" s="138"/>
      <c r="G3600" s="7" t="s">
        <v>130</v>
      </c>
      <c r="H3600" s="10">
        <v>1</v>
      </c>
      <c r="I3600" s="9">
        <f>SUM(J3601:J3604)</f>
        <v>9.5399999999999991</v>
      </c>
      <c r="J3600" s="9">
        <f>H3600*I3600</f>
        <v>9.5399999999999991</v>
      </c>
      <c r="K3600" s="65"/>
      <c r="N3600" s="59">
        <v>12.71</v>
      </c>
      <c r="O3600" s="68">
        <f t="shared" si="1181"/>
        <v>3.1775000000000002</v>
      </c>
      <c r="P3600" s="68">
        <f t="shared" si="1185"/>
        <v>9.5325000000000006</v>
      </c>
      <c r="Q3600" s="69">
        <f t="shared" si="1182"/>
        <v>0.25</v>
      </c>
    </row>
    <row r="3601" spans="1:17" ht="26.1" customHeight="1" x14ac:dyDescent="0.2">
      <c r="A3601" s="12" t="s">
        <v>48</v>
      </c>
      <c r="B3601" s="14">
        <v>88247</v>
      </c>
      <c r="C3601" s="12" t="s">
        <v>44</v>
      </c>
      <c r="D3601" s="12" t="s">
        <v>1049</v>
      </c>
      <c r="E3601" s="137" t="s">
        <v>46</v>
      </c>
      <c r="F3601" s="137"/>
      <c r="G3601" s="13" t="s">
        <v>73</v>
      </c>
      <c r="H3601" s="16">
        <v>0.23100000000000001</v>
      </c>
      <c r="I3601" s="15">
        <f t="shared" ref="I3601:I3604" si="1186">P3601</f>
        <v>13.5975</v>
      </c>
      <c r="J3601" s="15">
        <f>ROUND(H3601*I3601,2)</f>
        <v>3.14</v>
      </c>
      <c r="K3601" s="65"/>
      <c r="N3601" s="59">
        <v>18.13</v>
      </c>
      <c r="O3601" s="68">
        <f t="shared" si="1181"/>
        <v>4.5324999999999998</v>
      </c>
      <c r="P3601" s="68">
        <f t="shared" si="1185"/>
        <v>13.5975</v>
      </c>
      <c r="Q3601" s="69">
        <f t="shared" si="1182"/>
        <v>0.25</v>
      </c>
    </row>
    <row r="3602" spans="1:17" ht="24" customHeight="1" x14ac:dyDescent="0.2">
      <c r="A3602" s="12" t="s">
        <v>48</v>
      </c>
      <c r="B3602" s="14">
        <v>88264</v>
      </c>
      <c r="C3602" s="12" t="s">
        <v>44</v>
      </c>
      <c r="D3602" s="12" t="s">
        <v>564</v>
      </c>
      <c r="E3602" s="137" t="s">
        <v>46</v>
      </c>
      <c r="F3602" s="137"/>
      <c r="G3602" s="13" t="s">
        <v>73</v>
      </c>
      <c r="H3602" s="16">
        <v>0.26</v>
      </c>
      <c r="I3602" s="15">
        <f t="shared" si="1186"/>
        <v>16.484999999999999</v>
      </c>
      <c r="J3602" s="15">
        <f>ROUND(H3602*I3602,2)</f>
        <v>4.29</v>
      </c>
      <c r="K3602" s="65"/>
      <c r="N3602" s="59">
        <v>21.98</v>
      </c>
      <c r="O3602" s="68">
        <f t="shared" si="1181"/>
        <v>5.4950000000000001</v>
      </c>
      <c r="P3602" s="68">
        <f t="shared" si="1185"/>
        <v>16.484999999999999</v>
      </c>
      <c r="Q3602" s="69">
        <f t="shared" si="1182"/>
        <v>0.25</v>
      </c>
    </row>
    <row r="3603" spans="1:17" ht="26.1" customHeight="1" x14ac:dyDescent="0.2">
      <c r="A3603" s="12" t="s">
        <v>48</v>
      </c>
      <c r="B3603" s="14">
        <v>88629</v>
      </c>
      <c r="C3603" s="12" t="s">
        <v>44</v>
      </c>
      <c r="D3603" s="12" t="s">
        <v>504</v>
      </c>
      <c r="E3603" s="137" t="s">
        <v>46</v>
      </c>
      <c r="F3603" s="137"/>
      <c r="G3603" s="13" t="s">
        <v>104</v>
      </c>
      <c r="H3603" s="16">
        <v>8.9999999999999998E-4</v>
      </c>
      <c r="I3603" s="15">
        <f t="shared" si="1186"/>
        <v>537.23249999999996</v>
      </c>
      <c r="J3603" s="15">
        <f t="shared" ref="J3603:J3604" si="1187">ROUNDDOWN(H3603*I3603,2)</f>
        <v>0.48</v>
      </c>
      <c r="K3603" s="65"/>
      <c r="N3603" s="59">
        <v>716.31</v>
      </c>
      <c r="O3603" s="68">
        <f t="shared" si="1181"/>
        <v>179.07749999999999</v>
      </c>
      <c r="P3603" s="68">
        <f t="shared" si="1185"/>
        <v>537.23249999999996</v>
      </c>
      <c r="Q3603" s="69">
        <f t="shared" si="1182"/>
        <v>0.25</v>
      </c>
    </row>
    <row r="3604" spans="1:17" ht="26.1" customHeight="1" thickBot="1" x14ac:dyDescent="0.25">
      <c r="A3604" s="17" t="s">
        <v>50</v>
      </c>
      <c r="B3604" s="19">
        <v>1872</v>
      </c>
      <c r="C3604" s="17" t="s">
        <v>44</v>
      </c>
      <c r="D3604" s="17" t="s">
        <v>1253</v>
      </c>
      <c r="E3604" s="139" t="s">
        <v>54</v>
      </c>
      <c r="F3604" s="139"/>
      <c r="G3604" s="18" t="s">
        <v>130</v>
      </c>
      <c r="H3604" s="21">
        <v>1</v>
      </c>
      <c r="I3604" s="20">
        <f t="shared" si="1186"/>
        <v>1.6350000000000002</v>
      </c>
      <c r="J3604" s="20">
        <f t="shared" si="1187"/>
        <v>1.63</v>
      </c>
      <c r="K3604" s="65"/>
      <c r="N3604" s="59">
        <v>2.1800000000000002</v>
      </c>
      <c r="O3604" s="68">
        <f t="shared" si="1181"/>
        <v>0.54500000000000004</v>
      </c>
      <c r="P3604" s="68">
        <f t="shared" si="1185"/>
        <v>1.6350000000000002</v>
      </c>
      <c r="Q3604" s="69">
        <f t="shared" si="1182"/>
        <v>0.25</v>
      </c>
    </row>
    <row r="3605" spans="1:17" ht="0.95" customHeight="1" thickTop="1" x14ac:dyDescent="0.2">
      <c r="A3605" s="11"/>
      <c r="B3605" s="11"/>
      <c r="C3605" s="11"/>
      <c r="D3605" s="11"/>
      <c r="E3605" s="11"/>
      <c r="F3605" s="11"/>
      <c r="G3605" s="11"/>
      <c r="H3605" s="11"/>
      <c r="I3605" s="11"/>
      <c r="J3605" s="11"/>
      <c r="K3605" s="65" t="b">
        <f t="shared" si="1180"/>
        <v>0</v>
      </c>
      <c r="N3605" s="59"/>
      <c r="O3605" s="68">
        <f t="shared" si="1181"/>
        <v>0</v>
      </c>
      <c r="P3605" s="68">
        <f t="shared" si="1185"/>
        <v>0</v>
      </c>
      <c r="Q3605" s="69" t="e">
        <f t="shared" si="1182"/>
        <v>#DIV/0!</v>
      </c>
    </row>
    <row r="3606" spans="1:17" ht="18" customHeight="1" x14ac:dyDescent="0.2">
      <c r="A3606" s="2" t="s">
        <v>13587</v>
      </c>
      <c r="B3606" s="4" t="s">
        <v>36</v>
      </c>
      <c r="C3606" s="2" t="s">
        <v>37</v>
      </c>
      <c r="D3606" s="2" t="s">
        <v>9</v>
      </c>
      <c r="E3606" s="129" t="s">
        <v>38</v>
      </c>
      <c r="F3606" s="129"/>
      <c r="G3606" s="3" t="s">
        <v>39</v>
      </c>
      <c r="H3606" s="4" t="s">
        <v>40</v>
      </c>
      <c r="I3606" s="4" t="s">
        <v>41</v>
      </c>
      <c r="J3606" s="4" t="s">
        <v>10</v>
      </c>
      <c r="K3606" s="65">
        <f t="shared" si="1180"/>
        <v>118.25</v>
      </c>
      <c r="N3606" s="59" t="s">
        <v>41</v>
      </c>
      <c r="O3606" s="68" t="e">
        <f t="shared" si="1181"/>
        <v>#VALUE!</v>
      </c>
      <c r="P3606" s="68" t="e">
        <f t="shared" si="1185"/>
        <v>#VALUE!</v>
      </c>
      <c r="Q3606" s="69" t="e">
        <f t="shared" si="1182"/>
        <v>#VALUE!</v>
      </c>
    </row>
    <row r="3607" spans="1:17" ht="39" customHeight="1" x14ac:dyDescent="0.2">
      <c r="A3607" s="6" t="s">
        <v>42</v>
      </c>
      <c r="B3607" s="8">
        <v>97886</v>
      </c>
      <c r="C3607" s="6" t="s">
        <v>44</v>
      </c>
      <c r="D3607" s="6" t="s">
        <v>219</v>
      </c>
      <c r="E3607" s="138" t="s">
        <v>157</v>
      </c>
      <c r="F3607" s="138"/>
      <c r="G3607" s="7" t="s">
        <v>130</v>
      </c>
      <c r="H3607" s="10">
        <v>1</v>
      </c>
      <c r="I3607" s="9">
        <f>SUM(J3608:J3614)</f>
        <v>118.25</v>
      </c>
      <c r="J3607" s="9">
        <f>H3607*I3607</f>
        <v>118.25</v>
      </c>
      <c r="K3607" s="65"/>
      <c r="N3607" s="59">
        <v>157.66</v>
      </c>
      <c r="O3607" s="68">
        <f t="shared" si="1181"/>
        <v>39.414999999999999</v>
      </c>
      <c r="P3607" s="68">
        <f t="shared" si="1185"/>
        <v>118.245</v>
      </c>
      <c r="Q3607" s="69">
        <f t="shared" si="1182"/>
        <v>0.25</v>
      </c>
    </row>
    <row r="3608" spans="1:17" ht="39" customHeight="1" x14ac:dyDescent="0.2">
      <c r="A3608" s="12" t="s">
        <v>48</v>
      </c>
      <c r="B3608" s="14">
        <v>100475</v>
      </c>
      <c r="C3608" s="12" t="s">
        <v>44</v>
      </c>
      <c r="D3608" s="12" t="s">
        <v>812</v>
      </c>
      <c r="E3608" s="137" t="s">
        <v>46</v>
      </c>
      <c r="F3608" s="137"/>
      <c r="G3608" s="13" t="s">
        <v>104</v>
      </c>
      <c r="H3608" s="16">
        <v>2.7799999999999998E-2</v>
      </c>
      <c r="I3608" s="15">
        <f t="shared" ref="I3608:I3614" si="1188">P3608</f>
        <v>638.91</v>
      </c>
      <c r="J3608" s="15">
        <f>ROUND(H3608*I3608,2)</f>
        <v>17.760000000000002</v>
      </c>
      <c r="K3608" s="65"/>
      <c r="N3608" s="59">
        <v>851.88</v>
      </c>
      <c r="O3608" s="68">
        <f t="shared" si="1181"/>
        <v>212.97</v>
      </c>
      <c r="P3608" s="68">
        <f t="shared" si="1185"/>
        <v>638.91</v>
      </c>
      <c r="Q3608" s="69">
        <f t="shared" si="1182"/>
        <v>0.25</v>
      </c>
    </row>
    <row r="3609" spans="1:17" ht="39" customHeight="1" x14ac:dyDescent="0.2">
      <c r="A3609" s="12" t="s">
        <v>48</v>
      </c>
      <c r="B3609" s="14">
        <v>101619</v>
      </c>
      <c r="C3609" s="12" t="s">
        <v>44</v>
      </c>
      <c r="D3609" s="12" t="s">
        <v>1259</v>
      </c>
      <c r="E3609" s="137" t="s">
        <v>209</v>
      </c>
      <c r="F3609" s="137"/>
      <c r="G3609" s="13" t="s">
        <v>104</v>
      </c>
      <c r="H3609" s="16">
        <v>3.5999999999999997E-2</v>
      </c>
      <c r="I3609" s="15">
        <f t="shared" si="1188"/>
        <v>303.73500000000001</v>
      </c>
      <c r="J3609" s="15">
        <f>ROUND(H3609*I3609,2)</f>
        <v>10.93</v>
      </c>
      <c r="K3609" s="65"/>
      <c r="N3609" s="59">
        <v>404.98</v>
      </c>
      <c r="O3609" s="68">
        <f t="shared" si="1181"/>
        <v>101.245</v>
      </c>
      <c r="P3609" s="68">
        <f t="shared" si="1185"/>
        <v>303.73500000000001</v>
      </c>
      <c r="Q3609" s="69">
        <f t="shared" si="1182"/>
        <v>0.25</v>
      </c>
    </row>
    <row r="3610" spans="1:17" ht="39" customHeight="1" x14ac:dyDescent="0.2">
      <c r="A3610" s="12" t="s">
        <v>48</v>
      </c>
      <c r="B3610" s="14">
        <v>87316</v>
      </c>
      <c r="C3610" s="12" t="s">
        <v>44</v>
      </c>
      <c r="D3610" s="12" t="s">
        <v>816</v>
      </c>
      <c r="E3610" s="137" t="s">
        <v>46</v>
      </c>
      <c r="F3610" s="137"/>
      <c r="G3610" s="13" t="s">
        <v>104</v>
      </c>
      <c r="H3610" s="16">
        <v>3.8999999999999998E-3</v>
      </c>
      <c r="I3610" s="15">
        <f t="shared" si="1188"/>
        <v>390.26250000000005</v>
      </c>
      <c r="J3610" s="15">
        <f>ROUND(H3610*I3610,2)</f>
        <v>1.52</v>
      </c>
      <c r="K3610" s="65"/>
      <c r="N3610" s="59">
        <v>520.35</v>
      </c>
      <c r="O3610" s="68">
        <f t="shared" si="1181"/>
        <v>130.08750000000001</v>
      </c>
      <c r="P3610" s="68">
        <f t="shared" si="1185"/>
        <v>390.26250000000005</v>
      </c>
      <c r="Q3610" s="69">
        <f t="shared" si="1182"/>
        <v>0.25</v>
      </c>
    </row>
    <row r="3611" spans="1:17" ht="24" customHeight="1" x14ac:dyDescent="0.2">
      <c r="A3611" s="12" t="s">
        <v>48</v>
      </c>
      <c r="B3611" s="14">
        <v>88309</v>
      </c>
      <c r="C3611" s="12" t="s">
        <v>44</v>
      </c>
      <c r="D3611" s="12" t="s">
        <v>273</v>
      </c>
      <c r="E3611" s="137" t="s">
        <v>46</v>
      </c>
      <c r="F3611" s="137"/>
      <c r="G3611" s="13" t="s">
        <v>73</v>
      </c>
      <c r="H3611" s="16">
        <v>1.2685999999999999</v>
      </c>
      <c r="I3611" s="15">
        <f t="shared" si="1188"/>
        <v>16.297499999999999</v>
      </c>
      <c r="J3611" s="15">
        <f>ROUND(H3611*I3611,2)</f>
        <v>20.68</v>
      </c>
      <c r="K3611" s="65"/>
      <c r="N3611" s="59">
        <v>21.73</v>
      </c>
      <c r="O3611" s="68">
        <f t="shared" si="1181"/>
        <v>5.4325000000000001</v>
      </c>
      <c r="P3611" s="68">
        <f t="shared" si="1185"/>
        <v>16.297499999999999</v>
      </c>
      <c r="Q3611" s="69">
        <f t="shared" si="1182"/>
        <v>0.25</v>
      </c>
    </row>
    <row r="3612" spans="1:17" ht="24" customHeight="1" x14ac:dyDescent="0.2">
      <c r="A3612" s="12" t="s">
        <v>48</v>
      </c>
      <c r="B3612" s="14">
        <v>88316</v>
      </c>
      <c r="C3612" s="12" t="s">
        <v>44</v>
      </c>
      <c r="D3612" s="12" t="s">
        <v>106</v>
      </c>
      <c r="E3612" s="137" t="s">
        <v>46</v>
      </c>
      <c r="F3612" s="137"/>
      <c r="G3612" s="13" t="s">
        <v>73</v>
      </c>
      <c r="H3612" s="16">
        <v>0.99670000000000003</v>
      </c>
      <c r="I3612" s="15">
        <f t="shared" si="1188"/>
        <v>12.84</v>
      </c>
      <c r="J3612" s="15">
        <f t="shared" ref="J3612:J3614" si="1189">ROUNDDOWN(H3612*I3612,2)</f>
        <v>12.79</v>
      </c>
      <c r="K3612" s="65"/>
      <c r="N3612" s="59">
        <v>17.12</v>
      </c>
      <c r="O3612" s="68">
        <f t="shared" si="1181"/>
        <v>4.28</v>
      </c>
      <c r="P3612" s="68">
        <f t="shared" si="1185"/>
        <v>12.84</v>
      </c>
      <c r="Q3612" s="69">
        <f t="shared" si="1182"/>
        <v>0.25</v>
      </c>
    </row>
    <row r="3613" spans="1:17" ht="39" customHeight="1" x14ac:dyDescent="0.2">
      <c r="A3613" s="12" t="s">
        <v>48</v>
      </c>
      <c r="B3613" s="14">
        <v>97734</v>
      </c>
      <c r="C3613" s="12" t="s">
        <v>44</v>
      </c>
      <c r="D3613" s="12" t="s">
        <v>1260</v>
      </c>
      <c r="E3613" s="137" t="s">
        <v>103</v>
      </c>
      <c r="F3613" s="137"/>
      <c r="G3613" s="13" t="s">
        <v>104</v>
      </c>
      <c r="H3613" s="16">
        <v>1.7500000000000002E-2</v>
      </c>
      <c r="I3613" s="15">
        <f t="shared" si="1188"/>
        <v>2057.64</v>
      </c>
      <c r="J3613" s="15">
        <f t="shared" si="1189"/>
        <v>36</v>
      </c>
      <c r="K3613" s="65"/>
      <c r="N3613" s="59">
        <v>2743.52</v>
      </c>
      <c r="O3613" s="68">
        <f t="shared" si="1181"/>
        <v>685.88</v>
      </c>
      <c r="P3613" s="68">
        <f t="shared" si="1185"/>
        <v>2057.64</v>
      </c>
      <c r="Q3613" s="69">
        <f t="shared" si="1182"/>
        <v>0.25</v>
      </c>
    </row>
    <row r="3614" spans="1:17" ht="26.1" customHeight="1" thickBot="1" x14ac:dyDescent="0.25">
      <c r="A3614" s="17" t="s">
        <v>50</v>
      </c>
      <c r="B3614" s="19">
        <v>7258</v>
      </c>
      <c r="C3614" s="17" t="s">
        <v>44</v>
      </c>
      <c r="D3614" s="17" t="s">
        <v>819</v>
      </c>
      <c r="E3614" s="139" t="s">
        <v>54</v>
      </c>
      <c r="F3614" s="139"/>
      <c r="G3614" s="18" t="s">
        <v>130</v>
      </c>
      <c r="H3614" s="21">
        <v>38.691000000000003</v>
      </c>
      <c r="I3614" s="20">
        <f t="shared" si="1188"/>
        <v>0.48</v>
      </c>
      <c r="J3614" s="20">
        <f t="shared" si="1189"/>
        <v>18.57</v>
      </c>
      <c r="K3614" s="65"/>
      <c r="N3614" s="59">
        <v>0.64</v>
      </c>
      <c r="O3614" s="68">
        <f t="shared" si="1181"/>
        <v>0.16</v>
      </c>
      <c r="P3614" s="68">
        <f t="shared" si="1185"/>
        <v>0.48</v>
      </c>
      <c r="Q3614" s="69">
        <f t="shared" si="1182"/>
        <v>0.25</v>
      </c>
    </row>
    <row r="3615" spans="1:17" ht="0.95" customHeight="1" thickTop="1" x14ac:dyDescent="0.2">
      <c r="A3615" s="11"/>
      <c r="B3615" s="11"/>
      <c r="C3615" s="11"/>
      <c r="D3615" s="11"/>
      <c r="E3615" s="11"/>
      <c r="F3615" s="11"/>
      <c r="G3615" s="11"/>
      <c r="H3615" s="11"/>
      <c r="I3615" s="11"/>
      <c r="J3615" s="11"/>
      <c r="K3615" s="65" t="b">
        <f t="shared" si="1180"/>
        <v>0</v>
      </c>
      <c r="N3615" s="59"/>
      <c r="O3615" s="68">
        <f t="shared" si="1181"/>
        <v>0</v>
      </c>
      <c r="P3615" s="68">
        <f t="shared" si="1185"/>
        <v>0</v>
      </c>
      <c r="Q3615" s="69" t="e">
        <f t="shared" si="1182"/>
        <v>#DIV/0!</v>
      </c>
    </row>
    <row r="3616" spans="1:17" ht="18" customHeight="1" x14ac:dyDescent="0.2">
      <c r="A3616" s="2" t="s">
        <v>13588</v>
      </c>
      <c r="B3616" s="4" t="s">
        <v>36</v>
      </c>
      <c r="C3616" s="2" t="s">
        <v>37</v>
      </c>
      <c r="D3616" s="2" t="s">
        <v>9</v>
      </c>
      <c r="E3616" s="129" t="s">
        <v>38</v>
      </c>
      <c r="F3616" s="129"/>
      <c r="G3616" s="3" t="s">
        <v>39</v>
      </c>
      <c r="H3616" s="4" t="s">
        <v>40</v>
      </c>
      <c r="I3616" s="4" t="s">
        <v>41</v>
      </c>
      <c r="J3616" s="4" t="s">
        <v>10</v>
      </c>
      <c r="K3616" s="65">
        <f t="shared" si="1180"/>
        <v>20.100000000000001</v>
      </c>
      <c r="N3616" s="59" t="s">
        <v>41</v>
      </c>
      <c r="O3616" s="68" t="e">
        <f t="shared" si="1181"/>
        <v>#VALUE!</v>
      </c>
      <c r="P3616" s="68" t="e">
        <f t="shared" si="1185"/>
        <v>#VALUE!</v>
      </c>
      <c r="Q3616" s="69" t="e">
        <f t="shared" si="1182"/>
        <v>#VALUE!</v>
      </c>
    </row>
    <row r="3617" spans="1:17" ht="26.1" customHeight="1" x14ac:dyDescent="0.2">
      <c r="A3617" s="6" t="s">
        <v>42</v>
      </c>
      <c r="B3617" s="8">
        <v>12657</v>
      </c>
      <c r="C3617" s="6" t="s">
        <v>90</v>
      </c>
      <c r="D3617" s="6" t="s">
        <v>13635</v>
      </c>
      <c r="E3617" s="138" t="s">
        <v>1558</v>
      </c>
      <c r="F3617" s="138"/>
      <c r="G3617" s="7" t="s">
        <v>545</v>
      </c>
      <c r="H3617" s="10">
        <v>1</v>
      </c>
      <c r="I3617" s="9">
        <f>SUM(J3618:J3621)</f>
        <v>20.100000000000001</v>
      </c>
      <c r="J3617" s="9">
        <f>H3617*I3617</f>
        <v>20.100000000000001</v>
      </c>
      <c r="K3617" s="65"/>
      <c r="N3617" s="59">
        <v>26.79</v>
      </c>
      <c r="O3617" s="68">
        <f t="shared" si="1181"/>
        <v>6.6974999999999998</v>
      </c>
      <c r="P3617" s="68">
        <f t="shared" si="1185"/>
        <v>20.092500000000001</v>
      </c>
      <c r="Q3617" s="69">
        <f t="shared" si="1182"/>
        <v>0.24999999999999989</v>
      </c>
    </row>
    <row r="3618" spans="1:17" ht="24" customHeight="1" x14ac:dyDescent="0.2">
      <c r="A3618" s="12" t="s">
        <v>48</v>
      </c>
      <c r="B3618" s="14">
        <v>88264</v>
      </c>
      <c r="C3618" s="12" t="s">
        <v>44</v>
      </c>
      <c r="D3618" s="12" t="s">
        <v>564</v>
      </c>
      <c r="E3618" s="137" t="s">
        <v>46</v>
      </c>
      <c r="F3618" s="137"/>
      <c r="G3618" s="13" t="s">
        <v>73</v>
      </c>
      <c r="H3618" s="16">
        <v>0.3</v>
      </c>
      <c r="I3618" s="15">
        <f t="shared" ref="I3618:I3621" si="1190">P3618</f>
        <v>16.484999999999999</v>
      </c>
      <c r="J3618" s="15">
        <f>ROUND(H3618*I3618,2)</f>
        <v>4.95</v>
      </c>
      <c r="K3618" s="65"/>
      <c r="N3618" s="59">
        <v>21.98</v>
      </c>
      <c r="O3618" s="68">
        <f t="shared" si="1181"/>
        <v>5.4950000000000001</v>
      </c>
      <c r="P3618" s="68">
        <f t="shared" si="1185"/>
        <v>16.484999999999999</v>
      </c>
      <c r="Q3618" s="69">
        <f t="shared" si="1182"/>
        <v>0.25</v>
      </c>
    </row>
    <row r="3619" spans="1:17" ht="39" customHeight="1" x14ac:dyDescent="0.2">
      <c r="A3619" s="17" t="s">
        <v>50</v>
      </c>
      <c r="B3619" s="19">
        <v>38084</v>
      </c>
      <c r="C3619" s="17" t="s">
        <v>44</v>
      </c>
      <c r="D3619" s="17" t="s">
        <v>1711</v>
      </c>
      <c r="E3619" s="139" t="s">
        <v>54</v>
      </c>
      <c r="F3619" s="139"/>
      <c r="G3619" s="18" t="s">
        <v>130</v>
      </c>
      <c r="H3619" s="21">
        <v>1</v>
      </c>
      <c r="I3619" s="20">
        <f t="shared" si="1190"/>
        <v>13.14</v>
      </c>
      <c r="J3619" s="20">
        <f t="shared" ref="J3619:J3621" si="1191">ROUNDDOWN(H3619*I3619,2)</f>
        <v>13.14</v>
      </c>
      <c r="K3619" s="65"/>
      <c r="N3619" s="59">
        <v>17.52</v>
      </c>
      <c r="O3619" s="68">
        <f t="shared" si="1181"/>
        <v>4.38</v>
      </c>
      <c r="P3619" s="68">
        <f t="shared" si="1185"/>
        <v>13.14</v>
      </c>
      <c r="Q3619" s="69">
        <f t="shared" si="1182"/>
        <v>0.25</v>
      </c>
    </row>
    <row r="3620" spans="1:17" ht="26.1" customHeight="1" x14ac:dyDescent="0.2">
      <c r="A3620" s="17" t="s">
        <v>50</v>
      </c>
      <c r="B3620" s="19">
        <v>1872</v>
      </c>
      <c r="C3620" s="17" t="s">
        <v>44</v>
      </c>
      <c r="D3620" s="17" t="s">
        <v>1253</v>
      </c>
      <c r="E3620" s="139" t="s">
        <v>54</v>
      </c>
      <c r="F3620" s="139"/>
      <c r="G3620" s="18" t="s">
        <v>130</v>
      </c>
      <c r="H3620" s="21">
        <v>1</v>
      </c>
      <c r="I3620" s="20">
        <f t="shared" si="1190"/>
        <v>1.6350000000000002</v>
      </c>
      <c r="J3620" s="20">
        <f>ROUND(H3620*I3620,2)</f>
        <v>1.64</v>
      </c>
      <c r="K3620" s="65"/>
      <c r="N3620" s="59">
        <v>2.1800000000000002</v>
      </c>
      <c r="O3620" s="68">
        <f t="shared" si="1181"/>
        <v>0.54500000000000004</v>
      </c>
      <c r="P3620" s="68">
        <f t="shared" si="1185"/>
        <v>1.6350000000000002</v>
      </c>
      <c r="Q3620" s="69">
        <f t="shared" si="1182"/>
        <v>0.25</v>
      </c>
    </row>
    <row r="3621" spans="1:17" ht="24" customHeight="1" thickBot="1" x14ac:dyDescent="0.25">
      <c r="A3621" s="17" t="s">
        <v>50</v>
      </c>
      <c r="B3621" s="19">
        <v>13429</v>
      </c>
      <c r="C3621" s="17" t="s">
        <v>90</v>
      </c>
      <c r="D3621" s="17" t="s">
        <v>1712</v>
      </c>
      <c r="E3621" s="139" t="s">
        <v>54</v>
      </c>
      <c r="F3621" s="139"/>
      <c r="G3621" s="18" t="s">
        <v>545</v>
      </c>
      <c r="H3621" s="21">
        <v>1</v>
      </c>
      <c r="I3621" s="20">
        <f t="shared" si="1190"/>
        <v>0.375</v>
      </c>
      <c r="J3621" s="20">
        <f t="shared" si="1191"/>
        <v>0.37</v>
      </c>
      <c r="K3621" s="65"/>
      <c r="N3621" s="59">
        <v>0.5</v>
      </c>
      <c r="O3621" s="68">
        <f t="shared" si="1181"/>
        <v>0.125</v>
      </c>
      <c r="P3621" s="68">
        <f t="shared" si="1185"/>
        <v>0.375</v>
      </c>
      <c r="Q3621" s="69">
        <f t="shared" si="1182"/>
        <v>0.25</v>
      </c>
    </row>
    <row r="3622" spans="1:17" ht="0.95" customHeight="1" thickTop="1" x14ac:dyDescent="0.2">
      <c r="A3622" s="11"/>
      <c r="B3622" s="11"/>
      <c r="C3622" s="11"/>
      <c r="D3622" s="11"/>
      <c r="E3622" s="11"/>
      <c r="F3622" s="11"/>
      <c r="G3622" s="11"/>
      <c r="H3622" s="11"/>
      <c r="I3622" s="11"/>
      <c r="J3622" s="11"/>
      <c r="K3622" s="65" t="b">
        <f t="shared" si="1180"/>
        <v>0</v>
      </c>
      <c r="N3622" s="59"/>
      <c r="O3622" s="68">
        <f t="shared" si="1181"/>
        <v>0</v>
      </c>
      <c r="P3622" s="68">
        <f t="shared" si="1185"/>
        <v>0</v>
      </c>
      <c r="Q3622" s="69" t="e">
        <f t="shared" si="1182"/>
        <v>#DIV/0!</v>
      </c>
    </row>
    <row r="3623" spans="1:17" ht="18" customHeight="1" x14ac:dyDescent="0.2">
      <c r="A3623" s="2" t="s">
        <v>13589</v>
      </c>
      <c r="B3623" s="4" t="s">
        <v>36</v>
      </c>
      <c r="C3623" s="2" t="s">
        <v>37</v>
      </c>
      <c r="D3623" s="2" t="s">
        <v>9</v>
      </c>
      <c r="E3623" s="129" t="s">
        <v>38</v>
      </c>
      <c r="F3623" s="129"/>
      <c r="G3623" s="3" t="s">
        <v>39</v>
      </c>
      <c r="H3623" s="4" t="s">
        <v>40</v>
      </c>
      <c r="I3623" s="4" t="s">
        <v>41</v>
      </c>
      <c r="J3623" s="4" t="s">
        <v>10</v>
      </c>
      <c r="K3623" s="65">
        <f t="shared" si="1180"/>
        <v>4.2300000000000004</v>
      </c>
      <c r="N3623" s="59" t="s">
        <v>41</v>
      </c>
      <c r="O3623" s="68" t="e">
        <f t="shared" si="1181"/>
        <v>#VALUE!</v>
      </c>
      <c r="P3623" s="68" t="e">
        <f t="shared" si="1185"/>
        <v>#VALUE!</v>
      </c>
      <c r="Q3623" s="69" t="e">
        <f t="shared" si="1182"/>
        <v>#VALUE!</v>
      </c>
    </row>
    <row r="3624" spans="1:17" ht="26.1" customHeight="1" x14ac:dyDescent="0.2">
      <c r="A3624" s="6" t="s">
        <v>42</v>
      </c>
      <c r="B3624" s="8">
        <v>98300</v>
      </c>
      <c r="C3624" s="6" t="s">
        <v>44</v>
      </c>
      <c r="D3624" s="6" t="s">
        <v>1713</v>
      </c>
      <c r="E3624" s="138" t="s">
        <v>251</v>
      </c>
      <c r="F3624" s="138"/>
      <c r="G3624" s="7" t="s">
        <v>108</v>
      </c>
      <c r="H3624" s="10">
        <v>1</v>
      </c>
      <c r="I3624" s="9">
        <f>SUM(J3625:J3627)</f>
        <v>4.2300000000000004</v>
      </c>
      <c r="J3624" s="9">
        <f>H3624*I3624</f>
        <v>4.2300000000000004</v>
      </c>
      <c r="K3624" s="65"/>
      <c r="N3624" s="59">
        <v>5.6400000000000006</v>
      </c>
      <c r="O3624" s="68">
        <f t="shared" si="1181"/>
        <v>1.4100000000000001</v>
      </c>
      <c r="P3624" s="68">
        <f t="shared" si="1185"/>
        <v>4.2300000000000004</v>
      </c>
      <c r="Q3624" s="69">
        <f t="shared" si="1182"/>
        <v>0.25</v>
      </c>
    </row>
    <row r="3625" spans="1:17" ht="26.1" customHeight="1" x14ac:dyDescent="0.2">
      <c r="A3625" s="12" t="s">
        <v>48</v>
      </c>
      <c r="B3625" s="14">
        <v>88247</v>
      </c>
      <c r="C3625" s="12" t="s">
        <v>44</v>
      </c>
      <c r="D3625" s="12" t="s">
        <v>1049</v>
      </c>
      <c r="E3625" s="137" t="s">
        <v>46</v>
      </c>
      <c r="F3625" s="137"/>
      <c r="G3625" s="13" t="s">
        <v>73</v>
      </c>
      <c r="H3625" s="16">
        <v>7.4800000000000005E-2</v>
      </c>
      <c r="I3625" s="15">
        <f t="shared" ref="I3625:I3627" si="1192">P3625</f>
        <v>13.5975</v>
      </c>
      <c r="J3625" s="15">
        <f t="shared" ref="J3625:J3627" si="1193">ROUNDDOWN(H3625*I3625,2)</f>
        <v>1.01</v>
      </c>
      <c r="K3625" s="65"/>
      <c r="N3625" s="59">
        <v>18.13</v>
      </c>
      <c r="O3625" s="68">
        <f t="shared" si="1181"/>
        <v>4.5324999999999998</v>
      </c>
      <c r="P3625" s="68">
        <f t="shared" si="1185"/>
        <v>13.5975</v>
      </c>
      <c r="Q3625" s="69">
        <f t="shared" si="1182"/>
        <v>0.25</v>
      </c>
    </row>
    <row r="3626" spans="1:17" ht="24" customHeight="1" x14ac:dyDescent="0.2">
      <c r="A3626" s="12" t="s">
        <v>48</v>
      </c>
      <c r="B3626" s="14">
        <v>88264</v>
      </c>
      <c r="C3626" s="12" t="s">
        <v>44</v>
      </c>
      <c r="D3626" s="12" t="s">
        <v>564</v>
      </c>
      <c r="E3626" s="137" t="s">
        <v>46</v>
      </c>
      <c r="F3626" s="137"/>
      <c r="G3626" s="13" t="s">
        <v>73</v>
      </c>
      <c r="H3626" s="16">
        <v>7.4800000000000005E-2</v>
      </c>
      <c r="I3626" s="15">
        <f t="shared" si="1192"/>
        <v>16.484999999999999</v>
      </c>
      <c r="J3626" s="15">
        <f t="shared" si="1193"/>
        <v>1.23</v>
      </c>
      <c r="K3626" s="65"/>
      <c r="N3626" s="59">
        <v>21.98</v>
      </c>
      <c r="O3626" s="68">
        <f t="shared" si="1181"/>
        <v>5.4950000000000001</v>
      </c>
      <c r="P3626" s="68">
        <f t="shared" si="1185"/>
        <v>16.484999999999999</v>
      </c>
      <c r="Q3626" s="69">
        <f t="shared" si="1182"/>
        <v>0.25</v>
      </c>
    </row>
    <row r="3627" spans="1:17" ht="24" customHeight="1" thickBot="1" x14ac:dyDescent="0.25">
      <c r="A3627" s="17" t="s">
        <v>50</v>
      </c>
      <c r="B3627" s="19">
        <v>43833</v>
      </c>
      <c r="C3627" s="17" t="s">
        <v>44</v>
      </c>
      <c r="D3627" s="17" t="s">
        <v>1714</v>
      </c>
      <c r="E3627" s="139" t="s">
        <v>54</v>
      </c>
      <c r="F3627" s="139"/>
      <c r="G3627" s="18" t="s">
        <v>108</v>
      </c>
      <c r="H3627" s="21">
        <v>1.05</v>
      </c>
      <c r="I3627" s="20">
        <f t="shared" si="1192"/>
        <v>1.8975</v>
      </c>
      <c r="J3627" s="20">
        <f t="shared" si="1193"/>
        <v>1.99</v>
      </c>
      <c r="K3627" s="65"/>
      <c r="N3627" s="59">
        <v>2.5299999999999998</v>
      </c>
      <c r="O3627" s="68">
        <f t="shared" si="1181"/>
        <v>0.63249999999999995</v>
      </c>
      <c r="P3627" s="68">
        <f t="shared" si="1185"/>
        <v>1.8975</v>
      </c>
      <c r="Q3627" s="69">
        <f t="shared" si="1182"/>
        <v>0.25</v>
      </c>
    </row>
    <row r="3628" spans="1:17" ht="0.95" customHeight="1" thickTop="1" x14ac:dyDescent="0.2">
      <c r="A3628" s="11"/>
      <c r="B3628" s="11"/>
      <c r="C3628" s="11"/>
      <c r="D3628" s="11"/>
      <c r="E3628" s="11"/>
      <c r="F3628" s="11"/>
      <c r="G3628" s="11"/>
      <c r="H3628" s="11"/>
      <c r="I3628" s="11"/>
      <c r="J3628" s="11"/>
      <c r="K3628" s="65" t="b">
        <f t="shared" si="1180"/>
        <v>0</v>
      </c>
      <c r="N3628" s="59"/>
      <c r="O3628" s="68">
        <f t="shared" si="1181"/>
        <v>0</v>
      </c>
      <c r="P3628" s="68">
        <f t="shared" si="1185"/>
        <v>0</v>
      </c>
      <c r="Q3628" s="69" t="e">
        <f t="shared" si="1182"/>
        <v>#DIV/0!</v>
      </c>
    </row>
    <row r="3629" spans="1:17" ht="18" customHeight="1" x14ac:dyDescent="0.2">
      <c r="A3629" s="2" t="s">
        <v>13590</v>
      </c>
      <c r="B3629" s="4" t="s">
        <v>36</v>
      </c>
      <c r="C3629" s="2" t="s">
        <v>37</v>
      </c>
      <c r="D3629" s="2" t="s">
        <v>9</v>
      </c>
      <c r="E3629" s="129" t="s">
        <v>38</v>
      </c>
      <c r="F3629" s="129"/>
      <c r="G3629" s="3" t="s">
        <v>39</v>
      </c>
      <c r="H3629" s="4" t="s">
        <v>40</v>
      </c>
      <c r="I3629" s="4" t="s">
        <v>41</v>
      </c>
      <c r="J3629" s="4" t="s">
        <v>10</v>
      </c>
      <c r="K3629" s="65">
        <f t="shared" si="1180"/>
        <v>164.05</v>
      </c>
      <c r="N3629" s="59" t="s">
        <v>41</v>
      </c>
      <c r="O3629" s="68" t="e">
        <f t="shared" si="1181"/>
        <v>#VALUE!</v>
      </c>
      <c r="P3629" s="68" t="e">
        <f t="shared" si="1185"/>
        <v>#VALUE!</v>
      </c>
      <c r="Q3629" s="69" t="e">
        <f t="shared" si="1182"/>
        <v>#VALUE!</v>
      </c>
    </row>
    <row r="3630" spans="1:17" ht="25.5" x14ac:dyDescent="0.2">
      <c r="A3630" s="6" t="s">
        <v>42</v>
      </c>
      <c r="B3630" s="8">
        <v>100561</v>
      </c>
      <c r="C3630" s="6" t="s">
        <v>44</v>
      </c>
      <c r="D3630" s="6" t="s">
        <v>13634</v>
      </c>
      <c r="E3630" s="138" t="s">
        <v>251</v>
      </c>
      <c r="F3630" s="138"/>
      <c r="G3630" s="7" t="s">
        <v>130</v>
      </c>
      <c r="H3630" s="10">
        <v>1</v>
      </c>
      <c r="I3630" s="9">
        <f>SUM(J3631:J3634)</f>
        <v>164.05</v>
      </c>
      <c r="J3630" s="9">
        <f>H3630*I3630</f>
        <v>164.05</v>
      </c>
      <c r="K3630" s="65"/>
      <c r="N3630" s="59">
        <v>218.73000000000002</v>
      </c>
      <c r="O3630" s="68">
        <f t="shared" si="1181"/>
        <v>54.682500000000005</v>
      </c>
      <c r="P3630" s="68">
        <f t="shared" si="1185"/>
        <v>164.04750000000001</v>
      </c>
      <c r="Q3630" s="69">
        <f t="shared" si="1182"/>
        <v>0.25</v>
      </c>
    </row>
    <row r="3631" spans="1:17" ht="51.95" customHeight="1" x14ac:dyDescent="0.2">
      <c r="A3631" s="12" t="s">
        <v>48</v>
      </c>
      <c r="B3631" s="14">
        <v>87367</v>
      </c>
      <c r="C3631" s="12" t="s">
        <v>44</v>
      </c>
      <c r="D3631" s="12" t="s">
        <v>1111</v>
      </c>
      <c r="E3631" s="137" t="s">
        <v>46</v>
      </c>
      <c r="F3631" s="137"/>
      <c r="G3631" s="13" t="s">
        <v>104</v>
      </c>
      <c r="H3631" s="16">
        <v>1.4E-2</v>
      </c>
      <c r="I3631" s="15">
        <f t="shared" ref="I3631:I3634" si="1194">P3631</f>
        <v>504.89250000000004</v>
      </c>
      <c r="J3631" s="15">
        <f>ROUND(H3631*I3631,2)</f>
        <v>7.07</v>
      </c>
      <c r="K3631" s="65"/>
      <c r="N3631" s="59">
        <v>673.19</v>
      </c>
      <c r="O3631" s="68">
        <f t="shared" si="1181"/>
        <v>168.29750000000001</v>
      </c>
      <c r="P3631" s="68">
        <f t="shared" si="1185"/>
        <v>504.89250000000004</v>
      </c>
      <c r="Q3631" s="69">
        <f t="shared" si="1182"/>
        <v>0.25</v>
      </c>
    </row>
    <row r="3632" spans="1:17" ht="26.1" customHeight="1" x14ac:dyDescent="0.2">
      <c r="A3632" s="12" t="s">
        <v>48</v>
      </c>
      <c r="B3632" s="14">
        <v>88247</v>
      </c>
      <c r="C3632" s="12" t="s">
        <v>44</v>
      </c>
      <c r="D3632" s="12" t="s">
        <v>1049</v>
      </c>
      <c r="E3632" s="137" t="s">
        <v>46</v>
      </c>
      <c r="F3632" s="137"/>
      <c r="G3632" s="13" t="s">
        <v>73</v>
      </c>
      <c r="H3632" s="16">
        <v>0.96499999999999997</v>
      </c>
      <c r="I3632" s="15">
        <f t="shared" si="1194"/>
        <v>13.5975</v>
      </c>
      <c r="J3632" s="15">
        <f>ROUND(H3632*I3632,2)</f>
        <v>13.12</v>
      </c>
      <c r="K3632" s="65"/>
      <c r="N3632" s="59">
        <v>18.13</v>
      </c>
      <c r="O3632" s="68">
        <f t="shared" si="1181"/>
        <v>4.5324999999999998</v>
      </c>
      <c r="P3632" s="68">
        <f t="shared" si="1185"/>
        <v>13.5975</v>
      </c>
      <c r="Q3632" s="69">
        <f t="shared" si="1182"/>
        <v>0.25</v>
      </c>
    </row>
    <row r="3633" spans="1:17" ht="24" customHeight="1" x14ac:dyDescent="0.2">
      <c r="A3633" s="12" t="s">
        <v>48</v>
      </c>
      <c r="B3633" s="14">
        <v>88264</v>
      </c>
      <c r="C3633" s="12" t="s">
        <v>44</v>
      </c>
      <c r="D3633" s="12" t="s">
        <v>564</v>
      </c>
      <c r="E3633" s="137" t="s">
        <v>46</v>
      </c>
      <c r="F3633" s="137"/>
      <c r="G3633" s="13" t="s">
        <v>73</v>
      </c>
      <c r="H3633" s="16">
        <v>0.96499999999999997</v>
      </c>
      <c r="I3633" s="15">
        <f t="shared" si="1194"/>
        <v>16.484999999999999</v>
      </c>
      <c r="J3633" s="15">
        <f>ROUND(H3633*I3633,2)</f>
        <v>15.91</v>
      </c>
      <c r="K3633" s="65"/>
      <c r="N3633" s="59">
        <v>21.98</v>
      </c>
      <c r="O3633" s="68">
        <f t="shared" si="1181"/>
        <v>5.4950000000000001</v>
      </c>
      <c r="P3633" s="68">
        <f t="shared" si="1185"/>
        <v>16.484999999999999</v>
      </c>
      <c r="Q3633" s="69">
        <f t="shared" si="1182"/>
        <v>0.25</v>
      </c>
    </row>
    <row r="3634" spans="1:17" ht="39" customHeight="1" thickBot="1" x14ac:dyDescent="0.25">
      <c r="A3634" s="17" t="s">
        <v>50</v>
      </c>
      <c r="B3634" s="19">
        <v>11251</v>
      </c>
      <c r="C3634" s="17" t="s">
        <v>44</v>
      </c>
      <c r="D3634" s="17" t="s">
        <v>1716</v>
      </c>
      <c r="E3634" s="139" t="s">
        <v>54</v>
      </c>
      <c r="F3634" s="139"/>
      <c r="G3634" s="18" t="s">
        <v>130</v>
      </c>
      <c r="H3634" s="21">
        <v>1</v>
      </c>
      <c r="I3634" s="20">
        <f t="shared" si="1194"/>
        <v>127.95750000000001</v>
      </c>
      <c r="J3634" s="20">
        <f t="shared" ref="J3634" si="1195">ROUNDDOWN(H3634*I3634,2)</f>
        <v>127.95</v>
      </c>
      <c r="K3634" s="65"/>
      <c r="N3634" s="59">
        <v>170.61</v>
      </c>
      <c r="O3634" s="68">
        <f t="shared" si="1181"/>
        <v>42.652500000000003</v>
      </c>
      <c r="P3634" s="68">
        <f t="shared" si="1185"/>
        <v>127.95750000000001</v>
      </c>
      <c r="Q3634" s="69">
        <f t="shared" si="1182"/>
        <v>0.25</v>
      </c>
    </row>
    <row r="3635" spans="1:17" ht="0.95" customHeight="1" thickTop="1" x14ac:dyDescent="0.2">
      <c r="A3635" s="11"/>
      <c r="B3635" s="11"/>
      <c r="C3635" s="11"/>
      <c r="D3635" s="11"/>
      <c r="E3635" s="11"/>
      <c r="F3635" s="11"/>
      <c r="G3635" s="11"/>
      <c r="H3635" s="11"/>
      <c r="I3635" s="11"/>
      <c r="J3635" s="11"/>
      <c r="K3635" s="65" t="b">
        <f t="shared" si="1180"/>
        <v>0</v>
      </c>
      <c r="N3635" s="59"/>
      <c r="O3635" s="68">
        <f t="shared" si="1181"/>
        <v>0</v>
      </c>
      <c r="P3635" s="68">
        <f t="shared" si="1185"/>
        <v>0</v>
      </c>
      <c r="Q3635" s="69" t="e">
        <f t="shared" si="1182"/>
        <v>#DIV/0!</v>
      </c>
    </row>
    <row r="3636" spans="1:17" ht="18" customHeight="1" x14ac:dyDescent="0.2">
      <c r="A3636" s="2" t="s">
        <v>13591</v>
      </c>
      <c r="B3636" s="4" t="s">
        <v>36</v>
      </c>
      <c r="C3636" s="2" t="s">
        <v>37</v>
      </c>
      <c r="D3636" s="2" t="s">
        <v>9</v>
      </c>
      <c r="E3636" s="129" t="s">
        <v>38</v>
      </c>
      <c r="F3636" s="129"/>
      <c r="G3636" s="3" t="s">
        <v>39</v>
      </c>
      <c r="H3636" s="4" t="s">
        <v>40</v>
      </c>
      <c r="I3636" s="4" t="s">
        <v>41</v>
      </c>
      <c r="J3636" s="4" t="s">
        <v>10</v>
      </c>
      <c r="K3636" s="65">
        <f t="shared" si="1180"/>
        <v>742.49</v>
      </c>
      <c r="N3636" s="59" t="s">
        <v>41</v>
      </c>
      <c r="O3636" s="68" t="e">
        <f t="shared" si="1181"/>
        <v>#VALUE!</v>
      </c>
      <c r="P3636" s="68" t="e">
        <f t="shared" si="1185"/>
        <v>#VALUE!</v>
      </c>
      <c r="Q3636" s="69" t="e">
        <f t="shared" si="1182"/>
        <v>#VALUE!</v>
      </c>
    </row>
    <row r="3637" spans="1:17" ht="26.1" customHeight="1" x14ac:dyDescent="0.2">
      <c r="A3637" s="6" t="s">
        <v>42</v>
      </c>
      <c r="B3637" s="8" t="s">
        <v>1717</v>
      </c>
      <c r="C3637" s="6" t="s">
        <v>87</v>
      </c>
      <c r="D3637" s="6" t="s">
        <v>1718</v>
      </c>
      <c r="E3637" s="138" t="s">
        <v>46</v>
      </c>
      <c r="F3637" s="138"/>
      <c r="G3637" s="7" t="s">
        <v>97</v>
      </c>
      <c r="H3637" s="10">
        <v>1</v>
      </c>
      <c r="I3637" s="9">
        <f>SUM(J3638:J3639)</f>
        <v>742.49</v>
      </c>
      <c r="J3637" s="9">
        <f>H3637*I3637</f>
        <v>742.49</v>
      </c>
      <c r="K3637" s="65"/>
      <c r="N3637" s="59">
        <v>989.99</v>
      </c>
      <c r="O3637" s="68">
        <f t="shared" si="1181"/>
        <v>247.4975</v>
      </c>
      <c r="P3637" s="68">
        <f t="shared" si="1185"/>
        <v>742.49250000000006</v>
      </c>
      <c r="Q3637" s="69">
        <f t="shared" si="1182"/>
        <v>0.24999999999999989</v>
      </c>
    </row>
    <row r="3638" spans="1:17" ht="24" customHeight="1" x14ac:dyDescent="0.2">
      <c r="A3638" s="12" t="s">
        <v>48</v>
      </c>
      <c r="B3638" s="14">
        <v>88264</v>
      </c>
      <c r="C3638" s="12" t="s">
        <v>44</v>
      </c>
      <c r="D3638" s="12" t="s">
        <v>564</v>
      </c>
      <c r="E3638" s="137" t="s">
        <v>46</v>
      </c>
      <c r="F3638" s="137"/>
      <c r="G3638" s="13" t="s">
        <v>73</v>
      </c>
      <c r="H3638" s="16">
        <v>5</v>
      </c>
      <c r="I3638" s="15">
        <f t="shared" ref="I3638:I3639" si="1196">P3638</f>
        <v>16.484999999999999</v>
      </c>
      <c r="J3638" s="15">
        <f>ROUND(H3638*I3638,2)</f>
        <v>82.43</v>
      </c>
      <c r="K3638" s="65"/>
      <c r="N3638" s="59">
        <v>21.98</v>
      </c>
      <c r="O3638" s="68">
        <f t="shared" si="1181"/>
        <v>5.4950000000000001</v>
      </c>
      <c r="P3638" s="68">
        <f t="shared" si="1185"/>
        <v>16.484999999999999</v>
      </c>
      <c r="Q3638" s="69">
        <f t="shared" si="1182"/>
        <v>0.25</v>
      </c>
    </row>
    <row r="3639" spans="1:17" ht="24" customHeight="1" thickBot="1" x14ac:dyDescent="0.25">
      <c r="A3639" s="17" t="s">
        <v>50</v>
      </c>
      <c r="B3639" s="19" t="s">
        <v>1719</v>
      </c>
      <c r="C3639" s="17" t="s">
        <v>87</v>
      </c>
      <c r="D3639" s="17" t="s">
        <v>1720</v>
      </c>
      <c r="E3639" s="139" t="s">
        <v>54</v>
      </c>
      <c r="F3639" s="139"/>
      <c r="G3639" s="18" t="s">
        <v>545</v>
      </c>
      <c r="H3639" s="21">
        <v>1</v>
      </c>
      <c r="I3639" s="20">
        <f t="shared" si="1196"/>
        <v>660.0675</v>
      </c>
      <c r="J3639" s="20">
        <f t="shared" ref="J3639" si="1197">ROUNDDOWN(H3639*I3639,2)</f>
        <v>660.06</v>
      </c>
      <c r="K3639" s="65"/>
      <c r="N3639" s="59">
        <v>880.09</v>
      </c>
      <c r="O3639" s="68">
        <f t="shared" si="1181"/>
        <v>220.02250000000001</v>
      </c>
      <c r="P3639" s="68">
        <f t="shared" si="1185"/>
        <v>660.0675</v>
      </c>
      <c r="Q3639" s="69">
        <f t="shared" si="1182"/>
        <v>0.25</v>
      </c>
    </row>
    <row r="3640" spans="1:17" ht="0.95" customHeight="1" thickTop="1" x14ac:dyDescent="0.2">
      <c r="A3640" s="11"/>
      <c r="B3640" s="11"/>
      <c r="C3640" s="11"/>
      <c r="D3640" s="11"/>
      <c r="E3640" s="11"/>
      <c r="F3640" s="11"/>
      <c r="G3640" s="11"/>
      <c r="H3640" s="11"/>
      <c r="I3640" s="11"/>
      <c r="J3640" s="11"/>
      <c r="K3640" s="65" t="b">
        <f t="shared" si="1180"/>
        <v>0</v>
      </c>
      <c r="N3640" s="59"/>
      <c r="O3640" s="68">
        <f t="shared" si="1181"/>
        <v>0</v>
      </c>
      <c r="P3640" s="68">
        <f t="shared" si="1185"/>
        <v>0</v>
      </c>
      <c r="Q3640" s="69" t="e">
        <f t="shared" si="1182"/>
        <v>#DIV/0!</v>
      </c>
    </row>
    <row r="3641" spans="1:17" ht="18" customHeight="1" x14ac:dyDescent="0.2">
      <c r="A3641" s="2" t="s">
        <v>13592</v>
      </c>
      <c r="B3641" s="4" t="s">
        <v>36</v>
      </c>
      <c r="C3641" s="2" t="s">
        <v>37</v>
      </c>
      <c r="D3641" s="2" t="s">
        <v>9</v>
      </c>
      <c r="E3641" s="129" t="s">
        <v>38</v>
      </c>
      <c r="F3641" s="129"/>
      <c r="G3641" s="3" t="s">
        <v>39</v>
      </c>
      <c r="H3641" s="4" t="s">
        <v>40</v>
      </c>
      <c r="I3641" s="4" t="s">
        <v>41</v>
      </c>
      <c r="J3641" s="4" t="s">
        <v>10</v>
      </c>
      <c r="K3641" s="65">
        <f t="shared" si="1180"/>
        <v>55.79</v>
      </c>
      <c r="N3641" s="59" t="s">
        <v>41</v>
      </c>
      <c r="O3641" s="68" t="e">
        <f t="shared" si="1181"/>
        <v>#VALUE!</v>
      </c>
      <c r="P3641" s="68" t="e">
        <f t="shared" si="1185"/>
        <v>#VALUE!</v>
      </c>
      <c r="Q3641" s="69" t="e">
        <f t="shared" si="1182"/>
        <v>#VALUE!</v>
      </c>
    </row>
    <row r="3642" spans="1:17" ht="24" customHeight="1" x14ac:dyDescent="0.2">
      <c r="A3642" s="6" t="s">
        <v>42</v>
      </c>
      <c r="B3642" s="8" t="s">
        <v>1721</v>
      </c>
      <c r="C3642" s="6" t="s">
        <v>87</v>
      </c>
      <c r="D3642" s="6" t="s">
        <v>1722</v>
      </c>
      <c r="E3642" s="138" t="s">
        <v>46</v>
      </c>
      <c r="F3642" s="138"/>
      <c r="G3642" s="7" t="s">
        <v>545</v>
      </c>
      <c r="H3642" s="10">
        <v>1</v>
      </c>
      <c r="I3642" s="9">
        <f>SUM(J3643:J3644)</f>
        <v>55.79</v>
      </c>
      <c r="J3642" s="9">
        <f>H3642*I3642</f>
        <v>55.79</v>
      </c>
      <c r="K3642" s="65"/>
      <c r="N3642" s="59">
        <v>74.39</v>
      </c>
      <c r="O3642" s="68">
        <f t="shared" si="1181"/>
        <v>18.5975</v>
      </c>
      <c r="P3642" s="68">
        <f t="shared" si="1185"/>
        <v>55.792500000000004</v>
      </c>
      <c r="Q3642" s="69">
        <f t="shared" si="1182"/>
        <v>0.25</v>
      </c>
    </row>
    <row r="3643" spans="1:17" ht="24" customHeight="1" x14ac:dyDescent="0.2">
      <c r="A3643" s="12" t="s">
        <v>48</v>
      </c>
      <c r="B3643" s="14">
        <v>88264</v>
      </c>
      <c r="C3643" s="12" t="s">
        <v>44</v>
      </c>
      <c r="D3643" s="12" t="s">
        <v>564</v>
      </c>
      <c r="E3643" s="137" t="s">
        <v>46</v>
      </c>
      <c r="F3643" s="137"/>
      <c r="G3643" s="13" t="s">
        <v>73</v>
      </c>
      <c r="H3643" s="16">
        <v>0.02</v>
      </c>
      <c r="I3643" s="15">
        <f t="shared" ref="I3643:I3644" si="1198">P3643</f>
        <v>16.484999999999999</v>
      </c>
      <c r="J3643" s="15">
        <f>ROUND(H3643*I3643,2)</f>
        <v>0.33</v>
      </c>
      <c r="K3643" s="65"/>
      <c r="N3643" s="59">
        <v>21.98</v>
      </c>
      <c r="O3643" s="68">
        <f t="shared" si="1181"/>
        <v>5.4950000000000001</v>
      </c>
      <c r="P3643" s="68">
        <f t="shared" si="1185"/>
        <v>16.484999999999999</v>
      </c>
      <c r="Q3643" s="69">
        <f t="shared" si="1182"/>
        <v>0.25</v>
      </c>
    </row>
    <row r="3644" spans="1:17" ht="24" customHeight="1" thickBot="1" x14ac:dyDescent="0.25">
      <c r="A3644" s="17" t="s">
        <v>50</v>
      </c>
      <c r="B3644" s="19" t="s">
        <v>1723</v>
      </c>
      <c r="C3644" s="17" t="s">
        <v>87</v>
      </c>
      <c r="D3644" s="17" t="s">
        <v>1722</v>
      </c>
      <c r="E3644" s="139" t="s">
        <v>54</v>
      </c>
      <c r="F3644" s="139"/>
      <c r="G3644" s="18" t="s">
        <v>545</v>
      </c>
      <c r="H3644" s="21">
        <v>1</v>
      </c>
      <c r="I3644" s="20">
        <f t="shared" si="1198"/>
        <v>55.462500000000006</v>
      </c>
      <c r="J3644" s="20">
        <f t="shared" ref="J3644" si="1199">ROUNDDOWN(H3644*I3644,2)</f>
        <v>55.46</v>
      </c>
      <c r="K3644" s="65"/>
      <c r="N3644" s="59">
        <v>73.95</v>
      </c>
      <c r="O3644" s="68">
        <f t="shared" si="1181"/>
        <v>18.487500000000001</v>
      </c>
      <c r="P3644" s="68">
        <f t="shared" si="1185"/>
        <v>55.462500000000006</v>
      </c>
      <c r="Q3644" s="69">
        <f t="shared" si="1182"/>
        <v>0.25</v>
      </c>
    </row>
    <row r="3645" spans="1:17" ht="0.95" customHeight="1" thickTop="1" x14ac:dyDescent="0.2">
      <c r="A3645" s="11"/>
      <c r="B3645" s="11"/>
      <c r="C3645" s="11"/>
      <c r="D3645" s="11"/>
      <c r="E3645" s="11"/>
      <c r="F3645" s="11"/>
      <c r="G3645" s="11"/>
      <c r="H3645" s="11"/>
      <c r="I3645" s="11"/>
      <c r="J3645" s="11"/>
      <c r="K3645" s="65" t="b">
        <f t="shared" si="1180"/>
        <v>0</v>
      </c>
      <c r="N3645" s="59"/>
      <c r="O3645" s="68">
        <f t="shared" si="1181"/>
        <v>0</v>
      </c>
      <c r="P3645" s="68">
        <f t="shared" si="1185"/>
        <v>0</v>
      </c>
      <c r="Q3645" s="69" t="e">
        <f t="shared" si="1182"/>
        <v>#DIV/0!</v>
      </c>
    </row>
    <row r="3646" spans="1:17" ht="18" customHeight="1" x14ac:dyDescent="0.2">
      <c r="A3646" s="2" t="s">
        <v>13593</v>
      </c>
      <c r="B3646" s="4" t="s">
        <v>36</v>
      </c>
      <c r="C3646" s="2" t="s">
        <v>37</v>
      </c>
      <c r="D3646" s="2" t="s">
        <v>9</v>
      </c>
      <c r="E3646" s="129" t="s">
        <v>38</v>
      </c>
      <c r="F3646" s="129"/>
      <c r="G3646" s="3" t="s">
        <v>39</v>
      </c>
      <c r="H3646" s="4" t="s">
        <v>40</v>
      </c>
      <c r="I3646" s="4" t="s">
        <v>41</v>
      </c>
      <c r="J3646" s="4" t="s">
        <v>10</v>
      </c>
      <c r="K3646" s="65">
        <f t="shared" si="1180"/>
        <v>1914.4</v>
      </c>
      <c r="N3646" s="59" t="s">
        <v>41</v>
      </c>
      <c r="O3646" s="68" t="e">
        <f t="shared" si="1181"/>
        <v>#VALUE!</v>
      </c>
      <c r="P3646" s="68" t="e">
        <f t="shared" si="1185"/>
        <v>#VALUE!</v>
      </c>
      <c r="Q3646" s="69" t="e">
        <f t="shared" si="1182"/>
        <v>#VALUE!</v>
      </c>
    </row>
    <row r="3647" spans="1:17" ht="39" customHeight="1" x14ac:dyDescent="0.2">
      <c r="A3647" s="6" t="s">
        <v>42</v>
      </c>
      <c r="B3647" s="8">
        <v>9218</v>
      </c>
      <c r="C3647" s="6" t="s">
        <v>90</v>
      </c>
      <c r="D3647" s="6" t="s">
        <v>1724</v>
      </c>
      <c r="E3647" s="138" t="s">
        <v>1725</v>
      </c>
      <c r="F3647" s="138"/>
      <c r="G3647" s="7" t="s">
        <v>101</v>
      </c>
      <c r="H3647" s="10">
        <v>1</v>
      </c>
      <c r="I3647" s="9">
        <f>SUM(J3648)</f>
        <v>1914.4</v>
      </c>
      <c r="J3647" s="9">
        <f>H3647*I3647</f>
        <v>1914.4</v>
      </c>
      <c r="K3647" s="65"/>
      <c r="N3647" s="59">
        <v>2552.5300000000002</v>
      </c>
      <c r="O3647" s="68">
        <f t="shared" si="1181"/>
        <v>638.13250000000005</v>
      </c>
      <c r="P3647" s="68">
        <f t="shared" si="1185"/>
        <v>1914.3975</v>
      </c>
      <c r="Q3647" s="69">
        <f t="shared" si="1182"/>
        <v>0.25</v>
      </c>
    </row>
    <row r="3648" spans="1:17" ht="24" customHeight="1" thickBot="1" x14ac:dyDescent="0.25">
      <c r="A3648" s="17" t="s">
        <v>50</v>
      </c>
      <c r="B3648" s="19">
        <v>9218</v>
      </c>
      <c r="C3648" s="17" t="s">
        <v>90</v>
      </c>
      <c r="D3648" s="17" t="s">
        <v>1726</v>
      </c>
      <c r="E3648" s="139" t="s">
        <v>54</v>
      </c>
      <c r="F3648" s="139"/>
      <c r="G3648" s="18" t="s">
        <v>545</v>
      </c>
      <c r="H3648" s="21">
        <v>1</v>
      </c>
      <c r="I3648" s="20">
        <f t="shared" ref="I3648" si="1200">P3648</f>
        <v>1914.3975</v>
      </c>
      <c r="J3648" s="20">
        <f>ROUND(H3648*I3648,2)</f>
        <v>1914.4</v>
      </c>
      <c r="K3648" s="65"/>
      <c r="N3648" s="59">
        <v>2552.5300000000002</v>
      </c>
      <c r="O3648" s="68">
        <f t="shared" si="1181"/>
        <v>638.13250000000005</v>
      </c>
      <c r="P3648" s="68">
        <f t="shared" si="1185"/>
        <v>1914.3975</v>
      </c>
      <c r="Q3648" s="69">
        <f t="shared" si="1182"/>
        <v>0.25</v>
      </c>
    </row>
    <row r="3649" spans="1:17" ht="0.95" customHeight="1" thickTop="1" x14ac:dyDescent="0.2">
      <c r="A3649" s="11"/>
      <c r="B3649" s="11"/>
      <c r="C3649" s="11"/>
      <c r="D3649" s="11"/>
      <c r="E3649" s="11"/>
      <c r="F3649" s="11"/>
      <c r="G3649" s="11"/>
      <c r="H3649" s="11"/>
      <c r="I3649" s="11"/>
      <c r="J3649" s="11"/>
      <c r="K3649" s="65" t="b">
        <f t="shared" si="1180"/>
        <v>0</v>
      </c>
      <c r="N3649" s="59"/>
      <c r="O3649" s="68">
        <f t="shared" si="1181"/>
        <v>0</v>
      </c>
      <c r="P3649" s="68">
        <f t="shared" si="1185"/>
        <v>0</v>
      </c>
      <c r="Q3649" s="69" t="e">
        <f t="shared" si="1182"/>
        <v>#DIV/0!</v>
      </c>
    </row>
    <row r="3650" spans="1:17" ht="18" customHeight="1" x14ac:dyDescent="0.2">
      <c r="A3650" s="2" t="s">
        <v>1727</v>
      </c>
      <c r="B3650" s="4" t="s">
        <v>36</v>
      </c>
      <c r="C3650" s="2" t="s">
        <v>37</v>
      </c>
      <c r="D3650" s="2" t="s">
        <v>9</v>
      </c>
      <c r="E3650" s="129" t="s">
        <v>38</v>
      </c>
      <c r="F3650" s="129"/>
      <c r="G3650" s="3" t="s">
        <v>39</v>
      </c>
      <c r="H3650" s="4" t="s">
        <v>40</v>
      </c>
      <c r="I3650" s="4" t="s">
        <v>41</v>
      </c>
      <c r="J3650" s="4" t="s">
        <v>10</v>
      </c>
      <c r="K3650" s="65">
        <f t="shared" si="1180"/>
        <v>168625.11</v>
      </c>
      <c r="N3650" s="59" t="s">
        <v>41</v>
      </c>
      <c r="O3650" s="68" t="e">
        <f t="shared" si="1181"/>
        <v>#VALUE!</v>
      </c>
      <c r="P3650" s="68" t="e">
        <f t="shared" si="1185"/>
        <v>#VALUE!</v>
      </c>
      <c r="Q3650" s="69" t="e">
        <f t="shared" si="1182"/>
        <v>#VALUE!</v>
      </c>
    </row>
    <row r="3651" spans="1:17" ht="39" customHeight="1" x14ac:dyDescent="0.2">
      <c r="A3651" s="6" t="s">
        <v>42</v>
      </c>
      <c r="B3651" s="8" t="s">
        <v>1728</v>
      </c>
      <c r="C3651" s="6" t="s">
        <v>87</v>
      </c>
      <c r="D3651" s="6" t="s">
        <v>1729</v>
      </c>
      <c r="E3651" s="138" t="s">
        <v>46</v>
      </c>
      <c r="F3651" s="138"/>
      <c r="G3651" s="7" t="s">
        <v>545</v>
      </c>
      <c r="H3651" s="10">
        <v>1</v>
      </c>
      <c r="I3651" s="9">
        <f>SUM(J3652)</f>
        <v>168625.11</v>
      </c>
      <c r="J3651" s="9">
        <f>H3651*I3651</f>
        <v>168625.11</v>
      </c>
      <c r="K3651" s="65"/>
      <c r="N3651" s="59">
        <v>224833.48</v>
      </c>
      <c r="O3651" s="68">
        <f t="shared" si="1181"/>
        <v>56208.37</v>
      </c>
      <c r="P3651" s="68">
        <f t="shared" si="1185"/>
        <v>168625.11000000002</v>
      </c>
      <c r="Q3651" s="69">
        <f t="shared" si="1182"/>
        <v>0.25</v>
      </c>
    </row>
    <row r="3652" spans="1:17" ht="39" customHeight="1" thickBot="1" x14ac:dyDescent="0.25">
      <c r="A3652" s="17" t="s">
        <v>50</v>
      </c>
      <c r="B3652" s="19" t="s">
        <v>1730</v>
      </c>
      <c r="C3652" s="17" t="s">
        <v>87</v>
      </c>
      <c r="D3652" s="17" t="s">
        <v>1729</v>
      </c>
      <c r="E3652" s="139" t="s">
        <v>54</v>
      </c>
      <c r="F3652" s="139"/>
      <c r="G3652" s="18" t="s">
        <v>545</v>
      </c>
      <c r="H3652" s="21">
        <v>1</v>
      </c>
      <c r="I3652" s="20">
        <f t="shared" ref="I3652" si="1201">P3652</f>
        <v>168625.11000000002</v>
      </c>
      <c r="J3652" s="20">
        <f t="shared" ref="J3652" si="1202">ROUNDDOWN(H3652*I3652,2)</f>
        <v>168625.11</v>
      </c>
      <c r="K3652" s="65"/>
      <c r="N3652" s="59">
        <v>224833.48</v>
      </c>
      <c r="O3652" s="68">
        <f t="shared" si="1181"/>
        <v>56208.37</v>
      </c>
      <c r="P3652" s="68">
        <f t="shared" si="1185"/>
        <v>168625.11000000002</v>
      </c>
      <c r="Q3652" s="69">
        <f t="shared" si="1182"/>
        <v>0.25</v>
      </c>
    </row>
    <row r="3653" spans="1:17" ht="0.95" customHeight="1" thickTop="1" x14ac:dyDescent="0.2">
      <c r="A3653" s="11"/>
      <c r="B3653" s="11"/>
      <c r="C3653" s="11"/>
      <c r="D3653" s="11"/>
      <c r="E3653" s="11"/>
      <c r="F3653" s="11"/>
      <c r="G3653" s="11"/>
      <c r="H3653" s="11"/>
      <c r="I3653" s="11"/>
      <c r="J3653" s="11"/>
      <c r="K3653" s="65" t="b">
        <f t="shared" si="1180"/>
        <v>0</v>
      </c>
      <c r="N3653" s="59"/>
      <c r="O3653" s="68">
        <f t="shared" si="1181"/>
        <v>0</v>
      </c>
      <c r="P3653" s="68">
        <f t="shared" si="1185"/>
        <v>0</v>
      </c>
      <c r="Q3653" s="69" t="e">
        <f t="shared" si="1182"/>
        <v>#DIV/0!</v>
      </c>
    </row>
    <row r="3654" spans="1:17" ht="18" customHeight="1" x14ac:dyDescent="0.2">
      <c r="A3654" s="2" t="s">
        <v>1731</v>
      </c>
      <c r="B3654" s="4" t="s">
        <v>36</v>
      </c>
      <c r="C3654" s="2" t="s">
        <v>37</v>
      </c>
      <c r="D3654" s="2" t="s">
        <v>9</v>
      </c>
      <c r="E3654" s="129" t="s">
        <v>38</v>
      </c>
      <c r="F3654" s="129"/>
      <c r="G3654" s="3" t="s">
        <v>39</v>
      </c>
      <c r="H3654" s="4" t="s">
        <v>40</v>
      </c>
      <c r="I3654" s="4" t="s">
        <v>41</v>
      </c>
      <c r="J3654" s="4" t="s">
        <v>10</v>
      </c>
      <c r="K3654" s="65">
        <f t="shared" si="1180"/>
        <v>15.41</v>
      </c>
      <c r="N3654" s="59" t="s">
        <v>41</v>
      </c>
      <c r="O3654" s="68" t="e">
        <f t="shared" si="1181"/>
        <v>#VALUE!</v>
      </c>
      <c r="P3654" s="68" t="e">
        <f t="shared" si="1185"/>
        <v>#VALUE!</v>
      </c>
      <c r="Q3654" s="69" t="e">
        <f t="shared" si="1182"/>
        <v>#VALUE!</v>
      </c>
    </row>
    <row r="3655" spans="1:17" ht="26.1" customHeight="1" x14ac:dyDescent="0.2">
      <c r="A3655" s="6" t="s">
        <v>42</v>
      </c>
      <c r="B3655" s="8">
        <v>103946</v>
      </c>
      <c r="C3655" s="6" t="s">
        <v>44</v>
      </c>
      <c r="D3655" s="6" t="s">
        <v>13630</v>
      </c>
      <c r="E3655" s="138" t="s">
        <v>147</v>
      </c>
      <c r="F3655" s="138"/>
      <c r="G3655" s="7" t="s">
        <v>101</v>
      </c>
      <c r="H3655" s="10">
        <v>1</v>
      </c>
      <c r="I3655" s="9">
        <f>SUM(J3656:J3658)</f>
        <v>15.41</v>
      </c>
      <c r="J3655" s="9">
        <f>H3655*I3655</f>
        <v>15.41</v>
      </c>
      <c r="K3655" s="65"/>
      <c r="N3655" s="59">
        <v>20.54</v>
      </c>
      <c r="O3655" s="68">
        <f t="shared" si="1181"/>
        <v>5.1349999999999998</v>
      </c>
      <c r="P3655" s="68">
        <f t="shared" si="1185"/>
        <v>15.404999999999999</v>
      </c>
      <c r="Q3655" s="69">
        <f t="shared" si="1182"/>
        <v>0.25</v>
      </c>
    </row>
    <row r="3656" spans="1:17" ht="24" customHeight="1" x14ac:dyDescent="0.2">
      <c r="A3656" s="12" t="s">
        <v>48</v>
      </c>
      <c r="B3656" s="14">
        <v>88316</v>
      </c>
      <c r="C3656" s="12" t="s">
        <v>44</v>
      </c>
      <c r="D3656" s="12" t="s">
        <v>106</v>
      </c>
      <c r="E3656" s="137" t="s">
        <v>46</v>
      </c>
      <c r="F3656" s="137"/>
      <c r="G3656" s="13" t="s">
        <v>73</v>
      </c>
      <c r="H3656" s="16">
        <v>0.15640000000000001</v>
      </c>
      <c r="I3656" s="15">
        <f t="shared" ref="I3656:I3658" si="1203">P3656</f>
        <v>12.84</v>
      </c>
      <c r="J3656" s="15">
        <f>ROUND(H3656*I3656,2)</f>
        <v>2.0099999999999998</v>
      </c>
      <c r="K3656" s="65"/>
      <c r="N3656" s="59">
        <v>17.12</v>
      </c>
      <c r="O3656" s="68">
        <f t="shared" ref="O3656:O3719" si="1204">N3656*$O$4</f>
        <v>4.28</v>
      </c>
      <c r="P3656" s="68">
        <f t="shared" si="1185"/>
        <v>12.84</v>
      </c>
      <c r="Q3656" s="69">
        <f t="shared" ref="Q3656:Q3719" si="1205">1-(P3656/N3656)</f>
        <v>0.25</v>
      </c>
    </row>
    <row r="3657" spans="1:17" ht="24" customHeight="1" x14ac:dyDescent="0.2">
      <c r="A3657" s="12" t="s">
        <v>48</v>
      </c>
      <c r="B3657" s="14">
        <v>88441</v>
      </c>
      <c r="C3657" s="12" t="s">
        <v>44</v>
      </c>
      <c r="D3657" s="12" t="s">
        <v>148</v>
      </c>
      <c r="E3657" s="137" t="s">
        <v>46</v>
      </c>
      <c r="F3657" s="137"/>
      <c r="G3657" s="13" t="s">
        <v>73</v>
      </c>
      <c r="H3657" s="16">
        <v>3.9100000000000003E-2</v>
      </c>
      <c r="I3657" s="15">
        <f t="shared" si="1203"/>
        <v>13.3125</v>
      </c>
      <c r="J3657" s="15">
        <f t="shared" ref="J3657:J3658" si="1206">ROUNDDOWN(H3657*I3657,2)</f>
        <v>0.52</v>
      </c>
      <c r="K3657" s="65"/>
      <c r="N3657" s="59">
        <v>17.75</v>
      </c>
      <c r="O3657" s="68">
        <f t="shared" si="1204"/>
        <v>4.4375</v>
      </c>
      <c r="P3657" s="68">
        <f t="shared" si="1185"/>
        <v>13.3125</v>
      </c>
      <c r="Q3657" s="69">
        <f t="shared" si="1205"/>
        <v>0.25</v>
      </c>
    </row>
    <row r="3658" spans="1:17" ht="26.1" customHeight="1" thickBot="1" x14ac:dyDescent="0.25">
      <c r="A3658" s="17" t="s">
        <v>50</v>
      </c>
      <c r="B3658" s="19">
        <v>3322</v>
      </c>
      <c r="C3658" s="17" t="s">
        <v>44</v>
      </c>
      <c r="D3658" s="17" t="s">
        <v>13627</v>
      </c>
      <c r="E3658" s="139" t="s">
        <v>54</v>
      </c>
      <c r="F3658" s="139"/>
      <c r="G3658" s="18" t="s">
        <v>101</v>
      </c>
      <c r="H3658" s="21">
        <v>1</v>
      </c>
      <c r="I3658" s="20">
        <f t="shared" si="1203"/>
        <v>12.885</v>
      </c>
      <c r="J3658" s="20">
        <f t="shared" si="1206"/>
        <v>12.88</v>
      </c>
      <c r="K3658" s="65"/>
      <c r="N3658" s="59">
        <v>17.18</v>
      </c>
      <c r="O3658" s="68">
        <f t="shared" si="1204"/>
        <v>4.2949999999999999</v>
      </c>
      <c r="P3658" s="68">
        <f t="shared" si="1185"/>
        <v>12.885</v>
      </c>
      <c r="Q3658" s="69">
        <f t="shared" si="1205"/>
        <v>0.25</v>
      </c>
    </row>
    <row r="3659" spans="1:17" ht="0.95" customHeight="1" thickTop="1" x14ac:dyDescent="0.2">
      <c r="A3659" s="11"/>
      <c r="B3659" s="11"/>
      <c r="C3659" s="11"/>
      <c r="D3659" s="11"/>
      <c r="E3659" s="11"/>
      <c r="F3659" s="11"/>
      <c r="G3659" s="11"/>
      <c r="H3659" s="11"/>
      <c r="I3659" s="11"/>
      <c r="J3659" s="11"/>
      <c r="K3659" s="65" t="b">
        <f t="shared" ref="K3659:K3716" si="1207">IF(J3659="Total",J3660)</f>
        <v>0</v>
      </c>
      <c r="N3659" s="59"/>
      <c r="O3659" s="68">
        <f t="shared" si="1204"/>
        <v>0</v>
      </c>
      <c r="P3659" s="68">
        <f t="shared" si="1185"/>
        <v>0</v>
      </c>
      <c r="Q3659" s="69" t="e">
        <f t="shared" si="1205"/>
        <v>#DIV/0!</v>
      </c>
    </row>
    <row r="3660" spans="1:17" ht="18" customHeight="1" x14ac:dyDescent="0.2">
      <c r="A3660" s="2" t="s">
        <v>1734</v>
      </c>
      <c r="B3660" s="4" t="s">
        <v>36</v>
      </c>
      <c r="C3660" s="2" t="s">
        <v>37</v>
      </c>
      <c r="D3660" s="2" t="s">
        <v>9</v>
      </c>
      <c r="E3660" s="129" t="s">
        <v>38</v>
      </c>
      <c r="F3660" s="129"/>
      <c r="G3660" s="3" t="s">
        <v>39</v>
      </c>
      <c r="H3660" s="4" t="s">
        <v>40</v>
      </c>
      <c r="I3660" s="4" t="s">
        <v>41</v>
      </c>
      <c r="J3660" s="4" t="s">
        <v>10</v>
      </c>
      <c r="K3660" s="65">
        <f t="shared" si="1207"/>
        <v>119.48</v>
      </c>
      <c r="N3660" s="59" t="s">
        <v>41</v>
      </c>
      <c r="O3660" s="68" t="e">
        <f t="shared" si="1204"/>
        <v>#VALUE!</v>
      </c>
      <c r="P3660" s="68" t="e">
        <f t="shared" si="1185"/>
        <v>#VALUE!</v>
      </c>
      <c r="Q3660" s="69" t="e">
        <f t="shared" si="1205"/>
        <v>#VALUE!</v>
      </c>
    </row>
    <row r="3661" spans="1:17" ht="26.1" customHeight="1" x14ac:dyDescent="0.2">
      <c r="A3661" s="6" t="s">
        <v>42</v>
      </c>
      <c r="B3661" s="8">
        <v>7284</v>
      </c>
      <c r="C3661" s="6" t="s">
        <v>90</v>
      </c>
      <c r="D3661" s="6" t="s">
        <v>13633</v>
      </c>
      <c r="E3661" s="138" t="s">
        <v>389</v>
      </c>
      <c r="F3661" s="138"/>
      <c r="G3661" s="7" t="s">
        <v>390</v>
      </c>
      <c r="H3661" s="10">
        <v>1</v>
      </c>
      <c r="I3661" s="9">
        <f>SUM(J3662:J3664)</f>
        <v>119.48</v>
      </c>
      <c r="J3661" s="9">
        <f>H3661*I3661</f>
        <v>119.48</v>
      </c>
      <c r="K3661" s="65"/>
      <c r="N3661" s="59">
        <v>159.30000000000001</v>
      </c>
      <c r="O3661" s="68">
        <f t="shared" si="1204"/>
        <v>39.825000000000003</v>
      </c>
      <c r="P3661" s="68">
        <f t="shared" si="1185"/>
        <v>119.47500000000001</v>
      </c>
      <c r="Q3661" s="69">
        <f t="shared" si="1205"/>
        <v>0.25</v>
      </c>
    </row>
    <row r="3662" spans="1:17" ht="39" customHeight="1" x14ac:dyDescent="0.2">
      <c r="A3662" s="12" t="s">
        <v>48</v>
      </c>
      <c r="B3662" s="14">
        <v>1903</v>
      </c>
      <c r="C3662" s="12" t="s">
        <v>90</v>
      </c>
      <c r="D3662" s="12" t="s">
        <v>537</v>
      </c>
      <c r="E3662" s="137" t="s">
        <v>538</v>
      </c>
      <c r="F3662" s="137"/>
      <c r="G3662" s="13" t="s">
        <v>104</v>
      </c>
      <c r="H3662" s="16">
        <v>2E-3</v>
      </c>
      <c r="I3662" s="15">
        <f t="shared" ref="I3662:I3664" si="1208">P3662</f>
        <v>398.66249999999997</v>
      </c>
      <c r="J3662" s="15">
        <f>ROUND(H3662*I3662,2)</f>
        <v>0.8</v>
      </c>
      <c r="K3662" s="65"/>
      <c r="N3662" s="59">
        <v>531.54999999999995</v>
      </c>
      <c r="O3662" s="68">
        <f t="shared" si="1204"/>
        <v>132.88749999999999</v>
      </c>
      <c r="P3662" s="68">
        <f t="shared" ref="P3662:P3725" si="1209">N3662-O3662</f>
        <v>398.66249999999997</v>
      </c>
      <c r="Q3662" s="69">
        <f t="shared" si="1205"/>
        <v>0.25</v>
      </c>
    </row>
    <row r="3663" spans="1:17" ht="24" customHeight="1" x14ac:dyDescent="0.2">
      <c r="A3663" s="12" t="s">
        <v>48</v>
      </c>
      <c r="B3663" s="14">
        <v>88309</v>
      </c>
      <c r="C3663" s="12" t="s">
        <v>44</v>
      </c>
      <c r="D3663" s="12" t="s">
        <v>273</v>
      </c>
      <c r="E3663" s="137" t="s">
        <v>46</v>
      </c>
      <c r="F3663" s="137"/>
      <c r="G3663" s="13" t="s">
        <v>73</v>
      </c>
      <c r="H3663" s="16">
        <v>0.8</v>
      </c>
      <c r="I3663" s="15">
        <f t="shared" si="1208"/>
        <v>16.297499999999999</v>
      </c>
      <c r="J3663" s="15">
        <f>ROUND(H3663*I3663,2)</f>
        <v>13.04</v>
      </c>
      <c r="K3663" s="65"/>
      <c r="N3663" s="59">
        <v>21.73</v>
      </c>
      <c r="O3663" s="68">
        <f t="shared" si="1204"/>
        <v>5.4325000000000001</v>
      </c>
      <c r="P3663" s="68">
        <f t="shared" si="1209"/>
        <v>16.297499999999999</v>
      </c>
      <c r="Q3663" s="69">
        <f t="shared" si="1205"/>
        <v>0.25</v>
      </c>
    </row>
    <row r="3664" spans="1:17" ht="26.1" customHeight="1" thickBot="1" x14ac:dyDescent="0.25">
      <c r="A3664" s="17" t="s">
        <v>50</v>
      </c>
      <c r="B3664" s="19">
        <v>6852</v>
      </c>
      <c r="C3664" s="17" t="s">
        <v>90</v>
      </c>
      <c r="D3664" s="17" t="s">
        <v>1735</v>
      </c>
      <c r="E3664" s="139" t="s">
        <v>54</v>
      </c>
      <c r="F3664" s="139"/>
      <c r="G3664" s="18" t="s">
        <v>390</v>
      </c>
      <c r="H3664" s="21">
        <v>1</v>
      </c>
      <c r="I3664" s="20">
        <f t="shared" si="1208"/>
        <v>105.64500000000001</v>
      </c>
      <c r="J3664" s="20">
        <f t="shared" ref="J3664" si="1210">ROUNDDOWN(H3664*I3664,2)</f>
        <v>105.64</v>
      </c>
      <c r="K3664" s="65"/>
      <c r="N3664" s="59">
        <v>140.86000000000001</v>
      </c>
      <c r="O3664" s="68">
        <f t="shared" si="1204"/>
        <v>35.215000000000003</v>
      </c>
      <c r="P3664" s="68">
        <f t="shared" si="1209"/>
        <v>105.64500000000001</v>
      </c>
      <c r="Q3664" s="69">
        <f t="shared" si="1205"/>
        <v>0.25</v>
      </c>
    </row>
    <row r="3665" spans="1:17" ht="0.95" customHeight="1" thickTop="1" x14ac:dyDescent="0.2">
      <c r="A3665" s="11"/>
      <c r="B3665" s="11"/>
      <c r="C3665" s="11"/>
      <c r="D3665" s="11"/>
      <c r="E3665" s="11"/>
      <c r="F3665" s="11"/>
      <c r="G3665" s="11"/>
      <c r="H3665" s="11"/>
      <c r="I3665" s="11"/>
      <c r="J3665" s="11"/>
      <c r="K3665" s="65" t="b">
        <f t="shared" si="1207"/>
        <v>0</v>
      </c>
      <c r="N3665" s="59"/>
      <c r="O3665" s="68">
        <f t="shared" si="1204"/>
        <v>0</v>
      </c>
      <c r="P3665" s="68">
        <f t="shared" si="1209"/>
        <v>0</v>
      </c>
      <c r="Q3665" s="69" t="e">
        <f t="shared" si="1205"/>
        <v>#DIV/0!</v>
      </c>
    </row>
    <row r="3666" spans="1:17" ht="18" customHeight="1" x14ac:dyDescent="0.2">
      <c r="A3666" s="2" t="s">
        <v>1736</v>
      </c>
      <c r="B3666" s="4" t="s">
        <v>36</v>
      </c>
      <c r="C3666" s="2" t="s">
        <v>37</v>
      </c>
      <c r="D3666" s="2" t="s">
        <v>9</v>
      </c>
      <c r="E3666" s="129" t="s">
        <v>38</v>
      </c>
      <c r="F3666" s="129"/>
      <c r="G3666" s="3" t="s">
        <v>39</v>
      </c>
      <c r="H3666" s="4" t="s">
        <v>40</v>
      </c>
      <c r="I3666" s="4" t="s">
        <v>41</v>
      </c>
      <c r="J3666" s="4" t="s">
        <v>10</v>
      </c>
      <c r="K3666" s="65">
        <f t="shared" si="1207"/>
        <v>69.239999999999995</v>
      </c>
      <c r="N3666" s="59" t="s">
        <v>41</v>
      </c>
      <c r="O3666" s="68" t="e">
        <f t="shared" si="1204"/>
        <v>#VALUE!</v>
      </c>
      <c r="P3666" s="68" t="e">
        <f t="shared" si="1209"/>
        <v>#VALUE!</v>
      </c>
      <c r="Q3666" s="69" t="e">
        <f t="shared" si="1205"/>
        <v>#VALUE!</v>
      </c>
    </row>
    <row r="3667" spans="1:17" ht="39" customHeight="1" x14ac:dyDescent="0.2">
      <c r="A3667" s="6" t="s">
        <v>42</v>
      </c>
      <c r="B3667" s="8">
        <v>12432</v>
      </c>
      <c r="C3667" s="6" t="s">
        <v>90</v>
      </c>
      <c r="D3667" s="6" t="s">
        <v>1737</v>
      </c>
      <c r="E3667" s="138" t="s">
        <v>1417</v>
      </c>
      <c r="F3667" s="138"/>
      <c r="G3667" s="7" t="s">
        <v>545</v>
      </c>
      <c r="H3667" s="10">
        <v>1</v>
      </c>
      <c r="I3667" s="9">
        <f>SUM(J3668)</f>
        <v>69.239999999999995</v>
      </c>
      <c r="J3667" s="9">
        <f>H3667*I3667</f>
        <v>69.239999999999995</v>
      </c>
      <c r="K3667" s="65"/>
      <c r="N3667" s="59">
        <v>92.32</v>
      </c>
      <c r="O3667" s="68">
        <f t="shared" si="1204"/>
        <v>23.08</v>
      </c>
      <c r="P3667" s="68">
        <f t="shared" si="1209"/>
        <v>69.239999999999995</v>
      </c>
      <c r="Q3667" s="69">
        <f t="shared" si="1205"/>
        <v>0.25</v>
      </c>
    </row>
    <row r="3668" spans="1:17" ht="78" customHeight="1" thickBot="1" x14ac:dyDescent="0.25">
      <c r="A3668" s="17" t="s">
        <v>50</v>
      </c>
      <c r="B3668" s="19">
        <v>13294</v>
      </c>
      <c r="C3668" s="17" t="s">
        <v>90</v>
      </c>
      <c r="D3668" s="17" t="s">
        <v>1738</v>
      </c>
      <c r="E3668" s="139" t="s">
        <v>54</v>
      </c>
      <c r="F3668" s="139"/>
      <c r="G3668" s="18" t="s">
        <v>1296</v>
      </c>
      <c r="H3668" s="21">
        <v>1</v>
      </c>
      <c r="I3668" s="20">
        <f t="shared" ref="I3668" si="1211">P3668</f>
        <v>69.239999999999995</v>
      </c>
      <c r="J3668" s="20">
        <f t="shared" ref="J3668" si="1212">ROUNDDOWN(H3668*I3668,2)</f>
        <v>69.239999999999995</v>
      </c>
      <c r="K3668" s="65"/>
      <c r="N3668" s="59">
        <v>92.32</v>
      </c>
      <c r="O3668" s="68">
        <f t="shared" si="1204"/>
        <v>23.08</v>
      </c>
      <c r="P3668" s="68">
        <f t="shared" si="1209"/>
        <v>69.239999999999995</v>
      </c>
      <c r="Q3668" s="69">
        <f t="shared" si="1205"/>
        <v>0.25</v>
      </c>
    </row>
    <row r="3669" spans="1:17" ht="0.95" customHeight="1" thickTop="1" x14ac:dyDescent="0.2">
      <c r="A3669" s="11"/>
      <c r="B3669" s="11"/>
      <c r="C3669" s="11"/>
      <c r="D3669" s="11"/>
      <c r="E3669" s="11"/>
      <c r="F3669" s="11"/>
      <c r="G3669" s="11"/>
      <c r="H3669" s="11"/>
      <c r="I3669" s="11"/>
      <c r="J3669" s="11"/>
      <c r="K3669" s="65" t="b">
        <f t="shared" si="1207"/>
        <v>0</v>
      </c>
      <c r="N3669" s="59"/>
      <c r="O3669" s="68">
        <f t="shared" si="1204"/>
        <v>0</v>
      </c>
      <c r="P3669" s="68">
        <f t="shared" si="1209"/>
        <v>0</v>
      </c>
      <c r="Q3669" s="69" t="e">
        <f t="shared" si="1205"/>
        <v>#DIV/0!</v>
      </c>
    </row>
    <row r="3670" spans="1:17" ht="18" customHeight="1" x14ac:dyDescent="0.2">
      <c r="A3670" s="2" t="s">
        <v>1739</v>
      </c>
      <c r="B3670" s="4" t="s">
        <v>36</v>
      </c>
      <c r="C3670" s="2" t="s">
        <v>37</v>
      </c>
      <c r="D3670" s="2" t="s">
        <v>9</v>
      </c>
      <c r="E3670" s="129" t="s">
        <v>38</v>
      </c>
      <c r="F3670" s="129"/>
      <c r="G3670" s="3" t="s">
        <v>39</v>
      </c>
      <c r="H3670" s="4" t="s">
        <v>40</v>
      </c>
      <c r="I3670" s="4" t="s">
        <v>41</v>
      </c>
      <c r="J3670" s="4" t="s">
        <v>10</v>
      </c>
      <c r="K3670" s="65">
        <f t="shared" si="1207"/>
        <v>8891.8599999999988</v>
      </c>
      <c r="N3670" s="59" t="s">
        <v>41</v>
      </c>
      <c r="O3670" s="68" t="e">
        <f t="shared" si="1204"/>
        <v>#VALUE!</v>
      </c>
      <c r="P3670" s="68" t="e">
        <f t="shared" si="1209"/>
        <v>#VALUE!</v>
      </c>
      <c r="Q3670" s="69" t="e">
        <f t="shared" si="1205"/>
        <v>#VALUE!</v>
      </c>
    </row>
    <row r="3671" spans="1:17" ht="65.099999999999994" customHeight="1" x14ac:dyDescent="0.2">
      <c r="A3671" s="6" t="s">
        <v>42</v>
      </c>
      <c r="B3671" s="8">
        <v>9301</v>
      </c>
      <c r="C3671" s="6" t="s">
        <v>90</v>
      </c>
      <c r="D3671" s="6" t="s">
        <v>1740</v>
      </c>
      <c r="E3671" s="138" t="s">
        <v>683</v>
      </c>
      <c r="F3671" s="138"/>
      <c r="G3671" s="7" t="s">
        <v>545</v>
      </c>
      <c r="H3671" s="10">
        <v>1</v>
      </c>
      <c r="I3671" s="9">
        <f>SUM(J3672:J3676)</f>
        <v>8891.8599999999988</v>
      </c>
      <c r="J3671" s="9">
        <f>H3671*I3671</f>
        <v>8891.8599999999988</v>
      </c>
      <c r="K3671" s="65"/>
      <c r="N3671" s="59">
        <v>11855.810000000001</v>
      </c>
      <c r="O3671" s="68">
        <f t="shared" si="1204"/>
        <v>2963.9525000000003</v>
      </c>
      <c r="P3671" s="68">
        <f t="shared" si="1209"/>
        <v>8891.8575000000019</v>
      </c>
      <c r="Q3671" s="69">
        <f t="shared" si="1205"/>
        <v>0.24999999999999989</v>
      </c>
    </row>
    <row r="3672" spans="1:17" ht="26.1" customHeight="1" x14ac:dyDescent="0.2">
      <c r="A3672" s="12" t="s">
        <v>48</v>
      </c>
      <c r="B3672" s="14">
        <v>127</v>
      </c>
      <c r="C3672" s="12" t="s">
        <v>90</v>
      </c>
      <c r="D3672" s="12" t="s">
        <v>393</v>
      </c>
      <c r="E3672" s="137" t="s">
        <v>394</v>
      </c>
      <c r="F3672" s="137"/>
      <c r="G3672" s="13" t="s">
        <v>104</v>
      </c>
      <c r="H3672" s="16">
        <v>8.8499999999999995E-2</v>
      </c>
      <c r="I3672" s="15">
        <f t="shared" ref="I3672:I3676" si="1213">P3672</f>
        <v>377.685</v>
      </c>
      <c r="J3672" s="15">
        <f>ROUND(H3672*I3672,2)</f>
        <v>33.43</v>
      </c>
      <c r="K3672" s="65"/>
      <c r="N3672" s="59">
        <v>503.58</v>
      </c>
      <c r="O3672" s="68">
        <f t="shared" si="1204"/>
        <v>125.895</v>
      </c>
      <c r="P3672" s="68">
        <f t="shared" si="1209"/>
        <v>377.685</v>
      </c>
      <c r="Q3672" s="69">
        <f t="shared" si="1205"/>
        <v>0.25</v>
      </c>
    </row>
    <row r="3673" spans="1:17" ht="39" customHeight="1" x14ac:dyDescent="0.2">
      <c r="A3673" s="12" t="s">
        <v>48</v>
      </c>
      <c r="B3673" s="14">
        <v>140</v>
      </c>
      <c r="C3673" s="12" t="s">
        <v>90</v>
      </c>
      <c r="D3673" s="12" t="s">
        <v>423</v>
      </c>
      <c r="E3673" s="137" t="s">
        <v>424</v>
      </c>
      <c r="F3673" s="137"/>
      <c r="G3673" s="13" t="s">
        <v>396</v>
      </c>
      <c r="H3673" s="16">
        <v>7</v>
      </c>
      <c r="I3673" s="15">
        <f t="shared" si="1213"/>
        <v>10.32</v>
      </c>
      <c r="J3673" s="15">
        <f t="shared" ref="J3673:J3676" si="1214">ROUND(H3673*I3673,2)</f>
        <v>72.239999999999995</v>
      </c>
      <c r="K3673" s="65"/>
      <c r="N3673" s="59">
        <v>13.76</v>
      </c>
      <c r="O3673" s="68">
        <f t="shared" si="1204"/>
        <v>3.44</v>
      </c>
      <c r="P3673" s="68">
        <f t="shared" si="1209"/>
        <v>10.32</v>
      </c>
      <c r="Q3673" s="69">
        <f t="shared" si="1205"/>
        <v>0.25</v>
      </c>
    </row>
    <row r="3674" spans="1:17" ht="26.1" customHeight="1" x14ac:dyDescent="0.2">
      <c r="A3674" s="12" t="s">
        <v>48</v>
      </c>
      <c r="B3674" s="14">
        <v>2497</v>
      </c>
      <c r="C3674" s="12" t="s">
        <v>90</v>
      </c>
      <c r="D3674" s="12" t="s">
        <v>607</v>
      </c>
      <c r="E3674" s="137" t="s">
        <v>608</v>
      </c>
      <c r="F3674" s="137"/>
      <c r="G3674" s="13" t="s">
        <v>104</v>
      </c>
      <c r="H3674" s="16">
        <v>4.58E-2</v>
      </c>
      <c r="I3674" s="15">
        <f t="shared" si="1213"/>
        <v>34.769999999999996</v>
      </c>
      <c r="J3674" s="15">
        <f t="shared" si="1214"/>
        <v>1.59</v>
      </c>
      <c r="K3674" s="65"/>
      <c r="N3674" s="59">
        <v>46.36</v>
      </c>
      <c r="O3674" s="68">
        <f t="shared" si="1204"/>
        <v>11.59</v>
      </c>
      <c r="P3674" s="68">
        <f t="shared" si="1209"/>
        <v>34.769999999999996</v>
      </c>
      <c r="Q3674" s="69">
        <f t="shared" si="1205"/>
        <v>0.25000000000000011</v>
      </c>
    </row>
    <row r="3675" spans="1:17" ht="39" customHeight="1" x14ac:dyDescent="0.2">
      <c r="A3675" s="12" t="s">
        <v>48</v>
      </c>
      <c r="B3675" s="14">
        <v>3176</v>
      </c>
      <c r="C3675" s="12" t="s">
        <v>90</v>
      </c>
      <c r="D3675" s="12" t="s">
        <v>1741</v>
      </c>
      <c r="E3675" s="137" t="s">
        <v>392</v>
      </c>
      <c r="F3675" s="137"/>
      <c r="G3675" s="13" t="s">
        <v>101</v>
      </c>
      <c r="H3675" s="16">
        <v>0.66120000000000001</v>
      </c>
      <c r="I3675" s="15">
        <f t="shared" si="1213"/>
        <v>192.66</v>
      </c>
      <c r="J3675" s="15">
        <f t="shared" si="1214"/>
        <v>127.39</v>
      </c>
      <c r="K3675" s="65"/>
      <c r="N3675" s="59">
        <v>256.88</v>
      </c>
      <c r="O3675" s="68">
        <f t="shared" si="1204"/>
        <v>64.22</v>
      </c>
      <c r="P3675" s="68">
        <f t="shared" si="1209"/>
        <v>192.66</v>
      </c>
      <c r="Q3675" s="69">
        <f t="shared" si="1205"/>
        <v>0.25</v>
      </c>
    </row>
    <row r="3676" spans="1:17" ht="65.099999999999994" customHeight="1" thickBot="1" x14ac:dyDescent="0.25">
      <c r="A3676" s="17" t="s">
        <v>50</v>
      </c>
      <c r="B3676" s="19">
        <v>9633</v>
      </c>
      <c r="C3676" s="17" t="s">
        <v>90</v>
      </c>
      <c r="D3676" s="17" t="s">
        <v>1742</v>
      </c>
      <c r="E3676" s="139" t="s">
        <v>54</v>
      </c>
      <c r="F3676" s="139"/>
      <c r="G3676" s="18" t="s">
        <v>545</v>
      </c>
      <c r="H3676" s="21">
        <v>1</v>
      </c>
      <c r="I3676" s="20">
        <f t="shared" si="1213"/>
        <v>8657.2125000000015</v>
      </c>
      <c r="J3676" s="20">
        <f t="shared" si="1214"/>
        <v>8657.2099999999991</v>
      </c>
      <c r="K3676" s="65"/>
      <c r="N3676" s="59">
        <v>11542.95</v>
      </c>
      <c r="O3676" s="68">
        <f t="shared" si="1204"/>
        <v>2885.7375000000002</v>
      </c>
      <c r="P3676" s="68">
        <f t="shared" si="1209"/>
        <v>8657.2125000000015</v>
      </c>
      <c r="Q3676" s="69">
        <f t="shared" si="1205"/>
        <v>0.24999999999999989</v>
      </c>
    </row>
    <row r="3677" spans="1:17" ht="0.95" customHeight="1" thickTop="1" x14ac:dyDescent="0.2">
      <c r="A3677" s="11"/>
      <c r="B3677" s="11"/>
      <c r="C3677" s="11"/>
      <c r="D3677" s="11"/>
      <c r="E3677" s="11"/>
      <c r="F3677" s="11"/>
      <c r="G3677" s="11"/>
      <c r="H3677" s="11"/>
      <c r="I3677" s="11"/>
      <c r="J3677" s="11"/>
      <c r="K3677" s="65" t="b">
        <f t="shared" si="1207"/>
        <v>0</v>
      </c>
      <c r="N3677" s="59"/>
      <c r="O3677" s="68">
        <f t="shared" si="1204"/>
        <v>0</v>
      </c>
      <c r="P3677" s="68">
        <f t="shared" si="1209"/>
        <v>0</v>
      </c>
      <c r="Q3677" s="69" t="e">
        <f t="shared" si="1205"/>
        <v>#DIV/0!</v>
      </c>
    </row>
    <row r="3678" spans="1:17" ht="18" customHeight="1" x14ac:dyDescent="0.2">
      <c r="A3678" s="2" t="s">
        <v>1743</v>
      </c>
      <c r="B3678" s="4" t="s">
        <v>36</v>
      </c>
      <c r="C3678" s="2" t="s">
        <v>37</v>
      </c>
      <c r="D3678" s="2" t="s">
        <v>9</v>
      </c>
      <c r="E3678" s="129" t="s">
        <v>38</v>
      </c>
      <c r="F3678" s="129"/>
      <c r="G3678" s="3" t="s">
        <v>39</v>
      </c>
      <c r="H3678" s="4" t="s">
        <v>40</v>
      </c>
      <c r="I3678" s="4" t="s">
        <v>41</v>
      </c>
      <c r="J3678" s="4" t="s">
        <v>10</v>
      </c>
      <c r="K3678" s="65">
        <f t="shared" si="1207"/>
        <v>482.90000000000003</v>
      </c>
      <c r="N3678" s="59" t="s">
        <v>41</v>
      </c>
      <c r="O3678" s="68" t="e">
        <f t="shared" si="1204"/>
        <v>#VALUE!</v>
      </c>
      <c r="P3678" s="68" t="e">
        <f t="shared" si="1209"/>
        <v>#VALUE!</v>
      </c>
      <c r="Q3678" s="69" t="e">
        <f t="shared" si="1205"/>
        <v>#VALUE!</v>
      </c>
    </row>
    <row r="3679" spans="1:17" ht="26.1" customHeight="1" x14ac:dyDescent="0.2">
      <c r="A3679" s="6" t="s">
        <v>42</v>
      </c>
      <c r="B3679" s="8">
        <v>12627</v>
      </c>
      <c r="C3679" s="6" t="s">
        <v>90</v>
      </c>
      <c r="D3679" s="6" t="s">
        <v>1744</v>
      </c>
      <c r="E3679" s="138" t="s">
        <v>1745</v>
      </c>
      <c r="F3679" s="138"/>
      <c r="G3679" s="7" t="s">
        <v>545</v>
      </c>
      <c r="H3679" s="10">
        <v>1</v>
      </c>
      <c r="I3679" s="9">
        <f>SUM(J3680:J3686)</f>
        <v>482.90000000000003</v>
      </c>
      <c r="J3679" s="9">
        <f>H3679*I3679</f>
        <v>482.90000000000003</v>
      </c>
      <c r="K3679" s="65"/>
      <c r="N3679" s="59">
        <v>643.86</v>
      </c>
      <c r="O3679" s="68">
        <f t="shared" si="1204"/>
        <v>160.965</v>
      </c>
      <c r="P3679" s="68">
        <f t="shared" si="1209"/>
        <v>482.89499999999998</v>
      </c>
      <c r="Q3679" s="69">
        <f t="shared" si="1205"/>
        <v>0.25</v>
      </c>
    </row>
    <row r="3680" spans="1:17" ht="24" customHeight="1" x14ac:dyDescent="0.2">
      <c r="A3680" s="12" t="s">
        <v>48</v>
      </c>
      <c r="B3680" s="14">
        <v>88309</v>
      </c>
      <c r="C3680" s="12" t="s">
        <v>44</v>
      </c>
      <c r="D3680" s="12" t="s">
        <v>273</v>
      </c>
      <c r="E3680" s="137" t="s">
        <v>46</v>
      </c>
      <c r="F3680" s="137"/>
      <c r="G3680" s="13" t="s">
        <v>73</v>
      </c>
      <c r="H3680" s="16">
        <v>0.5</v>
      </c>
      <c r="I3680" s="15">
        <f t="shared" ref="I3680:I3686" si="1215">P3680</f>
        <v>16.297499999999999</v>
      </c>
      <c r="J3680" s="15">
        <f>ROUNDDOWN(H3680*I3680,2)</f>
        <v>8.14</v>
      </c>
      <c r="K3680" s="65"/>
      <c r="N3680" s="59">
        <v>21.73</v>
      </c>
      <c r="O3680" s="68">
        <f t="shared" si="1204"/>
        <v>5.4325000000000001</v>
      </c>
      <c r="P3680" s="68">
        <f t="shared" si="1209"/>
        <v>16.297499999999999</v>
      </c>
      <c r="Q3680" s="69">
        <f t="shared" si="1205"/>
        <v>0.25</v>
      </c>
    </row>
    <row r="3681" spans="1:17" ht="24" customHeight="1" x14ac:dyDescent="0.2">
      <c r="A3681" s="12" t="s">
        <v>48</v>
      </c>
      <c r="B3681" s="14">
        <v>88317</v>
      </c>
      <c r="C3681" s="12" t="s">
        <v>44</v>
      </c>
      <c r="D3681" s="12" t="s">
        <v>543</v>
      </c>
      <c r="E3681" s="137" t="s">
        <v>46</v>
      </c>
      <c r="F3681" s="137"/>
      <c r="G3681" s="13" t="s">
        <v>73</v>
      </c>
      <c r="H3681" s="16">
        <v>0.2</v>
      </c>
      <c r="I3681" s="15">
        <f t="shared" si="1215"/>
        <v>16.815000000000001</v>
      </c>
      <c r="J3681" s="15">
        <f t="shared" ref="J3681:J3686" si="1216">ROUND(H3681*I3681,2)</f>
        <v>3.36</v>
      </c>
      <c r="K3681" s="65"/>
      <c r="N3681" s="59">
        <v>22.42</v>
      </c>
      <c r="O3681" s="68">
        <f t="shared" si="1204"/>
        <v>5.6050000000000004</v>
      </c>
      <c r="P3681" s="68">
        <f t="shared" si="1209"/>
        <v>16.815000000000001</v>
      </c>
      <c r="Q3681" s="69">
        <f t="shared" si="1205"/>
        <v>0.25</v>
      </c>
    </row>
    <row r="3682" spans="1:17" ht="24" customHeight="1" x14ac:dyDescent="0.2">
      <c r="A3682" s="17" t="s">
        <v>50</v>
      </c>
      <c r="B3682" s="19">
        <v>8904</v>
      </c>
      <c r="C3682" s="17" t="s">
        <v>90</v>
      </c>
      <c r="D3682" s="17" t="s">
        <v>1746</v>
      </c>
      <c r="E3682" s="139" t="s">
        <v>57</v>
      </c>
      <c r="F3682" s="139"/>
      <c r="G3682" s="18" t="s">
        <v>932</v>
      </c>
      <c r="H3682" s="21">
        <v>0.2</v>
      </c>
      <c r="I3682" s="20">
        <f t="shared" si="1215"/>
        <v>2.9024999999999999</v>
      </c>
      <c r="J3682" s="20">
        <f t="shared" si="1216"/>
        <v>0.57999999999999996</v>
      </c>
      <c r="K3682" s="65"/>
      <c r="N3682" s="59">
        <v>3.87</v>
      </c>
      <c r="O3682" s="68">
        <f t="shared" si="1204"/>
        <v>0.96750000000000003</v>
      </c>
      <c r="P3682" s="68">
        <f t="shared" si="1209"/>
        <v>2.9024999999999999</v>
      </c>
      <c r="Q3682" s="69">
        <f t="shared" si="1205"/>
        <v>0.25000000000000011</v>
      </c>
    </row>
    <row r="3683" spans="1:17" ht="24" customHeight="1" x14ac:dyDescent="0.2">
      <c r="A3683" s="17" t="s">
        <v>50</v>
      </c>
      <c r="B3683" s="19">
        <v>13424</v>
      </c>
      <c r="C3683" s="17" t="s">
        <v>90</v>
      </c>
      <c r="D3683" s="17" t="s">
        <v>1747</v>
      </c>
      <c r="E3683" s="139" t="s">
        <v>54</v>
      </c>
      <c r="F3683" s="139"/>
      <c r="G3683" s="18" t="s">
        <v>545</v>
      </c>
      <c r="H3683" s="21">
        <v>1</v>
      </c>
      <c r="I3683" s="20">
        <f t="shared" si="1215"/>
        <v>123.18</v>
      </c>
      <c r="J3683" s="20">
        <f t="shared" si="1216"/>
        <v>123.18</v>
      </c>
      <c r="K3683" s="65"/>
      <c r="N3683" s="59">
        <v>164.24</v>
      </c>
      <c r="O3683" s="68">
        <f t="shared" si="1204"/>
        <v>41.06</v>
      </c>
      <c r="P3683" s="68">
        <f t="shared" si="1209"/>
        <v>123.18</v>
      </c>
      <c r="Q3683" s="69">
        <f t="shared" si="1205"/>
        <v>0.25</v>
      </c>
    </row>
    <row r="3684" spans="1:17" ht="26.1" customHeight="1" x14ac:dyDescent="0.2">
      <c r="A3684" s="17" t="s">
        <v>50</v>
      </c>
      <c r="B3684" s="19">
        <v>11002</v>
      </c>
      <c r="C3684" s="17" t="s">
        <v>44</v>
      </c>
      <c r="D3684" s="17" t="s">
        <v>1748</v>
      </c>
      <c r="E3684" s="139" t="s">
        <v>54</v>
      </c>
      <c r="F3684" s="139"/>
      <c r="G3684" s="18" t="s">
        <v>112</v>
      </c>
      <c r="H3684" s="21">
        <v>0.2</v>
      </c>
      <c r="I3684" s="20">
        <f t="shared" si="1215"/>
        <v>20.594999999999999</v>
      </c>
      <c r="J3684" s="20">
        <f t="shared" si="1216"/>
        <v>4.12</v>
      </c>
      <c r="K3684" s="65"/>
      <c r="N3684" s="59">
        <v>27.46</v>
      </c>
      <c r="O3684" s="68">
        <f t="shared" si="1204"/>
        <v>6.8650000000000002</v>
      </c>
      <c r="P3684" s="68">
        <f t="shared" si="1209"/>
        <v>20.594999999999999</v>
      </c>
      <c r="Q3684" s="69">
        <f t="shared" si="1205"/>
        <v>0.25000000000000011</v>
      </c>
    </row>
    <row r="3685" spans="1:17" ht="39" customHeight="1" x14ac:dyDescent="0.2">
      <c r="A3685" s="17" t="s">
        <v>50</v>
      </c>
      <c r="B3685" s="19">
        <v>21012</v>
      </c>
      <c r="C3685" s="17" t="s">
        <v>44</v>
      </c>
      <c r="D3685" s="17" t="s">
        <v>1749</v>
      </c>
      <c r="E3685" s="139" t="s">
        <v>54</v>
      </c>
      <c r="F3685" s="139"/>
      <c r="G3685" s="18" t="s">
        <v>108</v>
      </c>
      <c r="H3685" s="21">
        <v>2.2000000000000002</v>
      </c>
      <c r="I3685" s="20">
        <f t="shared" si="1215"/>
        <v>43.252499999999998</v>
      </c>
      <c r="J3685" s="20">
        <f t="shared" si="1216"/>
        <v>95.16</v>
      </c>
      <c r="K3685" s="65"/>
      <c r="N3685" s="59">
        <v>57.67</v>
      </c>
      <c r="O3685" s="68">
        <f t="shared" si="1204"/>
        <v>14.4175</v>
      </c>
      <c r="P3685" s="68">
        <f t="shared" si="1209"/>
        <v>43.252499999999998</v>
      </c>
      <c r="Q3685" s="69">
        <f t="shared" si="1205"/>
        <v>0.25000000000000011</v>
      </c>
    </row>
    <row r="3686" spans="1:17" ht="39" customHeight="1" thickBot="1" x14ac:dyDescent="0.25">
      <c r="A3686" s="17" t="s">
        <v>50</v>
      </c>
      <c r="B3686" s="19">
        <v>21013</v>
      </c>
      <c r="C3686" s="17" t="s">
        <v>44</v>
      </c>
      <c r="D3686" s="17" t="s">
        <v>1750</v>
      </c>
      <c r="E3686" s="139" t="s">
        <v>54</v>
      </c>
      <c r="F3686" s="139"/>
      <c r="G3686" s="18" t="s">
        <v>108</v>
      </c>
      <c r="H3686" s="21">
        <v>4.4000000000000004</v>
      </c>
      <c r="I3686" s="20">
        <f t="shared" si="1215"/>
        <v>56.445000000000007</v>
      </c>
      <c r="J3686" s="20">
        <f t="shared" si="1216"/>
        <v>248.36</v>
      </c>
      <c r="K3686" s="65"/>
      <c r="N3686" s="59">
        <v>75.260000000000005</v>
      </c>
      <c r="O3686" s="68">
        <f t="shared" si="1204"/>
        <v>18.815000000000001</v>
      </c>
      <c r="P3686" s="68">
        <f t="shared" si="1209"/>
        <v>56.445000000000007</v>
      </c>
      <c r="Q3686" s="69">
        <f t="shared" si="1205"/>
        <v>0.25</v>
      </c>
    </row>
    <row r="3687" spans="1:17" ht="0.95" customHeight="1" thickTop="1" x14ac:dyDescent="0.2">
      <c r="A3687" s="11"/>
      <c r="B3687" s="11"/>
      <c r="C3687" s="11"/>
      <c r="D3687" s="11"/>
      <c r="E3687" s="11"/>
      <c r="F3687" s="11"/>
      <c r="G3687" s="11"/>
      <c r="H3687" s="11"/>
      <c r="I3687" s="11"/>
      <c r="J3687" s="11"/>
      <c r="K3687" s="65" t="b">
        <f t="shared" si="1207"/>
        <v>0</v>
      </c>
      <c r="N3687" s="59"/>
      <c r="O3687" s="68">
        <f t="shared" si="1204"/>
        <v>0</v>
      </c>
      <c r="P3687" s="68">
        <f t="shared" si="1209"/>
        <v>0</v>
      </c>
      <c r="Q3687" s="69" t="e">
        <f t="shared" si="1205"/>
        <v>#DIV/0!</v>
      </c>
    </row>
    <row r="3688" spans="1:17" ht="18" customHeight="1" x14ac:dyDescent="0.2">
      <c r="A3688" s="2" t="s">
        <v>1751</v>
      </c>
      <c r="B3688" s="4" t="s">
        <v>36</v>
      </c>
      <c r="C3688" s="2" t="s">
        <v>37</v>
      </c>
      <c r="D3688" s="2" t="s">
        <v>9</v>
      </c>
      <c r="E3688" s="129" t="s">
        <v>38</v>
      </c>
      <c r="F3688" s="129"/>
      <c r="G3688" s="3" t="s">
        <v>39</v>
      </c>
      <c r="H3688" s="4" t="s">
        <v>40</v>
      </c>
      <c r="I3688" s="4" t="s">
        <v>41</v>
      </c>
      <c r="J3688" s="4" t="s">
        <v>10</v>
      </c>
      <c r="K3688" s="65">
        <f t="shared" si="1207"/>
        <v>1360.5500000000002</v>
      </c>
      <c r="N3688" s="59" t="s">
        <v>41</v>
      </c>
      <c r="O3688" s="68" t="e">
        <f t="shared" si="1204"/>
        <v>#VALUE!</v>
      </c>
      <c r="P3688" s="68" t="e">
        <f t="shared" si="1209"/>
        <v>#VALUE!</v>
      </c>
      <c r="Q3688" s="69" t="e">
        <f t="shared" si="1205"/>
        <v>#VALUE!</v>
      </c>
    </row>
    <row r="3689" spans="1:17" ht="26.1" customHeight="1" x14ac:dyDescent="0.2">
      <c r="A3689" s="6" t="s">
        <v>42</v>
      </c>
      <c r="B3689" s="8">
        <v>3167</v>
      </c>
      <c r="C3689" s="6" t="s">
        <v>90</v>
      </c>
      <c r="D3689" s="6" t="s">
        <v>1752</v>
      </c>
      <c r="E3689" s="138" t="s">
        <v>392</v>
      </c>
      <c r="F3689" s="138"/>
      <c r="G3689" s="7" t="s">
        <v>545</v>
      </c>
      <c r="H3689" s="10">
        <v>1</v>
      </c>
      <c r="I3689" s="9">
        <f>SUM(J3690:J3693)</f>
        <v>1360.5500000000002</v>
      </c>
      <c r="J3689" s="9">
        <f>H3689*I3689</f>
        <v>1360.5500000000002</v>
      </c>
      <c r="K3689" s="65"/>
      <c r="N3689" s="59">
        <v>1814.07</v>
      </c>
      <c r="O3689" s="68">
        <f t="shared" si="1204"/>
        <v>453.51749999999998</v>
      </c>
      <c r="P3689" s="68">
        <f t="shared" si="1209"/>
        <v>1360.5525</v>
      </c>
      <c r="Q3689" s="69">
        <f t="shared" si="1205"/>
        <v>0.25</v>
      </c>
    </row>
    <row r="3690" spans="1:17" ht="24" customHeight="1" x14ac:dyDescent="0.2">
      <c r="A3690" s="12" t="s">
        <v>48</v>
      </c>
      <c r="B3690" s="14">
        <v>88316</v>
      </c>
      <c r="C3690" s="12" t="s">
        <v>44</v>
      </c>
      <c r="D3690" s="12" t="s">
        <v>106</v>
      </c>
      <c r="E3690" s="137" t="s">
        <v>46</v>
      </c>
      <c r="F3690" s="137"/>
      <c r="G3690" s="13" t="s">
        <v>932</v>
      </c>
      <c r="H3690" s="16">
        <v>0.6</v>
      </c>
      <c r="I3690" s="15">
        <f t="shared" ref="I3690:I3693" si="1217">P3690</f>
        <v>12.84</v>
      </c>
      <c r="J3690" s="15">
        <f>ROUNDDOWN(H3690*I3690,2)</f>
        <v>7.7</v>
      </c>
      <c r="K3690" s="65"/>
      <c r="N3690" s="59">
        <v>17.12</v>
      </c>
      <c r="O3690" s="68">
        <f t="shared" si="1204"/>
        <v>4.28</v>
      </c>
      <c r="P3690" s="68">
        <f t="shared" si="1209"/>
        <v>12.84</v>
      </c>
      <c r="Q3690" s="69">
        <f t="shared" si="1205"/>
        <v>0.25</v>
      </c>
    </row>
    <row r="3691" spans="1:17" ht="24" customHeight="1" x14ac:dyDescent="0.2">
      <c r="A3691" s="12" t="s">
        <v>48</v>
      </c>
      <c r="B3691" s="14">
        <v>88309</v>
      </c>
      <c r="C3691" s="12" t="s">
        <v>44</v>
      </c>
      <c r="D3691" s="12" t="s">
        <v>273</v>
      </c>
      <c r="E3691" s="137" t="s">
        <v>46</v>
      </c>
      <c r="F3691" s="137"/>
      <c r="G3691" s="13" t="s">
        <v>932</v>
      </c>
      <c r="H3691" s="16">
        <v>0.6</v>
      </c>
      <c r="I3691" s="15">
        <f t="shared" si="1217"/>
        <v>16.297499999999999</v>
      </c>
      <c r="J3691" s="15">
        <f>ROUNDDOWN(H3691*I3691,2)</f>
        <v>9.77</v>
      </c>
      <c r="K3691" s="65"/>
      <c r="N3691" s="59">
        <v>21.73</v>
      </c>
      <c r="O3691" s="68">
        <f t="shared" si="1204"/>
        <v>5.4325000000000001</v>
      </c>
      <c r="P3691" s="68">
        <f t="shared" si="1209"/>
        <v>16.297499999999999</v>
      </c>
      <c r="Q3691" s="69">
        <f t="shared" si="1205"/>
        <v>0.25</v>
      </c>
    </row>
    <row r="3692" spans="1:17" ht="39" customHeight="1" x14ac:dyDescent="0.2">
      <c r="A3692" s="12" t="s">
        <v>48</v>
      </c>
      <c r="B3692" s="14">
        <v>1903</v>
      </c>
      <c r="C3692" s="12" t="s">
        <v>90</v>
      </c>
      <c r="D3692" s="12" t="s">
        <v>537</v>
      </c>
      <c r="E3692" s="137" t="s">
        <v>538</v>
      </c>
      <c r="F3692" s="137"/>
      <c r="G3692" s="13" t="s">
        <v>104</v>
      </c>
      <c r="H3692" s="16">
        <v>0.04</v>
      </c>
      <c r="I3692" s="15">
        <f t="shared" si="1217"/>
        <v>398.66249999999997</v>
      </c>
      <c r="J3692" s="15">
        <f t="shared" ref="J3692:J3693" si="1218">ROUND(H3692*I3692,2)</f>
        <v>15.95</v>
      </c>
      <c r="K3692" s="65"/>
      <c r="N3692" s="59">
        <v>531.54999999999995</v>
      </c>
      <c r="O3692" s="68">
        <f t="shared" si="1204"/>
        <v>132.88749999999999</v>
      </c>
      <c r="P3692" s="68">
        <f t="shared" si="1209"/>
        <v>398.66249999999997</v>
      </c>
      <c r="Q3692" s="69">
        <f t="shared" si="1205"/>
        <v>0.25</v>
      </c>
    </row>
    <row r="3693" spans="1:17" ht="26.1" customHeight="1" thickBot="1" x14ac:dyDescent="0.25">
      <c r="A3693" s="17" t="s">
        <v>50</v>
      </c>
      <c r="B3693" s="19">
        <v>2614</v>
      </c>
      <c r="C3693" s="17" t="s">
        <v>90</v>
      </c>
      <c r="D3693" s="17" t="s">
        <v>1753</v>
      </c>
      <c r="E3693" s="139" t="s">
        <v>54</v>
      </c>
      <c r="F3693" s="139"/>
      <c r="G3693" s="18" t="s">
        <v>545</v>
      </c>
      <c r="H3693" s="21">
        <v>1</v>
      </c>
      <c r="I3693" s="20">
        <f t="shared" si="1217"/>
        <v>1327.125</v>
      </c>
      <c r="J3693" s="20">
        <f t="shared" si="1218"/>
        <v>1327.13</v>
      </c>
      <c r="K3693" s="65"/>
      <c r="N3693" s="59">
        <v>1769.5</v>
      </c>
      <c r="O3693" s="68">
        <f t="shared" si="1204"/>
        <v>442.375</v>
      </c>
      <c r="P3693" s="68">
        <f t="shared" si="1209"/>
        <v>1327.125</v>
      </c>
      <c r="Q3693" s="69">
        <f t="shared" si="1205"/>
        <v>0.25</v>
      </c>
    </row>
    <row r="3694" spans="1:17" ht="0.95" customHeight="1" thickTop="1" x14ac:dyDescent="0.2">
      <c r="A3694" s="11"/>
      <c r="B3694" s="11"/>
      <c r="C3694" s="11"/>
      <c r="D3694" s="11"/>
      <c r="E3694" s="11"/>
      <c r="F3694" s="11"/>
      <c r="G3694" s="11"/>
      <c r="H3694" s="11"/>
      <c r="I3694" s="11"/>
      <c r="J3694" s="11"/>
      <c r="K3694" s="65" t="b">
        <f t="shared" si="1207"/>
        <v>0</v>
      </c>
      <c r="N3694" s="59"/>
      <c r="O3694" s="68">
        <f t="shared" si="1204"/>
        <v>0</v>
      </c>
      <c r="P3694" s="68">
        <f t="shared" si="1209"/>
        <v>0</v>
      </c>
      <c r="Q3694" s="69" t="e">
        <f t="shared" si="1205"/>
        <v>#DIV/0!</v>
      </c>
    </row>
    <row r="3695" spans="1:17" ht="18" customHeight="1" x14ac:dyDescent="0.2">
      <c r="A3695" s="2" t="s">
        <v>1754</v>
      </c>
      <c r="B3695" s="4" t="s">
        <v>36</v>
      </c>
      <c r="C3695" s="2" t="s">
        <v>37</v>
      </c>
      <c r="D3695" s="2" t="s">
        <v>9</v>
      </c>
      <c r="E3695" s="129" t="s">
        <v>38</v>
      </c>
      <c r="F3695" s="129"/>
      <c r="G3695" s="3" t="s">
        <v>39</v>
      </c>
      <c r="H3695" s="4" t="s">
        <v>40</v>
      </c>
      <c r="I3695" s="4" t="s">
        <v>41</v>
      </c>
      <c r="J3695" s="4" t="s">
        <v>10</v>
      </c>
      <c r="K3695" s="65">
        <f t="shared" si="1207"/>
        <v>277.43</v>
      </c>
      <c r="N3695" s="59" t="s">
        <v>41</v>
      </c>
      <c r="O3695" s="68" t="e">
        <f t="shared" si="1204"/>
        <v>#VALUE!</v>
      </c>
      <c r="P3695" s="68" t="e">
        <f t="shared" si="1209"/>
        <v>#VALUE!</v>
      </c>
      <c r="Q3695" s="69" t="e">
        <f t="shared" si="1205"/>
        <v>#VALUE!</v>
      </c>
    </row>
    <row r="3696" spans="1:17" ht="26.1" customHeight="1" x14ac:dyDescent="0.2">
      <c r="A3696" s="6" t="s">
        <v>42</v>
      </c>
      <c r="B3696" s="8" t="s">
        <v>1755</v>
      </c>
      <c r="C3696" s="6" t="s">
        <v>87</v>
      </c>
      <c r="D3696" s="6" t="s">
        <v>1756</v>
      </c>
      <c r="E3696" s="138" t="s">
        <v>46</v>
      </c>
      <c r="F3696" s="138"/>
      <c r="G3696" s="7" t="s">
        <v>390</v>
      </c>
      <c r="H3696" s="10">
        <v>1</v>
      </c>
      <c r="I3696" s="9">
        <f>SUM(J3697:J3700)</f>
        <v>277.43</v>
      </c>
      <c r="J3696" s="9">
        <f>H3696*I3696</f>
        <v>277.43</v>
      </c>
      <c r="K3696" s="65"/>
      <c r="N3696" s="59">
        <v>369.9</v>
      </c>
      <c r="O3696" s="68">
        <f t="shared" si="1204"/>
        <v>92.474999999999994</v>
      </c>
      <c r="P3696" s="68">
        <f t="shared" si="1209"/>
        <v>277.42499999999995</v>
      </c>
      <c r="Q3696" s="69">
        <f t="shared" si="1205"/>
        <v>0.25000000000000011</v>
      </c>
    </row>
    <row r="3697" spans="1:17" ht="26.1" customHeight="1" x14ac:dyDescent="0.2">
      <c r="A3697" s="12" t="s">
        <v>48</v>
      </c>
      <c r="B3697" s="14">
        <v>88631</v>
      </c>
      <c r="C3697" s="12" t="s">
        <v>44</v>
      </c>
      <c r="D3697" s="12" t="s">
        <v>1757</v>
      </c>
      <c r="E3697" s="137" t="s">
        <v>46</v>
      </c>
      <c r="F3697" s="137"/>
      <c r="G3697" s="13" t="s">
        <v>104</v>
      </c>
      <c r="H3697" s="16">
        <v>0.02</v>
      </c>
      <c r="I3697" s="15">
        <f t="shared" ref="I3697:I3700" si="1219">P3697</f>
        <v>470.37</v>
      </c>
      <c r="J3697" s="15">
        <f>ROUND(H3697*I3697,2)</f>
        <v>9.41</v>
      </c>
      <c r="K3697" s="65"/>
      <c r="N3697" s="59">
        <v>627.16</v>
      </c>
      <c r="O3697" s="68">
        <f t="shared" si="1204"/>
        <v>156.79</v>
      </c>
      <c r="P3697" s="68">
        <f t="shared" si="1209"/>
        <v>470.37</v>
      </c>
      <c r="Q3697" s="69">
        <f t="shared" si="1205"/>
        <v>0.25</v>
      </c>
    </row>
    <row r="3698" spans="1:17" ht="24" customHeight="1" x14ac:dyDescent="0.2">
      <c r="A3698" s="12" t="s">
        <v>48</v>
      </c>
      <c r="B3698" s="14">
        <v>88315</v>
      </c>
      <c r="C3698" s="12" t="s">
        <v>44</v>
      </c>
      <c r="D3698" s="12" t="s">
        <v>542</v>
      </c>
      <c r="E3698" s="137" t="s">
        <v>46</v>
      </c>
      <c r="F3698" s="137"/>
      <c r="G3698" s="13" t="s">
        <v>73</v>
      </c>
      <c r="H3698" s="16">
        <v>3.4</v>
      </c>
      <c r="I3698" s="15">
        <f t="shared" si="1219"/>
        <v>16.184999999999999</v>
      </c>
      <c r="J3698" s="15">
        <f>ROUND(H3698*I3698,2)</f>
        <v>55.03</v>
      </c>
      <c r="K3698" s="65"/>
      <c r="N3698" s="59">
        <v>21.58</v>
      </c>
      <c r="O3698" s="68">
        <f t="shared" si="1204"/>
        <v>5.3949999999999996</v>
      </c>
      <c r="P3698" s="68">
        <f t="shared" si="1209"/>
        <v>16.184999999999999</v>
      </c>
      <c r="Q3698" s="69">
        <f t="shared" si="1205"/>
        <v>0.25</v>
      </c>
    </row>
    <row r="3699" spans="1:17" ht="24" customHeight="1" x14ac:dyDescent="0.2">
      <c r="A3699" s="12" t="s">
        <v>48</v>
      </c>
      <c r="B3699" s="14">
        <v>88316</v>
      </c>
      <c r="C3699" s="12" t="s">
        <v>44</v>
      </c>
      <c r="D3699" s="12" t="s">
        <v>106</v>
      </c>
      <c r="E3699" s="137" t="s">
        <v>46</v>
      </c>
      <c r="F3699" s="137"/>
      <c r="G3699" s="13" t="s">
        <v>73</v>
      </c>
      <c r="H3699" s="16">
        <v>3.1</v>
      </c>
      <c r="I3699" s="15">
        <f t="shared" si="1219"/>
        <v>12.84</v>
      </c>
      <c r="J3699" s="15">
        <f t="shared" ref="J3699:J3700" si="1220">ROUNDDOWN(H3699*I3699,2)</f>
        <v>39.799999999999997</v>
      </c>
      <c r="K3699" s="65"/>
      <c r="N3699" s="59">
        <v>17.12</v>
      </c>
      <c r="O3699" s="68">
        <f t="shared" si="1204"/>
        <v>4.28</v>
      </c>
      <c r="P3699" s="68">
        <f t="shared" si="1209"/>
        <v>12.84</v>
      </c>
      <c r="Q3699" s="69">
        <f t="shared" si="1205"/>
        <v>0.25</v>
      </c>
    </row>
    <row r="3700" spans="1:17" ht="39" customHeight="1" thickBot="1" x14ac:dyDescent="0.25">
      <c r="A3700" s="17" t="s">
        <v>50</v>
      </c>
      <c r="B3700" s="19">
        <v>7697</v>
      </c>
      <c r="C3700" s="17" t="s">
        <v>44</v>
      </c>
      <c r="D3700" s="17" t="s">
        <v>1758</v>
      </c>
      <c r="E3700" s="139" t="s">
        <v>54</v>
      </c>
      <c r="F3700" s="139"/>
      <c r="G3700" s="18" t="s">
        <v>108</v>
      </c>
      <c r="H3700" s="21">
        <v>4</v>
      </c>
      <c r="I3700" s="20">
        <f t="shared" si="1219"/>
        <v>43.297499999999999</v>
      </c>
      <c r="J3700" s="20">
        <f t="shared" si="1220"/>
        <v>173.19</v>
      </c>
      <c r="K3700" s="65"/>
      <c r="N3700" s="59">
        <v>57.73</v>
      </c>
      <c r="O3700" s="68">
        <f t="shared" si="1204"/>
        <v>14.432499999999999</v>
      </c>
      <c r="P3700" s="68">
        <f t="shared" si="1209"/>
        <v>43.297499999999999</v>
      </c>
      <c r="Q3700" s="69">
        <f t="shared" si="1205"/>
        <v>0.25</v>
      </c>
    </row>
    <row r="3701" spans="1:17" ht="0.95" customHeight="1" thickTop="1" x14ac:dyDescent="0.2">
      <c r="A3701" s="11"/>
      <c r="B3701" s="11"/>
      <c r="C3701" s="11"/>
      <c r="D3701" s="11"/>
      <c r="E3701" s="11"/>
      <c r="F3701" s="11"/>
      <c r="G3701" s="11"/>
      <c r="H3701" s="11"/>
      <c r="I3701" s="11"/>
      <c r="J3701" s="11"/>
      <c r="K3701" s="65" t="b">
        <f t="shared" si="1207"/>
        <v>0</v>
      </c>
      <c r="N3701" s="59"/>
      <c r="O3701" s="68">
        <f t="shared" si="1204"/>
        <v>0</v>
      </c>
      <c r="P3701" s="68">
        <f t="shared" si="1209"/>
        <v>0</v>
      </c>
      <c r="Q3701" s="69" t="e">
        <f t="shared" si="1205"/>
        <v>#DIV/0!</v>
      </c>
    </row>
    <row r="3702" spans="1:17" ht="18" customHeight="1" x14ac:dyDescent="0.2">
      <c r="A3702" s="2" t="s">
        <v>1759</v>
      </c>
      <c r="B3702" s="4" t="s">
        <v>36</v>
      </c>
      <c r="C3702" s="2" t="s">
        <v>37</v>
      </c>
      <c r="D3702" s="2" t="s">
        <v>9</v>
      </c>
      <c r="E3702" s="129" t="s">
        <v>38</v>
      </c>
      <c r="F3702" s="129"/>
      <c r="G3702" s="3" t="s">
        <v>39</v>
      </c>
      <c r="H3702" s="4" t="s">
        <v>40</v>
      </c>
      <c r="I3702" s="4" t="s">
        <v>41</v>
      </c>
      <c r="J3702" s="4" t="s">
        <v>10</v>
      </c>
      <c r="K3702" s="65">
        <f t="shared" si="1207"/>
        <v>53.180000000000007</v>
      </c>
      <c r="N3702" s="59" t="s">
        <v>41</v>
      </c>
      <c r="O3702" s="68" t="e">
        <f t="shared" si="1204"/>
        <v>#VALUE!</v>
      </c>
      <c r="P3702" s="68" t="e">
        <f t="shared" si="1209"/>
        <v>#VALUE!</v>
      </c>
      <c r="Q3702" s="69" t="e">
        <f t="shared" si="1205"/>
        <v>#VALUE!</v>
      </c>
    </row>
    <row r="3703" spans="1:17" ht="26.1" customHeight="1" x14ac:dyDescent="0.2">
      <c r="A3703" s="6" t="s">
        <v>42</v>
      </c>
      <c r="B3703" s="8">
        <v>96114</v>
      </c>
      <c r="C3703" s="6" t="s">
        <v>44</v>
      </c>
      <c r="D3703" s="6" t="s">
        <v>1760</v>
      </c>
      <c r="E3703" s="138" t="s">
        <v>164</v>
      </c>
      <c r="F3703" s="138"/>
      <c r="G3703" s="7" t="s">
        <v>101</v>
      </c>
      <c r="H3703" s="10">
        <v>1</v>
      </c>
      <c r="I3703" s="9">
        <f>SUM(J3704:J3714)</f>
        <v>53.180000000000007</v>
      </c>
      <c r="J3703" s="9">
        <f>H3703*I3703</f>
        <v>53.180000000000007</v>
      </c>
      <c r="K3703" s="65"/>
      <c r="N3703" s="59">
        <v>70.910000000000011</v>
      </c>
      <c r="O3703" s="68">
        <f t="shared" si="1204"/>
        <v>17.727500000000003</v>
      </c>
      <c r="P3703" s="68">
        <f t="shared" si="1209"/>
        <v>53.182500000000005</v>
      </c>
      <c r="Q3703" s="69">
        <f t="shared" si="1205"/>
        <v>0.25</v>
      </c>
    </row>
    <row r="3704" spans="1:17" ht="26.1" customHeight="1" x14ac:dyDescent="0.2">
      <c r="A3704" s="12" t="s">
        <v>48</v>
      </c>
      <c r="B3704" s="14">
        <v>88278</v>
      </c>
      <c r="C3704" s="12" t="s">
        <v>44</v>
      </c>
      <c r="D3704" s="12" t="s">
        <v>138</v>
      </c>
      <c r="E3704" s="137" t="s">
        <v>46</v>
      </c>
      <c r="F3704" s="137"/>
      <c r="G3704" s="13" t="s">
        <v>73</v>
      </c>
      <c r="H3704" s="16">
        <v>0.36280000000000001</v>
      </c>
      <c r="I3704" s="15">
        <f t="shared" ref="I3704:I3714" si="1221">P3704</f>
        <v>14.715</v>
      </c>
      <c r="J3704" s="15">
        <f>ROUND(H3704*I3704,2)</f>
        <v>5.34</v>
      </c>
      <c r="K3704" s="65"/>
      <c r="N3704" s="59">
        <v>19.62</v>
      </c>
      <c r="O3704" s="68">
        <f t="shared" si="1204"/>
        <v>4.9050000000000002</v>
      </c>
      <c r="P3704" s="68">
        <f t="shared" si="1209"/>
        <v>14.715</v>
      </c>
      <c r="Q3704" s="69">
        <f t="shared" si="1205"/>
        <v>0.25</v>
      </c>
    </row>
    <row r="3705" spans="1:17" ht="24" customHeight="1" x14ac:dyDescent="0.2">
      <c r="A3705" s="12" t="s">
        <v>48</v>
      </c>
      <c r="B3705" s="14">
        <v>88316</v>
      </c>
      <c r="C3705" s="12" t="s">
        <v>44</v>
      </c>
      <c r="D3705" s="12" t="s">
        <v>106</v>
      </c>
      <c r="E3705" s="137" t="s">
        <v>46</v>
      </c>
      <c r="F3705" s="137"/>
      <c r="G3705" s="13" t="s">
        <v>73</v>
      </c>
      <c r="H3705" s="16">
        <v>0.36280000000000001</v>
      </c>
      <c r="I3705" s="15">
        <f t="shared" si="1221"/>
        <v>12.84</v>
      </c>
      <c r="J3705" s="15">
        <f t="shared" ref="J3705:J3714" si="1222">ROUNDDOWN(H3705*I3705,2)</f>
        <v>4.6500000000000004</v>
      </c>
      <c r="K3705" s="65"/>
      <c r="N3705" s="59">
        <v>17.12</v>
      </c>
      <c r="O3705" s="68">
        <f t="shared" si="1204"/>
        <v>4.28</v>
      </c>
      <c r="P3705" s="68">
        <f t="shared" si="1209"/>
        <v>12.84</v>
      </c>
      <c r="Q3705" s="69">
        <f t="shared" si="1205"/>
        <v>0.25</v>
      </c>
    </row>
    <row r="3706" spans="1:17" ht="26.1" customHeight="1" x14ac:dyDescent="0.2">
      <c r="A3706" s="17" t="s">
        <v>50</v>
      </c>
      <c r="B3706" s="19">
        <v>39413</v>
      </c>
      <c r="C3706" s="17" t="s">
        <v>44</v>
      </c>
      <c r="D3706" s="17" t="s">
        <v>458</v>
      </c>
      <c r="E3706" s="139" t="s">
        <v>54</v>
      </c>
      <c r="F3706" s="139"/>
      <c r="G3706" s="18" t="s">
        <v>101</v>
      </c>
      <c r="H3706" s="21">
        <v>1.0966</v>
      </c>
      <c r="I3706" s="20">
        <f t="shared" si="1221"/>
        <v>17.0625</v>
      </c>
      <c r="J3706" s="20">
        <f t="shared" si="1222"/>
        <v>18.71</v>
      </c>
      <c r="K3706" s="65"/>
      <c r="N3706" s="59">
        <v>22.75</v>
      </c>
      <c r="O3706" s="68">
        <f t="shared" si="1204"/>
        <v>5.6875</v>
      </c>
      <c r="P3706" s="68">
        <f t="shared" si="1209"/>
        <v>17.0625</v>
      </c>
      <c r="Q3706" s="69">
        <f t="shared" si="1205"/>
        <v>0.25</v>
      </c>
    </row>
    <row r="3707" spans="1:17" ht="39" customHeight="1" x14ac:dyDescent="0.2">
      <c r="A3707" s="17" t="s">
        <v>50</v>
      </c>
      <c r="B3707" s="19">
        <v>39427</v>
      </c>
      <c r="C3707" s="17" t="s">
        <v>44</v>
      </c>
      <c r="D3707" s="17" t="s">
        <v>1761</v>
      </c>
      <c r="E3707" s="139" t="s">
        <v>54</v>
      </c>
      <c r="F3707" s="139"/>
      <c r="G3707" s="18" t="s">
        <v>108</v>
      </c>
      <c r="H3707" s="21">
        <v>3.851</v>
      </c>
      <c r="I3707" s="20">
        <f t="shared" si="1221"/>
        <v>4.0049999999999999</v>
      </c>
      <c r="J3707" s="20">
        <f t="shared" si="1222"/>
        <v>15.42</v>
      </c>
      <c r="K3707" s="65"/>
      <c r="N3707" s="59">
        <v>5.34</v>
      </c>
      <c r="O3707" s="68">
        <f t="shared" si="1204"/>
        <v>1.335</v>
      </c>
      <c r="P3707" s="68">
        <f t="shared" si="1209"/>
        <v>4.0049999999999999</v>
      </c>
      <c r="Q3707" s="69">
        <f t="shared" si="1205"/>
        <v>0.25</v>
      </c>
    </row>
    <row r="3708" spans="1:17" ht="39" customHeight="1" x14ac:dyDescent="0.2">
      <c r="A3708" s="17" t="s">
        <v>50</v>
      </c>
      <c r="B3708" s="19">
        <v>39430</v>
      </c>
      <c r="C3708" s="17" t="s">
        <v>44</v>
      </c>
      <c r="D3708" s="17" t="s">
        <v>1762</v>
      </c>
      <c r="E3708" s="139" t="s">
        <v>57</v>
      </c>
      <c r="F3708" s="139"/>
      <c r="G3708" s="18" t="s">
        <v>130</v>
      </c>
      <c r="H3708" s="21">
        <v>1.3265</v>
      </c>
      <c r="I3708" s="20">
        <f t="shared" si="1221"/>
        <v>1.5074999999999998</v>
      </c>
      <c r="J3708" s="20">
        <f t="shared" si="1222"/>
        <v>1.99</v>
      </c>
      <c r="K3708" s="65"/>
      <c r="N3708" s="59">
        <v>2.0099999999999998</v>
      </c>
      <c r="O3708" s="68">
        <f t="shared" si="1204"/>
        <v>0.50249999999999995</v>
      </c>
      <c r="P3708" s="68">
        <f t="shared" si="1209"/>
        <v>1.5074999999999998</v>
      </c>
      <c r="Q3708" s="69">
        <f t="shared" si="1205"/>
        <v>0.25</v>
      </c>
    </row>
    <row r="3709" spans="1:17" ht="26.1" customHeight="1" x14ac:dyDescent="0.2">
      <c r="A3709" s="17" t="s">
        <v>50</v>
      </c>
      <c r="B3709" s="19">
        <v>39432</v>
      </c>
      <c r="C3709" s="17" t="s">
        <v>44</v>
      </c>
      <c r="D3709" s="17" t="s">
        <v>462</v>
      </c>
      <c r="E3709" s="139" t="s">
        <v>54</v>
      </c>
      <c r="F3709" s="139"/>
      <c r="G3709" s="18" t="s">
        <v>108</v>
      </c>
      <c r="H3709" s="21">
        <v>1.4395</v>
      </c>
      <c r="I3709" s="20">
        <f t="shared" si="1221"/>
        <v>2.3624999999999998</v>
      </c>
      <c r="J3709" s="20">
        <f t="shared" si="1222"/>
        <v>3.4</v>
      </c>
      <c r="K3709" s="65"/>
      <c r="N3709" s="59">
        <v>3.15</v>
      </c>
      <c r="O3709" s="68">
        <f t="shared" si="1204"/>
        <v>0.78749999999999998</v>
      </c>
      <c r="P3709" s="68">
        <f t="shared" si="1209"/>
        <v>2.3624999999999998</v>
      </c>
      <c r="Q3709" s="69">
        <f t="shared" si="1205"/>
        <v>0.25</v>
      </c>
    </row>
    <row r="3710" spans="1:17" ht="39" customHeight="1" x14ac:dyDescent="0.2">
      <c r="A3710" s="17" t="s">
        <v>50</v>
      </c>
      <c r="B3710" s="19">
        <v>39434</v>
      </c>
      <c r="C3710" s="17" t="s">
        <v>44</v>
      </c>
      <c r="D3710" s="17" t="s">
        <v>463</v>
      </c>
      <c r="E3710" s="139" t="s">
        <v>54</v>
      </c>
      <c r="F3710" s="139"/>
      <c r="G3710" s="18" t="s">
        <v>112</v>
      </c>
      <c r="H3710" s="21">
        <v>0.5202</v>
      </c>
      <c r="I3710" s="20">
        <f t="shared" si="1221"/>
        <v>2.9550000000000001</v>
      </c>
      <c r="J3710" s="20">
        <f t="shared" si="1222"/>
        <v>1.53</v>
      </c>
      <c r="K3710" s="65"/>
      <c r="N3710" s="59">
        <v>3.94</v>
      </c>
      <c r="O3710" s="68">
        <f t="shared" si="1204"/>
        <v>0.98499999999999999</v>
      </c>
      <c r="P3710" s="68">
        <f t="shared" si="1209"/>
        <v>2.9550000000000001</v>
      </c>
      <c r="Q3710" s="69">
        <f t="shared" si="1205"/>
        <v>0.25</v>
      </c>
    </row>
    <row r="3711" spans="1:17" ht="26.1" customHeight="1" x14ac:dyDescent="0.2">
      <c r="A3711" s="17" t="s">
        <v>50</v>
      </c>
      <c r="B3711" s="19">
        <v>39435</v>
      </c>
      <c r="C3711" s="17" t="s">
        <v>44</v>
      </c>
      <c r="D3711" s="17" t="s">
        <v>464</v>
      </c>
      <c r="E3711" s="139" t="s">
        <v>54</v>
      </c>
      <c r="F3711" s="139"/>
      <c r="G3711" s="18" t="s">
        <v>130</v>
      </c>
      <c r="H3711" s="21">
        <v>7.9740000000000002</v>
      </c>
      <c r="I3711" s="20">
        <f t="shared" si="1221"/>
        <v>8.2500000000000004E-2</v>
      </c>
      <c r="J3711" s="20">
        <f t="shared" si="1222"/>
        <v>0.65</v>
      </c>
      <c r="K3711" s="65"/>
      <c r="N3711" s="59">
        <v>0.11</v>
      </c>
      <c r="O3711" s="68">
        <f t="shared" si="1204"/>
        <v>2.75E-2</v>
      </c>
      <c r="P3711" s="68">
        <f t="shared" si="1209"/>
        <v>8.2500000000000004E-2</v>
      </c>
      <c r="Q3711" s="69">
        <f t="shared" si="1205"/>
        <v>0.25</v>
      </c>
    </row>
    <row r="3712" spans="1:17" ht="39" customHeight="1" x14ac:dyDescent="0.2">
      <c r="A3712" s="17" t="s">
        <v>50</v>
      </c>
      <c r="B3712" s="19">
        <v>39443</v>
      </c>
      <c r="C3712" s="17" t="s">
        <v>44</v>
      </c>
      <c r="D3712" s="17" t="s">
        <v>465</v>
      </c>
      <c r="E3712" s="139" t="s">
        <v>54</v>
      </c>
      <c r="F3712" s="139"/>
      <c r="G3712" s="18" t="s">
        <v>130</v>
      </c>
      <c r="H3712" s="21">
        <v>2.1911999999999998</v>
      </c>
      <c r="I3712" s="20">
        <f t="shared" si="1221"/>
        <v>0.19500000000000001</v>
      </c>
      <c r="J3712" s="20">
        <f t="shared" si="1222"/>
        <v>0.42</v>
      </c>
      <c r="K3712" s="65"/>
      <c r="N3712" s="59">
        <v>0.26</v>
      </c>
      <c r="O3712" s="68">
        <f t="shared" si="1204"/>
        <v>6.5000000000000002E-2</v>
      </c>
      <c r="P3712" s="68">
        <f t="shared" si="1209"/>
        <v>0.19500000000000001</v>
      </c>
      <c r="Q3712" s="69">
        <f t="shared" si="1205"/>
        <v>0.25</v>
      </c>
    </row>
    <row r="3713" spans="1:17" ht="26.1" customHeight="1" x14ac:dyDescent="0.2">
      <c r="A3713" s="17" t="s">
        <v>50</v>
      </c>
      <c r="B3713" s="19">
        <v>40547</v>
      </c>
      <c r="C3713" s="17" t="s">
        <v>44</v>
      </c>
      <c r="D3713" s="17" t="s">
        <v>1763</v>
      </c>
      <c r="E3713" s="139" t="s">
        <v>54</v>
      </c>
      <c r="F3713" s="139"/>
      <c r="G3713" s="18" t="s">
        <v>309</v>
      </c>
      <c r="H3713" s="21">
        <v>1.32E-2</v>
      </c>
      <c r="I3713" s="20">
        <f t="shared" si="1221"/>
        <v>21.87</v>
      </c>
      <c r="J3713" s="20">
        <f t="shared" si="1222"/>
        <v>0.28000000000000003</v>
      </c>
      <c r="K3713" s="65"/>
      <c r="N3713" s="59">
        <v>29.16</v>
      </c>
      <c r="O3713" s="68">
        <f t="shared" si="1204"/>
        <v>7.29</v>
      </c>
      <c r="P3713" s="68">
        <f t="shared" si="1209"/>
        <v>21.87</v>
      </c>
      <c r="Q3713" s="69">
        <f t="shared" si="1205"/>
        <v>0.25</v>
      </c>
    </row>
    <row r="3714" spans="1:17" ht="39" customHeight="1" thickBot="1" x14ac:dyDescent="0.25">
      <c r="A3714" s="17" t="s">
        <v>50</v>
      </c>
      <c r="B3714" s="19">
        <v>43131</v>
      </c>
      <c r="C3714" s="17" t="s">
        <v>44</v>
      </c>
      <c r="D3714" s="17" t="s">
        <v>1764</v>
      </c>
      <c r="E3714" s="139" t="s">
        <v>54</v>
      </c>
      <c r="F3714" s="139"/>
      <c r="G3714" s="18" t="s">
        <v>112</v>
      </c>
      <c r="H3714" s="21">
        <v>4.2599999999999999E-2</v>
      </c>
      <c r="I3714" s="20">
        <f t="shared" si="1221"/>
        <v>18.585000000000001</v>
      </c>
      <c r="J3714" s="20">
        <f t="shared" si="1222"/>
        <v>0.79</v>
      </c>
      <c r="K3714" s="65"/>
      <c r="N3714" s="59">
        <v>24.78</v>
      </c>
      <c r="O3714" s="68">
        <f t="shared" si="1204"/>
        <v>6.1950000000000003</v>
      </c>
      <c r="P3714" s="68">
        <f t="shared" si="1209"/>
        <v>18.585000000000001</v>
      </c>
      <c r="Q3714" s="69">
        <f t="shared" si="1205"/>
        <v>0.25</v>
      </c>
    </row>
    <row r="3715" spans="1:17" ht="0.95" customHeight="1" thickTop="1" x14ac:dyDescent="0.2">
      <c r="A3715" s="11"/>
      <c r="B3715" s="11"/>
      <c r="C3715" s="11"/>
      <c r="D3715" s="11"/>
      <c r="E3715" s="11"/>
      <c r="F3715" s="11"/>
      <c r="G3715" s="11"/>
      <c r="H3715" s="11"/>
      <c r="I3715" s="11"/>
      <c r="J3715" s="11"/>
      <c r="K3715" s="65" t="b">
        <f t="shared" si="1207"/>
        <v>0</v>
      </c>
      <c r="N3715" s="59"/>
      <c r="O3715" s="68">
        <f t="shared" si="1204"/>
        <v>0</v>
      </c>
      <c r="P3715" s="68">
        <f t="shared" si="1209"/>
        <v>0</v>
      </c>
      <c r="Q3715" s="69" t="e">
        <f t="shared" si="1205"/>
        <v>#DIV/0!</v>
      </c>
    </row>
    <row r="3716" spans="1:17" ht="18" customHeight="1" x14ac:dyDescent="0.2">
      <c r="A3716" s="2" t="s">
        <v>1765</v>
      </c>
      <c r="B3716" s="4" t="s">
        <v>36</v>
      </c>
      <c r="C3716" s="2" t="s">
        <v>37</v>
      </c>
      <c r="D3716" s="2" t="s">
        <v>9</v>
      </c>
      <c r="E3716" s="129" t="s">
        <v>38</v>
      </c>
      <c r="F3716" s="129"/>
      <c r="G3716" s="3" t="s">
        <v>39</v>
      </c>
      <c r="H3716" s="4" t="s">
        <v>40</v>
      </c>
      <c r="I3716" s="4" t="s">
        <v>41</v>
      </c>
      <c r="J3716" s="4" t="s">
        <v>10</v>
      </c>
      <c r="K3716" s="65">
        <f t="shared" si="1207"/>
        <v>179.75</v>
      </c>
      <c r="N3716" s="59" t="s">
        <v>41</v>
      </c>
      <c r="O3716" s="68" t="e">
        <f t="shared" si="1204"/>
        <v>#VALUE!</v>
      </c>
      <c r="P3716" s="68" t="e">
        <f t="shared" si="1209"/>
        <v>#VALUE!</v>
      </c>
      <c r="Q3716" s="69" t="e">
        <f t="shared" si="1205"/>
        <v>#VALUE!</v>
      </c>
    </row>
    <row r="3717" spans="1:17" ht="24" customHeight="1" x14ac:dyDescent="0.2">
      <c r="A3717" s="6" t="s">
        <v>42</v>
      </c>
      <c r="B3717" s="8" t="s">
        <v>1766</v>
      </c>
      <c r="C3717" s="6" t="s">
        <v>87</v>
      </c>
      <c r="D3717" s="6" t="s">
        <v>1767</v>
      </c>
      <c r="E3717" s="138" t="s">
        <v>46</v>
      </c>
      <c r="F3717" s="138"/>
      <c r="G3717" s="7" t="s">
        <v>390</v>
      </c>
      <c r="H3717" s="10">
        <v>1</v>
      </c>
      <c r="I3717" s="9">
        <f>SUM(J3718:J3725)</f>
        <v>179.75</v>
      </c>
      <c r="J3717" s="9">
        <f>H3717*I3717</f>
        <v>179.75</v>
      </c>
      <c r="K3717" s="65"/>
      <c r="N3717" s="59">
        <v>239.66</v>
      </c>
      <c r="O3717" s="68">
        <f t="shared" si="1204"/>
        <v>59.914999999999999</v>
      </c>
      <c r="P3717" s="68">
        <f t="shared" si="1209"/>
        <v>179.745</v>
      </c>
      <c r="Q3717" s="69">
        <f t="shared" si="1205"/>
        <v>0.25</v>
      </c>
    </row>
    <row r="3718" spans="1:17" ht="26.1" customHeight="1" x14ac:dyDescent="0.2">
      <c r="A3718" s="12" t="s">
        <v>48</v>
      </c>
      <c r="B3718" s="14">
        <v>88485</v>
      </c>
      <c r="C3718" s="12" t="s">
        <v>44</v>
      </c>
      <c r="D3718" s="12" t="s">
        <v>726</v>
      </c>
      <c r="E3718" s="137" t="s">
        <v>169</v>
      </c>
      <c r="F3718" s="137"/>
      <c r="G3718" s="13" t="s">
        <v>101</v>
      </c>
      <c r="H3718" s="16">
        <v>0.45</v>
      </c>
      <c r="I3718" s="15">
        <f t="shared" ref="I3718:I3725" si="1223">P3718</f>
        <v>1.7175</v>
      </c>
      <c r="J3718" s="15">
        <f>ROUNDUP(H3718*I3718,2)</f>
        <v>0.78</v>
      </c>
      <c r="K3718" s="65"/>
      <c r="N3718" s="59">
        <v>2.29</v>
      </c>
      <c r="O3718" s="68">
        <f t="shared" si="1204"/>
        <v>0.57250000000000001</v>
      </c>
      <c r="P3718" s="68">
        <f t="shared" si="1209"/>
        <v>1.7175</v>
      </c>
      <c r="Q3718" s="69">
        <f t="shared" si="1205"/>
        <v>0.25</v>
      </c>
    </row>
    <row r="3719" spans="1:17" ht="26.1" customHeight="1" x14ac:dyDescent="0.2">
      <c r="A3719" s="12" t="s">
        <v>48</v>
      </c>
      <c r="B3719" s="14">
        <v>88497</v>
      </c>
      <c r="C3719" s="12" t="s">
        <v>44</v>
      </c>
      <c r="D3719" s="12" t="s">
        <v>732</v>
      </c>
      <c r="E3719" s="137" t="s">
        <v>169</v>
      </c>
      <c r="F3719" s="137"/>
      <c r="G3719" s="13" t="s">
        <v>101</v>
      </c>
      <c r="H3719" s="16">
        <v>0.45</v>
      </c>
      <c r="I3719" s="15">
        <f t="shared" si="1223"/>
        <v>10.649999999999999</v>
      </c>
      <c r="J3719" s="15">
        <f t="shared" ref="J3719:J3725" si="1224">ROUND(H3719*I3719,2)</f>
        <v>4.79</v>
      </c>
      <c r="K3719" s="65"/>
      <c r="N3719" s="59">
        <v>14.2</v>
      </c>
      <c r="O3719" s="68">
        <f t="shared" si="1204"/>
        <v>3.55</v>
      </c>
      <c r="P3719" s="68">
        <f t="shared" si="1209"/>
        <v>10.649999999999999</v>
      </c>
      <c r="Q3719" s="69">
        <f t="shared" si="1205"/>
        <v>0.25000000000000011</v>
      </c>
    </row>
    <row r="3720" spans="1:17" ht="26.1" customHeight="1" x14ac:dyDescent="0.2">
      <c r="A3720" s="12" t="s">
        <v>48</v>
      </c>
      <c r="B3720" s="14">
        <v>88489</v>
      </c>
      <c r="C3720" s="12" t="s">
        <v>44</v>
      </c>
      <c r="D3720" s="12" t="s">
        <v>168</v>
      </c>
      <c r="E3720" s="137" t="s">
        <v>169</v>
      </c>
      <c r="F3720" s="137"/>
      <c r="G3720" s="13" t="s">
        <v>101</v>
      </c>
      <c r="H3720" s="16">
        <v>0.45</v>
      </c>
      <c r="I3720" s="15">
        <f t="shared" si="1223"/>
        <v>9.2174999999999994</v>
      </c>
      <c r="J3720" s="15">
        <f t="shared" si="1224"/>
        <v>4.1500000000000004</v>
      </c>
      <c r="K3720" s="65"/>
      <c r="N3720" s="59">
        <v>12.29</v>
      </c>
      <c r="O3720" s="68">
        <f t="shared" ref="O3720:O3783" si="1225">N3720*$O$4</f>
        <v>3.0724999999999998</v>
      </c>
      <c r="P3720" s="68">
        <f t="shared" si="1209"/>
        <v>9.2174999999999994</v>
      </c>
      <c r="Q3720" s="69">
        <f t="shared" ref="Q3720:Q3783" si="1226">1-(P3720/N3720)</f>
        <v>0.25</v>
      </c>
    </row>
    <row r="3721" spans="1:17" ht="39" customHeight="1" x14ac:dyDescent="0.2">
      <c r="A3721" s="12" t="s">
        <v>48</v>
      </c>
      <c r="B3721" s="14">
        <v>94964</v>
      </c>
      <c r="C3721" s="12" t="s">
        <v>44</v>
      </c>
      <c r="D3721" s="12" t="s">
        <v>687</v>
      </c>
      <c r="E3721" s="137" t="s">
        <v>103</v>
      </c>
      <c r="F3721" s="137"/>
      <c r="G3721" s="13" t="s">
        <v>104</v>
      </c>
      <c r="H3721" s="16">
        <v>8.3000000000000004E-2</v>
      </c>
      <c r="I3721" s="15">
        <f t="shared" si="1223"/>
        <v>443.10749999999996</v>
      </c>
      <c r="J3721" s="15">
        <f t="shared" si="1224"/>
        <v>36.78</v>
      </c>
      <c r="K3721" s="65"/>
      <c r="N3721" s="59">
        <v>590.80999999999995</v>
      </c>
      <c r="O3721" s="68">
        <f t="shared" si="1225"/>
        <v>147.70249999999999</v>
      </c>
      <c r="P3721" s="68">
        <f t="shared" si="1209"/>
        <v>443.10749999999996</v>
      </c>
      <c r="Q3721" s="69">
        <f t="shared" si="1226"/>
        <v>0.25</v>
      </c>
    </row>
    <row r="3722" spans="1:17" ht="39" customHeight="1" x14ac:dyDescent="0.2">
      <c r="A3722" s="12" t="s">
        <v>48</v>
      </c>
      <c r="B3722" s="14">
        <v>96536</v>
      </c>
      <c r="C3722" s="12" t="s">
        <v>44</v>
      </c>
      <c r="D3722" s="12" t="s">
        <v>352</v>
      </c>
      <c r="E3722" s="137" t="s">
        <v>103</v>
      </c>
      <c r="F3722" s="137"/>
      <c r="G3722" s="13" t="s">
        <v>101</v>
      </c>
      <c r="H3722" s="16">
        <v>1.1000000000000001</v>
      </c>
      <c r="I3722" s="15">
        <f t="shared" si="1223"/>
        <v>43.230000000000004</v>
      </c>
      <c r="J3722" s="15">
        <f t="shared" si="1224"/>
        <v>47.55</v>
      </c>
      <c r="K3722" s="65"/>
      <c r="N3722" s="59">
        <v>57.64</v>
      </c>
      <c r="O3722" s="68">
        <f t="shared" si="1225"/>
        <v>14.41</v>
      </c>
      <c r="P3722" s="68">
        <f t="shared" si="1209"/>
        <v>43.230000000000004</v>
      </c>
      <c r="Q3722" s="69">
        <f t="shared" si="1226"/>
        <v>0.24999999999999989</v>
      </c>
    </row>
    <row r="3723" spans="1:17" ht="51.95" customHeight="1" x14ac:dyDescent="0.2">
      <c r="A3723" s="12" t="s">
        <v>48</v>
      </c>
      <c r="B3723" s="14">
        <v>87879</v>
      </c>
      <c r="C3723" s="12" t="s">
        <v>44</v>
      </c>
      <c r="D3723" s="12" t="s">
        <v>635</v>
      </c>
      <c r="E3723" s="137" t="s">
        <v>164</v>
      </c>
      <c r="F3723" s="137"/>
      <c r="G3723" s="13" t="s">
        <v>101</v>
      </c>
      <c r="H3723" s="16">
        <v>0.45</v>
      </c>
      <c r="I3723" s="15">
        <f t="shared" si="1223"/>
        <v>3.0525000000000002</v>
      </c>
      <c r="J3723" s="15">
        <f t="shared" si="1224"/>
        <v>1.37</v>
      </c>
      <c r="K3723" s="65"/>
      <c r="N3723" s="59">
        <v>4.07</v>
      </c>
      <c r="O3723" s="68">
        <f t="shared" si="1225"/>
        <v>1.0175000000000001</v>
      </c>
      <c r="P3723" s="68">
        <f t="shared" si="1209"/>
        <v>3.0525000000000002</v>
      </c>
      <c r="Q3723" s="69">
        <f t="shared" si="1226"/>
        <v>0.25</v>
      </c>
    </row>
    <row r="3724" spans="1:17" ht="65.099999999999994" customHeight="1" x14ac:dyDescent="0.2">
      <c r="A3724" s="12" t="s">
        <v>48</v>
      </c>
      <c r="B3724" s="14">
        <v>87529</v>
      </c>
      <c r="C3724" s="12" t="s">
        <v>44</v>
      </c>
      <c r="D3724" s="12" t="s">
        <v>640</v>
      </c>
      <c r="E3724" s="137" t="s">
        <v>164</v>
      </c>
      <c r="F3724" s="137"/>
      <c r="G3724" s="13" t="s">
        <v>101</v>
      </c>
      <c r="H3724" s="16">
        <v>0.45</v>
      </c>
      <c r="I3724" s="15">
        <f t="shared" si="1223"/>
        <v>25.740000000000002</v>
      </c>
      <c r="J3724" s="15">
        <f t="shared" si="1224"/>
        <v>11.58</v>
      </c>
      <c r="K3724" s="65"/>
      <c r="N3724" s="59">
        <v>34.32</v>
      </c>
      <c r="O3724" s="68">
        <f t="shared" si="1225"/>
        <v>8.58</v>
      </c>
      <c r="P3724" s="68">
        <f t="shared" si="1209"/>
        <v>25.740000000000002</v>
      </c>
      <c r="Q3724" s="69">
        <f t="shared" si="1226"/>
        <v>0.25</v>
      </c>
    </row>
    <row r="3725" spans="1:17" ht="39" customHeight="1" thickBot="1" x14ac:dyDescent="0.25">
      <c r="A3725" s="12" t="s">
        <v>48</v>
      </c>
      <c r="B3725" s="14">
        <v>97736</v>
      </c>
      <c r="C3725" s="12" t="s">
        <v>44</v>
      </c>
      <c r="D3725" s="12" t="s">
        <v>1768</v>
      </c>
      <c r="E3725" s="137" t="s">
        <v>103</v>
      </c>
      <c r="F3725" s="137"/>
      <c r="G3725" s="13" t="s">
        <v>104</v>
      </c>
      <c r="H3725" s="16">
        <v>0.06</v>
      </c>
      <c r="I3725" s="15">
        <f t="shared" si="1223"/>
        <v>1212.4575</v>
      </c>
      <c r="J3725" s="15">
        <f t="shared" si="1224"/>
        <v>72.75</v>
      </c>
      <c r="K3725" s="65"/>
      <c r="N3725" s="59">
        <v>1616.61</v>
      </c>
      <c r="O3725" s="68">
        <f t="shared" si="1225"/>
        <v>404.15249999999997</v>
      </c>
      <c r="P3725" s="68">
        <f t="shared" si="1209"/>
        <v>1212.4575</v>
      </c>
      <c r="Q3725" s="69">
        <f t="shared" si="1226"/>
        <v>0.25</v>
      </c>
    </row>
    <row r="3726" spans="1:17" ht="0.95" customHeight="1" thickTop="1" x14ac:dyDescent="0.2">
      <c r="A3726" s="11"/>
      <c r="B3726" s="11"/>
      <c r="C3726" s="11"/>
      <c r="D3726" s="11"/>
      <c r="E3726" s="11"/>
      <c r="F3726" s="11"/>
      <c r="G3726" s="11"/>
      <c r="H3726" s="11"/>
      <c r="I3726" s="11"/>
      <c r="J3726" s="11"/>
      <c r="K3726" s="65" t="b">
        <f t="shared" ref="K3726:K3782" si="1227">IF(J3726="Total",J3727)</f>
        <v>0</v>
      </c>
      <c r="N3726" s="59"/>
      <c r="O3726" s="68">
        <f t="shared" si="1225"/>
        <v>0</v>
      </c>
      <c r="P3726" s="68">
        <f t="shared" ref="P3726:P3789" si="1228">N3726-O3726</f>
        <v>0</v>
      </c>
      <c r="Q3726" s="69" t="e">
        <f t="shared" si="1226"/>
        <v>#DIV/0!</v>
      </c>
    </row>
    <row r="3727" spans="1:17" ht="18" customHeight="1" x14ac:dyDescent="0.2">
      <c r="A3727" s="2" t="s">
        <v>1769</v>
      </c>
      <c r="B3727" s="4" t="s">
        <v>36</v>
      </c>
      <c r="C3727" s="2" t="s">
        <v>37</v>
      </c>
      <c r="D3727" s="2" t="s">
        <v>9</v>
      </c>
      <c r="E3727" s="129" t="s">
        <v>38</v>
      </c>
      <c r="F3727" s="129"/>
      <c r="G3727" s="3" t="s">
        <v>39</v>
      </c>
      <c r="H3727" s="4" t="s">
        <v>40</v>
      </c>
      <c r="I3727" s="4" t="s">
        <v>41</v>
      </c>
      <c r="J3727" s="4" t="s">
        <v>10</v>
      </c>
      <c r="K3727" s="65">
        <f t="shared" si="1227"/>
        <v>416.81</v>
      </c>
      <c r="N3727" s="59" t="s">
        <v>41</v>
      </c>
      <c r="O3727" s="68" t="e">
        <f t="shared" si="1225"/>
        <v>#VALUE!</v>
      </c>
      <c r="P3727" s="68" t="e">
        <f t="shared" si="1228"/>
        <v>#VALUE!</v>
      </c>
      <c r="Q3727" s="69" t="e">
        <f t="shared" si="1226"/>
        <v>#VALUE!</v>
      </c>
    </row>
    <row r="3728" spans="1:17" ht="24" customHeight="1" x14ac:dyDescent="0.2">
      <c r="A3728" s="6" t="s">
        <v>42</v>
      </c>
      <c r="B3728" s="8">
        <v>11736</v>
      </c>
      <c r="C3728" s="6" t="s">
        <v>90</v>
      </c>
      <c r="D3728" s="6" t="s">
        <v>1770</v>
      </c>
      <c r="E3728" s="138" t="s">
        <v>392</v>
      </c>
      <c r="F3728" s="138"/>
      <c r="G3728" s="7" t="s">
        <v>101</v>
      </c>
      <c r="H3728" s="10">
        <v>1</v>
      </c>
      <c r="I3728" s="9">
        <f>SUM(J3729:J3732)</f>
        <v>416.81</v>
      </c>
      <c r="J3728" s="9">
        <f>H3728*I3728</f>
        <v>416.81</v>
      </c>
      <c r="K3728" s="65"/>
      <c r="N3728" s="59">
        <v>555.74</v>
      </c>
      <c r="O3728" s="68">
        <f t="shared" si="1225"/>
        <v>138.935</v>
      </c>
      <c r="P3728" s="68">
        <f t="shared" si="1228"/>
        <v>416.80500000000001</v>
      </c>
      <c r="Q3728" s="69">
        <f t="shared" si="1226"/>
        <v>0.25</v>
      </c>
    </row>
    <row r="3729" spans="1:17" ht="24" customHeight="1" x14ac:dyDescent="0.2">
      <c r="A3729" s="12" t="s">
        <v>48</v>
      </c>
      <c r="B3729" s="14">
        <v>88309</v>
      </c>
      <c r="C3729" s="12" t="s">
        <v>44</v>
      </c>
      <c r="D3729" s="12" t="s">
        <v>273</v>
      </c>
      <c r="E3729" s="137" t="s">
        <v>46</v>
      </c>
      <c r="F3729" s="137"/>
      <c r="G3729" s="13" t="s">
        <v>73</v>
      </c>
      <c r="H3729" s="16">
        <v>1</v>
      </c>
      <c r="I3729" s="15">
        <f t="shared" ref="I3729:I3732" si="1229">P3729</f>
        <v>16.297499999999999</v>
      </c>
      <c r="J3729" s="15">
        <f>ROUND(H3729*I3729,2)</f>
        <v>16.3</v>
      </c>
      <c r="K3729" s="65"/>
      <c r="N3729" s="59">
        <v>21.73</v>
      </c>
      <c r="O3729" s="68">
        <f t="shared" si="1225"/>
        <v>5.4325000000000001</v>
      </c>
      <c r="P3729" s="68">
        <f t="shared" si="1228"/>
        <v>16.297499999999999</v>
      </c>
      <c r="Q3729" s="69">
        <f t="shared" si="1226"/>
        <v>0.25</v>
      </c>
    </row>
    <row r="3730" spans="1:17" ht="24" customHeight="1" x14ac:dyDescent="0.2">
      <c r="A3730" s="12" t="s">
        <v>48</v>
      </c>
      <c r="B3730" s="14">
        <v>88316</v>
      </c>
      <c r="C3730" s="12" t="s">
        <v>44</v>
      </c>
      <c r="D3730" s="12" t="s">
        <v>106</v>
      </c>
      <c r="E3730" s="137" t="s">
        <v>46</v>
      </c>
      <c r="F3730" s="137"/>
      <c r="G3730" s="13" t="s">
        <v>73</v>
      </c>
      <c r="H3730" s="16">
        <v>1</v>
      </c>
      <c r="I3730" s="15">
        <f t="shared" si="1229"/>
        <v>12.84</v>
      </c>
      <c r="J3730" s="15">
        <f>ROUND(H3730*I3730,2)</f>
        <v>12.84</v>
      </c>
      <c r="K3730" s="65"/>
      <c r="N3730" s="59">
        <v>17.12</v>
      </c>
      <c r="O3730" s="68">
        <f t="shared" si="1225"/>
        <v>4.28</v>
      </c>
      <c r="P3730" s="68">
        <f t="shared" si="1228"/>
        <v>12.84</v>
      </c>
      <c r="Q3730" s="69">
        <f t="shared" si="1226"/>
        <v>0.25</v>
      </c>
    </row>
    <row r="3731" spans="1:17" x14ac:dyDescent="0.2">
      <c r="A3731" s="17" t="s">
        <v>50</v>
      </c>
      <c r="B3731" s="19">
        <v>3116</v>
      </c>
      <c r="C3731" s="17" t="s">
        <v>90</v>
      </c>
      <c r="D3731" s="17" t="s">
        <v>13577</v>
      </c>
      <c r="E3731" s="139" t="s">
        <v>54</v>
      </c>
      <c r="F3731" s="139"/>
      <c r="G3731" s="18" t="s">
        <v>390</v>
      </c>
      <c r="H3731" s="21">
        <v>0.6</v>
      </c>
      <c r="I3731" s="20">
        <f t="shared" si="1229"/>
        <v>10.7775</v>
      </c>
      <c r="J3731" s="20">
        <f>ROUND(H3731*I3731,2)</f>
        <v>6.47</v>
      </c>
      <c r="K3731" s="65"/>
      <c r="N3731" s="59">
        <v>14.37</v>
      </c>
      <c r="O3731" s="68">
        <f t="shared" si="1225"/>
        <v>3.5924999999999998</v>
      </c>
      <c r="P3731" s="68">
        <f t="shared" si="1228"/>
        <v>10.7775</v>
      </c>
      <c r="Q3731" s="69">
        <f t="shared" si="1226"/>
        <v>0.25</v>
      </c>
    </row>
    <row r="3732" spans="1:17" ht="26.1" customHeight="1" thickBot="1" x14ac:dyDescent="0.25">
      <c r="A3732" s="17" t="s">
        <v>50</v>
      </c>
      <c r="B3732" s="19">
        <v>12602</v>
      </c>
      <c r="C3732" s="17" t="s">
        <v>90</v>
      </c>
      <c r="D3732" s="17" t="s">
        <v>1771</v>
      </c>
      <c r="E3732" s="139" t="s">
        <v>54</v>
      </c>
      <c r="F3732" s="139"/>
      <c r="G3732" s="18" t="s">
        <v>101</v>
      </c>
      <c r="H3732" s="21">
        <v>1</v>
      </c>
      <c r="I3732" s="20">
        <f t="shared" si="1229"/>
        <v>381.20249999999999</v>
      </c>
      <c r="J3732" s="20">
        <f t="shared" ref="J3732" si="1230">ROUNDDOWN(H3732*I3732,2)</f>
        <v>381.2</v>
      </c>
      <c r="K3732" s="65"/>
      <c r="N3732" s="59">
        <v>508.27</v>
      </c>
      <c r="O3732" s="68">
        <f t="shared" si="1225"/>
        <v>127.0675</v>
      </c>
      <c r="P3732" s="68">
        <f t="shared" si="1228"/>
        <v>381.20249999999999</v>
      </c>
      <c r="Q3732" s="69">
        <f t="shared" si="1226"/>
        <v>0.25</v>
      </c>
    </row>
    <row r="3733" spans="1:17" ht="0.95" customHeight="1" thickTop="1" x14ac:dyDescent="0.2">
      <c r="A3733" s="11"/>
      <c r="B3733" s="11"/>
      <c r="C3733" s="11"/>
      <c r="D3733" s="11"/>
      <c r="E3733" s="11"/>
      <c r="F3733" s="11"/>
      <c r="G3733" s="11"/>
      <c r="H3733" s="11"/>
      <c r="I3733" s="11"/>
      <c r="J3733" s="11"/>
      <c r="K3733" s="65" t="b">
        <f t="shared" si="1227"/>
        <v>0</v>
      </c>
      <c r="N3733" s="59"/>
      <c r="O3733" s="68">
        <f t="shared" si="1225"/>
        <v>0</v>
      </c>
      <c r="P3733" s="68">
        <f t="shared" si="1228"/>
        <v>0</v>
      </c>
      <c r="Q3733" s="69" t="e">
        <f t="shared" si="1226"/>
        <v>#DIV/0!</v>
      </c>
    </row>
    <row r="3734" spans="1:17" ht="18" customHeight="1" x14ac:dyDescent="0.2">
      <c r="A3734" s="2" t="s">
        <v>1772</v>
      </c>
      <c r="B3734" s="4" t="s">
        <v>36</v>
      </c>
      <c r="C3734" s="2" t="s">
        <v>37</v>
      </c>
      <c r="D3734" s="2" t="s">
        <v>9</v>
      </c>
      <c r="E3734" s="129" t="s">
        <v>38</v>
      </c>
      <c r="F3734" s="129"/>
      <c r="G3734" s="3" t="s">
        <v>39</v>
      </c>
      <c r="H3734" s="4" t="s">
        <v>40</v>
      </c>
      <c r="I3734" s="4" t="s">
        <v>41</v>
      </c>
      <c r="J3734" s="4" t="s">
        <v>10</v>
      </c>
      <c r="K3734" s="65">
        <f t="shared" si="1227"/>
        <v>91.49</v>
      </c>
      <c r="N3734" s="59" t="s">
        <v>41</v>
      </c>
      <c r="O3734" s="68" t="e">
        <f t="shared" si="1225"/>
        <v>#VALUE!</v>
      </c>
      <c r="P3734" s="68" t="e">
        <f t="shared" si="1228"/>
        <v>#VALUE!</v>
      </c>
      <c r="Q3734" s="69" t="e">
        <f t="shared" si="1226"/>
        <v>#VALUE!</v>
      </c>
    </row>
    <row r="3735" spans="1:17" ht="26.1" customHeight="1" x14ac:dyDescent="0.2">
      <c r="A3735" s="6" t="s">
        <v>42</v>
      </c>
      <c r="B3735" s="8">
        <v>98510</v>
      </c>
      <c r="C3735" s="6" t="s">
        <v>44</v>
      </c>
      <c r="D3735" s="6" t="s">
        <v>1773</v>
      </c>
      <c r="E3735" s="138" t="s">
        <v>147</v>
      </c>
      <c r="F3735" s="138"/>
      <c r="G3735" s="7" t="s">
        <v>130</v>
      </c>
      <c r="H3735" s="10">
        <v>1</v>
      </c>
      <c r="I3735" s="9">
        <f>SUM(J3736:J3738)</f>
        <v>91.49</v>
      </c>
      <c r="J3735" s="9">
        <f>H3735*I3735</f>
        <v>91.49</v>
      </c>
      <c r="K3735" s="65"/>
      <c r="N3735" s="59">
        <v>121.97999999999999</v>
      </c>
      <c r="O3735" s="68">
        <f t="shared" si="1225"/>
        <v>30.494999999999997</v>
      </c>
      <c r="P3735" s="68">
        <f t="shared" si="1228"/>
        <v>91.484999999999985</v>
      </c>
      <c r="Q3735" s="69">
        <f t="shared" si="1226"/>
        <v>0.25000000000000011</v>
      </c>
    </row>
    <row r="3736" spans="1:17" ht="24" customHeight="1" x14ac:dyDescent="0.2">
      <c r="A3736" s="12" t="s">
        <v>48</v>
      </c>
      <c r="B3736" s="14">
        <v>88316</v>
      </c>
      <c r="C3736" s="12" t="s">
        <v>44</v>
      </c>
      <c r="D3736" s="12" t="s">
        <v>106</v>
      </c>
      <c r="E3736" s="137" t="s">
        <v>46</v>
      </c>
      <c r="F3736" s="137"/>
      <c r="G3736" s="13" t="s">
        <v>73</v>
      </c>
      <c r="H3736" s="16">
        <v>0.72719999999999996</v>
      </c>
      <c r="I3736" s="15">
        <f t="shared" ref="I3736:I3738" si="1231">P3736</f>
        <v>12.84</v>
      </c>
      <c r="J3736" s="15">
        <f t="shared" ref="J3736:J3738" si="1232">ROUNDDOWN(H3736*I3736,2)</f>
        <v>9.33</v>
      </c>
      <c r="K3736" s="65"/>
      <c r="N3736" s="59">
        <v>17.12</v>
      </c>
      <c r="O3736" s="68">
        <f t="shared" si="1225"/>
        <v>4.28</v>
      </c>
      <c r="P3736" s="68">
        <f t="shared" si="1228"/>
        <v>12.84</v>
      </c>
      <c r="Q3736" s="69">
        <f t="shared" si="1226"/>
        <v>0.25</v>
      </c>
    </row>
    <row r="3737" spans="1:17" ht="24" customHeight="1" x14ac:dyDescent="0.2">
      <c r="A3737" s="12" t="s">
        <v>48</v>
      </c>
      <c r="B3737" s="14">
        <v>88441</v>
      </c>
      <c r="C3737" s="12" t="s">
        <v>44</v>
      </c>
      <c r="D3737" s="12" t="s">
        <v>148</v>
      </c>
      <c r="E3737" s="137" t="s">
        <v>46</v>
      </c>
      <c r="F3737" s="137"/>
      <c r="G3737" s="13" t="s">
        <v>73</v>
      </c>
      <c r="H3737" s="16">
        <v>0.18179999999999999</v>
      </c>
      <c r="I3737" s="15">
        <f t="shared" si="1231"/>
        <v>13.3125</v>
      </c>
      <c r="J3737" s="15">
        <f t="shared" si="1232"/>
        <v>2.42</v>
      </c>
      <c r="K3737" s="65"/>
      <c r="N3737" s="59">
        <v>17.75</v>
      </c>
      <c r="O3737" s="68">
        <f t="shared" si="1225"/>
        <v>4.4375</v>
      </c>
      <c r="P3737" s="68">
        <f t="shared" si="1228"/>
        <v>13.3125</v>
      </c>
      <c r="Q3737" s="69">
        <f t="shared" si="1226"/>
        <v>0.25</v>
      </c>
    </row>
    <row r="3738" spans="1:17" ht="39" customHeight="1" thickBot="1" x14ac:dyDescent="0.25">
      <c r="A3738" s="17" t="s">
        <v>50</v>
      </c>
      <c r="B3738" s="19">
        <v>358</v>
      </c>
      <c r="C3738" s="17" t="s">
        <v>44</v>
      </c>
      <c r="D3738" s="17" t="s">
        <v>1774</v>
      </c>
      <c r="E3738" s="139" t="s">
        <v>54</v>
      </c>
      <c r="F3738" s="139"/>
      <c r="G3738" s="18" t="s">
        <v>130</v>
      </c>
      <c r="H3738" s="21">
        <v>1</v>
      </c>
      <c r="I3738" s="20">
        <f t="shared" si="1231"/>
        <v>79.739999999999995</v>
      </c>
      <c r="J3738" s="20">
        <f t="shared" si="1232"/>
        <v>79.739999999999995</v>
      </c>
      <c r="K3738" s="65"/>
      <c r="N3738" s="59">
        <v>106.32</v>
      </c>
      <c r="O3738" s="68">
        <f t="shared" si="1225"/>
        <v>26.58</v>
      </c>
      <c r="P3738" s="68">
        <f t="shared" si="1228"/>
        <v>79.739999999999995</v>
      </c>
      <c r="Q3738" s="69">
        <f t="shared" si="1226"/>
        <v>0.25</v>
      </c>
    </row>
    <row r="3739" spans="1:17" ht="0.95" customHeight="1" thickTop="1" x14ac:dyDescent="0.2">
      <c r="A3739" s="11"/>
      <c r="B3739" s="11"/>
      <c r="C3739" s="11"/>
      <c r="D3739" s="11"/>
      <c r="E3739" s="11"/>
      <c r="F3739" s="11"/>
      <c r="G3739" s="11"/>
      <c r="H3739" s="11"/>
      <c r="I3739" s="11"/>
      <c r="J3739" s="11"/>
      <c r="K3739" s="65" t="b">
        <f t="shared" si="1227"/>
        <v>0</v>
      </c>
      <c r="N3739" s="59"/>
      <c r="O3739" s="68">
        <f t="shared" si="1225"/>
        <v>0</v>
      </c>
      <c r="P3739" s="68">
        <f t="shared" si="1228"/>
        <v>0</v>
      </c>
      <c r="Q3739" s="69" t="e">
        <f t="shared" si="1226"/>
        <v>#DIV/0!</v>
      </c>
    </row>
    <row r="3740" spans="1:17" ht="18" customHeight="1" x14ac:dyDescent="0.2">
      <c r="A3740" s="2" t="s">
        <v>1775</v>
      </c>
      <c r="B3740" s="4" t="s">
        <v>36</v>
      </c>
      <c r="C3740" s="2" t="s">
        <v>37</v>
      </c>
      <c r="D3740" s="2" t="s">
        <v>9</v>
      </c>
      <c r="E3740" s="129" t="s">
        <v>38</v>
      </c>
      <c r="F3740" s="129"/>
      <c r="G3740" s="3" t="s">
        <v>39</v>
      </c>
      <c r="H3740" s="4" t="s">
        <v>40</v>
      </c>
      <c r="I3740" s="4" t="s">
        <v>41</v>
      </c>
      <c r="J3740" s="4" t="s">
        <v>10</v>
      </c>
      <c r="K3740" s="65">
        <f t="shared" si="1227"/>
        <v>16.740000000000002</v>
      </c>
      <c r="N3740" s="59" t="s">
        <v>41</v>
      </c>
      <c r="O3740" s="68" t="e">
        <f t="shared" si="1225"/>
        <v>#VALUE!</v>
      </c>
      <c r="P3740" s="68" t="e">
        <f t="shared" si="1228"/>
        <v>#VALUE!</v>
      </c>
      <c r="Q3740" s="69" t="e">
        <f t="shared" si="1226"/>
        <v>#VALUE!</v>
      </c>
    </row>
    <row r="3741" spans="1:17" ht="26.1" customHeight="1" x14ac:dyDescent="0.2">
      <c r="A3741" s="6" t="s">
        <v>42</v>
      </c>
      <c r="B3741" s="8">
        <v>8763</v>
      </c>
      <c r="C3741" s="6" t="s">
        <v>90</v>
      </c>
      <c r="D3741" s="6" t="s">
        <v>1776</v>
      </c>
      <c r="E3741" s="138" t="s">
        <v>1659</v>
      </c>
      <c r="F3741" s="138"/>
      <c r="G3741" s="7" t="s">
        <v>545</v>
      </c>
      <c r="H3741" s="10">
        <v>1</v>
      </c>
      <c r="I3741" s="9">
        <f>SUM(J3742:J3744)</f>
        <v>16.740000000000002</v>
      </c>
      <c r="J3741" s="9">
        <f>H3741*I3741</f>
        <v>16.740000000000002</v>
      </c>
      <c r="K3741" s="65"/>
      <c r="N3741" s="59">
        <v>22.31</v>
      </c>
      <c r="O3741" s="68">
        <f t="shared" si="1225"/>
        <v>5.5774999999999997</v>
      </c>
      <c r="P3741" s="68">
        <f t="shared" si="1228"/>
        <v>16.732499999999998</v>
      </c>
      <c r="Q3741" s="69">
        <f t="shared" si="1226"/>
        <v>0.25</v>
      </c>
    </row>
    <row r="3742" spans="1:17" ht="24" customHeight="1" x14ac:dyDescent="0.2">
      <c r="A3742" s="12" t="s">
        <v>48</v>
      </c>
      <c r="B3742" s="14">
        <v>88316</v>
      </c>
      <c r="C3742" s="12" t="s">
        <v>44</v>
      </c>
      <c r="D3742" s="12" t="s">
        <v>106</v>
      </c>
      <c r="E3742" s="137" t="s">
        <v>46</v>
      </c>
      <c r="F3742" s="137"/>
      <c r="G3742" s="13" t="s">
        <v>73</v>
      </c>
      <c r="H3742" s="16">
        <v>0.3</v>
      </c>
      <c r="I3742" s="15">
        <f t="shared" ref="I3742:I3744" si="1233">P3742</f>
        <v>12.84</v>
      </c>
      <c r="J3742" s="15">
        <f>ROUND(H3742*I3742,2)</f>
        <v>3.85</v>
      </c>
      <c r="K3742" s="65"/>
      <c r="N3742" s="59">
        <v>17.12</v>
      </c>
      <c r="O3742" s="68">
        <f t="shared" si="1225"/>
        <v>4.28</v>
      </c>
      <c r="P3742" s="68">
        <f t="shared" si="1228"/>
        <v>12.84</v>
      </c>
      <c r="Q3742" s="69">
        <f t="shared" si="1226"/>
        <v>0.25</v>
      </c>
    </row>
    <row r="3743" spans="1:17" ht="24" customHeight="1" x14ac:dyDescent="0.2">
      <c r="A3743" s="17" t="s">
        <v>50</v>
      </c>
      <c r="B3743" s="19">
        <v>140</v>
      </c>
      <c r="C3743" s="17" t="s">
        <v>90</v>
      </c>
      <c r="D3743" s="17" t="s">
        <v>1777</v>
      </c>
      <c r="E3743" s="139" t="s">
        <v>54</v>
      </c>
      <c r="F3743" s="139"/>
      <c r="G3743" s="18" t="s">
        <v>104</v>
      </c>
      <c r="H3743" s="21">
        <v>0.03</v>
      </c>
      <c r="I3743" s="20">
        <f t="shared" si="1233"/>
        <v>15.75</v>
      </c>
      <c r="J3743" s="20">
        <f t="shared" ref="J3743:J3744" si="1234">ROUND(H3743*I3743,2)</f>
        <v>0.47</v>
      </c>
      <c r="K3743" s="65"/>
      <c r="N3743" s="59">
        <v>21</v>
      </c>
      <c r="O3743" s="68">
        <f t="shared" si="1225"/>
        <v>5.25</v>
      </c>
      <c r="P3743" s="68">
        <f t="shared" si="1228"/>
        <v>15.75</v>
      </c>
      <c r="Q3743" s="69">
        <f t="shared" si="1226"/>
        <v>0.25</v>
      </c>
    </row>
    <row r="3744" spans="1:17" ht="24" customHeight="1" thickBot="1" x14ac:dyDescent="0.25">
      <c r="A3744" s="17" t="s">
        <v>50</v>
      </c>
      <c r="B3744" s="19">
        <v>9013</v>
      </c>
      <c r="C3744" s="17" t="s">
        <v>90</v>
      </c>
      <c r="D3744" s="17" t="s">
        <v>1778</v>
      </c>
      <c r="E3744" s="139" t="s">
        <v>54</v>
      </c>
      <c r="F3744" s="139"/>
      <c r="G3744" s="18" t="s">
        <v>545</v>
      </c>
      <c r="H3744" s="21">
        <v>1</v>
      </c>
      <c r="I3744" s="20">
        <f t="shared" si="1233"/>
        <v>12.414999999999999</v>
      </c>
      <c r="J3744" s="20">
        <f t="shared" si="1234"/>
        <v>12.42</v>
      </c>
      <c r="K3744" s="65"/>
      <c r="N3744" s="59">
        <v>16.54</v>
      </c>
      <c r="O3744" s="68">
        <f t="shared" si="1225"/>
        <v>4.1349999999999998</v>
      </c>
      <c r="P3744" s="68">
        <f>N3744-O3744+0.01</f>
        <v>12.414999999999999</v>
      </c>
      <c r="Q3744" s="69">
        <f t="shared" si="1226"/>
        <v>0.24939540507859737</v>
      </c>
    </row>
    <row r="3745" spans="1:17" ht="0.95" customHeight="1" thickTop="1" x14ac:dyDescent="0.2">
      <c r="A3745" s="11"/>
      <c r="B3745" s="11"/>
      <c r="C3745" s="11"/>
      <c r="D3745" s="11"/>
      <c r="E3745" s="11"/>
      <c r="F3745" s="11"/>
      <c r="G3745" s="11"/>
      <c r="H3745" s="11"/>
      <c r="I3745" s="11"/>
      <c r="J3745" s="11"/>
      <c r="K3745" s="65" t="b">
        <f t="shared" si="1227"/>
        <v>0</v>
      </c>
      <c r="N3745" s="59"/>
      <c r="O3745" s="68">
        <f t="shared" si="1225"/>
        <v>0</v>
      </c>
      <c r="P3745" s="68">
        <f t="shared" si="1228"/>
        <v>0</v>
      </c>
      <c r="Q3745" s="69" t="e">
        <f t="shared" si="1226"/>
        <v>#DIV/0!</v>
      </c>
    </row>
    <row r="3746" spans="1:17" ht="18" customHeight="1" x14ac:dyDescent="0.2">
      <c r="A3746" s="2" t="s">
        <v>1779</v>
      </c>
      <c r="B3746" s="4" t="s">
        <v>36</v>
      </c>
      <c r="C3746" s="2" t="s">
        <v>37</v>
      </c>
      <c r="D3746" s="2" t="s">
        <v>9</v>
      </c>
      <c r="E3746" s="129" t="s">
        <v>38</v>
      </c>
      <c r="F3746" s="129"/>
      <c r="G3746" s="3" t="s">
        <v>39</v>
      </c>
      <c r="H3746" s="4" t="s">
        <v>40</v>
      </c>
      <c r="I3746" s="4" t="s">
        <v>41</v>
      </c>
      <c r="J3746" s="4" t="s">
        <v>10</v>
      </c>
      <c r="K3746" s="65">
        <f t="shared" si="1227"/>
        <v>554.15</v>
      </c>
      <c r="N3746" s="59" t="s">
        <v>41</v>
      </c>
      <c r="O3746" s="68" t="e">
        <f t="shared" si="1225"/>
        <v>#VALUE!</v>
      </c>
      <c r="P3746" s="68" t="e">
        <f t="shared" si="1228"/>
        <v>#VALUE!</v>
      </c>
      <c r="Q3746" s="69" t="e">
        <f t="shared" si="1226"/>
        <v>#VALUE!</v>
      </c>
    </row>
    <row r="3747" spans="1:17" ht="39" customHeight="1" x14ac:dyDescent="0.2">
      <c r="A3747" s="6" t="s">
        <v>42</v>
      </c>
      <c r="B3747" s="8">
        <v>7967</v>
      </c>
      <c r="C3747" s="6" t="s">
        <v>90</v>
      </c>
      <c r="D3747" s="6" t="s">
        <v>1780</v>
      </c>
      <c r="E3747" s="138" t="s">
        <v>536</v>
      </c>
      <c r="F3747" s="138"/>
      <c r="G3747" s="7" t="s">
        <v>390</v>
      </c>
      <c r="H3747" s="10">
        <v>1</v>
      </c>
      <c r="I3747" s="9">
        <f>SUM(J3748:J3751)</f>
        <v>554.15</v>
      </c>
      <c r="J3747" s="9">
        <f>H3747*I3747</f>
        <v>554.15</v>
      </c>
      <c r="K3747" s="65"/>
      <c r="N3747" s="59">
        <v>738.86</v>
      </c>
      <c r="O3747" s="68">
        <f t="shared" si="1225"/>
        <v>184.715</v>
      </c>
      <c r="P3747" s="68">
        <f t="shared" si="1228"/>
        <v>554.14499999999998</v>
      </c>
      <c r="Q3747" s="69">
        <f t="shared" si="1226"/>
        <v>0.25</v>
      </c>
    </row>
    <row r="3748" spans="1:17" ht="24" customHeight="1" x14ac:dyDescent="0.2">
      <c r="A3748" s="12" t="s">
        <v>48</v>
      </c>
      <c r="B3748" s="14">
        <v>88316</v>
      </c>
      <c r="C3748" s="12" t="s">
        <v>44</v>
      </c>
      <c r="D3748" s="12" t="s">
        <v>106</v>
      </c>
      <c r="E3748" s="137" t="s">
        <v>46</v>
      </c>
      <c r="F3748" s="137"/>
      <c r="G3748" s="13" t="s">
        <v>73</v>
      </c>
      <c r="H3748" s="16">
        <v>1</v>
      </c>
      <c r="I3748" s="15">
        <f t="shared" ref="I3748:I3751" si="1235">P3748</f>
        <v>12.84</v>
      </c>
      <c r="J3748" s="15">
        <f>ROUND(H3748*I3748,2)</f>
        <v>12.84</v>
      </c>
      <c r="K3748" s="65"/>
      <c r="N3748" s="59">
        <v>17.12</v>
      </c>
      <c r="O3748" s="68">
        <f t="shared" si="1225"/>
        <v>4.28</v>
      </c>
      <c r="P3748" s="68">
        <f t="shared" si="1228"/>
        <v>12.84</v>
      </c>
      <c r="Q3748" s="69">
        <f t="shared" si="1226"/>
        <v>0.25</v>
      </c>
    </row>
    <row r="3749" spans="1:17" ht="24" customHeight="1" x14ac:dyDescent="0.2">
      <c r="A3749" s="12" t="s">
        <v>48</v>
      </c>
      <c r="B3749" s="14">
        <v>88309</v>
      </c>
      <c r="C3749" s="12" t="s">
        <v>44</v>
      </c>
      <c r="D3749" s="12" t="s">
        <v>273</v>
      </c>
      <c r="E3749" s="137" t="s">
        <v>46</v>
      </c>
      <c r="F3749" s="137"/>
      <c r="G3749" s="13" t="s">
        <v>73</v>
      </c>
      <c r="H3749" s="16">
        <v>1</v>
      </c>
      <c r="I3749" s="15">
        <f t="shared" si="1235"/>
        <v>16.297499999999999</v>
      </c>
      <c r="J3749" s="15">
        <f>ROUND(H3749*I3749,2)</f>
        <v>16.3</v>
      </c>
      <c r="K3749" s="65"/>
      <c r="N3749" s="59">
        <v>21.73</v>
      </c>
      <c r="O3749" s="68">
        <f t="shared" si="1225"/>
        <v>5.4325000000000001</v>
      </c>
      <c r="P3749" s="68">
        <f t="shared" si="1228"/>
        <v>16.297499999999999</v>
      </c>
      <c r="Q3749" s="69">
        <f t="shared" si="1226"/>
        <v>0.25</v>
      </c>
    </row>
    <row r="3750" spans="1:17" ht="24" customHeight="1" x14ac:dyDescent="0.2">
      <c r="A3750" s="17" t="s">
        <v>50</v>
      </c>
      <c r="B3750" s="19">
        <v>1689</v>
      </c>
      <c r="C3750" s="17" t="s">
        <v>90</v>
      </c>
      <c r="D3750" s="17" t="s">
        <v>1781</v>
      </c>
      <c r="E3750" s="139" t="s">
        <v>54</v>
      </c>
      <c r="F3750" s="139"/>
      <c r="G3750" s="18" t="s">
        <v>1782</v>
      </c>
      <c r="H3750" s="21">
        <v>8</v>
      </c>
      <c r="I3750" s="20">
        <f t="shared" si="1235"/>
        <v>0.72</v>
      </c>
      <c r="J3750" s="20">
        <f>ROUND(H3750*I3750,2)</f>
        <v>5.76</v>
      </c>
      <c r="K3750" s="65"/>
      <c r="N3750" s="59">
        <v>0.96</v>
      </c>
      <c r="O3750" s="68">
        <f t="shared" si="1225"/>
        <v>0.24</v>
      </c>
      <c r="P3750" s="68">
        <f t="shared" si="1228"/>
        <v>0.72</v>
      </c>
      <c r="Q3750" s="69">
        <f t="shared" si="1226"/>
        <v>0.25</v>
      </c>
    </row>
    <row r="3751" spans="1:17" ht="39" customHeight="1" thickBot="1" x14ac:dyDescent="0.25">
      <c r="A3751" s="17" t="s">
        <v>50</v>
      </c>
      <c r="B3751" s="19">
        <v>7938</v>
      </c>
      <c r="C3751" s="17" t="s">
        <v>90</v>
      </c>
      <c r="D3751" s="17" t="s">
        <v>1783</v>
      </c>
      <c r="E3751" s="139" t="s">
        <v>54</v>
      </c>
      <c r="F3751" s="139"/>
      <c r="G3751" s="18" t="s">
        <v>390</v>
      </c>
      <c r="H3751" s="21">
        <v>1</v>
      </c>
      <c r="I3751" s="20">
        <f t="shared" si="1235"/>
        <v>519.24750000000006</v>
      </c>
      <c r="J3751" s="20">
        <f>ROUND(H3751*I3751,2)</f>
        <v>519.25</v>
      </c>
      <c r="K3751" s="65"/>
      <c r="N3751" s="59">
        <v>692.33</v>
      </c>
      <c r="O3751" s="68">
        <f t="shared" si="1225"/>
        <v>173.08250000000001</v>
      </c>
      <c r="P3751" s="68">
        <f t="shared" si="1228"/>
        <v>519.24750000000006</v>
      </c>
      <c r="Q3751" s="69">
        <f t="shared" si="1226"/>
        <v>0.25</v>
      </c>
    </row>
    <row r="3752" spans="1:17" ht="0.95" customHeight="1" thickTop="1" x14ac:dyDescent="0.2">
      <c r="A3752" s="11"/>
      <c r="B3752" s="11"/>
      <c r="C3752" s="11"/>
      <c r="D3752" s="11"/>
      <c r="E3752" s="11"/>
      <c r="F3752" s="11"/>
      <c r="G3752" s="11"/>
      <c r="H3752" s="11"/>
      <c r="I3752" s="11"/>
      <c r="J3752" s="11"/>
      <c r="K3752" s="65" t="b">
        <f t="shared" si="1227"/>
        <v>0</v>
      </c>
      <c r="N3752" s="59"/>
      <c r="O3752" s="68">
        <f t="shared" si="1225"/>
        <v>0</v>
      </c>
      <c r="P3752" s="68">
        <f t="shared" si="1228"/>
        <v>0</v>
      </c>
      <c r="Q3752" s="69" t="e">
        <f t="shared" si="1226"/>
        <v>#DIV/0!</v>
      </c>
    </row>
    <row r="3753" spans="1:17" ht="18" customHeight="1" x14ac:dyDescent="0.2">
      <c r="A3753" s="2" t="s">
        <v>1784</v>
      </c>
      <c r="B3753" s="4" t="s">
        <v>36</v>
      </c>
      <c r="C3753" s="2" t="s">
        <v>37</v>
      </c>
      <c r="D3753" s="2" t="s">
        <v>9</v>
      </c>
      <c r="E3753" s="129" t="s">
        <v>38</v>
      </c>
      <c r="F3753" s="129"/>
      <c r="G3753" s="3" t="s">
        <v>39</v>
      </c>
      <c r="H3753" s="4" t="s">
        <v>40</v>
      </c>
      <c r="I3753" s="4" t="s">
        <v>41</v>
      </c>
      <c r="J3753" s="4" t="s">
        <v>10</v>
      </c>
      <c r="K3753" s="65">
        <f t="shared" si="1227"/>
        <v>18209.77</v>
      </c>
      <c r="N3753" s="59" t="s">
        <v>41</v>
      </c>
      <c r="O3753" s="68" t="e">
        <f t="shared" si="1225"/>
        <v>#VALUE!</v>
      </c>
      <c r="P3753" s="68" t="e">
        <f t="shared" si="1228"/>
        <v>#VALUE!</v>
      </c>
      <c r="Q3753" s="69" t="e">
        <f t="shared" si="1226"/>
        <v>#VALUE!</v>
      </c>
    </row>
    <row r="3754" spans="1:17" ht="51.95" customHeight="1" x14ac:dyDescent="0.2">
      <c r="A3754" s="6" t="s">
        <v>42</v>
      </c>
      <c r="B3754" s="8" t="s">
        <v>1785</v>
      </c>
      <c r="C3754" s="6" t="s">
        <v>87</v>
      </c>
      <c r="D3754" s="6" t="s">
        <v>1786</v>
      </c>
      <c r="E3754" s="138" t="s">
        <v>46</v>
      </c>
      <c r="F3754" s="138"/>
      <c r="G3754" s="7" t="s">
        <v>545</v>
      </c>
      <c r="H3754" s="10">
        <v>1</v>
      </c>
      <c r="I3754" s="9">
        <f>SUM(J3755)</f>
        <v>18209.77</v>
      </c>
      <c r="J3754" s="9">
        <f>H3754*I3754</f>
        <v>18209.77</v>
      </c>
      <c r="K3754" s="65"/>
      <c r="N3754" s="59">
        <v>24279.69</v>
      </c>
      <c r="O3754" s="68">
        <f t="shared" si="1225"/>
        <v>6069.9224999999997</v>
      </c>
      <c r="P3754" s="68">
        <f t="shared" si="1228"/>
        <v>18209.767499999998</v>
      </c>
      <c r="Q3754" s="69">
        <f t="shared" si="1226"/>
        <v>0.25</v>
      </c>
    </row>
    <row r="3755" spans="1:17" ht="65.099999999999994" customHeight="1" thickBot="1" x14ac:dyDescent="0.25">
      <c r="A3755" s="17" t="s">
        <v>50</v>
      </c>
      <c r="B3755" s="19">
        <v>11064</v>
      </c>
      <c r="C3755" s="17" t="s">
        <v>90</v>
      </c>
      <c r="D3755" s="17" t="s">
        <v>1787</v>
      </c>
      <c r="E3755" s="139" t="s">
        <v>54</v>
      </c>
      <c r="F3755" s="139"/>
      <c r="G3755" s="18" t="s">
        <v>545</v>
      </c>
      <c r="H3755" s="21">
        <v>1</v>
      </c>
      <c r="I3755" s="20">
        <f t="shared" ref="I3755" si="1236">P3755</f>
        <v>18209.767499999998</v>
      </c>
      <c r="J3755" s="20">
        <f>ROUND(H3755*I3755,2)</f>
        <v>18209.77</v>
      </c>
      <c r="K3755" s="65"/>
      <c r="N3755" s="59">
        <v>24279.69</v>
      </c>
      <c r="O3755" s="68">
        <f t="shared" si="1225"/>
        <v>6069.9224999999997</v>
      </c>
      <c r="P3755" s="68">
        <f t="shared" si="1228"/>
        <v>18209.767499999998</v>
      </c>
      <c r="Q3755" s="69">
        <f t="shared" si="1226"/>
        <v>0.25</v>
      </c>
    </row>
    <row r="3756" spans="1:17" ht="0.95" customHeight="1" thickTop="1" x14ac:dyDescent="0.2">
      <c r="A3756" s="11"/>
      <c r="B3756" s="11"/>
      <c r="C3756" s="11"/>
      <c r="D3756" s="11"/>
      <c r="E3756" s="11"/>
      <c r="F3756" s="11"/>
      <c r="G3756" s="11"/>
      <c r="H3756" s="11"/>
      <c r="I3756" s="11"/>
      <c r="J3756" s="11"/>
      <c r="K3756" s="65" t="b">
        <f t="shared" si="1227"/>
        <v>0</v>
      </c>
      <c r="N3756" s="59"/>
      <c r="O3756" s="68">
        <f t="shared" si="1225"/>
        <v>0</v>
      </c>
      <c r="P3756" s="68">
        <f t="shared" si="1228"/>
        <v>0</v>
      </c>
      <c r="Q3756" s="69" t="e">
        <f t="shared" si="1226"/>
        <v>#DIV/0!</v>
      </c>
    </row>
    <row r="3757" spans="1:17" ht="18" customHeight="1" x14ac:dyDescent="0.2">
      <c r="A3757" s="2" t="s">
        <v>1788</v>
      </c>
      <c r="B3757" s="4" t="s">
        <v>36</v>
      </c>
      <c r="C3757" s="2" t="s">
        <v>37</v>
      </c>
      <c r="D3757" s="2" t="s">
        <v>9</v>
      </c>
      <c r="E3757" s="129" t="s">
        <v>38</v>
      </c>
      <c r="F3757" s="129"/>
      <c r="G3757" s="3" t="s">
        <v>39</v>
      </c>
      <c r="H3757" s="4" t="s">
        <v>40</v>
      </c>
      <c r="I3757" s="4" t="s">
        <v>41</v>
      </c>
      <c r="J3757" s="4" t="s">
        <v>10</v>
      </c>
      <c r="K3757" s="65">
        <f t="shared" si="1227"/>
        <v>9307.25</v>
      </c>
      <c r="N3757" s="59" t="s">
        <v>41</v>
      </c>
      <c r="O3757" s="68" t="e">
        <f t="shared" si="1225"/>
        <v>#VALUE!</v>
      </c>
      <c r="P3757" s="68" t="e">
        <f t="shared" si="1228"/>
        <v>#VALUE!</v>
      </c>
      <c r="Q3757" s="69" t="e">
        <f t="shared" si="1226"/>
        <v>#VALUE!</v>
      </c>
    </row>
    <row r="3758" spans="1:17" ht="26.1" customHeight="1" x14ac:dyDescent="0.2">
      <c r="A3758" s="6" t="s">
        <v>42</v>
      </c>
      <c r="B3758" s="8" t="s">
        <v>1789</v>
      </c>
      <c r="C3758" s="6" t="s">
        <v>87</v>
      </c>
      <c r="D3758" s="6" t="s">
        <v>1790</v>
      </c>
      <c r="E3758" s="138" t="s">
        <v>46</v>
      </c>
      <c r="F3758" s="138"/>
      <c r="G3758" s="7" t="s">
        <v>545</v>
      </c>
      <c r="H3758" s="10">
        <v>1</v>
      </c>
      <c r="I3758" s="9">
        <f>SUM(J3759)</f>
        <v>9307.25</v>
      </c>
      <c r="J3758" s="9">
        <f>H3758*I3758</f>
        <v>9307.25</v>
      </c>
      <c r="K3758" s="65"/>
      <c r="N3758" s="59">
        <v>12409.67</v>
      </c>
      <c r="O3758" s="68">
        <f t="shared" si="1225"/>
        <v>3102.4175</v>
      </c>
      <c r="P3758" s="68">
        <f t="shared" si="1228"/>
        <v>9307.2525000000005</v>
      </c>
      <c r="Q3758" s="69">
        <f t="shared" si="1226"/>
        <v>0.25</v>
      </c>
    </row>
    <row r="3759" spans="1:17" ht="26.1" customHeight="1" thickBot="1" x14ac:dyDescent="0.25">
      <c r="A3759" s="17" t="s">
        <v>50</v>
      </c>
      <c r="B3759" s="19" t="s">
        <v>1791</v>
      </c>
      <c r="C3759" s="17" t="s">
        <v>87</v>
      </c>
      <c r="D3759" s="17" t="s">
        <v>1792</v>
      </c>
      <c r="E3759" s="139" t="s">
        <v>54</v>
      </c>
      <c r="F3759" s="139"/>
      <c r="G3759" s="18" t="s">
        <v>545</v>
      </c>
      <c r="H3759" s="21">
        <v>1</v>
      </c>
      <c r="I3759" s="20">
        <f t="shared" ref="I3759" si="1237">P3759</f>
        <v>9307.2525000000005</v>
      </c>
      <c r="J3759" s="20">
        <f t="shared" ref="J3759" si="1238">ROUNDDOWN(H3759*I3759,2)</f>
        <v>9307.25</v>
      </c>
      <c r="K3759" s="65"/>
      <c r="N3759" s="59">
        <v>12409.67</v>
      </c>
      <c r="O3759" s="68">
        <f t="shared" si="1225"/>
        <v>3102.4175</v>
      </c>
      <c r="P3759" s="68">
        <f t="shared" si="1228"/>
        <v>9307.2525000000005</v>
      </c>
      <c r="Q3759" s="69">
        <f t="shared" si="1226"/>
        <v>0.25</v>
      </c>
    </row>
    <row r="3760" spans="1:17" ht="0.95" customHeight="1" thickTop="1" x14ac:dyDescent="0.2">
      <c r="A3760" s="11"/>
      <c r="B3760" s="11"/>
      <c r="C3760" s="11"/>
      <c r="D3760" s="11"/>
      <c r="E3760" s="11"/>
      <c r="F3760" s="11"/>
      <c r="G3760" s="11"/>
      <c r="H3760" s="11"/>
      <c r="I3760" s="11"/>
      <c r="J3760" s="11"/>
      <c r="K3760" s="65" t="b">
        <f t="shared" si="1227"/>
        <v>0</v>
      </c>
      <c r="N3760" s="59"/>
      <c r="O3760" s="68">
        <f t="shared" si="1225"/>
        <v>0</v>
      </c>
      <c r="P3760" s="68">
        <f t="shared" si="1228"/>
        <v>0</v>
      </c>
      <c r="Q3760" s="69" t="e">
        <f t="shared" si="1226"/>
        <v>#DIV/0!</v>
      </c>
    </row>
    <row r="3761" spans="1:17" ht="18" customHeight="1" x14ac:dyDescent="0.2">
      <c r="A3761" s="2" t="s">
        <v>1793</v>
      </c>
      <c r="B3761" s="4" t="s">
        <v>36</v>
      </c>
      <c r="C3761" s="2" t="s">
        <v>37</v>
      </c>
      <c r="D3761" s="2" t="s">
        <v>9</v>
      </c>
      <c r="E3761" s="129" t="s">
        <v>38</v>
      </c>
      <c r="F3761" s="129"/>
      <c r="G3761" s="3" t="s">
        <v>39</v>
      </c>
      <c r="H3761" s="4" t="s">
        <v>40</v>
      </c>
      <c r="I3761" s="4" t="s">
        <v>41</v>
      </c>
      <c r="J3761" s="4" t="s">
        <v>10</v>
      </c>
      <c r="K3761" s="65">
        <f t="shared" si="1227"/>
        <v>680.68999999999994</v>
      </c>
      <c r="N3761" s="59" t="s">
        <v>41</v>
      </c>
      <c r="O3761" s="68" t="e">
        <f t="shared" si="1225"/>
        <v>#VALUE!</v>
      </c>
      <c r="P3761" s="68" t="e">
        <f t="shared" si="1228"/>
        <v>#VALUE!</v>
      </c>
      <c r="Q3761" s="69" t="e">
        <f t="shared" si="1226"/>
        <v>#VALUE!</v>
      </c>
    </row>
    <row r="3762" spans="1:17" ht="26.1" customHeight="1" x14ac:dyDescent="0.2">
      <c r="A3762" s="6" t="s">
        <v>42</v>
      </c>
      <c r="B3762" s="8" t="s">
        <v>1794</v>
      </c>
      <c r="C3762" s="6" t="s">
        <v>87</v>
      </c>
      <c r="D3762" s="6" t="s">
        <v>1795</v>
      </c>
      <c r="E3762" s="138" t="s">
        <v>46</v>
      </c>
      <c r="F3762" s="138"/>
      <c r="G3762" s="7" t="s">
        <v>130</v>
      </c>
      <c r="H3762" s="10">
        <v>1</v>
      </c>
      <c r="I3762" s="9">
        <f>SUM(J3763:J3767)</f>
        <v>680.68999999999994</v>
      </c>
      <c r="J3762" s="9">
        <f>H3762*I3762</f>
        <v>680.68999999999994</v>
      </c>
      <c r="K3762" s="65"/>
      <c r="N3762" s="59">
        <v>907.57999999999993</v>
      </c>
      <c r="O3762" s="68">
        <f t="shared" si="1225"/>
        <v>226.89499999999998</v>
      </c>
      <c r="P3762" s="68">
        <f t="shared" si="1228"/>
        <v>680.68499999999995</v>
      </c>
      <c r="Q3762" s="69">
        <f t="shared" si="1226"/>
        <v>0.25</v>
      </c>
    </row>
    <row r="3763" spans="1:17" ht="24" customHeight="1" x14ac:dyDescent="0.2">
      <c r="A3763" s="12" t="s">
        <v>48</v>
      </c>
      <c r="B3763" s="14">
        <v>88316</v>
      </c>
      <c r="C3763" s="12" t="s">
        <v>44</v>
      </c>
      <c r="D3763" s="12" t="s">
        <v>106</v>
      </c>
      <c r="E3763" s="137" t="s">
        <v>46</v>
      </c>
      <c r="F3763" s="137"/>
      <c r="G3763" s="13" t="s">
        <v>73</v>
      </c>
      <c r="H3763" s="16">
        <v>6.2380000000000004</v>
      </c>
      <c r="I3763" s="15">
        <f t="shared" ref="I3763:I3767" si="1239">P3763</f>
        <v>12.84</v>
      </c>
      <c r="J3763" s="15">
        <f>ROUND(H3763*I3763,2)</f>
        <v>80.099999999999994</v>
      </c>
      <c r="K3763" s="65"/>
      <c r="N3763" s="59">
        <v>17.12</v>
      </c>
      <c r="O3763" s="68">
        <f t="shared" si="1225"/>
        <v>4.28</v>
      </c>
      <c r="P3763" s="68">
        <f t="shared" si="1228"/>
        <v>12.84</v>
      </c>
      <c r="Q3763" s="69">
        <f t="shared" si="1226"/>
        <v>0.25</v>
      </c>
    </row>
    <row r="3764" spans="1:17" ht="26.1" customHeight="1" x14ac:dyDescent="0.2">
      <c r="A3764" s="17" t="s">
        <v>50</v>
      </c>
      <c r="B3764" s="19">
        <v>370</v>
      </c>
      <c r="C3764" s="17" t="s">
        <v>44</v>
      </c>
      <c r="D3764" s="17" t="s">
        <v>315</v>
      </c>
      <c r="E3764" s="139" t="s">
        <v>54</v>
      </c>
      <c r="F3764" s="139"/>
      <c r="G3764" s="18" t="s">
        <v>104</v>
      </c>
      <c r="H3764" s="21">
        <v>0.83499999999999996</v>
      </c>
      <c r="I3764" s="20">
        <f t="shared" si="1239"/>
        <v>67.5</v>
      </c>
      <c r="J3764" s="20">
        <f t="shared" ref="J3764:J3767" si="1240">ROUNDDOWN(H3764*I3764,2)</f>
        <v>56.36</v>
      </c>
      <c r="K3764" s="65"/>
      <c r="N3764" s="59">
        <v>90</v>
      </c>
      <c r="O3764" s="68">
        <f t="shared" si="1225"/>
        <v>22.5</v>
      </c>
      <c r="P3764" s="68">
        <f t="shared" si="1228"/>
        <v>67.5</v>
      </c>
      <c r="Q3764" s="69">
        <f t="shared" si="1226"/>
        <v>0.25</v>
      </c>
    </row>
    <row r="3765" spans="1:17" ht="24" customHeight="1" x14ac:dyDescent="0.2">
      <c r="A3765" s="17" t="s">
        <v>50</v>
      </c>
      <c r="B3765" s="19">
        <v>1379</v>
      </c>
      <c r="C3765" s="17" t="s">
        <v>44</v>
      </c>
      <c r="D3765" s="17" t="s">
        <v>316</v>
      </c>
      <c r="E3765" s="139" t="s">
        <v>54</v>
      </c>
      <c r="F3765" s="139"/>
      <c r="G3765" s="18" t="s">
        <v>112</v>
      </c>
      <c r="H3765" s="21">
        <v>283.30900000000003</v>
      </c>
      <c r="I3765" s="20">
        <f t="shared" si="1239"/>
        <v>0.73499999999999999</v>
      </c>
      <c r="J3765" s="20">
        <f t="shared" si="1240"/>
        <v>208.23</v>
      </c>
      <c r="K3765" s="65"/>
      <c r="N3765" s="59">
        <v>0.98</v>
      </c>
      <c r="O3765" s="68">
        <f t="shared" si="1225"/>
        <v>0.245</v>
      </c>
      <c r="P3765" s="68">
        <f t="shared" si="1228"/>
        <v>0.73499999999999999</v>
      </c>
      <c r="Q3765" s="69">
        <f t="shared" si="1226"/>
        <v>0.25</v>
      </c>
    </row>
    <row r="3766" spans="1:17" ht="26.1" customHeight="1" x14ac:dyDescent="0.2">
      <c r="A3766" s="17" t="s">
        <v>50</v>
      </c>
      <c r="B3766" s="19">
        <v>4734</v>
      </c>
      <c r="C3766" s="17" t="s">
        <v>44</v>
      </c>
      <c r="D3766" s="17" t="s">
        <v>1796</v>
      </c>
      <c r="E3766" s="139" t="s">
        <v>54</v>
      </c>
      <c r="F3766" s="139"/>
      <c r="G3766" s="18" t="s">
        <v>104</v>
      </c>
      <c r="H3766" s="21">
        <v>0.59460000000000002</v>
      </c>
      <c r="I3766" s="20">
        <f t="shared" si="1239"/>
        <v>549.36750000000006</v>
      </c>
      <c r="J3766" s="20">
        <f t="shared" si="1240"/>
        <v>326.64999999999998</v>
      </c>
      <c r="K3766" s="65"/>
      <c r="N3766" s="59">
        <v>732.49</v>
      </c>
      <c r="O3766" s="68">
        <f t="shared" si="1225"/>
        <v>183.1225</v>
      </c>
      <c r="P3766" s="68">
        <f t="shared" si="1228"/>
        <v>549.36750000000006</v>
      </c>
      <c r="Q3766" s="69">
        <f t="shared" si="1226"/>
        <v>0.24999999999999989</v>
      </c>
    </row>
    <row r="3767" spans="1:17" ht="39" customHeight="1" thickBot="1" x14ac:dyDescent="0.25">
      <c r="A3767" s="17" t="s">
        <v>50</v>
      </c>
      <c r="B3767" s="19">
        <v>43682</v>
      </c>
      <c r="C3767" s="17" t="s">
        <v>44</v>
      </c>
      <c r="D3767" s="17" t="s">
        <v>1797</v>
      </c>
      <c r="E3767" s="139" t="s">
        <v>54</v>
      </c>
      <c r="F3767" s="139"/>
      <c r="G3767" s="18" t="s">
        <v>101</v>
      </c>
      <c r="H3767" s="21">
        <v>0.5</v>
      </c>
      <c r="I3767" s="20">
        <f t="shared" si="1239"/>
        <v>18.705000000000002</v>
      </c>
      <c r="J3767" s="20">
        <f t="shared" si="1240"/>
        <v>9.35</v>
      </c>
      <c r="K3767" s="65"/>
      <c r="N3767" s="59">
        <v>24.94</v>
      </c>
      <c r="O3767" s="68">
        <f t="shared" si="1225"/>
        <v>6.2350000000000003</v>
      </c>
      <c r="P3767" s="68">
        <f t="shared" si="1228"/>
        <v>18.705000000000002</v>
      </c>
      <c r="Q3767" s="69">
        <f t="shared" si="1226"/>
        <v>0.25</v>
      </c>
    </row>
    <row r="3768" spans="1:17" ht="0.95" customHeight="1" thickTop="1" x14ac:dyDescent="0.2">
      <c r="A3768" s="11"/>
      <c r="B3768" s="11"/>
      <c r="C3768" s="11"/>
      <c r="D3768" s="11"/>
      <c r="E3768" s="11"/>
      <c r="F3768" s="11"/>
      <c r="G3768" s="11"/>
      <c r="H3768" s="11"/>
      <c r="I3768" s="11"/>
      <c r="J3768" s="11"/>
      <c r="K3768" s="65" t="b">
        <f t="shared" si="1227"/>
        <v>0</v>
      </c>
      <c r="N3768" s="59"/>
      <c r="O3768" s="68">
        <f t="shared" si="1225"/>
        <v>0</v>
      </c>
      <c r="P3768" s="68">
        <f t="shared" si="1228"/>
        <v>0</v>
      </c>
      <c r="Q3768" s="69" t="e">
        <f t="shared" si="1226"/>
        <v>#DIV/0!</v>
      </c>
    </row>
    <row r="3769" spans="1:17" ht="18" customHeight="1" x14ac:dyDescent="0.2">
      <c r="A3769" s="2" t="s">
        <v>1798</v>
      </c>
      <c r="B3769" s="4" t="s">
        <v>36</v>
      </c>
      <c r="C3769" s="2" t="s">
        <v>37</v>
      </c>
      <c r="D3769" s="2" t="s">
        <v>9</v>
      </c>
      <c r="E3769" s="129" t="s">
        <v>38</v>
      </c>
      <c r="F3769" s="129"/>
      <c r="G3769" s="3" t="s">
        <v>39</v>
      </c>
      <c r="H3769" s="4" t="s">
        <v>40</v>
      </c>
      <c r="I3769" s="4" t="s">
        <v>41</v>
      </c>
      <c r="J3769" s="4" t="s">
        <v>10</v>
      </c>
      <c r="K3769" s="65">
        <f t="shared" si="1227"/>
        <v>858.37999999999988</v>
      </c>
      <c r="N3769" s="59" t="s">
        <v>41</v>
      </c>
      <c r="O3769" s="68" t="e">
        <f t="shared" si="1225"/>
        <v>#VALUE!</v>
      </c>
      <c r="P3769" s="68" t="e">
        <f t="shared" si="1228"/>
        <v>#VALUE!</v>
      </c>
      <c r="Q3769" s="69" t="e">
        <f t="shared" si="1226"/>
        <v>#VALUE!</v>
      </c>
    </row>
    <row r="3770" spans="1:17" ht="26.1" customHeight="1" x14ac:dyDescent="0.2">
      <c r="A3770" s="6" t="s">
        <v>42</v>
      </c>
      <c r="B3770" s="8" t="s">
        <v>1799</v>
      </c>
      <c r="C3770" s="6" t="s">
        <v>87</v>
      </c>
      <c r="D3770" s="6" t="s">
        <v>1800</v>
      </c>
      <c r="E3770" s="138" t="s">
        <v>46</v>
      </c>
      <c r="F3770" s="138"/>
      <c r="G3770" s="7" t="s">
        <v>104</v>
      </c>
      <c r="H3770" s="10">
        <v>1</v>
      </c>
      <c r="I3770" s="9">
        <f>SUM(J3771:J3775)</f>
        <v>858.37999999999988</v>
      </c>
      <c r="J3770" s="9">
        <f>H3770*I3770</f>
        <v>858.37999999999988</v>
      </c>
      <c r="K3770" s="65"/>
      <c r="N3770" s="59">
        <v>1144.51</v>
      </c>
      <c r="O3770" s="68">
        <f t="shared" si="1225"/>
        <v>286.1275</v>
      </c>
      <c r="P3770" s="68">
        <f t="shared" si="1228"/>
        <v>858.38249999999994</v>
      </c>
      <c r="Q3770" s="69">
        <f t="shared" si="1226"/>
        <v>0.25</v>
      </c>
    </row>
    <row r="3771" spans="1:17" ht="24" customHeight="1" x14ac:dyDescent="0.2">
      <c r="A3771" s="12" t="s">
        <v>48</v>
      </c>
      <c r="B3771" s="14">
        <v>88316</v>
      </c>
      <c r="C3771" s="12" t="s">
        <v>44</v>
      </c>
      <c r="D3771" s="12" t="s">
        <v>106</v>
      </c>
      <c r="E3771" s="137" t="s">
        <v>46</v>
      </c>
      <c r="F3771" s="137"/>
      <c r="G3771" s="13" t="s">
        <v>73</v>
      </c>
      <c r="H3771" s="16">
        <v>6.2380000000000004</v>
      </c>
      <c r="I3771" s="15">
        <f t="shared" ref="I3771:I3775" si="1241">P3771</f>
        <v>12.84</v>
      </c>
      <c r="J3771" s="15">
        <f t="shared" ref="J3771:J3775" si="1242">ROUNDDOWN(H3771*I3771,2)</f>
        <v>80.09</v>
      </c>
      <c r="K3771" s="65"/>
      <c r="N3771" s="59">
        <v>17.12</v>
      </c>
      <c r="O3771" s="68">
        <f t="shared" si="1225"/>
        <v>4.28</v>
      </c>
      <c r="P3771" s="68">
        <f t="shared" si="1228"/>
        <v>12.84</v>
      </c>
      <c r="Q3771" s="69">
        <f t="shared" si="1226"/>
        <v>0.25</v>
      </c>
    </row>
    <row r="3772" spans="1:17" ht="26.1" customHeight="1" x14ac:dyDescent="0.2">
      <c r="A3772" s="17" t="s">
        <v>50</v>
      </c>
      <c r="B3772" s="19">
        <v>370</v>
      </c>
      <c r="C3772" s="17" t="s">
        <v>44</v>
      </c>
      <c r="D3772" s="17" t="s">
        <v>315</v>
      </c>
      <c r="E3772" s="139" t="s">
        <v>54</v>
      </c>
      <c r="F3772" s="139"/>
      <c r="G3772" s="18" t="s">
        <v>104</v>
      </c>
      <c r="H3772" s="21">
        <v>0.83499999999999996</v>
      </c>
      <c r="I3772" s="20">
        <f t="shared" si="1241"/>
        <v>67.5</v>
      </c>
      <c r="J3772" s="20">
        <f t="shared" si="1242"/>
        <v>56.36</v>
      </c>
      <c r="K3772" s="65"/>
      <c r="N3772" s="59">
        <v>90</v>
      </c>
      <c r="O3772" s="68">
        <f t="shared" si="1225"/>
        <v>22.5</v>
      </c>
      <c r="P3772" s="68">
        <f t="shared" si="1228"/>
        <v>67.5</v>
      </c>
      <c r="Q3772" s="69">
        <f t="shared" si="1226"/>
        <v>0.25</v>
      </c>
    </row>
    <row r="3773" spans="1:17" ht="24" customHeight="1" x14ac:dyDescent="0.2">
      <c r="A3773" s="17" t="s">
        <v>50</v>
      </c>
      <c r="B3773" s="19">
        <v>1379</v>
      </c>
      <c r="C3773" s="17" t="s">
        <v>44</v>
      </c>
      <c r="D3773" s="17" t="s">
        <v>316</v>
      </c>
      <c r="E3773" s="139" t="s">
        <v>54</v>
      </c>
      <c r="F3773" s="139"/>
      <c r="G3773" s="18" t="s">
        <v>112</v>
      </c>
      <c r="H3773" s="21">
        <v>283.30900000000003</v>
      </c>
      <c r="I3773" s="20">
        <f t="shared" si="1241"/>
        <v>0.73499999999999999</v>
      </c>
      <c r="J3773" s="20">
        <f t="shared" si="1242"/>
        <v>208.23</v>
      </c>
      <c r="K3773" s="65"/>
      <c r="N3773" s="59">
        <v>0.98</v>
      </c>
      <c r="O3773" s="68">
        <f t="shared" si="1225"/>
        <v>0.245</v>
      </c>
      <c r="P3773" s="68">
        <f t="shared" si="1228"/>
        <v>0.73499999999999999</v>
      </c>
      <c r="Q3773" s="69">
        <f t="shared" si="1226"/>
        <v>0.25</v>
      </c>
    </row>
    <row r="3774" spans="1:17" ht="26.1" customHeight="1" x14ac:dyDescent="0.2">
      <c r="A3774" s="17" t="s">
        <v>50</v>
      </c>
      <c r="B3774" s="19">
        <v>4734</v>
      </c>
      <c r="C3774" s="17" t="s">
        <v>44</v>
      </c>
      <c r="D3774" s="17" t="s">
        <v>1796</v>
      </c>
      <c r="E3774" s="139" t="s">
        <v>54</v>
      </c>
      <c r="F3774" s="139"/>
      <c r="G3774" s="18" t="s">
        <v>104</v>
      </c>
      <c r="H3774" s="21">
        <v>0.59460000000000002</v>
      </c>
      <c r="I3774" s="20">
        <f t="shared" si="1241"/>
        <v>549.36750000000006</v>
      </c>
      <c r="J3774" s="20">
        <f t="shared" si="1242"/>
        <v>326.64999999999998</v>
      </c>
      <c r="K3774" s="65"/>
      <c r="N3774" s="59">
        <v>732.49</v>
      </c>
      <c r="O3774" s="68">
        <f t="shared" si="1225"/>
        <v>183.1225</v>
      </c>
      <c r="P3774" s="68">
        <f t="shared" si="1228"/>
        <v>549.36750000000006</v>
      </c>
      <c r="Q3774" s="69">
        <f t="shared" si="1226"/>
        <v>0.24999999999999989</v>
      </c>
    </row>
    <row r="3775" spans="1:17" ht="39" customHeight="1" thickBot="1" x14ac:dyDescent="0.25">
      <c r="A3775" s="17" t="s">
        <v>50</v>
      </c>
      <c r="B3775" s="19">
        <v>43682</v>
      </c>
      <c r="C3775" s="17" t="s">
        <v>44</v>
      </c>
      <c r="D3775" s="17" t="s">
        <v>1797</v>
      </c>
      <c r="E3775" s="139" t="s">
        <v>54</v>
      </c>
      <c r="F3775" s="139"/>
      <c r="G3775" s="18" t="s">
        <v>101</v>
      </c>
      <c r="H3775" s="21">
        <v>10</v>
      </c>
      <c r="I3775" s="20">
        <f t="shared" si="1241"/>
        <v>18.705000000000002</v>
      </c>
      <c r="J3775" s="20">
        <f t="shared" si="1242"/>
        <v>187.05</v>
      </c>
      <c r="K3775" s="65"/>
      <c r="N3775" s="59">
        <v>24.94</v>
      </c>
      <c r="O3775" s="68">
        <f t="shared" si="1225"/>
        <v>6.2350000000000003</v>
      </c>
      <c r="P3775" s="68">
        <f t="shared" si="1228"/>
        <v>18.705000000000002</v>
      </c>
      <c r="Q3775" s="69">
        <f t="shared" si="1226"/>
        <v>0.25</v>
      </c>
    </row>
    <row r="3776" spans="1:17" ht="0.95" customHeight="1" thickTop="1" x14ac:dyDescent="0.2">
      <c r="A3776" s="11"/>
      <c r="B3776" s="11"/>
      <c r="C3776" s="11"/>
      <c r="D3776" s="11"/>
      <c r="E3776" s="11"/>
      <c r="F3776" s="11"/>
      <c r="G3776" s="11"/>
      <c r="H3776" s="11"/>
      <c r="I3776" s="11"/>
      <c r="J3776" s="11"/>
      <c r="K3776" s="65" t="b">
        <f t="shared" si="1227"/>
        <v>0</v>
      </c>
      <c r="N3776" s="59"/>
      <c r="O3776" s="68">
        <f t="shared" si="1225"/>
        <v>0</v>
      </c>
      <c r="P3776" s="68">
        <f t="shared" si="1228"/>
        <v>0</v>
      </c>
      <c r="Q3776" s="69" t="e">
        <f t="shared" si="1226"/>
        <v>#DIV/0!</v>
      </c>
    </row>
    <row r="3777" spans="1:17" ht="18" customHeight="1" x14ac:dyDescent="0.2">
      <c r="A3777" s="2" t="s">
        <v>1801</v>
      </c>
      <c r="B3777" s="4" t="s">
        <v>36</v>
      </c>
      <c r="C3777" s="2" t="s">
        <v>37</v>
      </c>
      <c r="D3777" s="2" t="s">
        <v>9</v>
      </c>
      <c r="E3777" s="129" t="s">
        <v>38</v>
      </c>
      <c r="F3777" s="129"/>
      <c r="G3777" s="3" t="s">
        <v>39</v>
      </c>
      <c r="H3777" s="4" t="s">
        <v>40</v>
      </c>
      <c r="I3777" s="4" t="s">
        <v>41</v>
      </c>
      <c r="J3777" s="4" t="s">
        <v>10</v>
      </c>
      <c r="K3777" s="65">
        <f t="shared" si="1227"/>
        <v>71.16</v>
      </c>
      <c r="N3777" s="59" t="s">
        <v>41</v>
      </c>
      <c r="O3777" s="68" t="e">
        <f t="shared" si="1225"/>
        <v>#VALUE!</v>
      </c>
      <c r="P3777" s="68" t="e">
        <f t="shared" si="1228"/>
        <v>#VALUE!</v>
      </c>
      <c r="Q3777" s="69" t="e">
        <f t="shared" si="1226"/>
        <v>#VALUE!</v>
      </c>
    </row>
    <row r="3778" spans="1:17" ht="26.1" customHeight="1" x14ac:dyDescent="0.2">
      <c r="A3778" s="6" t="s">
        <v>42</v>
      </c>
      <c r="B3778" s="8">
        <v>12043</v>
      </c>
      <c r="C3778" s="6" t="s">
        <v>90</v>
      </c>
      <c r="D3778" s="84" t="s">
        <v>13626</v>
      </c>
      <c r="E3778" s="138" t="s">
        <v>683</v>
      </c>
      <c r="F3778" s="138"/>
      <c r="G3778" s="7" t="s">
        <v>545</v>
      </c>
      <c r="H3778" s="10">
        <v>1</v>
      </c>
      <c r="I3778" s="9">
        <f>SUM(J3779:J3780)</f>
        <v>71.16</v>
      </c>
      <c r="J3778" s="9">
        <f>H3778*I3778</f>
        <v>71.16</v>
      </c>
      <c r="K3778" s="65"/>
      <c r="N3778" s="59">
        <v>94.88</v>
      </c>
      <c r="O3778" s="68">
        <f t="shared" si="1225"/>
        <v>23.72</v>
      </c>
      <c r="P3778" s="68">
        <f t="shared" si="1228"/>
        <v>71.16</v>
      </c>
      <c r="Q3778" s="69">
        <f t="shared" si="1226"/>
        <v>0.25</v>
      </c>
    </row>
    <row r="3779" spans="1:17" ht="24" customHeight="1" x14ac:dyDescent="0.2">
      <c r="A3779" s="12" t="s">
        <v>48</v>
      </c>
      <c r="B3779" s="14">
        <v>88309</v>
      </c>
      <c r="C3779" s="12" t="s">
        <v>44</v>
      </c>
      <c r="D3779" s="12" t="s">
        <v>273</v>
      </c>
      <c r="E3779" s="137" t="s">
        <v>46</v>
      </c>
      <c r="F3779" s="137"/>
      <c r="G3779" s="13" t="s">
        <v>73</v>
      </c>
      <c r="H3779" s="16">
        <v>0.25</v>
      </c>
      <c r="I3779" s="15">
        <f t="shared" ref="I3779:I3780" si="1243">P3779</f>
        <v>16.297499999999999</v>
      </c>
      <c r="J3779" s="15">
        <f>ROUND(H3779*I3779,2)</f>
        <v>4.07</v>
      </c>
      <c r="K3779" s="65"/>
      <c r="N3779" s="59">
        <v>21.73</v>
      </c>
      <c r="O3779" s="68">
        <f t="shared" si="1225"/>
        <v>5.4325000000000001</v>
      </c>
      <c r="P3779" s="68">
        <f t="shared" si="1228"/>
        <v>16.297499999999999</v>
      </c>
      <c r="Q3779" s="69">
        <f t="shared" si="1226"/>
        <v>0.25</v>
      </c>
    </row>
    <row r="3780" spans="1:17" ht="26.1" customHeight="1" thickBot="1" x14ac:dyDescent="0.25">
      <c r="A3780" s="17" t="s">
        <v>50</v>
      </c>
      <c r="B3780" s="19">
        <v>10853</v>
      </c>
      <c r="C3780" s="17" t="s">
        <v>44</v>
      </c>
      <c r="D3780" s="17" t="s">
        <v>1802</v>
      </c>
      <c r="E3780" s="139" t="s">
        <v>54</v>
      </c>
      <c r="F3780" s="139"/>
      <c r="G3780" s="18" t="s">
        <v>130</v>
      </c>
      <c r="H3780" s="21">
        <v>1</v>
      </c>
      <c r="I3780" s="20">
        <f t="shared" si="1243"/>
        <v>67.087500000000006</v>
      </c>
      <c r="J3780" s="20">
        <f>ROUND(H3780*I3780,2)</f>
        <v>67.09</v>
      </c>
      <c r="K3780" s="65"/>
      <c r="N3780" s="59">
        <v>89.45</v>
      </c>
      <c r="O3780" s="68">
        <f t="shared" si="1225"/>
        <v>22.362500000000001</v>
      </c>
      <c r="P3780" s="68">
        <f t="shared" si="1228"/>
        <v>67.087500000000006</v>
      </c>
      <c r="Q3780" s="69">
        <f t="shared" si="1226"/>
        <v>0.25</v>
      </c>
    </row>
    <row r="3781" spans="1:17" ht="0.95" customHeight="1" thickTop="1" x14ac:dyDescent="0.2">
      <c r="A3781" s="11"/>
      <c r="B3781" s="11"/>
      <c r="C3781" s="11"/>
      <c r="D3781" s="11"/>
      <c r="E3781" s="11"/>
      <c r="F3781" s="11"/>
      <c r="G3781" s="11"/>
      <c r="H3781" s="11"/>
      <c r="I3781" s="11"/>
      <c r="J3781" s="11"/>
      <c r="K3781" s="65" t="b">
        <f t="shared" si="1227"/>
        <v>0</v>
      </c>
      <c r="N3781" s="59"/>
      <c r="O3781" s="68">
        <f t="shared" si="1225"/>
        <v>0</v>
      </c>
      <c r="P3781" s="68">
        <f t="shared" si="1228"/>
        <v>0</v>
      </c>
      <c r="Q3781" s="69" t="e">
        <f t="shared" si="1226"/>
        <v>#DIV/0!</v>
      </c>
    </row>
    <row r="3782" spans="1:17" ht="18" customHeight="1" x14ac:dyDescent="0.2">
      <c r="A3782" s="2" t="s">
        <v>1803</v>
      </c>
      <c r="B3782" s="4" t="s">
        <v>36</v>
      </c>
      <c r="C3782" s="2" t="s">
        <v>37</v>
      </c>
      <c r="D3782" s="2" t="s">
        <v>9</v>
      </c>
      <c r="E3782" s="129" t="s">
        <v>38</v>
      </c>
      <c r="F3782" s="129"/>
      <c r="G3782" s="3" t="s">
        <v>39</v>
      </c>
      <c r="H3782" s="4" t="s">
        <v>40</v>
      </c>
      <c r="I3782" s="4" t="s">
        <v>41</v>
      </c>
      <c r="J3782" s="4" t="s">
        <v>10</v>
      </c>
      <c r="K3782" s="65">
        <f t="shared" si="1227"/>
        <v>54.99</v>
      </c>
      <c r="N3782" s="59" t="s">
        <v>41</v>
      </c>
      <c r="O3782" s="68" t="e">
        <f t="shared" si="1225"/>
        <v>#VALUE!</v>
      </c>
      <c r="P3782" s="68" t="e">
        <f t="shared" si="1228"/>
        <v>#VALUE!</v>
      </c>
      <c r="Q3782" s="69" t="e">
        <f t="shared" si="1226"/>
        <v>#VALUE!</v>
      </c>
    </row>
    <row r="3783" spans="1:17" ht="26.1" customHeight="1" x14ac:dyDescent="0.2">
      <c r="A3783" s="6" t="s">
        <v>42</v>
      </c>
      <c r="B3783" s="8">
        <v>12042</v>
      </c>
      <c r="C3783" s="6" t="s">
        <v>90</v>
      </c>
      <c r="D3783" s="6" t="s">
        <v>13631</v>
      </c>
      <c r="E3783" s="138" t="s">
        <v>683</v>
      </c>
      <c r="F3783" s="138"/>
      <c r="G3783" s="7" t="s">
        <v>545</v>
      </c>
      <c r="H3783" s="10">
        <v>1</v>
      </c>
      <c r="I3783" s="9">
        <f>SUM(J3784:J3785)</f>
        <v>54.99</v>
      </c>
      <c r="J3783" s="9">
        <f>H3783*I3783</f>
        <v>54.99</v>
      </c>
      <c r="K3783" s="65"/>
      <c r="N3783" s="59">
        <v>73.319999999999993</v>
      </c>
      <c r="O3783" s="68">
        <f t="shared" si="1225"/>
        <v>18.329999999999998</v>
      </c>
      <c r="P3783" s="68">
        <f t="shared" si="1228"/>
        <v>54.989999999999995</v>
      </c>
      <c r="Q3783" s="69">
        <f t="shared" si="1226"/>
        <v>0.25</v>
      </c>
    </row>
    <row r="3784" spans="1:17" ht="24" customHeight="1" x14ac:dyDescent="0.2">
      <c r="A3784" s="12" t="s">
        <v>48</v>
      </c>
      <c r="B3784" s="14">
        <v>88309</v>
      </c>
      <c r="C3784" s="12" t="s">
        <v>44</v>
      </c>
      <c r="D3784" s="12" t="s">
        <v>273</v>
      </c>
      <c r="E3784" s="137" t="s">
        <v>46</v>
      </c>
      <c r="F3784" s="137"/>
      <c r="G3784" s="13" t="s">
        <v>73</v>
      </c>
      <c r="H3784" s="16">
        <v>0.25</v>
      </c>
      <c r="I3784" s="15">
        <f t="shared" ref="I3784:I3785" si="1244">P3784</f>
        <v>16.297499999999999</v>
      </c>
      <c r="J3784" s="15">
        <f>ROUND(H3784*I3784,2)</f>
        <v>4.07</v>
      </c>
      <c r="K3784" s="65"/>
      <c r="N3784" s="59">
        <v>21.73</v>
      </c>
      <c r="O3784" s="68">
        <f t="shared" ref="O3784:O3803" si="1245">N3784*$O$4</f>
        <v>5.4325000000000001</v>
      </c>
      <c r="P3784" s="68">
        <f t="shared" si="1228"/>
        <v>16.297499999999999</v>
      </c>
      <c r="Q3784" s="69">
        <f t="shared" ref="Q3784:Q3803" si="1246">1-(P3784/N3784)</f>
        <v>0.25</v>
      </c>
    </row>
    <row r="3785" spans="1:17" ht="24" customHeight="1" thickBot="1" x14ac:dyDescent="0.25">
      <c r="A3785" s="17" t="s">
        <v>50</v>
      </c>
      <c r="B3785" s="19">
        <v>4875</v>
      </c>
      <c r="C3785" s="17" t="s">
        <v>90</v>
      </c>
      <c r="D3785" s="17" t="s">
        <v>13632</v>
      </c>
      <c r="E3785" s="139" t="s">
        <v>54</v>
      </c>
      <c r="F3785" s="139"/>
      <c r="G3785" s="18" t="s">
        <v>545</v>
      </c>
      <c r="H3785" s="21">
        <v>1</v>
      </c>
      <c r="I3785" s="20">
        <f t="shared" si="1244"/>
        <v>50.917500000000004</v>
      </c>
      <c r="J3785" s="20">
        <f>ROUND(H3785*I3785,2)</f>
        <v>50.92</v>
      </c>
      <c r="K3785" s="65"/>
      <c r="N3785" s="59">
        <v>67.89</v>
      </c>
      <c r="O3785" s="68">
        <f t="shared" si="1245"/>
        <v>16.9725</v>
      </c>
      <c r="P3785" s="68">
        <f t="shared" si="1228"/>
        <v>50.917500000000004</v>
      </c>
      <c r="Q3785" s="69">
        <f t="shared" si="1246"/>
        <v>0.25</v>
      </c>
    </row>
    <row r="3786" spans="1:17" ht="0.95" customHeight="1" thickTop="1" x14ac:dyDescent="0.2">
      <c r="A3786" s="11"/>
      <c r="B3786" s="11"/>
      <c r="C3786" s="11"/>
      <c r="D3786" s="11"/>
      <c r="E3786" s="11"/>
      <c r="F3786" s="11"/>
      <c r="G3786" s="11"/>
      <c r="H3786" s="11"/>
      <c r="I3786" s="11"/>
      <c r="J3786" s="11"/>
      <c r="K3786" s="65" t="b">
        <f t="shared" ref="K3786:K3799" si="1247">IF(J3786="Total",J3787)</f>
        <v>0</v>
      </c>
      <c r="N3786" s="59"/>
      <c r="O3786" s="68">
        <f t="shared" si="1245"/>
        <v>0</v>
      </c>
      <c r="P3786" s="68">
        <f t="shared" si="1228"/>
        <v>0</v>
      </c>
      <c r="Q3786" s="69" t="e">
        <f t="shared" si="1246"/>
        <v>#DIV/0!</v>
      </c>
    </row>
    <row r="3787" spans="1:17" ht="18" customHeight="1" x14ac:dyDescent="0.2">
      <c r="A3787" s="2" t="s">
        <v>1804</v>
      </c>
      <c r="B3787" s="4" t="s">
        <v>36</v>
      </c>
      <c r="C3787" s="2" t="s">
        <v>37</v>
      </c>
      <c r="D3787" s="2" t="s">
        <v>9</v>
      </c>
      <c r="E3787" s="129" t="s">
        <v>38</v>
      </c>
      <c r="F3787" s="129"/>
      <c r="G3787" s="3" t="s">
        <v>39</v>
      </c>
      <c r="H3787" s="4" t="s">
        <v>40</v>
      </c>
      <c r="I3787" s="4" t="s">
        <v>41</v>
      </c>
      <c r="J3787" s="4" t="s">
        <v>10</v>
      </c>
      <c r="K3787" s="65">
        <f t="shared" si="1247"/>
        <v>84.889999999999986</v>
      </c>
      <c r="N3787" s="59" t="s">
        <v>41</v>
      </c>
      <c r="O3787" s="68" t="e">
        <f t="shared" si="1245"/>
        <v>#VALUE!</v>
      </c>
      <c r="P3787" s="68" t="e">
        <f t="shared" si="1228"/>
        <v>#VALUE!</v>
      </c>
      <c r="Q3787" s="69" t="e">
        <f t="shared" si="1246"/>
        <v>#VALUE!</v>
      </c>
    </row>
    <row r="3788" spans="1:17" ht="26.1" customHeight="1" x14ac:dyDescent="0.2">
      <c r="A3788" s="6" t="s">
        <v>42</v>
      </c>
      <c r="B3788" s="8">
        <v>90441</v>
      </c>
      <c r="C3788" s="6" t="s">
        <v>44</v>
      </c>
      <c r="D3788" s="6" t="s">
        <v>1805</v>
      </c>
      <c r="E3788" s="138" t="s">
        <v>154</v>
      </c>
      <c r="F3788" s="138"/>
      <c r="G3788" s="7" t="s">
        <v>130</v>
      </c>
      <c r="H3788" s="10">
        <v>1</v>
      </c>
      <c r="I3788" s="9">
        <f>SUM(J3789:J3792)</f>
        <v>84.889999999999986</v>
      </c>
      <c r="J3788" s="9">
        <f>H3788*I3788</f>
        <v>84.889999999999986</v>
      </c>
      <c r="K3788" s="65"/>
      <c r="N3788" s="59">
        <v>113.18</v>
      </c>
      <c r="O3788" s="68">
        <f t="shared" si="1245"/>
        <v>28.295000000000002</v>
      </c>
      <c r="P3788" s="68">
        <f t="shared" si="1228"/>
        <v>84.885000000000005</v>
      </c>
      <c r="Q3788" s="69">
        <f t="shared" si="1246"/>
        <v>0.25</v>
      </c>
    </row>
    <row r="3789" spans="1:17" ht="26.1" customHeight="1" x14ac:dyDescent="0.2">
      <c r="A3789" s="12" t="s">
        <v>48</v>
      </c>
      <c r="B3789" s="14">
        <v>5795</v>
      </c>
      <c r="C3789" s="12" t="s">
        <v>44</v>
      </c>
      <c r="D3789" s="12" t="s">
        <v>1806</v>
      </c>
      <c r="E3789" s="137" t="s">
        <v>118</v>
      </c>
      <c r="F3789" s="137"/>
      <c r="G3789" s="13" t="s">
        <v>119</v>
      </c>
      <c r="H3789" s="16">
        <v>0.75</v>
      </c>
      <c r="I3789" s="15">
        <f t="shared" ref="I3789:I3792" si="1248">P3789</f>
        <v>18.509999999999998</v>
      </c>
      <c r="J3789" s="15">
        <f>ROUND(H3789*I3789,2)</f>
        <v>13.88</v>
      </c>
      <c r="K3789" s="65"/>
      <c r="N3789" s="59">
        <v>24.68</v>
      </c>
      <c r="O3789" s="68">
        <f t="shared" si="1245"/>
        <v>6.17</v>
      </c>
      <c r="P3789" s="68">
        <f t="shared" si="1228"/>
        <v>18.509999999999998</v>
      </c>
      <c r="Q3789" s="69">
        <f t="shared" si="1246"/>
        <v>0.25000000000000011</v>
      </c>
    </row>
    <row r="3790" spans="1:17" ht="26.1" customHeight="1" x14ac:dyDescent="0.2">
      <c r="A3790" s="12" t="s">
        <v>48</v>
      </c>
      <c r="B3790" s="14">
        <v>5952</v>
      </c>
      <c r="C3790" s="12" t="s">
        <v>44</v>
      </c>
      <c r="D3790" s="12" t="s">
        <v>1807</v>
      </c>
      <c r="E3790" s="137" t="s">
        <v>118</v>
      </c>
      <c r="F3790" s="137"/>
      <c r="G3790" s="13" t="s">
        <v>121</v>
      </c>
      <c r="H3790" s="16">
        <v>1.3</v>
      </c>
      <c r="I3790" s="15">
        <f t="shared" si="1248"/>
        <v>17.2575</v>
      </c>
      <c r="J3790" s="15">
        <f t="shared" ref="J3790" si="1249">ROUND(H3790*I3790,2)</f>
        <v>22.43</v>
      </c>
      <c r="K3790" s="65"/>
      <c r="N3790" s="59">
        <v>23.01</v>
      </c>
      <c r="O3790" s="68">
        <f t="shared" si="1245"/>
        <v>5.7525000000000004</v>
      </c>
      <c r="P3790" s="68">
        <f t="shared" ref="P3790:P3803" si="1250">N3790-O3790</f>
        <v>17.2575</v>
      </c>
      <c r="Q3790" s="69">
        <f t="shared" si="1246"/>
        <v>0.25</v>
      </c>
    </row>
    <row r="3791" spans="1:17" ht="26.1" customHeight="1" x14ac:dyDescent="0.2">
      <c r="A3791" s="12" t="s">
        <v>48</v>
      </c>
      <c r="B3791" s="14">
        <v>88248</v>
      </c>
      <c r="C3791" s="12" t="s">
        <v>44</v>
      </c>
      <c r="D3791" s="12" t="s">
        <v>754</v>
      </c>
      <c r="E3791" s="137" t="s">
        <v>46</v>
      </c>
      <c r="F3791" s="137"/>
      <c r="G3791" s="13" t="s">
        <v>73</v>
      </c>
      <c r="H3791" s="16">
        <v>0.65100000000000002</v>
      </c>
      <c r="I3791" s="15">
        <f t="shared" si="1248"/>
        <v>12.914999999999999</v>
      </c>
      <c r="J3791" s="15">
        <f>ROUNDUP(H3791*I3791,2)</f>
        <v>8.41</v>
      </c>
      <c r="K3791" s="65"/>
      <c r="N3791" s="59">
        <v>17.22</v>
      </c>
      <c r="O3791" s="68">
        <f t="shared" si="1245"/>
        <v>4.3049999999999997</v>
      </c>
      <c r="P3791" s="68">
        <f t="shared" si="1250"/>
        <v>12.914999999999999</v>
      </c>
      <c r="Q3791" s="69">
        <f t="shared" si="1246"/>
        <v>0.25</v>
      </c>
    </row>
    <row r="3792" spans="1:17" ht="26.1" customHeight="1" thickBot="1" x14ac:dyDescent="0.25">
      <c r="A3792" s="12" t="s">
        <v>48</v>
      </c>
      <c r="B3792" s="14">
        <v>88267</v>
      </c>
      <c r="C3792" s="12" t="s">
        <v>44</v>
      </c>
      <c r="D3792" s="12" t="s">
        <v>486</v>
      </c>
      <c r="E3792" s="137" t="s">
        <v>46</v>
      </c>
      <c r="F3792" s="137"/>
      <c r="G3792" s="13" t="s">
        <v>73</v>
      </c>
      <c r="H3792" s="16">
        <v>2.5499999999999998</v>
      </c>
      <c r="I3792" s="15">
        <f t="shared" si="1248"/>
        <v>15.75</v>
      </c>
      <c r="J3792" s="15">
        <f>ROUNDUP(H3792*I3792,2)</f>
        <v>40.169999999999995</v>
      </c>
      <c r="K3792" s="65"/>
      <c r="N3792" s="59">
        <v>21</v>
      </c>
      <c r="O3792" s="68">
        <f t="shared" si="1245"/>
        <v>5.25</v>
      </c>
      <c r="P3792" s="68">
        <f t="shared" si="1250"/>
        <v>15.75</v>
      </c>
      <c r="Q3792" s="69">
        <f t="shared" si="1246"/>
        <v>0.25</v>
      </c>
    </row>
    <row r="3793" spans="1:17" ht="0.95" customHeight="1" thickTop="1" x14ac:dyDescent="0.2">
      <c r="A3793" s="11"/>
      <c r="B3793" s="11"/>
      <c r="C3793" s="11"/>
      <c r="D3793" s="11"/>
      <c r="E3793" s="11"/>
      <c r="F3793" s="11"/>
      <c r="G3793" s="11"/>
      <c r="H3793" s="11"/>
      <c r="I3793" s="11"/>
      <c r="J3793" s="11"/>
      <c r="K3793" s="65" t="b">
        <f t="shared" si="1247"/>
        <v>0</v>
      </c>
      <c r="N3793" s="59"/>
      <c r="O3793" s="68">
        <f t="shared" si="1245"/>
        <v>0</v>
      </c>
      <c r="P3793" s="68">
        <f t="shared" si="1250"/>
        <v>0</v>
      </c>
      <c r="Q3793" s="69" t="e">
        <f t="shared" si="1246"/>
        <v>#DIV/0!</v>
      </c>
    </row>
    <row r="3794" spans="1:17" ht="18" customHeight="1" x14ac:dyDescent="0.2">
      <c r="A3794" s="2" t="s">
        <v>1808</v>
      </c>
      <c r="B3794" s="4" t="s">
        <v>36</v>
      </c>
      <c r="C3794" s="2" t="s">
        <v>37</v>
      </c>
      <c r="D3794" s="2" t="s">
        <v>9</v>
      </c>
      <c r="E3794" s="129" t="s">
        <v>38</v>
      </c>
      <c r="F3794" s="129"/>
      <c r="G3794" s="3" t="s">
        <v>39</v>
      </c>
      <c r="H3794" s="4" t="s">
        <v>40</v>
      </c>
      <c r="I3794" s="4" t="s">
        <v>41</v>
      </c>
      <c r="J3794" s="4" t="s">
        <v>10</v>
      </c>
      <c r="K3794" s="65">
        <f t="shared" si="1247"/>
        <v>2.46</v>
      </c>
      <c r="N3794" s="59" t="s">
        <v>41</v>
      </c>
      <c r="O3794" s="68" t="e">
        <f t="shared" si="1245"/>
        <v>#VALUE!</v>
      </c>
      <c r="P3794" s="68" t="e">
        <f t="shared" si="1250"/>
        <v>#VALUE!</v>
      </c>
      <c r="Q3794" s="69" t="e">
        <f t="shared" si="1246"/>
        <v>#VALUE!</v>
      </c>
    </row>
    <row r="3795" spans="1:17" ht="24" customHeight="1" x14ac:dyDescent="0.2">
      <c r="A3795" s="6" t="s">
        <v>42</v>
      </c>
      <c r="B3795" s="8" t="s">
        <v>1809</v>
      </c>
      <c r="C3795" s="6" t="s">
        <v>87</v>
      </c>
      <c r="D3795" s="6" t="s">
        <v>1810</v>
      </c>
      <c r="E3795" s="138" t="s">
        <v>46</v>
      </c>
      <c r="F3795" s="138"/>
      <c r="G3795" s="7" t="s">
        <v>104</v>
      </c>
      <c r="H3795" s="10">
        <v>1</v>
      </c>
      <c r="I3795" s="9">
        <f>SUM(J3796:J3797)</f>
        <v>2.46</v>
      </c>
      <c r="J3795" s="9">
        <f>H3795*I3795</f>
        <v>2.46</v>
      </c>
      <c r="K3795" s="65"/>
      <c r="N3795" s="59">
        <v>3.27</v>
      </c>
      <c r="O3795" s="68">
        <f t="shared" si="1245"/>
        <v>0.8175</v>
      </c>
      <c r="P3795" s="68">
        <f t="shared" si="1250"/>
        <v>2.4525000000000001</v>
      </c>
      <c r="Q3795" s="69">
        <f t="shared" si="1246"/>
        <v>0.25</v>
      </c>
    </row>
    <row r="3796" spans="1:17" ht="24" customHeight="1" x14ac:dyDescent="0.2">
      <c r="A3796" s="12" t="s">
        <v>48</v>
      </c>
      <c r="B3796" s="14">
        <v>88316</v>
      </c>
      <c r="C3796" s="12" t="s">
        <v>44</v>
      </c>
      <c r="D3796" s="12" t="s">
        <v>106</v>
      </c>
      <c r="E3796" s="137" t="s">
        <v>46</v>
      </c>
      <c r="F3796" s="137"/>
      <c r="G3796" s="13" t="s">
        <v>73</v>
      </c>
      <c r="H3796" s="16">
        <v>0.14000000000000001</v>
      </c>
      <c r="I3796" s="15">
        <f t="shared" ref="I3796:I3797" si="1251">P3796</f>
        <v>12.84</v>
      </c>
      <c r="J3796" s="15">
        <f>ROUND(H3796*I3796,2)</f>
        <v>1.8</v>
      </c>
      <c r="K3796" s="65"/>
      <c r="N3796" s="59">
        <v>17.12</v>
      </c>
      <c r="O3796" s="68">
        <f t="shared" si="1245"/>
        <v>4.28</v>
      </c>
      <c r="P3796" s="68">
        <f t="shared" si="1250"/>
        <v>12.84</v>
      </c>
      <c r="Q3796" s="69">
        <f t="shared" si="1246"/>
        <v>0.25</v>
      </c>
    </row>
    <row r="3797" spans="1:17" ht="26.1" customHeight="1" thickBot="1" x14ac:dyDescent="0.25">
      <c r="A3797" s="17" t="s">
        <v>50</v>
      </c>
      <c r="B3797" s="19">
        <v>3</v>
      </c>
      <c r="C3797" s="17" t="s">
        <v>44</v>
      </c>
      <c r="D3797" s="17" t="s">
        <v>1811</v>
      </c>
      <c r="E3797" s="139" t="s">
        <v>54</v>
      </c>
      <c r="F3797" s="139"/>
      <c r="G3797" s="18" t="s">
        <v>133</v>
      </c>
      <c r="H3797" s="21">
        <v>0.05</v>
      </c>
      <c r="I3797" s="20">
        <f t="shared" si="1251"/>
        <v>13.087499999999999</v>
      </c>
      <c r="J3797" s="20">
        <f>ROUNDUP(H3797*I3797,2)</f>
        <v>0.66</v>
      </c>
      <c r="K3797" s="65"/>
      <c r="N3797" s="59">
        <v>17.45</v>
      </c>
      <c r="O3797" s="68">
        <f t="shared" si="1245"/>
        <v>4.3624999999999998</v>
      </c>
      <c r="P3797" s="68">
        <f t="shared" si="1250"/>
        <v>13.087499999999999</v>
      </c>
      <c r="Q3797" s="69">
        <f t="shared" si="1246"/>
        <v>0.25</v>
      </c>
    </row>
    <row r="3798" spans="1:17" ht="0.95" customHeight="1" thickTop="1" x14ac:dyDescent="0.2">
      <c r="A3798" s="11"/>
      <c r="B3798" s="11"/>
      <c r="C3798" s="11"/>
      <c r="D3798" s="11"/>
      <c r="E3798" s="11"/>
      <c r="F3798" s="11"/>
      <c r="G3798" s="11"/>
      <c r="H3798" s="11"/>
      <c r="I3798" s="11"/>
      <c r="J3798" s="11"/>
      <c r="K3798" s="65" t="b">
        <f t="shared" si="1247"/>
        <v>0</v>
      </c>
      <c r="N3798" s="59"/>
      <c r="O3798" s="68">
        <f t="shared" si="1245"/>
        <v>0</v>
      </c>
      <c r="P3798" s="68">
        <f t="shared" si="1250"/>
        <v>0</v>
      </c>
      <c r="Q3798" s="69" t="e">
        <f t="shared" si="1246"/>
        <v>#DIV/0!</v>
      </c>
    </row>
    <row r="3799" spans="1:17" ht="18" customHeight="1" x14ac:dyDescent="0.2">
      <c r="A3799" s="2" t="s">
        <v>1812</v>
      </c>
      <c r="B3799" s="4" t="s">
        <v>36</v>
      </c>
      <c r="C3799" s="2" t="s">
        <v>37</v>
      </c>
      <c r="D3799" s="2" t="s">
        <v>9</v>
      </c>
      <c r="E3799" s="129" t="s">
        <v>38</v>
      </c>
      <c r="F3799" s="129"/>
      <c r="G3799" s="3" t="s">
        <v>39</v>
      </c>
      <c r="H3799" s="4" t="s">
        <v>40</v>
      </c>
      <c r="I3799" s="4" t="s">
        <v>41</v>
      </c>
      <c r="J3799" s="4" t="s">
        <v>10</v>
      </c>
      <c r="K3799" s="65">
        <f t="shared" si="1247"/>
        <v>1.53</v>
      </c>
      <c r="N3799" s="59" t="s">
        <v>41</v>
      </c>
      <c r="O3799" s="68" t="e">
        <f t="shared" si="1245"/>
        <v>#VALUE!</v>
      </c>
      <c r="P3799" s="68" t="e">
        <f t="shared" si="1250"/>
        <v>#VALUE!</v>
      </c>
      <c r="Q3799" s="69" t="e">
        <f t="shared" si="1246"/>
        <v>#VALUE!</v>
      </c>
    </row>
    <row r="3800" spans="1:17" ht="24" customHeight="1" x14ac:dyDescent="0.2">
      <c r="A3800" s="6" t="s">
        <v>42</v>
      </c>
      <c r="B3800" s="8" t="s">
        <v>1813</v>
      </c>
      <c r="C3800" s="6" t="s">
        <v>87</v>
      </c>
      <c r="D3800" s="6" t="s">
        <v>1814</v>
      </c>
      <c r="E3800" s="138" t="s">
        <v>46</v>
      </c>
      <c r="F3800" s="138"/>
      <c r="G3800" s="7" t="s">
        <v>101</v>
      </c>
      <c r="H3800" s="10">
        <v>1</v>
      </c>
      <c r="I3800" s="9">
        <f>SUM(J3801)</f>
        <v>1.53</v>
      </c>
      <c r="J3800" s="9">
        <f>H3800*I3800</f>
        <v>1.53</v>
      </c>
      <c r="N3800" s="59">
        <v>2.04</v>
      </c>
      <c r="O3800" s="68">
        <f t="shared" si="1245"/>
        <v>0.51</v>
      </c>
      <c r="P3800" s="68">
        <f t="shared" si="1250"/>
        <v>1.53</v>
      </c>
      <c r="Q3800" s="69">
        <f t="shared" si="1246"/>
        <v>0.25</v>
      </c>
    </row>
    <row r="3801" spans="1:17" ht="24" customHeight="1" thickBot="1" x14ac:dyDescent="0.25">
      <c r="A3801" s="12" t="s">
        <v>48</v>
      </c>
      <c r="B3801" s="14">
        <v>88597</v>
      </c>
      <c r="C3801" s="12" t="s">
        <v>44</v>
      </c>
      <c r="D3801" s="12" t="s">
        <v>1815</v>
      </c>
      <c r="E3801" s="137" t="s">
        <v>46</v>
      </c>
      <c r="F3801" s="137"/>
      <c r="G3801" s="13" t="s">
        <v>73</v>
      </c>
      <c r="H3801" s="16">
        <v>5.8000000000000003E-2</v>
      </c>
      <c r="I3801" s="15">
        <f t="shared" ref="I3801" si="1252">P3801</f>
        <v>26.3325</v>
      </c>
      <c r="J3801" s="15">
        <f>ROUND(H3801*I3801,2)</f>
        <v>1.53</v>
      </c>
      <c r="N3801" s="59">
        <v>35.11</v>
      </c>
      <c r="O3801" s="68">
        <f t="shared" si="1245"/>
        <v>8.7774999999999999</v>
      </c>
      <c r="P3801" s="68">
        <f t="shared" si="1250"/>
        <v>26.3325</v>
      </c>
      <c r="Q3801" s="69">
        <f t="shared" si="1246"/>
        <v>0.25</v>
      </c>
    </row>
    <row r="3802" spans="1:17" ht="0.95" customHeight="1" thickTop="1" thickBot="1" x14ac:dyDescent="0.25">
      <c r="A3802" s="11"/>
      <c r="B3802" s="11"/>
      <c r="C3802" s="11"/>
      <c r="D3802" s="11"/>
      <c r="E3802" s="11"/>
      <c r="F3802" s="11"/>
      <c r="G3802" s="11"/>
      <c r="H3802" s="11"/>
      <c r="I3802" s="11"/>
      <c r="J3802" s="11"/>
      <c r="O3802" s="68">
        <f t="shared" si="1245"/>
        <v>0</v>
      </c>
      <c r="P3802" s="68">
        <f t="shared" si="1250"/>
        <v>0</v>
      </c>
      <c r="Q3802" s="69" t="e">
        <f t="shared" si="1246"/>
        <v>#DIV/0!</v>
      </c>
    </row>
    <row r="3803" spans="1:17" ht="0.95" customHeight="1" thickTop="1" x14ac:dyDescent="0.2">
      <c r="A3803" s="11"/>
      <c r="B3803" s="11"/>
      <c r="C3803" s="11"/>
      <c r="D3803" s="11"/>
      <c r="E3803" s="11"/>
      <c r="F3803" s="11"/>
      <c r="G3803" s="11"/>
      <c r="H3803" s="11"/>
      <c r="I3803" s="11"/>
      <c r="J3803" s="11"/>
      <c r="O3803" s="68">
        <f t="shared" si="1245"/>
        <v>0</v>
      </c>
      <c r="P3803" s="68">
        <f t="shared" si="1250"/>
        <v>0</v>
      </c>
      <c r="Q3803" s="69" t="e">
        <f t="shared" si="1246"/>
        <v>#DIV/0!</v>
      </c>
    </row>
    <row r="3804" spans="1:17" x14ac:dyDescent="0.2">
      <c r="A3804" s="26"/>
      <c r="B3804" s="26"/>
      <c r="C3804" s="26"/>
      <c r="D3804" s="26"/>
      <c r="E3804" s="26"/>
      <c r="F3804" s="26"/>
      <c r="G3804" s="26"/>
      <c r="H3804" s="26"/>
      <c r="I3804" s="26"/>
      <c r="J3804" s="26"/>
    </row>
    <row r="3805" spans="1:17" x14ac:dyDescent="0.2">
      <c r="A3805" s="124"/>
      <c r="B3805" s="124"/>
      <c r="C3805" s="124"/>
      <c r="D3805" s="25"/>
      <c r="E3805" s="24"/>
      <c r="F3805" s="123"/>
      <c r="G3805" s="124"/>
      <c r="H3805" s="125"/>
      <c r="I3805" s="124"/>
      <c r="J3805" s="124"/>
    </row>
    <row r="3806" spans="1:17" x14ac:dyDescent="0.2">
      <c r="A3806" s="124"/>
      <c r="B3806" s="124"/>
      <c r="C3806" s="124"/>
      <c r="D3806" s="25"/>
      <c r="E3806" s="24"/>
      <c r="F3806" s="123"/>
      <c r="G3806" s="124"/>
      <c r="H3806" s="125"/>
      <c r="I3806" s="124"/>
      <c r="J3806" s="124"/>
    </row>
    <row r="3807" spans="1:17" x14ac:dyDescent="0.2">
      <c r="A3807" s="124"/>
      <c r="B3807" s="124"/>
      <c r="C3807" s="124"/>
      <c r="D3807" s="25"/>
      <c r="E3807" s="24"/>
      <c r="F3807" s="123"/>
      <c r="G3807" s="124"/>
      <c r="H3807" s="125"/>
      <c r="I3807" s="124"/>
      <c r="J3807" s="124"/>
      <c r="K3807" s="59"/>
    </row>
    <row r="3808" spans="1:17" ht="60" customHeight="1" x14ac:dyDescent="0.2">
      <c r="A3808" s="23"/>
      <c r="B3808" s="23"/>
      <c r="C3808" s="23"/>
      <c r="D3808" s="23"/>
      <c r="E3808" s="23"/>
      <c r="F3808" s="23"/>
      <c r="G3808" s="23"/>
      <c r="H3808" s="23"/>
      <c r="I3808" s="23"/>
      <c r="J3808" s="23"/>
    </row>
    <row r="3809" spans="1:1" ht="69.95" customHeight="1" x14ac:dyDescent="0.2">
      <c r="A3809" s="64"/>
    </row>
  </sheetData>
  <mergeCells count="3321">
    <mergeCell ref="C4:D4"/>
    <mergeCell ref="E2:F2"/>
    <mergeCell ref="G2:H2"/>
    <mergeCell ref="I2:J2"/>
    <mergeCell ref="C5:D5"/>
    <mergeCell ref="E3:F3"/>
    <mergeCell ref="G3:H3"/>
    <mergeCell ref="I3:J3"/>
    <mergeCell ref="E6:F6"/>
    <mergeCell ref="E7:F7"/>
    <mergeCell ref="E8:F8"/>
    <mergeCell ref="E9:F9"/>
    <mergeCell ref="E10:F10"/>
    <mergeCell ref="E11:F11"/>
    <mergeCell ref="E12:F12"/>
    <mergeCell ref="E4:J4"/>
    <mergeCell ref="E5:J5"/>
    <mergeCell ref="E13:F13"/>
    <mergeCell ref="E15:F15"/>
    <mergeCell ref="E16:F16"/>
    <mergeCell ref="E17:F17"/>
    <mergeCell ref="E18:F18"/>
    <mergeCell ref="E19:F19"/>
    <mergeCell ref="E20:F20"/>
    <mergeCell ref="E21:F21"/>
    <mergeCell ref="E22:F22"/>
    <mergeCell ref="E24:F24"/>
    <mergeCell ref="E25:F25"/>
    <mergeCell ref="E26:F26"/>
    <mergeCell ref="E27:F27"/>
    <mergeCell ref="E28:F28"/>
    <mergeCell ref="E29:F29"/>
    <mergeCell ref="E30:F30"/>
    <mergeCell ref="E31:F31"/>
    <mergeCell ref="E33:F33"/>
    <mergeCell ref="E34:F34"/>
    <mergeCell ref="E35:F35"/>
    <mergeCell ref="E36:F36"/>
    <mergeCell ref="E37:F37"/>
    <mergeCell ref="E38:F38"/>
    <mergeCell ref="E39:F39"/>
    <mergeCell ref="E40:F40"/>
    <mergeCell ref="E41:F41"/>
    <mergeCell ref="E42:F42"/>
    <mergeCell ref="E44:F44"/>
    <mergeCell ref="E45:F45"/>
    <mergeCell ref="E46:F46"/>
    <mergeCell ref="E48:F48"/>
    <mergeCell ref="E49:F49"/>
    <mergeCell ref="E50:F50"/>
    <mergeCell ref="E52:F52"/>
    <mergeCell ref="E53:F53"/>
    <mergeCell ref="E54:F54"/>
    <mergeCell ref="E55:F55"/>
    <mergeCell ref="E56:F56"/>
    <mergeCell ref="E57:F57"/>
    <mergeCell ref="E58:F58"/>
    <mergeCell ref="E59:F59"/>
    <mergeCell ref="E60:F60"/>
    <mergeCell ref="E62:F62"/>
    <mergeCell ref="E63:F63"/>
    <mergeCell ref="E64:F64"/>
    <mergeCell ref="E65:F65"/>
    <mergeCell ref="E66:F66"/>
    <mergeCell ref="E67:F67"/>
    <mergeCell ref="E68:F68"/>
    <mergeCell ref="E69:F69"/>
    <mergeCell ref="E70:F70"/>
    <mergeCell ref="E71:F71"/>
    <mergeCell ref="E72:F72"/>
    <mergeCell ref="E74:F74"/>
    <mergeCell ref="E75:F75"/>
    <mergeCell ref="E76:F76"/>
    <mergeCell ref="E77:F77"/>
    <mergeCell ref="E78:F78"/>
    <mergeCell ref="E79:F79"/>
    <mergeCell ref="E80:F80"/>
    <mergeCell ref="E81:F81"/>
    <mergeCell ref="E82:F82"/>
    <mergeCell ref="E83:F83"/>
    <mergeCell ref="E84:F84"/>
    <mergeCell ref="E85:F85"/>
    <mergeCell ref="E86:F86"/>
    <mergeCell ref="E88:F88"/>
    <mergeCell ref="E89:F89"/>
    <mergeCell ref="E90:F90"/>
    <mergeCell ref="E91:F91"/>
    <mergeCell ref="E92:F92"/>
    <mergeCell ref="E94:F94"/>
    <mergeCell ref="E95:F95"/>
    <mergeCell ref="E96:F96"/>
    <mergeCell ref="E97:F97"/>
    <mergeCell ref="E98:F98"/>
    <mergeCell ref="E99:F99"/>
    <mergeCell ref="E101:F101"/>
    <mergeCell ref="E102:F102"/>
    <mergeCell ref="E103:F103"/>
    <mergeCell ref="E104:F104"/>
    <mergeCell ref="E105:F105"/>
    <mergeCell ref="E106:F106"/>
    <mergeCell ref="E108:F108"/>
    <mergeCell ref="E109:F109"/>
    <mergeCell ref="E110:F110"/>
    <mergeCell ref="E111:F111"/>
    <mergeCell ref="E112:F112"/>
    <mergeCell ref="E113:F113"/>
    <mergeCell ref="E114:F114"/>
    <mergeCell ref="E115:F115"/>
    <mergeCell ref="E116:F116"/>
    <mergeCell ref="E117:F117"/>
    <mergeCell ref="E118:F118"/>
    <mergeCell ref="E119:F119"/>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7:F187"/>
    <mergeCell ref="E188:F188"/>
    <mergeCell ref="E189:F189"/>
    <mergeCell ref="E190:F190"/>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E204:F204"/>
    <mergeCell ref="E205:F205"/>
    <mergeCell ref="E206:F206"/>
    <mergeCell ref="E207:F207"/>
    <mergeCell ref="E208:F208"/>
    <mergeCell ref="E209:F209"/>
    <mergeCell ref="E210:F210"/>
    <mergeCell ref="E211:F211"/>
    <mergeCell ref="E212:F212"/>
    <mergeCell ref="E213:F213"/>
    <mergeCell ref="E214:F214"/>
    <mergeCell ref="E215:F215"/>
    <mergeCell ref="E216:F216"/>
    <mergeCell ref="E217:F217"/>
    <mergeCell ref="E218:F218"/>
    <mergeCell ref="E219:F219"/>
    <mergeCell ref="E220:F220"/>
    <mergeCell ref="E221:F221"/>
    <mergeCell ref="E222:F222"/>
    <mergeCell ref="E223:F223"/>
    <mergeCell ref="E224:F224"/>
    <mergeCell ref="E225:F225"/>
    <mergeCell ref="E226:F226"/>
    <mergeCell ref="E227:F227"/>
    <mergeCell ref="E228:F228"/>
    <mergeCell ref="E229:F229"/>
    <mergeCell ref="E230:F230"/>
    <mergeCell ref="E231:F231"/>
    <mergeCell ref="E233:F233"/>
    <mergeCell ref="E234:F234"/>
    <mergeCell ref="E235:F235"/>
    <mergeCell ref="E236:F236"/>
    <mergeCell ref="E237:F237"/>
    <mergeCell ref="E238:F238"/>
    <mergeCell ref="E239:F239"/>
    <mergeCell ref="E240:F240"/>
    <mergeCell ref="E241:F241"/>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56:F256"/>
    <mergeCell ref="E257:F257"/>
    <mergeCell ref="E258:F258"/>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E272:F272"/>
    <mergeCell ref="E273:F273"/>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90:F290"/>
    <mergeCell ref="E291:F291"/>
    <mergeCell ref="E292:F292"/>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307:F307"/>
    <mergeCell ref="E308:F308"/>
    <mergeCell ref="E310:F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324:F324"/>
    <mergeCell ref="E325:F325"/>
    <mergeCell ref="E326:F326"/>
    <mergeCell ref="E327:F327"/>
    <mergeCell ref="E328:F328"/>
    <mergeCell ref="E329:F329"/>
    <mergeCell ref="E330:F330"/>
    <mergeCell ref="E331:F331"/>
    <mergeCell ref="E332:F332"/>
    <mergeCell ref="E333:F333"/>
    <mergeCell ref="E334:F334"/>
    <mergeCell ref="E335:F335"/>
    <mergeCell ref="E336:F336"/>
    <mergeCell ref="E337:F337"/>
    <mergeCell ref="E338:F338"/>
    <mergeCell ref="E339:F339"/>
    <mergeCell ref="E340:F340"/>
    <mergeCell ref="E341:F341"/>
    <mergeCell ref="E342:F342"/>
    <mergeCell ref="E343:F343"/>
    <mergeCell ref="E344:F344"/>
    <mergeCell ref="E345:F345"/>
    <mergeCell ref="E346:F346"/>
    <mergeCell ref="E347:F347"/>
    <mergeCell ref="E348:F348"/>
    <mergeCell ref="E349:F349"/>
    <mergeCell ref="E350:F350"/>
    <mergeCell ref="E351:F351"/>
    <mergeCell ref="E352:F352"/>
    <mergeCell ref="E353:F353"/>
    <mergeCell ref="E355:F355"/>
    <mergeCell ref="E356:F356"/>
    <mergeCell ref="E357:F357"/>
    <mergeCell ref="E358:F358"/>
    <mergeCell ref="E360:F360"/>
    <mergeCell ref="E361:F361"/>
    <mergeCell ref="E362:F362"/>
    <mergeCell ref="E363:F363"/>
    <mergeCell ref="E365:F365"/>
    <mergeCell ref="E366:F366"/>
    <mergeCell ref="E367:F367"/>
    <mergeCell ref="E369:F369"/>
    <mergeCell ref="E370:F370"/>
    <mergeCell ref="E371:F371"/>
    <mergeCell ref="E372:F372"/>
    <mergeCell ref="E374:F374"/>
    <mergeCell ref="E375:F375"/>
    <mergeCell ref="E376:F376"/>
    <mergeCell ref="E378:F378"/>
    <mergeCell ref="E379:F379"/>
    <mergeCell ref="E380:F380"/>
    <mergeCell ref="E381:F381"/>
    <mergeCell ref="E382:F382"/>
    <mergeCell ref="E383:F383"/>
    <mergeCell ref="E384:F384"/>
    <mergeCell ref="E386:F386"/>
    <mergeCell ref="E387:F387"/>
    <mergeCell ref="E388:F388"/>
    <mergeCell ref="E389:F389"/>
    <mergeCell ref="E390:F390"/>
    <mergeCell ref="E391:F391"/>
    <mergeCell ref="E392:F392"/>
    <mergeCell ref="E393:F393"/>
    <mergeCell ref="E394:F394"/>
    <mergeCell ref="E396:F396"/>
    <mergeCell ref="E397:F397"/>
    <mergeCell ref="E398:F398"/>
    <mergeCell ref="E399:F399"/>
    <mergeCell ref="E400:F400"/>
    <mergeCell ref="E402:F402"/>
    <mergeCell ref="E403:F403"/>
    <mergeCell ref="E404:F404"/>
    <mergeCell ref="E405:F405"/>
    <mergeCell ref="E406:F406"/>
    <mergeCell ref="E407:F407"/>
    <mergeCell ref="E408:F408"/>
    <mergeCell ref="E409:F409"/>
    <mergeCell ref="E411:F411"/>
    <mergeCell ref="E412:F412"/>
    <mergeCell ref="E413:F413"/>
    <mergeCell ref="E414:F414"/>
    <mergeCell ref="E415:F415"/>
    <mergeCell ref="E416:F416"/>
    <mergeCell ref="E417:F417"/>
    <mergeCell ref="E418:F418"/>
    <mergeCell ref="E419:F419"/>
    <mergeCell ref="E421:F421"/>
    <mergeCell ref="E422:F422"/>
    <mergeCell ref="E423:F423"/>
    <mergeCell ref="E424:F424"/>
    <mergeCell ref="E425:F425"/>
    <mergeCell ref="E426:F426"/>
    <mergeCell ref="E427:F427"/>
    <mergeCell ref="E429:F429"/>
    <mergeCell ref="E430:F430"/>
    <mergeCell ref="E431:F431"/>
    <mergeCell ref="E432:F432"/>
    <mergeCell ref="E433:F433"/>
    <mergeCell ref="E434:F434"/>
    <mergeCell ref="E435:F435"/>
    <mergeCell ref="E437:F437"/>
    <mergeCell ref="E438:F438"/>
    <mergeCell ref="E439:F439"/>
    <mergeCell ref="E440:F440"/>
    <mergeCell ref="E441:F441"/>
    <mergeCell ref="E442:F442"/>
    <mergeCell ref="E443:F443"/>
    <mergeCell ref="E445:F445"/>
    <mergeCell ref="E446:F446"/>
    <mergeCell ref="E447:F447"/>
    <mergeCell ref="E448:F448"/>
    <mergeCell ref="E449:F449"/>
    <mergeCell ref="E450:F450"/>
    <mergeCell ref="E451:F451"/>
    <mergeCell ref="E453:F453"/>
    <mergeCell ref="E454:F454"/>
    <mergeCell ref="E455:F455"/>
    <mergeCell ref="E456:F456"/>
    <mergeCell ref="E457:F457"/>
    <mergeCell ref="E458:F458"/>
    <mergeCell ref="E459:F459"/>
    <mergeCell ref="E461:F461"/>
    <mergeCell ref="E462:F462"/>
    <mergeCell ref="E463:F463"/>
    <mergeCell ref="E464:F464"/>
    <mergeCell ref="E465:F465"/>
    <mergeCell ref="E466:F466"/>
    <mergeCell ref="E467:F467"/>
    <mergeCell ref="E469:F469"/>
    <mergeCell ref="E470:F470"/>
    <mergeCell ref="E471:F471"/>
    <mergeCell ref="E472:F472"/>
    <mergeCell ref="E473:F473"/>
    <mergeCell ref="E474:F474"/>
    <mergeCell ref="E475:F475"/>
    <mergeCell ref="E477:F477"/>
    <mergeCell ref="E478:F478"/>
    <mergeCell ref="E479:F479"/>
    <mergeCell ref="E480:F480"/>
    <mergeCell ref="E481:F481"/>
    <mergeCell ref="E482:F482"/>
    <mergeCell ref="E483:F483"/>
    <mergeCell ref="E484:F484"/>
    <mergeCell ref="E485:F485"/>
    <mergeCell ref="E486:F486"/>
    <mergeCell ref="E487:F487"/>
    <mergeCell ref="E488:F488"/>
    <mergeCell ref="E490:F490"/>
    <mergeCell ref="E491:F491"/>
    <mergeCell ref="E492:F492"/>
    <mergeCell ref="E493:F493"/>
    <mergeCell ref="E494:F494"/>
    <mergeCell ref="E495:F495"/>
    <mergeCell ref="E496:F496"/>
    <mergeCell ref="E497:F497"/>
    <mergeCell ref="E498:F498"/>
    <mergeCell ref="E499:F499"/>
    <mergeCell ref="E500:F500"/>
    <mergeCell ref="E501:F501"/>
    <mergeCell ref="E503:F503"/>
    <mergeCell ref="E504:F504"/>
    <mergeCell ref="E505:F505"/>
    <mergeCell ref="E506:F506"/>
    <mergeCell ref="E507:F507"/>
    <mergeCell ref="E509:F509"/>
    <mergeCell ref="E510:F510"/>
    <mergeCell ref="E511:F511"/>
    <mergeCell ref="E512:F512"/>
    <mergeCell ref="E513:F513"/>
    <mergeCell ref="E514:F514"/>
    <mergeCell ref="E515:F515"/>
    <mergeCell ref="E517:F517"/>
    <mergeCell ref="E518:F518"/>
    <mergeCell ref="E519:F519"/>
    <mergeCell ref="E520:F520"/>
    <mergeCell ref="E522:F522"/>
    <mergeCell ref="E523:F523"/>
    <mergeCell ref="E524:F524"/>
    <mergeCell ref="E526:F526"/>
    <mergeCell ref="E527:F527"/>
    <mergeCell ref="E528:F528"/>
    <mergeCell ref="E529:F529"/>
    <mergeCell ref="E530:F530"/>
    <mergeCell ref="E532:F532"/>
    <mergeCell ref="E533:F533"/>
    <mergeCell ref="E534:F534"/>
    <mergeCell ref="E535:F535"/>
    <mergeCell ref="E536:F536"/>
    <mergeCell ref="E537:F537"/>
    <mergeCell ref="E538:F538"/>
    <mergeCell ref="E539:F539"/>
    <mergeCell ref="E540:F540"/>
    <mergeCell ref="E542:F542"/>
    <mergeCell ref="E543:F543"/>
    <mergeCell ref="E544:F544"/>
    <mergeCell ref="E545:F545"/>
    <mergeCell ref="E546:F546"/>
    <mergeCell ref="E547:F547"/>
    <mergeCell ref="E548:F548"/>
    <mergeCell ref="E550:F550"/>
    <mergeCell ref="E551:F551"/>
    <mergeCell ref="E552:F552"/>
    <mergeCell ref="E553:F553"/>
    <mergeCell ref="E554:F554"/>
    <mergeCell ref="E555:F555"/>
    <mergeCell ref="E556:F556"/>
    <mergeCell ref="E558:F558"/>
    <mergeCell ref="E559:F559"/>
    <mergeCell ref="E560:F560"/>
    <mergeCell ref="E561:F561"/>
    <mergeCell ref="E562:F562"/>
    <mergeCell ref="E563:F563"/>
    <mergeCell ref="E564:F564"/>
    <mergeCell ref="E566:F566"/>
    <mergeCell ref="E567:F567"/>
    <mergeCell ref="E568:F568"/>
    <mergeCell ref="E569:F569"/>
    <mergeCell ref="E570:F570"/>
    <mergeCell ref="E571:F571"/>
    <mergeCell ref="E572:F572"/>
    <mergeCell ref="E574:F574"/>
    <mergeCell ref="E575:F575"/>
    <mergeCell ref="E576:F576"/>
    <mergeCell ref="E577:F577"/>
    <mergeCell ref="E578:F578"/>
    <mergeCell ref="E579:F579"/>
    <mergeCell ref="E580:F580"/>
    <mergeCell ref="E581:F581"/>
    <mergeCell ref="E582:F582"/>
    <mergeCell ref="E583:F583"/>
    <mergeCell ref="E584:F584"/>
    <mergeCell ref="E585:F585"/>
    <mergeCell ref="E586:F586"/>
    <mergeCell ref="E588:F588"/>
    <mergeCell ref="E589:F589"/>
    <mergeCell ref="E590:F590"/>
    <mergeCell ref="E591:F591"/>
    <mergeCell ref="E592:F592"/>
    <mergeCell ref="E593:F593"/>
    <mergeCell ref="E594:F594"/>
    <mergeCell ref="E596:F596"/>
    <mergeCell ref="E597:F597"/>
    <mergeCell ref="E598:F598"/>
    <mergeCell ref="E599:F599"/>
    <mergeCell ref="E600:F600"/>
    <mergeCell ref="E602:F602"/>
    <mergeCell ref="E603:F603"/>
    <mergeCell ref="E604:F604"/>
    <mergeCell ref="E622:F622"/>
    <mergeCell ref="E623:F623"/>
    <mergeCell ref="E624:F624"/>
    <mergeCell ref="E625:F625"/>
    <mergeCell ref="E626:F626"/>
    <mergeCell ref="E628:F628"/>
    <mergeCell ref="E629:F629"/>
    <mergeCell ref="E630:F630"/>
    <mergeCell ref="E631:F631"/>
    <mergeCell ref="E632:F632"/>
    <mergeCell ref="E633:F633"/>
    <mergeCell ref="E634:F634"/>
    <mergeCell ref="E636:F636"/>
    <mergeCell ref="E637:F637"/>
    <mergeCell ref="E638:F638"/>
    <mergeCell ref="E605:F605"/>
    <mergeCell ref="E606:F606"/>
    <mergeCell ref="E607:F607"/>
    <mergeCell ref="E608:F608"/>
    <mergeCell ref="E609:F609"/>
    <mergeCell ref="E610:F610"/>
    <mergeCell ref="E612:F612"/>
    <mergeCell ref="E613:F613"/>
    <mergeCell ref="E614:F614"/>
    <mergeCell ref="E615:F615"/>
    <mergeCell ref="E616:F616"/>
    <mergeCell ref="E617:F617"/>
    <mergeCell ref="E618:F618"/>
    <mergeCell ref="E620:F620"/>
    <mergeCell ref="E621:F621"/>
    <mergeCell ref="E656:F656"/>
    <mergeCell ref="E657:F657"/>
    <mergeCell ref="E658:F658"/>
    <mergeCell ref="E660:F660"/>
    <mergeCell ref="E661:F661"/>
    <mergeCell ref="E662:F662"/>
    <mergeCell ref="E663:F663"/>
    <mergeCell ref="E664:F664"/>
    <mergeCell ref="E665:F665"/>
    <mergeCell ref="E666:F666"/>
    <mergeCell ref="E668:F668"/>
    <mergeCell ref="E669:F669"/>
    <mergeCell ref="E670:F670"/>
    <mergeCell ref="E671:F671"/>
    <mergeCell ref="E672:F672"/>
    <mergeCell ref="E639:F639"/>
    <mergeCell ref="E640:F640"/>
    <mergeCell ref="E641:F641"/>
    <mergeCell ref="E642:F642"/>
    <mergeCell ref="E644:F644"/>
    <mergeCell ref="E645:F645"/>
    <mergeCell ref="E646:F646"/>
    <mergeCell ref="E647:F647"/>
    <mergeCell ref="E648:F648"/>
    <mergeCell ref="E649:F649"/>
    <mergeCell ref="E650:F650"/>
    <mergeCell ref="E652:F652"/>
    <mergeCell ref="E653:F653"/>
    <mergeCell ref="E654:F654"/>
    <mergeCell ref="E655:F655"/>
    <mergeCell ref="E690:F690"/>
    <mergeCell ref="E692:F692"/>
    <mergeCell ref="E693:F693"/>
    <mergeCell ref="E694:F694"/>
    <mergeCell ref="E695:F695"/>
    <mergeCell ref="E696:F696"/>
    <mergeCell ref="E697:F697"/>
    <mergeCell ref="E698:F698"/>
    <mergeCell ref="E699:F699"/>
    <mergeCell ref="E700:F700"/>
    <mergeCell ref="E701:F701"/>
    <mergeCell ref="E702:F702"/>
    <mergeCell ref="E703:F703"/>
    <mergeCell ref="E704:F704"/>
    <mergeCell ref="E705:F705"/>
    <mergeCell ref="E673:F673"/>
    <mergeCell ref="E674:F674"/>
    <mergeCell ref="E675:F675"/>
    <mergeCell ref="E676:F676"/>
    <mergeCell ref="E677:F677"/>
    <mergeCell ref="E678:F678"/>
    <mergeCell ref="E679:F679"/>
    <mergeCell ref="E681:F681"/>
    <mergeCell ref="E682:F682"/>
    <mergeCell ref="E683:F683"/>
    <mergeCell ref="E684:F684"/>
    <mergeCell ref="E685:F685"/>
    <mergeCell ref="E686:F686"/>
    <mergeCell ref="E687:F687"/>
    <mergeCell ref="E688:F688"/>
    <mergeCell ref="E689:F689"/>
    <mergeCell ref="E724:F724"/>
    <mergeCell ref="E725:F725"/>
    <mergeCell ref="E726:F726"/>
    <mergeCell ref="E727:F727"/>
    <mergeCell ref="E728:F728"/>
    <mergeCell ref="E729:F729"/>
    <mergeCell ref="E731:F731"/>
    <mergeCell ref="E732:F732"/>
    <mergeCell ref="E733:F733"/>
    <mergeCell ref="E734:F734"/>
    <mergeCell ref="E735:F735"/>
    <mergeCell ref="E736:F736"/>
    <mergeCell ref="E737:F737"/>
    <mergeCell ref="E739:F739"/>
    <mergeCell ref="E740:F740"/>
    <mergeCell ref="E707:F707"/>
    <mergeCell ref="E708:F708"/>
    <mergeCell ref="E709:F709"/>
    <mergeCell ref="E710:F710"/>
    <mergeCell ref="E711:F711"/>
    <mergeCell ref="E712:F712"/>
    <mergeCell ref="E713:F713"/>
    <mergeCell ref="E715:F715"/>
    <mergeCell ref="E716:F716"/>
    <mergeCell ref="E717:F717"/>
    <mergeCell ref="E718:F718"/>
    <mergeCell ref="E719:F719"/>
    <mergeCell ref="E720:F720"/>
    <mergeCell ref="E721:F721"/>
    <mergeCell ref="E723:F723"/>
    <mergeCell ref="E758:F758"/>
    <mergeCell ref="E759:F759"/>
    <mergeCell ref="E760:F760"/>
    <mergeCell ref="E761:F761"/>
    <mergeCell ref="E762:F762"/>
    <mergeCell ref="E763:F763"/>
    <mergeCell ref="E764:F764"/>
    <mergeCell ref="E765:F765"/>
    <mergeCell ref="E766:F766"/>
    <mergeCell ref="E767:F767"/>
    <mergeCell ref="E769:F769"/>
    <mergeCell ref="E770:F770"/>
    <mergeCell ref="E771:F771"/>
    <mergeCell ref="E772:F772"/>
    <mergeCell ref="E773:F773"/>
    <mergeCell ref="E774:F774"/>
    <mergeCell ref="E741:F741"/>
    <mergeCell ref="E742:F742"/>
    <mergeCell ref="E743:F743"/>
    <mergeCell ref="E744:F744"/>
    <mergeCell ref="E745:F745"/>
    <mergeCell ref="E746:F746"/>
    <mergeCell ref="E747:F747"/>
    <mergeCell ref="E748:F748"/>
    <mergeCell ref="E750:F750"/>
    <mergeCell ref="E751:F751"/>
    <mergeCell ref="E752:F752"/>
    <mergeCell ref="E753:F753"/>
    <mergeCell ref="E754:F754"/>
    <mergeCell ref="E755:F755"/>
    <mergeCell ref="E756:F756"/>
    <mergeCell ref="E792:F792"/>
    <mergeCell ref="E793:F793"/>
    <mergeCell ref="E794:F794"/>
    <mergeCell ref="E795:F795"/>
    <mergeCell ref="E797:F797"/>
    <mergeCell ref="E798:F798"/>
    <mergeCell ref="E799:F799"/>
    <mergeCell ref="E800:F800"/>
    <mergeCell ref="E801:F801"/>
    <mergeCell ref="E802:F802"/>
    <mergeCell ref="E803:F803"/>
    <mergeCell ref="E804:F804"/>
    <mergeCell ref="E806:F806"/>
    <mergeCell ref="E807:F807"/>
    <mergeCell ref="E808:F808"/>
    <mergeCell ref="E775:F775"/>
    <mergeCell ref="E776:F776"/>
    <mergeCell ref="E777:F777"/>
    <mergeCell ref="E778:F778"/>
    <mergeCell ref="E780:F780"/>
    <mergeCell ref="E781:F781"/>
    <mergeCell ref="E782:F782"/>
    <mergeCell ref="E783:F783"/>
    <mergeCell ref="E784:F784"/>
    <mergeCell ref="E785:F785"/>
    <mergeCell ref="E786:F786"/>
    <mergeCell ref="E787:F787"/>
    <mergeCell ref="E789:F789"/>
    <mergeCell ref="E790:F790"/>
    <mergeCell ref="E791:F791"/>
    <mergeCell ref="E826:F826"/>
    <mergeCell ref="E827:F827"/>
    <mergeCell ref="E828:F828"/>
    <mergeCell ref="E829:F829"/>
    <mergeCell ref="E830:F830"/>
    <mergeCell ref="E831:F831"/>
    <mergeCell ref="E833:F833"/>
    <mergeCell ref="E834:F834"/>
    <mergeCell ref="E835:F835"/>
    <mergeCell ref="E836:F836"/>
    <mergeCell ref="E837:F837"/>
    <mergeCell ref="E839:F839"/>
    <mergeCell ref="E840:F840"/>
    <mergeCell ref="E841:F841"/>
    <mergeCell ref="E842:F842"/>
    <mergeCell ref="E809:F809"/>
    <mergeCell ref="E810:F810"/>
    <mergeCell ref="E811:F811"/>
    <mergeCell ref="E812:F812"/>
    <mergeCell ref="E813:F813"/>
    <mergeCell ref="E814:F814"/>
    <mergeCell ref="E815:F815"/>
    <mergeCell ref="E816:F816"/>
    <mergeCell ref="E817:F817"/>
    <mergeCell ref="E818:F818"/>
    <mergeCell ref="E820:F820"/>
    <mergeCell ref="E821:F821"/>
    <mergeCell ref="E822:F822"/>
    <mergeCell ref="E823:F823"/>
    <mergeCell ref="E824:F824"/>
    <mergeCell ref="E860:F860"/>
    <mergeCell ref="E861:F861"/>
    <mergeCell ref="E862:F862"/>
    <mergeCell ref="E863:F863"/>
    <mergeCell ref="E864:F864"/>
    <mergeCell ref="E865:F865"/>
    <mergeCell ref="E867:F867"/>
    <mergeCell ref="E868:F868"/>
    <mergeCell ref="E869:F869"/>
    <mergeCell ref="E870:F870"/>
    <mergeCell ref="E871:F871"/>
    <mergeCell ref="E872:F872"/>
    <mergeCell ref="E873:F873"/>
    <mergeCell ref="E874:F874"/>
    <mergeCell ref="E876:F876"/>
    <mergeCell ref="E843:F843"/>
    <mergeCell ref="E845:F845"/>
    <mergeCell ref="E846:F846"/>
    <mergeCell ref="E847:F847"/>
    <mergeCell ref="E848:F848"/>
    <mergeCell ref="E849:F849"/>
    <mergeCell ref="E851:F851"/>
    <mergeCell ref="E852:F852"/>
    <mergeCell ref="E853:F853"/>
    <mergeCell ref="E854:F854"/>
    <mergeCell ref="E855:F855"/>
    <mergeCell ref="E856:F856"/>
    <mergeCell ref="E858:F858"/>
    <mergeCell ref="E859:F859"/>
    <mergeCell ref="E894:F894"/>
    <mergeCell ref="E895:F895"/>
    <mergeCell ref="E896:F896"/>
    <mergeCell ref="E897:F897"/>
    <mergeCell ref="E898:F898"/>
    <mergeCell ref="E900:F900"/>
    <mergeCell ref="E901:F901"/>
    <mergeCell ref="E902:F902"/>
    <mergeCell ref="E903:F903"/>
    <mergeCell ref="E904:F904"/>
    <mergeCell ref="E905:F905"/>
    <mergeCell ref="E906:F906"/>
    <mergeCell ref="E908:F908"/>
    <mergeCell ref="E909:F909"/>
    <mergeCell ref="E910:F910"/>
    <mergeCell ref="E877:F877"/>
    <mergeCell ref="E878:F878"/>
    <mergeCell ref="E879:F879"/>
    <mergeCell ref="E880:F880"/>
    <mergeCell ref="E881:F881"/>
    <mergeCell ref="E882:F882"/>
    <mergeCell ref="E883:F883"/>
    <mergeCell ref="E884:F884"/>
    <mergeCell ref="E885:F885"/>
    <mergeCell ref="E886:F886"/>
    <mergeCell ref="E887:F887"/>
    <mergeCell ref="E888:F888"/>
    <mergeCell ref="E889:F889"/>
    <mergeCell ref="E890:F890"/>
    <mergeCell ref="E892:F892"/>
    <mergeCell ref="E893:F893"/>
    <mergeCell ref="E928:F928"/>
    <mergeCell ref="E929:F929"/>
    <mergeCell ref="E930:F930"/>
    <mergeCell ref="E931:F931"/>
    <mergeCell ref="E933:F933"/>
    <mergeCell ref="E934:F934"/>
    <mergeCell ref="E935:F935"/>
    <mergeCell ref="E936:F936"/>
    <mergeCell ref="E937:F937"/>
    <mergeCell ref="E938:F938"/>
    <mergeCell ref="E940:F940"/>
    <mergeCell ref="E941:F941"/>
    <mergeCell ref="E942:F942"/>
    <mergeCell ref="E943:F943"/>
    <mergeCell ref="E944:F944"/>
    <mergeCell ref="E911:F911"/>
    <mergeCell ref="E912:F912"/>
    <mergeCell ref="E913:F913"/>
    <mergeCell ref="E914:F914"/>
    <mergeCell ref="E916:F916"/>
    <mergeCell ref="E917:F917"/>
    <mergeCell ref="E918:F918"/>
    <mergeCell ref="E919:F919"/>
    <mergeCell ref="E920:F920"/>
    <mergeCell ref="E921:F921"/>
    <mergeCell ref="E922:F922"/>
    <mergeCell ref="E923:F923"/>
    <mergeCell ref="E925:F925"/>
    <mergeCell ref="E926:F926"/>
    <mergeCell ref="E927:F927"/>
    <mergeCell ref="E963:F963"/>
    <mergeCell ref="E964:F964"/>
    <mergeCell ref="E965:F965"/>
    <mergeCell ref="E966:F966"/>
    <mergeCell ref="E967:F967"/>
    <mergeCell ref="E969:F969"/>
    <mergeCell ref="E970:F970"/>
    <mergeCell ref="E971:F971"/>
    <mergeCell ref="E972:F972"/>
    <mergeCell ref="E973:F973"/>
    <mergeCell ref="E974:F974"/>
    <mergeCell ref="E975:F975"/>
    <mergeCell ref="E976:F976"/>
    <mergeCell ref="E977:F977"/>
    <mergeCell ref="E945:F945"/>
    <mergeCell ref="E946:F946"/>
    <mergeCell ref="E947:F947"/>
    <mergeCell ref="E948:F948"/>
    <mergeCell ref="E949:F949"/>
    <mergeCell ref="E951:F951"/>
    <mergeCell ref="E952:F952"/>
    <mergeCell ref="E953:F953"/>
    <mergeCell ref="E955:F955"/>
    <mergeCell ref="E956:F956"/>
    <mergeCell ref="E957:F957"/>
    <mergeCell ref="E958:F958"/>
    <mergeCell ref="E959:F959"/>
    <mergeCell ref="E960:F960"/>
    <mergeCell ref="E961:F961"/>
    <mergeCell ref="E996:F996"/>
    <mergeCell ref="E998:F998"/>
    <mergeCell ref="E999:F999"/>
    <mergeCell ref="E1000:F1000"/>
    <mergeCell ref="E1002:F1002"/>
    <mergeCell ref="E1003:F1003"/>
    <mergeCell ref="E1004:F1004"/>
    <mergeCell ref="E1005:F1005"/>
    <mergeCell ref="E1006:F1006"/>
    <mergeCell ref="E1007:F1007"/>
    <mergeCell ref="E1008:F1008"/>
    <mergeCell ref="E1009:F1009"/>
    <mergeCell ref="E1011:F1011"/>
    <mergeCell ref="E1012:F1012"/>
    <mergeCell ref="E979:F979"/>
    <mergeCell ref="E980:F980"/>
    <mergeCell ref="E981:F981"/>
    <mergeCell ref="E983:F983"/>
    <mergeCell ref="E984:F984"/>
    <mergeCell ref="E985:F985"/>
    <mergeCell ref="E986:F986"/>
    <mergeCell ref="E987:F987"/>
    <mergeCell ref="E988:F988"/>
    <mergeCell ref="E990:F990"/>
    <mergeCell ref="E991:F991"/>
    <mergeCell ref="E992:F992"/>
    <mergeCell ref="E993:F993"/>
    <mergeCell ref="E994:F994"/>
    <mergeCell ref="E995:F995"/>
    <mergeCell ref="E1030:F1030"/>
    <mergeCell ref="E1031:F1031"/>
    <mergeCell ref="E1032:F1032"/>
    <mergeCell ref="E1033:F1033"/>
    <mergeCell ref="E1035:F1035"/>
    <mergeCell ref="E1036:F1036"/>
    <mergeCell ref="E1037:F1037"/>
    <mergeCell ref="E1038:F1038"/>
    <mergeCell ref="E1039:F1039"/>
    <mergeCell ref="E1040:F1040"/>
    <mergeCell ref="E1041:F1041"/>
    <mergeCell ref="E1043:F1043"/>
    <mergeCell ref="E1044:F1044"/>
    <mergeCell ref="E1045:F1045"/>
    <mergeCell ref="E1046:F1046"/>
    <mergeCell ref="E1013:F1013"/>
    <mergeCell ref="E1014:F1014"/>
    <mergeCell ref="E1015:F1015"/>
    <mergeCell ref="E1016:F1016"/>
    <mergeCell ref="E1017:F1017"/>
    <mergeCell ref="E1018:F1018"/>
    <mergeCell ref="E1020:F1020"/>
    <mergeCell ref="E1021:F1021"/>
    <mergeCell ref="E1022:F1022"/>
    <mergeCell ref="E1023:F1023"/>
    <mergeCell ref="E1024:F1024"/>
    <mergeCell ref="E1025:F1025"/>
    <mergeCell ref="E1026:F1026"/>
    <mergeCell ref="E1027:F1027"/>
    <mergeCell ref="E1029:F1029"/>
    <mergeCell ref="E1064:F1064"/>
    <mergeCell ref="E1065:F1065"/>
    <mergeCell ref="E1067:F1067"/>
    <mergeCell ref="E1068:F1068"/>
    <mergeCell ref="E1069:F1069"/>
    <mergeCell ref="E1070:F1070"/>
    <mergeCell ref="E1071:F1071"/>
    <mergeCell ref="E1072:F1072"/>
    <mergeCell ref="E1073:F1073"/>
    <mergeCell ref="E1074:F1074"/>
    <mergeCell ref="E1076:F1076"/>
    <mergeCell ref="E1077:F1077"/>
    <mergeCell ref="E1078:F1078"/>
    <mergeCell ref="E1079:F1079"/>
    <mergeCell ref="E1080:F1080"/>
    <mergeCell ref="E1047:F1047"/>
    <mergeCell ref="E1048:F1048"/>
    <mergeCell ref="E1049:F1049"/>
    <mergeCell ref="E1050:F1050"/>
    <mergeCell ref="E1051:F1051"/>
    <mergeCell ref="E1052:F1052"/>
    <mergeCell ref="E1053:F1053"/>
    <mergeCell ref="E1055:F1055"/>
    <mergeCell ref="E1056:F1056"/>
    <mergeCell ref="E1057:F1057"/>
    <mergeCell ref="E1058:F1058"/>
    <mergeCell ref="E1059:F1059"/>
    <mergeCell ref="E1060:F1060"/>
    <mergeCell ref="E1061:F1061"/>
    <mergeCell ref="E1062:F1062"/>
    <mergeCell ref="E1063:F1063"/>
    <mergeCell ref="E1099:F1099"/>
    <mergeCell ref="E1100:F1100"/>
    <mergeCell ref="E1101:F1101"/>
    <mergeCell ref="E1102:F1102"/>
    <mergeCell ref="E1103:F1103"/>
    <mergeCell ref="E1105:F1105"/>
    <mergeCell ref="E1106:F1106"/>
    <mergeCell ref="E1107:F1107"/>
    <mergeCell ref="E1108:F1108"/>
    <mergeCell ref="E1109:F1109"/>
    <mergeCell ref="E1111:F1111"/>
    <mergeCell ref="E1112:F1112"/>
    <mergeCell ref="E1113:F1113"/>
    <mergeCell ref="E1114:F1114"/>
    <mergeCell ref="E1081:F1081"/>
    <mergeCell ref="E1083:F1083"/>
    <mergeCell ref="E1084:F1084"/>
    <mergeCell ref="E1085:F1085"/>
    <mergeCell ref="E1087:F1087"/>
    <mergeCell ref="E1088:F1088"/>
    <mergeCell ref="E1089:F1089"/>
    <mergeCell ref="E1090:F1090"/>
    <mergeCell ref="E1091:F1091"/>
    <mergeCell ref="E1093:F1093"/>
    <mergeCell ref="E1094:F1094"/>
    <mergeCell ref="E1095:F1095"/>
    <mergeCell ref="E1096:F1096"/>
    <mergeCell ref="E1097:F1097"/>
    <mergeCell ref="E1132:F1132"/>
    <mergeCell ref="E1134:F1134"/>
    <mergeCell ref="E1135:F1135"/>
    <mergeCell ref="E1136:F1136"/>
    <mergeCell ref="E1137:F1137"/>
    <mergeCell ref="E1138:F1138"/>
    <mergeCell ref="E1140:F1140"/>
    <mergeCell ref="E1141:F1141"/>
    <mergeCell ref="E1142:F1142"/>
    <mergeCell ref="E1143:F1143"/>
    <mergeCell ref="E1144:F1144"/>
    <mergeCell ref="E1146:F1146"/>
    <mergeCell ref="E1147:F1147"/>
    <mergeCell ref="E1148:F1148"/>
    <mergeCell ref="E1115:F1115"/>
    <mergeCell ref="E1117:F1117"/>
    <mergeCell ref="E1118:F1118"/>
    <mergeCell ref="E1119:F1119"/>
    <mergeCell ref="E1120:F1120"/>
    <mergeCell ref="E1121:F1121"/>
    <mergeCell ref="E1122:F1122"/>
    <mergeCell ref="E1123:F1123"/>
    <mergeCell ref="E1125:F1125"/>
    <mergeCell ref="E1126:F1126"/>
    <mergeCell ref="E1127:F1127"/>
    <mergeCell ref="E1128:F1128"/>
    <mergeCell ref="E1129:F1129"/>
    <mergeCell ref="E1130:F1130"/>
    <mergeCell ref="E1131:F1131"/>
    <mergeCell ref="E1166:F1166"/>
    <mergeCell ref="E1167:F1167"/>
    <mergeCell ref="E1168:F1168"/>
    <mergeCell ref="E1169:F1169"/>
    <mergeCell ref="E1170:F1170"/>
    <mergeCell ref="E1171:F1171"/>
    <mergeCell ref="E1172:F1172"/>
    <mergeCell ref="E1174:F1174"/>
    <mergeCell ref="E1175:F1175"/>
    <mergeCell ref="E1176:F1176"/>
    <mergeCell ref="E1177:F1177"/>
    <mergeCell ref="E1178:F1178"/>
    <mergeCell ref="E1180:F1180"/>
    <mergeCell ref="E1181:F1181"/>
    <mergeCell ref="E1182:F1182"/>
    <mergeCell ref="E1149:F1149"/>
    <mergeCell ref="E1150:F1150"/>
    <mergeCell ref="E1152:F1152"/>
    <mergeCell ref="E1153:F1153"/>
    <mergeCell ref="E1154:F1154"/>
    <mergeCell ref="E1155:F1155"/>
    <mergeCell ref="E1156:F1156"/>
    <mergeCell ref="E1157:F1157"/>
    <mergeCell ref="E1159:F1159"/>
    <mergeCell ref="E1160:F1160"/>
    <mergeCell ref="E1161:F1161"/>
    <mergeCell ref="E1162:F1162"/>
    <mergeCell ref="E1163:F1163"/>
    <mergeCell ref="E1164:F1164"/>
    <mergeCell ref="E1200:F1200"/>
    <mergeCell ref="E1201:F1201"/>
    <mergeCell ref="E1202:F1202"/>
    <mergeCell ref="E1203:F1203"/>
    <mergeCell ref="E1204:F1204"/>
    <mergeCell ref="E1205:F1205"/>
    <mergeCell ref="E1206:F1206"/>
    <mergeCell ref="E1207:F1207"/>
    <mergeCell ref="E1208:F1208"/>
    <mergeCell ref="E1210:F1210"/>
    <mergeCell ref="E1211:F1211"/>
    <mergeCell ref="E1212:F1212"/>
    <mergeCell ref="E1213:F1213"/>
    <mergeCell ref="E1214:F1214"/>
    <mergeCell ref="E1216:F1216"/>
    <mergeCell ref="E1183:F1183"/>
    <mergeCell ref="E1184:F1184"/>
    <mergeCell ref="E1185:F1185"/>
    <mergeCell ref="E1186:F1186"/>
    <mergeCell ref="E1188:F1188"/>
    <mergeCell ref="E1189:F1189"/>
    <mergeCell ref="E1190:F1190"/>
    <mergeCell ref="E1191:F1191"/>
    <mergeCell ref="E1192:F1192"/>
    <mergeCell ref="E1193:F1193"/>
    <mergeCell ref="E1195:F1195"/>
    <mergeCell ref="E1196:F1196"/>
    <mergeCell ref="E1197:F1197"/>
    <mergeCell ref="E1199:F1199"/>
    <mergeCell ref="E1234:F1234"/>
    <mergeCell ref="E1235:F1235"/>
    <mergeCell ref="E1237:F1237"/>
    <mergeCell ref="E1238:F1238"/>
    <mergeCell ref="E1239:F1239"/>
    <mergeCell ref="E1240:F1240"/>
    <mergeCell ref="E1241:F1241"/>
    <mergeCell ref="E1242:F1242"/>
    <mergeCell ref="E1244:F1244"/>
    <mergeCell ref="E1245:F1245"/>
    <mergeCell ref="E1246:F1246"/>
    <mergeCell ref="E1247:F1247"/>
    <mergeCell ref="E1248:F1248"/>
    <mergeCell ref="E1249:F1249"/>
    <mergeCell ref="E1250:F1250"/>
    <mergeCell ref="E1217:F1217"/>
    <mergeCell ref="E1218:F1218"/>
    <mergeCell ref="E1219:F1219"/>
    <mergeCell ref="E1220:F1220"/>
    <mergeCell ref="E1221:F1221"/>
    <mergeCell ref="E1223:F1223"/>
    <mergeCell ref="E1224:F1224"/>
    <mergeCell ref="E1225:F1225"/>
    <mergeCell ref="E1226:F1226"/>
    <mergeCell ref="E1227:F1227"/>
    <mergeCell ref="E1228:F1228"/>
    <mergeCell ref="E1230:F1230"/>
    <mergeCell ref="E1231:F1231"/>
    <mergeCell ref="E1232:F1232"/>
    <mergeCell ref="E1233:F1233"/>
    <mergeCell ref="E1268:F1268"/>
    <mergeCell ref="E1269:F1269"/>
    <mergeCell ref="E1270:F1270"/>
    <mergeCell ref="E1271:F1271"/>
    <mergeCell ref="E1272:F1272"/>
    <mergeCell ref="E1273:F1273"/>
    <mergeCell ref="E1274:F1274"/>
    <mergeCell ref="E1276:F1276"/>
    <mergeCell ref="E1277:F1277"/>
    <mergeCell ref="E1278:F1278"/>
    <mergeCell ref="E1279:F1279"/>
    <mergeCell ref="E1280:F1280"/>
    <mergeCell ref="E1281:F1281"/>
    <mergeCell ref="E1282:F1282"/>
    <mergeCell ref="E1284:F1284"/>
    <mergeCell ref="E1251:F1251"/>
    <mergeCell ref="E1252:F1252"/>
    <mergeCell ref="E1253:F1253"/>
    <mergeCell ref="E1254:F1254"/>
    <mergeCell ref="E1256:F1256"/>
    <mergeCell ref="E1257:F1257"/>
    <mergeCell ref="E1258:F1258"/>
    <mergeCell ref="E1259:F1259"/>
    <mergeCell ref="E1260:F1260"/>
    <mergeCell ref="E1261:F1261"/>
    <mergeCell ref="E1262:F1262"/>
    <mergeCell ref="E1263:F1263"/>
    <mergeCell ref="E1264:F1264"/>
    <mergeCell ref="E1265:F1265"/>
    <mergeCell ref="E1266:F1266"/>
    <mergeCell ref="E1303:F1303"/>
    <mergeCell ref="E1304:F1304"/>
    <mergeCell ref="E1305:F1305"/>
    <mergeCell ref="E1306:F1306"/>
    <mergeCell ref="E1307:F1307"/>
    <mergeCell ref="E1308:F1308"/>
    <mergeCell ref="E1310:F1310"/>
    <mergeCell ref="E1311:F1311"/>
    <mergeCell ref="E1312:F1312"/>
    <mergeCell ref="E1313:F1313"/>
    <mergeCell ref="E1314:F1314"/>
    <mergeCell ref="E1316:F1316"/>
    <mergeCell ref="E1317:F1317"/>
    <mergeCell ref="E1318:F1318"/>
    <mergeCell ref="E1285:F1285"/>
    <mergeCell ref="E1286:F1286"/>
    <mergeCell ref="E1287:F1287"/>
    <mergeCell ref="E1288:F1288"/>
    <mergeCell ref="E1290:F1290"/>
    <mergeCell ref="E1291:F1291"/>
    <mergeCell ref="E1292:F1292"/>
    <mergeCell ref="E1293:F1293"/>
    <mergeCell ref="E1294:F1294"/>
    <mergeCell ref="E1296:F1296"/>
    <mergeCell ref="E1297:F1297"/>
    <mergeCell ref="E1298:F1298"/>
    <mergeCell ref="E1299:F1299"/>
    <mergeCell ref="E1300:F1300"/>
    <mergeCell ref="E1301:F1301"/>
    <mergeCell ref="E1336:F1336"/>
    <mergeCell ref="E1337:F1337"/>
    <mergeCell ref="E1338:F1338"/>
    <mergeCell ref="E1340:F1340"/>
    <mergeCell ref="E1341:F1341"/>
    <mergeCell ref="E1342:F1342"/>
    <mergeCell ref="E1343:F1343"/>
    <mergeCell ref="E1344:F1344"/>
    <mergeCell ref="E1346:F1346"/>
    <mergeCell ref="E1347:F1347"/>
    <mergeCell ref="E1348:F1348"/>
    <mergeCell ref="E1349:F1349"/>
    <mergeCell ref="E1350:F1350"/>
    <mergeCell ref="E1352:F1352"/>
    <mergeCell ref="E1319:F1319"/>
    <mergeCell ref="E1320:F1320"/>
    <mergeCell ref="E1322:F1322"/>
    <mergeCell ref="E1323:F1323"/>
    <mergeCell ref="E1324:F1324"/>
    <mergeCell ref="E1325:F1325"/>
    <mergeCell ref="E1326:F1326"/>
    <mergeCell ref="E1328:F1328"/>
    <mergeCell ref="E1329:F1329"/>
    <mergeCell ref="E1330:F1330"/>
    <mergeCell ref="E1331:F1331"/>
    <mergeCell ref="E1332:F1332"/>
    <mergeCell ref="E1334:F1334"/>
    <mergeCell ref="E1335:F1335"/>
    <mergeCell ref="E1370:F1370"/>
    <mergeCell ref="E1371:F1371"/>
    <mergeCell ref="E1373:F1373"/>
    <mergeCell ref="E1374:F1374"/>
    <mergeCell ref="E1375:F1375"/>
    <mergeCell ref="E1376:F1376"/>
    <mergeCell ref="E1377:F1377"/>
    <mergeCell ref="E1378:F1378"/>
    <mergeCell ref="E1379:F1379"/>
    <mergeCell ref="E1380:F1380"/>
    <mergeCell ref="E1382:F1382"/>
    <mergeCell ref="E1383:F1383"/>
    <mergeCell ref="E1384:F1384"/>
    <mergeCell ref="E1385:F1385"/>
    <mergeCell ref="E1386:F1386"/>
    <mergeCell ref="E1353:F1353"/>
    <mergeCell ref="E1354:F1354"/>
    <mergeCell ref="E1355:F1355"/>
    <mergeCell ref="E1356:F1356"/>
    <mergeCell ref="E1357:F1357"/>
    <mergeCell ref="E1359:F1359"/>
    <mergeCell ref="E1360:F1360"/>
    <mergeCell ref="E1361:F1361"/>
    <mergeCell ref="E1362:F1362"/>
    <mergeCell ref="E1363:F1363"/>
    <mergeCell ref="E1364:F1364"/>
    <mergeCell ref="E1366:F1366"/>
    <mergeCell ref="E1367:F1367"/>
    <mergeCell ref="E1368:F1368"/>
    <mergeCell ref="E1369:F1369"/>
    <mergeCell ref="E1404:F1404"/>
    <mergeCell ref="E1405:F1405"/>
    <mergeCell ref="E1407:F1407"/>
    <mergeCell ref="E1408:F1408"/>
    <mergeCell ref="E1409:F1409"/>
    <mergeCell ref="E1410:F1410"/>
    <mergeCell ref="E1411:F1411"/>
    <mergeCell ref="E1412:F1412"/>
    <mergeCell ref="E1413:F1413"/>
    <mergeCell ref="E1415:F1415"/>
    <mergeCell ref="E1416:F1416"/>
    <mergeCell ref="E1417:F1417"/>
    <mergeCell ref="E1418:F1418"/>
    <mergeCell ref="E1419:F1419"/>
    <mergeCell ref="E1420:F1420"/>
    <mergeCell ref="E1387:F1387"/>
    <mergeCell ref="E1388:F1388"/>
    <mergeCell ref="E1390:F1390"/>
    <mergeCell ref="E1391:F1391"/>
    <mergeCell ref="E1392:F1392"/>
    <mergeCell ref="E1393:F1393"/>
    <mergeCell ref="E1394:F1394"/>
    <mergeCell ref="E1395:F1395"/>
    <mergeCell ref="E1396:F1396"/>
    <mergeCell ref="E1397:F1397"/>
    <mergeCell ref="E1399:F1399"/>
    <mergeCell ref="E1400:F1400"/>
    <mergeCell ref="E1401:F1401"/>
    <mergeCell ref="E1402:F1402"/>
    <mergeCell ref="E1403:F1403"/>
    <mergeCell ref="E1438:F1438"/>
    <mergeCell ref="E1440:F1440"/>
    <mergeCell ref="E1441:F1441"/>
    <mergeCell ref="E1442:F1442"/>
    <mergeCell ref="E1443:F1443"/>
    <mergeCell ref="E1444:F1444"/>
    <mergeCell ref="E1445:F1445"/>
    <mergeCell ref="E1446:F1446"/>
    <mergeCell ref="E1447:F1447"/>
    <mergeCell ref="E1449:F1449"/>
    <mergeCell ref="E1450:F1450"/>
    <mergeCell ref="E1451:F1451"/>
    <mergeCell ref="E1452:F1452"/>
    <mergeCell ref="E1453:F1453"/>
    <mergeCell ref="E1454:F1454"/>
    <mergeCell ref="E1421:F1421"/>
    <mergeCell ref="E1422:F1422"/>
    <mergeCell ref="E1424:F1424"/>
    <mergeCell ref="E1425:F1425"/>
    <mergeCell ref="E1426:F1426"/>
    <mergeCell ref="E1427:F1427"/>
    <mergeCell ref="E1428:F1428"/>
    <mergeCell ref="E1429:F1429"/>
    <mergeCell ref="E1430:F1430"/>
    <mergeCell ref="E1432:F1432"/>
    <mergeCell ref="E1433:F1433"/>
    <mergeCell ref="E1434:F1434"/>
    <mergeCell ref="E1435:F1435"/>
    <mergeCell ref="E1436:F1436"/>
    <mergeCell ref="E1437:F1437"/>
    <mergeCell ref="E1472:F1472"/>
    <mergeCell ref="E1473:F1473"/>
    <mergeCell ref="E1475:F1475"/>
    <mergeCell ref="E1476:F1476"/>
    <mergeCell ref="E1477:F1477"/>
    <mergeCell ref="E1478:F1478"/>
    <mergeCell ref="E1480:F1480"/>
    <mergeCell ref="E1481:F1481"/>
    <mergeCell ref="E1482:F1482"/>
    <mergeCell ref="E1484:F1484"/>
    <mergeCell ref="E1485:F1485"/>
    <mergeCell ref="E1486:F1486"/>
    <mergeCell ref="E1487:F1487"/>
    <mergeCell ref="E1488:F1488"/>
    <mergeCell ref="E1455:F1455"/>
    <mergeCell ref="E1456:F1456"/>
    <mergeCell ref="E1458:F1458"/>
    <mergeCell ref="E1459:F1459"/>
    <mergeCell ref="E1460:F1460"/>
    <mergeCell ref="E1461:F1461"/>
    <mergeCell ref="E1462:F1462"/>
    <mergeCell ref="E1463:F1463"/>
    <mergeCell ref="E1464:F1464"/>
    <mergeCell ref="E1465:F1465"/>
    <mergeCell ref="E1467:F1467"/>
    <mergeCell ref="E1468:F1468"/>
    <mergeCell ref="E1469:F1469"/>
    <mergeCell ref="E1470:F1470"/>
    <mergeCell ref="E1471:F1471"/>
    <mergeCell ref="E1506:F1506"/>
    <mergeCell ref="E1507:F1507"/>
    <mergeCell ref="E1508:F1508"/>
    <mergeCell ref="E1509:F1509"/>
    <mergeCell ref="E1511:F1511"/>
    <mergeCell ref="E1512:F1512"/>
    <mergeCell ref="E1513:F1513"/>
    <mergeCell ref="E1514:F1514"/>
    <mergeCell ref="E1515:F1515"/>
    <mergeCell ref="E1516:F1516"/>
    <mergeCell ref="E1517:F1517"/>
    <mergeCell ref="E1518:F1518"/>
    <mergeCell ref="E1520:F1520"/>
    <mergeCell ref="E1521:F1521"/>
    <mergeCell ref="E1522:F1522"/>
    <mergeCell ref="E1489:F1489"/>
    <mergeCell ref="E1490:F1490"/>
    <mergeCell ref="E1491:F1491"/>
    <mergeCell ref="E1493:F1493"/>
    <mergeCell ref="E1494:F1494"/>
    <mergeCell ref="E1495:F1495"/>
    <mergeCell ref="E1496:F1496"/>
    <mergeCell ref="E1497:F1497"/>
    <mergeCell ref="E1498:F1498"/>
    <mergeCell ref="E1499:F1499"/>
    <mergeCell ref="E1500:F1500"/>
    <mergeCell ref="E1501:F1501"/>
    <mergeCell ref="E1502:F1502"/>
    <mergeCell ref="E1503:F1503"/>
    <mergeCell ref="E1504:F1504"/>
    <mergeCell ref="E1505:F1505"/>
    <mergeCell ref="E1540:F1540"/>
    <mergeCell ref="E1542:F1542"/>
    <mergeCell ref="E1543:F1543"/>
    <mergeCell ref="E1544:F1544"/>
    <mergeCell ref="E1545:F1545"/>
    <mergeCell ref="E1546:F1546"/>
    <mergeCell ref="E1547:F1547"/>
    <mergeCell ref="E1548:F1548"/>
    <mergeCell ref="E1549:F1549"/>
    <mergeCell ref="E1550:F1550"/>
    <mergeCell ref="E1552:F1552"/>
    <mergeCell ref="E1553:F1553"/>
    <mergeCell ref="E1554:F1554"/>
    <mergeCell ref="E1555:F1555"/>
    <mergeCell ref="E1556:F1556"/>
    <mergeCell ref="E1523:F1523"/>
    <mergeCell ref="E1524:F1524"/>
    <mergeCell ref="E1525:F1525"/>
    <mergeCell ref="E1526:F1526"/>
    <mergeCell ref="E1527:F1527"/>
    <mergeCell ref="E1528:F1528"/>
    <mergeCell ref="E1529:F1529"/>
    <mergeCell ref="E1530:F1530"/>
    <mergeCell ref="E1531:F1531"/>
    <mergeCell ref="E1532:F1532"/>
    <mergeCell ref="E1533:F1533"/>
    <mergeCell ref="E1534:F1534"/>
    <mergeCell ref="E1535:F1535"/>
    <mergeCell ref="E1536:F1536"/>
    <mergeCell ref="E1537:F1537"/>
    <mergeCell ref="E1538:F1538"/>
    <mergeCell ref="E1539:F1539"/>
    <mergeCell ref="E1574:F1574"/>
    <mergeCell ref="E1575:F1575"/>
    <mergeCell ref="E1576:F1576"/>
    <mergeCell ref="E1577:F1577"/>
    <mergeCell ref="E1578:F1578"/>
    <mergeCell ref="E1579:F1579"/>
    <mergeCell ref="E1580:F1580"/>
    <mergeCell ref="E1582:F1582"/>
    <mergeCell ref="E1583:F1583"/>
    <mergeCell ref="E1584:F1584"/>
    <mergeCell ref="E1585:F1585"/>
    <mergeCell ref="E1586:F1586"/>
    <mergeCell ref="E1587:F1587"/>
    <mergeCell ref="E1588:F1588"/>
    <mergeCell ref="E1589:F1589"/>
    <mergeCell ref="E1557:F1557"/>
    <mergeCell ref="E1559:F1559"/>
    <mergeCell ref="E1560:F1560"/>
    <mergeCell ref="E1561:F1561"/>
    <mergeCell ref="E1562:F1562"/>
    <mergeCell ref="E1563:F1563"/>
    <mergeCell ref="E1564:F1564"/>
    <mergeCell ref="E1566:F1566"/>
    <mergeCell ref="E1567:F1567"/>
    <mergeCell ref="E1568:F1568"/>
    <mergeCell ref="E1569:F1569"/>
    <mergeCell ref="E1570:F1570"/>
    <mergeCell ref="E1571:F1571"/>
    <mergeCell ref="E1573:F1573"/>
    <mergeCell ref="E1609:F1609"/>
    <mergeCell ref="E1610:F1610"/>
    <mergeCell ref="E1611:F1611"/>
    <mergeCell ref="E1612:F1612"/>
    <mergeCell ref="E1613:F1613"/>
    <mergeCell ref="E1614:F1614"/>
    <mergeCell ref="E1615:F1615"/>
    <mergeCell ref="E1616:F1616"/>
    <mergeCell ref="E1618:F1618"/>
    <mergeCell ref="E1619:F1619"/>
    <mergeCell ref="E1620:F1620"/>
    <mergeCell ref="E1621:F1621"/>
    <mergeCell ref="E1622:F1622"/>
    <mergeCell ref="E1623:F1623"/>
    <mergeCell ref="E1624:F1624"/>
    <mergeCell ref="E1591:F1591"/>
    <mergeCell ref="E1592:F1592"/>
    <mergeCell ref="E1593:F1593"/>
    <mergeCell ref="E1594:F1594"/>
    <mergeCell ref="E1595:F1595"/>
    <mergeCell ref="E1596:F1596"/>
    <mergeCell ref="E1597:F1597"/>
    <mergeCell ref="E1598:F1598"/>
    <mergeCell ref="E1600:F1600"/>
    <mergeCell ref="E1601:F1601"/>
    <mergeCell ref="E1602:F1602"/>
    <mergeCell ref="E1603:F1603"/>
    <mergeCell ref="E1604:F1604"/>
    <mergeCell ref="E1605:F1605"/>
    <mergeCell ref="E1606:F1606"/>
    <mergeCell ref="E1607:F1607"/>
    <mergeCell ref="E1642:F1642"/>
    <mergeCell ref="E1643:F1643"/>
    <mergeCell ref="E1645:F1645"/>
    <mergeCell ref="E1646:F1646"/>
    <mergeCell ref="E1647:F1647"/>
    <mergeCell ref="E1648:F1648"/>
    <mergeCell ref="E1649:F1649"/>
    <mergeCell ref="E1650:F1650"/>
    <mergeCell ref="E1651:F1651"/>
    <mergeCell ref="E1652:F1652"/>
    <mergeCell ref="E1654:F1654"/>
    <mergeCell ref="E1655:F1655"/>
    <mergeCell ref="E1656:F1656"/>
    <mergeCell ref="E1657:F1657"/>
    <mergeCell ref="E1658:F1658"/>
    <mergeCell ref="E1625:F1625"/>
    <mergeCell ref="E1627:F1627"/>
    <mergeCell ref="E1628:F1628"/>
    <mergeCell ref="E1629:F1629"/>
    <mergeCell ref="E1630:F1630"/>
    <mergeCell ref="E1631:F1631"/>
    <mergeCell ref="E1632:F1632"/>
    <mergeCell ref="E1633:F1633"/>
    <mergeCell ref="E1634:F1634"/>
    <mergeCell ref="E1636:F1636"/>
    <mergeCell ref="E1637:F1637"/>
    <mergeCell ref="E1638:F1638"/>
    <mergeCell ref="E1639:F1639"/>
    <mergeCell ref="E1640:F1640"/>
    <mergeCell ref="E1641:F1641"/>
    <mergeCell ref="E1676:F1676"/>
    <mergeCell ref="E1677:F1677"/>
    <mergeCell ref="E1679:F1679"/>
    <mergeCell ref="E1680:F1680"/>
    <mergeCell ref="E1681:F1681"/>
    <mergeCell ref="E1682:F1682"/>
    <mergeCell ref="E1683:F1683"/>
    <mergeCell ref="E1684:F1684"/>
    <mergeCell ref="E1686:F1686"/>
    <mergeCell ref="E1687:F1687"/>
    <mergeCell ref="E1688:F1688"/>
    <mergeCell ref="E1689:F1689"/>
    <mergeCell ref="E1690:F1690"/>
    <mergeCell ref="E1691:F1691"/>
    <mergeCell ref="E1692:F1692"/>
    <mergeCell ref="E1659:F1659"/>
    <mergeCell ref="E1660:F1660"/>
    <mergeCell ref="E1661:F1661"/>
    <mergeCell ref="E1663:F1663"/>
    <mergeCell ref="E1664:F1664"/>
    <mergeCell ref="E1665:F1665"/>
    <mergeCell ref="E1666:F1666"/>
    <mergeCell ref="E1667:F1667"/>
    <mergeCell ref="E1668:F1668"/>
    <mergeCell ref="E1669:F1669"/>
    <mergeCell ref="E1670:F1670"/>
    <mergeCell ref="E1672:F1672"/>
    <mergeCell ref="E1673:F1673"/>
    <mergeCell ref="E1674:F1674"/>
    <mergeCell ref="E1675:F1675"/>
    <mergeCell ref="E1710:F1710"/>
    <mergeCell ref="E1711:F1711"/>
    <mergeCell ref="E1713:F1713"/>
    <mergeCell ref="E1714:F1714"/>
    <mergeCell ref="E1715:F1715"/>
    <mergeCell ref="E1716:F1716"/>
    <mergeCell ref="E1717:F1717"/>
    <mergeCell ref="E1718:F1718"/>
    <mergeCell ref="E1719:F1719"/>
    <mergeCell ref="E1720:F1720"/>
    <mergeCell ref="E1721:F1721"/>
    <mergeCell ref="E1722:F1722"/>
    <mergeCell ref="E1723:F1723"/>
    <mergeCell ref="E1724:F1724"/>
    <mergeCell ref="E1725:F1725"/>
    <mergeCell ref="E1726:F1726"/>
    <mergeCell ref="E1693:F1693"/>
    <mergeCell ref="E1695:F1695"/>
    <mergeCell ref="E1696:F1696"/>
    <mergeCell ref="E1697:F1697"/>
    <mergeCell ref="E1698:F1698"/>
    <mergeCell ref="E1699:F1699"/>
    <mergeCell ref="E1700:F1700"/>
    <mergeCell ref="E1701:F1701"/>
    <mergeCell ref="E1702:F1702"/>
    <mergeCell ref="E1704:F1704"/>
    <mergeCell ref="E1705:F1705"/>
    <mergeCell ref="E1706:F1706"/>
    <mergeCell ref="E1707:F1707"/>
    <mergeCell ref="E1708:F1708"/>
    <mergeCell ref="E1709:F1709"/>
    <mergeCell ref="E1744:F1744"/>
    <mergeCell ref="E1745:F1745"/>
    <mergeCell ref="E1746:F1746"/>
    <mergeCell ref="E1748:F1748"/>
    <mergeCell ref="E1749:F1749"/>
    <mergeCell ref="E1750:F1750"/>
    <mergeCell ref="E1751:F1751"/>
    <mergeCell ref="E1752:F1752"/>
    <mergeCell ref="E1753:F1753"/>
    <mergeCell ref="E1755:F1755"/>
    <mergeCell ref="E1756:F1756"/>
    <mergeCell ref="E1757:F1757"/>
    <mergeCell ref="E1758:F1758"/>
    <mergeCell ref="E1759:F1759"/>
    <mergeCell ref="E1760:F1760"/>
    <mergeCell ref="E1728:F1728"/>
    <mergeCell ref="E1729:F1729"/>
    <mergeCell ref="E1730:F1730"/>
    <mergeCell ref="E1731:F1731"/>
    <mergeCell ref="E1732:F1732"/>
    <mergeCell ref="E1734:F1734"/>
    <mergeCell ref="E1735:F1735"/>
    <mergeCell ref="E1736:F1736"/>
    <mergeCell ref="E1737:F1737"/>
    <mergeCell ref="E1738:F1738"/>
    <mergeCell ref="E1739:F1739"/>
    <mergeCell ref="E1741:F1741"/>
    <mergeCell ref="E1742:F1742"/>
    <mergeCell ref="E1743:F1743"/>
    <mergeCell ref="E1775:F1775"/>
    <mergeCell ref="E1776:F1776"/>
    <mergeCell ref="E1778:F1778"/>
    <mergeCell ref="E1779:F1779"/>
    <mergeCell ref="E1780:F1780"/>
    <mergeCell ref="E1781:F1781"/>
    <mergeCell ref="E1783:F1783"/>
    <mergeCell ref="E1784:F1784"/>
    <mergeCell ref="E1785:F1785"/>
    <mergeCell ref="E1786:F1786"/>
    <mergeCell ref="E1787:F1787"/>
    <mergeCell ref="E1789:F1789"/>
    <mergeCell ref="E1790:F1790"/>
    <mergeCell ref="E1791:F1791"/>
    <mergeCell ref="E1761:F1761"/>
    <mergeCell ref="E1763:F1763"/>
    <mergeCell ref="E1764:F1764"/>
    <mergeCell ref="E1765:F1765"/>
    <mergeCell ref="E1766:F1766"/>
    <mergeCell ref="E1767:F1767"/>
    <mergeCell ref="E1768:F1768"/>
    <mergeCell ref="E1769:F1769"/>
    <mergeCell ref="E1770:F1770"/>
    <mergeCell ref="E1771:F1771"/>
    <mergeCell ref="E1773:F1773"/>
    <mergeCell ref="E1774:F1774"/>
    <mergeCell ref="E1809:F1809"/>
    <mergeCell ref="E1810:F1810"/>
    <mergeCell ref="E1811:F1811"/>
    <mergeCell ref="E1813:F1813"/>
    <mergeCell ref="E1814:F1814"/>
    <mergeCell ref="E1815:F1815"/>
    <mergeCell ref="E1816:F1816"/>
    <mergeCell ref="E1817:F1817"/>
    <mergeCell ref="E1819:F1819"/>
    <mergeCell ref="E1820:F1820"/>
    <mergeCell ref="E1821:F1821"/>
    <mergeCell ref="E1822:F1822"/>
    <mergeCell ref="E1823:F1823"/>
    <mergeCell ref="E1825:F1825"/>
    <mergeCell ref="E1792:F1792"/>
    <mergeCell ref="E1793:F1793"/>
    <mergeCell ref="E1794:F1794"/>
    <mergeCell ref="E1796:F1796"/>
    <mergeCell ref="E1797:F1797"/>
    <mergeCell ref="E1798:F1798"/>
    <mergeCell ref="E1799:F1799"/>
    <mergeCell ref="E1800:F1800"/>
    <mergeCell ref="E1801:F1801"/>
    <mergeCell ref="E1803:F1803"/>
    <mergeCell ref="E1804:F1804"/>
    <mergeCell ref="E1805:F1805"/>
    <mergeCell ref="E1806:F1806"/>
    <mergeCell ref="E1807:F1807"/>
    <mergeCell ref="E1843:F1843"/>
    <mergeCell ref="E1844:F1844"/>
    <mergeCell ref="E1845:F1845"/>
    <mergeCell ref="E1846:F1846"/>
    <mergeCell ref="E1848:F1848"/>
    <mergeCell ref="E1849:F1849"/>
    <mergeCell ref="E1850:F1850"/>
    <mergeCell ref="E1852:F1852"/>
    <mergeCell ref="E1853:F1853"/>
    <mergeCell ref="E1854:F1854"/>
    <mergeCell ref="E1855:F1855"/>
    <mergeCell ref="E1856:F1856"/>
    <mergeCell ref="E1858:F1858"/>
    <mergeCell ref="E1859:F1859"/>
    <mergeCell ref="E1826:F1826"/>
    <mergeCell ref="E1827:F1827"/>
    <mergeCell ref="E1828:F1828"/>
    <mergeCell ref="E1829:F1829"/>
    <mergeCell ref="E1830:F1830"/>
    <mergeCell ref="E1832:F1832"/>
    <mergeCell ref="E1833:F1833"/>
    <mergeCell ref="E1834:F1834"/>
    <mergeCell ref="E1835:F1835"/>
    <mergeCell ref="E1836:F1836"/>
    <mergeCell ref="E1837:F1837"/>
    <mergeCell ref="E1838:F1838"/>
    <mergeCell ref="E1839:F1839"/>
    <mergeCell ref="E1840:F1840"/>
    <mergeCell ref="E1841:F1841"/>
    <mergeCell ref="E1877:F1877"/>
    <mergeCell ref="E1878:F1878"/>
    <mergeCell ref="E1879:F1879"/>
    <mergeCell ref="E1880:F1880"/>
    <mergeCell ref="E1882:F1882"/>
    <mergeCell ref="E1883:F1883"/>
    <mergeCell ref="E1884:F1884"/>
    <mergeCell ref="E1885:F1885"/>
    <mergeCell ref="E1886:F1886"/>
    <mergeCell ref="E1887:F1887"/>
    <mergeCell ref="E1888:F1888"/>
    <mergeCell ref="E1889:F1889"/>
    <mergeCell ref="E1890:F1890"/>
    <mergeCell ref="E1891:F1891"/>
    <mergeCell ref="E1892:F1892"/>
    <mergeCell ref="E1893:F1893"/>
    <mergeCell ref="E1860:F1860"/>
    <mergeCell ref="E1861:F1861"/>
    <mergeCell ref="E1862:F1862"/>
    <mergeCell ref="E1863:F1863"/>
    <mergeCell ref="E1864:F1864"/>
    <mergeCell ref="E1865:F1865"/>
    <mergeCell ref="E1866:F1866"/>
    <mergeCell ref="E1868:F1868"/>
    <mergeCell ref="E1869:F1869"/>
    <mergeCell ref="E1870:F1870"/>
    <mergeCell ref="E1871:F1871"/>
    <mergeCell ref="E1872:F1872"/>
    <mergeCell ref="E1873:F1873"/>
    <mergeCell ref="E1874:F1874"/>
    <mergeCell ref="E1876:F1876"/>
    <mergeCell ref="E1911:F1911"/>
    <mergeCell ref="E1912:F1912"/>
    <mergeCell ref="E1913:F1913"/>
    <mergeCell ref="E1914:F1914"/>
    <mergeCell ref="E1915:F1915"/>
    <mergeCell ref="E1917:F1917"/>
    <mergeCell ref="E1918:F1918"/>
    <mergeCell ref="E1919:F1919"/>
    <mergeCell ref="E1920:F1920"/>
    <mergeCell ref="E1921:F1921"/>
    <mergeCell ref="E1922:F1922"/>
    <mergeCell ref="E1923:F1923"/>
    <mergeCell ref="E1925:F1925"/>
    <mergeCell ref="E1926:F1926"/>
    <mergeCell ref="E1927:F1927"/>
    <mergeCell ref="E1894:F1894"/>
    <mergeCell ref="E1896:F1896"/>
    <mergeCell ref="E1897:F1897"/>
    <mergeCell ref="E1898:F1898"/>
    <mergeCell ref="E1899:F1899"/>
    <mergeCell ref="E1900:F1900"/>
    <mergeCell ref="E1901:F1901"/>
    <mergeCell ref="E1902:F1902"/>
    <mergeCell ref="E1903:F1903"/>
    <mergeCell ref="E1904:F1904"/>
    <mergeCell ref="E1905:F1905"/>
    <mergeCell ref="E1906:F1906"/>
    <mergeCell ref="E1907:F1907"/>
    <mergeCell ref="E1909:F1909"/>
    <mergeCell ref="E1910:F1910"/>
    <mergeCell ref="E1946:F1946"/>
    <mergeCell ref="E1947:F1947"/>
    <mergeCell ref="E1948:F1948"/>
    <mergeCell ref="E1949:F1949"/>
    <mergeCell ref="E1950:F1950"/>
    <mergeCell ref="E1951:F1951"/>
    <mergeCell ref="E1952:F1952"/>
    <mergeCell ref="E1953:F1953"/>
    <mergeCell ref="E1954:F1954"/>
    <mergeCell ref="E1956:F1956"/>
    <mergeCell ref="E1957:F1957"/>
    <mergeCell ref="E1958:F1958"/>
    <mergeCell ref="E1959:F1959"/>
    <mergeCell ref="E1960:F1960"/>
    <mergeCell ref="E1961:F1961"/>
    <mergeCell ref="E1928:F1928"/>
    <mergeCell ref="E1930:F1930"/>
    <mergeCell ref="E1931:F1931"/>
    <mergeCell ref="E1932:F1932"/>
    <mergeCell ref="E1934:F1934"/>
    <mergeCell ref="E1935:F1935"/>
    <mergeCell ref="E1936:F1936"/>
    <mergeCell ref="E1937:F1937"/>
    <mergeCell ref="E1938:F1938"/>
    <mergeCell ref="E1940:F1940"/>
    <mergeCell ref="E1941:F1941"/>
    <mergeCell ref="E1942:F1942"/>
    <mergeCell ref="E1943:F1943"/>
    <mergeCell ref="E1944:F1944"/>
    <mergeCell ref="E1979:F1979"/>
    <mergeCell ref="E1980:F1980"/>
    <mergeCell ref="E1981:F1981"/>
    <mergeCell ref="E1982:F1982"/>
    <mergeCell ref="E1983:F1983"/>
    <mergeCell ref="E1984:F1984"/>
    <mergeCell ref="E1986:F1986"/>
    <mergeCell ref="E1987:F1987"/>
    <mergeCell ref="E1988:F1988"/>
    <mergeCell ref="E1989:F1989"/>
    <mergeCell ref="E1990:F1990"/>
    <mergeCell ref="E1991:F1991"/>
    <mergeCell ref="E1992:F1992"/>
    <mergeCell ref="E1994:F1994"/>
    <mergeCell ref="E1995:F1995"/>
    <mergeCell ref="E1962:F1962"/>
    <mergeCell ref="E1964:F1964"/>
    <mergeCell ref="E1965:F1965"/>
    <mergeCell ref="E1966:F1966"/>
    <mergeCell ref="E1967:F1967"/>
    <mergeCell ref="E1968:F1968"/>
    <mergeCell ref="E1969:F1969"/>
    <mergeCell ref="E1970:F1970"/>
    <mergeCell ref="E1971:F1971"/>
    <mergeCell ref="E1972:F1972"/>
    <mergeCell ref="E1973:F1973"/>
    <mergeCell ref="E1974:F1974"/>
    <mergeCell ref="E1975:F1975"/>
    <mergeCell ref="E1976:F1976"/>
    <mergeCell ref="E1978:F1978"/>
    <mergeCell ref="E2013:F2013"/>
    <mergeCell ref="E2014:F2014"/>
    <mergeCell ref="E2015:F2015"/>
    <mergeCell ref="E2016:F2016"/>
    <mergeCell ref="E2017:F2017"/>
    <mergeCell ref="E2018:F2018"/>
    <mergeCell ref="E2019:F2019"/>
    <mergeCell ref="E2021:F2021"/>
    <mergeCell ref="E2022:F2022"/>
    <mergeCell ref="E2023:F2023"/>
    <mergeCell ref="E2024:F2024"/>
    <mergeCell ref="E2026:F2026"/>
    <mergeCell ref="E2027:F2027"/>
    <mergeCell ref="E2028:F2028"/>
    <mergeCell ref="E2029:F2029"/>
    <mergeCell ref="E1996:F1996"/>
    <mergeCell ref="E1997:F1997"/>
    <mergeCell ref="E1998:F1998"/>
    <mergeCell ref="E1999:F1999"/>
    <mergeCell ref="E2000:F2000"/>
    <mergeCell ref="E2001:F2001"/>
    <mergeCell ref="E2002:F2002"/>
    <mergeCell ref="E2003:F2003"/>
    <mergeCell ref="E2004:F2004"/>
    <mergeCell ref="E2005:F2005"/>
    <mergeCell ref="E2007:F2007"/>
    <mergeCell ref="E2008:F2008"/>
    <mergeCell ref="E2009:F2009"/>
    <mergeCell ref="E2010:F2010"/>
    <mergeCell ref="E2011:F2011"/>
    <mergeCell ref="E2012:F2012"/>
    <mergeCell ref="E2047:F2047"/>
    <mergeCell ref="E2048:F2048"/>
    <mergeCell ref="E2049:F2049"/>
    <mergeCell ref="E2050:F2050"/>
    <mergeCell ref="E2051:F2051"/>
    <mergeCell ref="E2052:F2052"/>
    <mergeCell ref="E2053:F2053"/>
    <mergeCell ref="E2054:F2054"/>
    <mergeCell ref="E2055:F2055"/>
    <mergeCell ref="E2056:F2056"/>
    <mergeCell ref="E2058:F2058"/>
    <mergeCell ref="E2059:F2059"/>
    <mergeCell ref="E2060:F2060"/>
    <mergeCell ref="E2061:F2061"/>
    <mergeCell ref="E2062:F2062"/>
    <mergeCell ref="E2030:F2030"/>
    <mergeCell ref="E2031:F2031"/>
    <mergeCell ref="E2032:F2032"/>
    <mergeCell ref="E2033:F2033"/>
    <mergeCell ref="E2035:F2035"/>
    <mergeCell ref="E2036:F2036"/>
    <mergeCell ref="E2037:F2037"/>
    <mergeCell ref="E2038:F2038"/>
    <mergeCell ref="E2039:F2039"/>
    <mergeCell ref="E2040:F2040"/>
    <mergeCell ref="E2041:F2041"/>
    <mergeCell ref="E2042:F2042"/>
    <mergeCell ref="E2043:F2043"/>
    <mergeCell ref="E2044:F2044"/>
    <mergeCell ref="E2045:F2045"/>
    <mergeCell ref="E2046:F2046"/>
    <mergeCell ref="E2081:F2081"/>
    <mergeCell ref="E2082:F2082"/>
    <mergeCell ref="E2083:F2083"/>
    <mergeCell ref="E2084:F2084"/>
    <mergeCell ref="E2085:F2085"/>
    <mergeCell ref="E2087:F2087"/>
    <mergeCell ref="E2088:F2088"/>
    <mergeCell ref="E2089:F2089"/>
    <mergeCell ref="E2090:F2090"/>
    <mergeCell ref="E2091:F2091"/>
    <mergeCell ref="E2093:F2093"/>
    <mergeCell ref="E2094:F2094"/>
    <mergeCell ref="E2095:F2095"/>
    <mergeCell ref="E2096:F2096"/>
    <mergeCell ref="E2097:F2097"/>
    <mergeCell ref="E2064:F2064"/>
    <mergeCell ref="E2065:F2065"/>
    <mergeCell ref="E2066:F2066"/>
    <mergeCell ref="E2067:F2067"/>
    <mergeCell ref="E2068:F2068"/>
    <mergeCell ref="E2069:F2069"/>
    <mergeCell ref="E2070:F2070"/>
    <mergeCell ref="E2072:F2072"/>
    <mergeCell ref="E2073:F2073"/>
    <mergeCell ref="E2074:F2074"/>
    <mergeCell ref="E2075:F2075"/>
    <mergeCell ref="E2076:F2076"/>
    <mergeCell ref="E2077:F2077"/>
    <mergeCell ref="E2078:F2078"/>
    <mergeCell ref="E2079:F2079"/>
    <mergeCell ref="E2115:F2115"/>
    <mergeCell ref="E2117:F2117"/>
    <mergeCell ref="E2118:F2118"/>
    <mergeCell ref="E2119:F2119"/>
    <mergeCell ref="E2120:F2120"/>
    <mergeCell ref="E2121:F2121"/>
    <mergeCell ref="E2122:F2122"/>
    <mergeCell ref="E2123:F2123"/>
    <mergeCell ref="E2124:F2124"/>
    <mergeCell ref="E2125:F2125"/>
    <mergeCell ref="E2126:F2126"/>
    <mergeCell ref="E2128:F2128"/>
    <mergeCell ref="E2129:F2129"/>
    <mergeCell ref="E2130:F2130"/>
    <mergeCell ref="E2131:F2131"/>
    <mergeCell ref="E2099:F2099"/>
    <mergeCell ref="E2100:F2100"/>
    <mergeCell ref="E2101:F2101"/>
    <mergeCell ref="E2102:F2102"/>
    <mergeCell ref="E2103:F2103"/>
    <mergeCell ref="E2105:F2105"/>
    <mergeCell ref="E2106:F2106"/>
    <mergeCell ref="E2107:F2107"/>
    <mergeCell ref="E2108:F2108"/>
    <mergeCell ref="E2109:F2109"/>
    <mergeCell ref="E2111:F2111"/>
    <mergeCell ref="E2112:F2112"/>
    <mergeCell ref="E2113:F2113"/>
    <mergeCell ref="E2114:F2114"/>
    <mergeCell ref="E2149:F2149"/>
    <mergeCell ref="E2150:F2150"/>
    <mergeCell ref="E2151:F2151"/>
    <mergeCell ref="E2152:F2152"/>
    <mergeCell ref="E2154:F2154"/>
    <mergeCell ref="E2155:F2155"/>
    <mergeCell ref="E2156:F2156"/>
    <mergeCell ref="E2157:F2157"/>
    <mergeCell ref="E2158:F2158"/>
    <mergeCell ref="E2159:F2159"/>
    <mergeCell ref="E2160:F2160"/>
    <mergeCell ref="E2162:F2162"/>
    <mergeCell ref="E2163:F2163"/>
    <mergeCell ref="E2132:F2132"/>
    <mergeCell ref="E2133:F2133"/>
    <mergeCell ref="E2135:F2135"/>
    <mergeCell ref="E2136:F2136"/>
    <mergeCell ref="E2137:F2137"/>
    <mergeCell ref="E2138:F2138"/>
    <mergeCell ref="E2139:F2139"/>
    <mergeCell ref="E2140:F2140"/>
    <mergeCell ref="E2141:F2141"/>
    <mergeCell ref="E2143:F2143"/>
    <mergeCell ref="E2144:F2144"/>
    <mergeCell ref="E2145:F2145"/>
    <mergeCell ref="E2146:F2146"/>
    <mergeCell ref="E2147:F2147"/>
    <mergeCell ref="E2148:F2148"/>
    <mergeCell ref="E2181:F2181"/>
    <mergeCell ref="E2182:F2182"/>
    <mergeCell ref="E2183:F2183"/>
    <mergeCell ref="E2184:F2184"/>
    <mergeCell ref="E2185:F2185"/>
    <mergeCell ref="E2186:F2186"/>
    <mergeCell ref="E2188:F2188"/>
    <mergeCell ref="E2189:F2189"/>
    <mergeCell ref="E2190:F2190"/>
    <mergeCell ref="E2191:F2191"/>
    <mergeCell ref="E2192:F2192"/>
    <mergeCell ref="E2193:F2193"/>
    <mergeCell ref="E2195:F2195"/>
    <mergeCell ref="E2196:F2196"/>
    <mergeCell ref="E2197:F2197"/>
    <mergeCell ref="E2164:F2164"/>
    <mergeCell ref="E2165:F2165"/>
    <mergeCell ref="E2166:F2166"/>
    <mergeCell ref="E2167:F2167"/>
    <mergeCell ref="E2168:F2168"/>
    <mergeCell ref="E2169:F2169"/>
    <mergeCell ref="E2170:F2170"/>
    <mergeCell ref="E2171:F2171"/>
    <mergeCell ref="E2173:F2173"/>
    <mergeCell ref="E2174:F2174"/>
    <mergeCell ref="E2175:F2175"/>
    <mergeCell ref="E2176:F2176"/>
    <mergeCell ref="E2177:F2177"/>
    <mergeCell ref="E2178:F2178"/>
    <mergeCell ref="E2179:F2179"/>
    <mergeCell ref="E2216:F2216"/>
    <mergeCell ref="E2217:F2217"/>
    <mergeCell ref="E2218:F2218"/>
    <mergeCell ref="E2219:F2219"/>
    <mergeCell ref="E2220:F2220"/>
    <mergeCell ref="E2221:F2221"/>
    <mergeCell ref="E2223:F2223"/>
    <mergeCell ref="E2224:F2224"/>
    <mergeCell ref="E2225:F2225"/>
    <mergeCell ref="E2226:F2226"/>
    <mergeCell ref="E2227:F2227"/>
    <mergeCell ref="E2228:F2228"/>
    <mergeCell ref="E2230:F2230"/>
    <mergeCell ref="E2231:F2231"/>
    <mergeCell ref="E2198:F2198"/>
    <mergeCell ref="E2199:F2199"/>
    <mergeCell ref="E2200:F2200"/>
    <mergeCell ref="E2202:F2202"/>
    <mergeCell ref="E2203:F2203"/>
    <mergeCell ref="E2204:F2204"/>
    <mergeCell ref="E2205:F2205"/>
    <mergeCell ref="E2206:F2206"/>
    <mergeCell ref="E2207:F2207"/>
    <mergeCell ref="E2209:F2209"/>
    <mergeCell ref="E2210:F2210"/>
    <mergeCell ref="E2211:F2211"/>
    <mergeCell ref="E2212:F2212"/>
    <mergeCell ref="E2213:F2213"/>
    <mergeCell ref="E2214:F2214"/>
    <mergeCell ref="E2249:F2249"/>
    <mergeCell ref="E2251:F2251"/>
    <mergeCell ref="E2252:F2252"/>
    <mergeCell ref="E2253:F2253"/>
    <mergeCell ref="E2254:F2254"/>
    <mergeCell ref="E2255:F2255"/>
    <mergeCell ref="E2256:F2256"/>
    <mergeCell ref="E2258:F2258"/>
    <mergeCell ref="E2259:F2259"/>
    <mergeCell ref="E2260:F2260"/>
    <mergeCell ref="E2261:F2261"/>
    <mergeCell ref="E2262:F2262"/>
    <mergeCell ref="E2264:F2264"/>
    <mergeCell ref="E2265:F2265"/>
    <mergeCell ref="E2232:F2232"/>
    <mergeCell ref="E2233:F2233"/>
    <mergeCell ref="E2234:F2234"/>
    <mergeCell ref="E2235:F2235"/>
    <mergeCell ref="E2237:F2237"/>
    <mergeCell ref="E2238:F2238"/>
    <mergeCell ref="E2239:F2239"/>
    <mergeCell ref="E2240:F2240"/>
    <mergeCell ref="E2241:F2241"/>
    <mergeCell ref="E2242:F2242"/>
    <mergeCell ref="E2244:F2244"/>
    <mergeCell ref="E2245:F2245"/>
    <mergeCell ref="E2246:F2246"/>
    <mergeCell ref="E2247:F2247"/>
    <mergeCell ref="E2248:F2248"/>
    <mergeCell ref="E2283:F2283"/>
    <mergeCell ref="E2284:F2284"/>
    <mergeCell ref="E2285:F2285"/>
    <mergeCell ref="E2286:F2286"/>
    <mergeCell ref="E2287:F2287"/>
    <mergeCell ref="E2288:F2288"/>
    <mergeCell ref="E2290:F2290"/>
    <mergeCell ref="E2291:F2291"/>
    <mergeCell ref="E2292:F2292"/>
    <mergeCell ref="E2293:F2293"/>
    <mergeCell ref="E2294:F2294"/>
    <mergeCell ref="E2295:F2295"/>
    <mergeCell ref="E2296:F2296"/>
    <mergeCell ref="E2298:F2298"/>
    <mergeCell ref="E2299:F2299"/>
    <mergeCell ref="E2266:F2266"/>
    <mergeCell ref="E2267:F2267"/>
    <mergeCell ref="E2268:F2268"/>
    <mergeCell ref="E2270:F2270"/>
    <mergeCell ref="E2271:F2271"/>
    <mergeCell ref="E2272:F2272"/>
    <mergeCell ref="E2273:F2273"/>
    <mergeCell ref="E2274:F2274"/>
    <mergeCell ref="E2276:F2276"/>
    <mergeCell ref="E2277:F2277"/>
    <mergeCell ref="E2278:F2278"/>
    <mergeCell ref="E2279:F2279"/>
    <mergeCell ref="E2280:F2280"/>
    <mergeCell ref="E2281:F2281"/>
    <mergeCell ref="E2317:F2317"/>
    <mergeCell ref="E2318:F2318"/>
    <mergeCell ref="E2319:F2319"/>
    <mergeCell ref="E2320:F2320"/>
    <mergeCell ref="E2321:F2321"/>
    <mergeCell ref="E2323:F2323"/>
    <mergeCell ref="E2324:F2324"/>
    <mergeCell ref="E2325:F2325"/>
    <mergeCell ref="E2326:F2326"/>
    <mergeCell ref="E2327:F2327"/>
    <mergeCell ref="E2328:F2328"/>
    <mergeCell ref="E2330:F2330"/>
    <mergeCell ref="E2331:F2331"/>
    <mergeCell ref="E2332:F2332"/>
    <mergeCell ref="E2333:F2333"/>
    <mergeCell ref="E2300:F2300"/>
    <mergeCell ref="E2302:F2302"/>
    <mergeCell ref="E2303:F2303"/>
    <mergeCell ref="E2304:F2304"/>
    <mergeCell ref="E2305:F2305"/>
    <mergeCell ref="E2306:F2306"/>
    <mergeCell ref="E2307:F2307"/>
    <mergeCell ref="E2309:F2309"/>
    <mergeCell ref="E2310:F2310"/>
    <mergeCell ref="E2311:F2311"/>
    <mergeCell ref="E2312:F2312"/>
    <mergeCell ref="E2313:F2313"/>
    <mergeCell ref="E2314:F2314"/>
    <mergeCell ref="E2316:F2316"/>
    <mergeCell ref="E2351:F2351"/>
    <mergeCell ref="E2352:F2352"/>
    <mergeCell ref="E2354:F2354"/>
    <mergeCell ref="E2355:F2355"/>
    <mergeCell ref="E2356:F2356"/>
    <mergeCell ref="E2357:F2357"/>
    <mergeCell ref="E2359:F2359"/>
    <mergeCell ref="E2360:F2360"/>
    <mergeCell ref="E2361:F2361"/>
    <mergeCell ref="E2362:F2362"/>
    <mergeCell ref="E2364:F2364"/>
    <mergeCell ref="E2365:F2365"/>
    <mergeCell ref="E2366:F2366"/>
    <mergeCell ref="E2367:F2367"/>
    <mergeCell ref="E2334:F2334"/>
    <mergeCell ref="E2335:F2335"/>
    <mergeCell ref="E2337:F2337"/>
    <mergeCell ref="E2338:F2338"/>
    <mergeCell ref="E2339:F2339"/>
    <mergeCell ref="E2340:F2340"/>
    <mergeCell ref="E2341:F2341"/>
    <mergeCell ref="E2342:F2342"/>
    <mergeCell ref="E2344:F2344"/>
    <mergeCell ref="E2345:F2345"/>
    <mergeCell ref="E2346:F2346"/>
    <mergeCell ref="E2347:F2347"/>
    <mergeCell ref="E2349:F2349"/>
    <mergeCell ref="E2350:F2350"/>
    <mergeCell ref="E2385:F2385"/>
    <mergeCell ref="E2386:F2386"/>
    <mergeCell ref="E2388:F2388"/>
    <mergeCell ref="E2389:F2389"/>
    <mergeCell ref="E2390:F2390"/>
    <mergeCell ref="E2391:F2391"/>
    <mergeCell ref="E2392:F2392"/>
    <mergeCell ref="E2394:F2394"/>
    <mergeCell ref="E2395:F2395"/>
    <mergeCell ref="E2396:F2396"/>
    <mergeCell ref="E2397:F2397"/>
    <mergeCell ref="E2398:F2398"/>
    <mergeCell ref="E2400:F2400"/>
    <mergeCell ref="E2401:F2401"/>
    <mergeCell ref="E2368:F2368"/>
    <mergeCell ref="E2370:F2370"/>
    <mergeCell ref="E2371:F2371"/>
    <mergeCell ref="E2372:F2372"/>
    <mergeCell ref="E2373:F2373"/>
    <mergeCell ref="E2374:F2374"/>
    <mergeCell ref="E2376:F2376"/>
    <mergeCell ref="E2377:F2377"/>
    <mergeCell ref="E2378:F2378"/>
    <mergeCell ref="E2379:F2379"/>
    <mergeCell ref="E2380:F2380"/>
    <mergeCell ref="E2382:F2382"/>
    <mergeCell ref="E2383:F2383"/>
    <mergeCell ref="E2384:F2384"/>
    <mergeCell ref="E2420:F2420"/>
    <mergeCell ref="E2421:F2421"/>
    <mergeCell ref="E2422:F2422"/>
    <mergeCell ref="E2423:F2423"/>
    <mergeCell ref="E2424:F2424"/>
    <mergeCell ref="E2425:F2425"/>
    <mergeCell ref="E2427:F2427"/>
    <mergeCell ref="E2428:F2428"/>
    <mergeCell ref="E2429:F2429"/>
    <mergeCell ref="E2430:F2430"/>
    <mergeCell ref="E2431:F2431"/>
    <mergeCell ref="E2432:F2432"/>
    <mergeCell ref="E2434:F2434"/>
    <mergeCell ref="E2435:F2435"/>
    <mergeCell ref="E2402:F2402"/>
    <mergeCell ref="E2403:F2403"/>
    <mergeCell ref="E2404:F2404"/>
    <mergeCell ref="E2406:F2406"/>
    <mergeCell ref="E2407:F2407"/>
    <mergeCell ref="E2408:F2408"/>
    <mergeCell ref="E2409:F2409"/>
    <mergeCell ref="E2410:F2410"/>
    <mergeCell ref="E2411:F2411"/>
    <mergeCell ref="E2413:F2413"/>
    <mergeCell ref="E2414:F2414"/>
    <mergeCell ref="E2415:F2415"/>
    <mergeCell ref="E2416:F2416"/>
    <mergeCell ref="E2417:F2417"/>
    <mergeCell ref="E2418:F2418"/>
    <mergeCell ref="E2453:F2453"/>
    <mergeCell ref="E2454:F2454"/>
    <mergeCell ref="E2455:F2455"/>
    <mergeCell ref="E2456:F2456"/>
    <mergeCell ref="E2458:F2458"/>
    <mergeCell ref="E2459:F2459"/>
    <mergeCell ref="E2460:F2460"/>
    <mergeCell ref="E2461:F2461"/>
    <mergeCell ref="E2462:F2462"/>
    <mergeCell ref="E2464:F2464"/>
    <mergeCell ref="E2465:F2465"/>
    <mergeCell ref="E2466:F2466"/>
    <mergeCell ref="E2467:F2467"/>
    <mergeCell ref="E2468:F2468"/>
    <mergeCell ref="E2436:F2436"/>
    <mergeCell ref="E2437:F2437"/>
    <mergeCell ref="E2438:F2438"/>
    <mergeCell ref="E2440:F2440"/>
    <mergeCell ref="E2441:F2441"/>
    <mergeCell ref="E2442:F2442"/>
    <mergeCell ref="E2443:F2443"/>
    <mergeCell ref="E2444:F2444"/>
    <mergeCell ref="E2446:F2446"/>
    <mergeCell ref="E2447:F2447"/>
    <mergeCell ref="E2448:F2448"/>
    <mergeCell ref="E2449:F2449"/>
    <mergeCell ref="E2450:F2450"/>
    <mergeCell ref="E2452:F2452"/>
    <mergeCell ref="E2488:F2488"/>
    <mergeCell ref="E2489:F2489"/>
    <mergeCell ref="E2490:F2490"/>
    <mergeCell ref="E2491:F2491"/>
    <mergeCell ref="E2493:F2493"/>
    <mergeCell ref="E2494:F2494"/>
    <mergeCell ref="E2495:F2495"/>
    <mergeCell ref="E2496:F2496"/>
    <mergeCell ref="E2498:F2498"/>
    <mergeCell ref="E2499:F2499"/>
    <mergeCell ref="E2500:F2500"/>
    <mergeCell ref="E2501:F2501"/>
    <mergeCell ref="E2503:F2503"/>
    <mergeCell ref="E2470:F2470"/>
    <mergeCell ref="E2471:F2471"/>
    <mergeCell ref="E2472:F2472"/>
    <mergeCell ref="E2473:F2473"/>
    <mergeCell ref="E2474:F2474"/>
    <mergeCell ref="E2476:F2476"/>
    <mergeCell ref="E2477:F2477"/>
    <mergeCell ref="E2478:F2478"/>
    <mergeCell ref="E2479:F2479"/>
    <mergeCell ref="E2480:F2480"/>
    <mergeCell ref="E2482:F2482"/>
    <mergeCell ref="E2483:F2483"/>
    <mergeCell ref="E2484:F2484"/>
    <mergeCell ref="E2485:F2485"/>
    <mergeCell ref="E2486:F2486"/>
    <mergeCell ref="E2521:F2521"/>
    <mergeCell ref="E2522:F2522"/>
    <mergeCell ref="E2524:F2524"/>
    <mergeCell ref="E2525:F2525"/>
    <mergeCell ref="E2526:F2526"/>
    <mergeCell ref="E2527:F2527"/>
    <mergeCell ref="E2528:F2528"/>
    <mergeCell ref="E2529:F2529"/>
    <mergeCell ref="E2531:F2531"/>
    <mergeCell ref="E2532:F2532"/>
    <mergeCell ref="E2533:F2533"/>
    <mergeCell ref="E2534:F2534"/>
    <mergeCell ref="E2535:F2535"/>
    <mergeCell ref="E2537:F2537"/>
    <mergeCell ref="E2504:F2504"/>
    <mergeCell ref="E2505:F2505"/>
    <mergeCell ref="E2506:F2506"/>
    <mergeCell ref="E2508:F2508"/>
    <mergeCell ref="E2509:F2509"/>
    <mergeCell ref="E2510:F2510"/>
    <mergeCell ref="E2511:F2511"/>
    <mergeCell ref="E2512:F2512"/>
    <mergeCell ref="E2514:F2514"/>
    <mergeCell ref="E2515:F2515"/>
    <mergeCell ref="E2516:F2516"/>
    <mergeCell ref="E2517:F2517"/>
    <mergeCell ref="E2519:F2519"/>
    <mergeCell ref="E2520:F2520"/>
    <mergeCell ref="E2555:F2555"/>
    <mergeCell ref="E2556:F2556"/>
    <mergeCell ref="E2558:F2558"/>
    <mergeCell ref="E2559:F2559"/>
    <mergeCell ref="E2560:F2560"/>
    <mergeCell ref="E2561:F2561"/>
    <mergeCell ref="E2562:F2562"/>
    <mergeCell ref="E2563:F2563"/>
    <mergeCell ref="E2565:F2565"/>
    <mergeCell ref="E2566:F2566"/>
    <mergeCell ref="E2567:F2567"/>
    <mergeCell ref="E2568:F2568"/>
    <mergeCell ref="E2569:F2569"/>
    <mergeCell ref="E2538:F2538"/>
    <mergeCell ref="E2539:F2539"/>
    <mergeCell ref="E2540:F2540"/>
    <mergeCell ref="E2541:F2541"/>
    <mergeCell ref="E2542:F2542"/>
    <mergeCell ref="E2544:F2544"/>
    <mergeCell ref="E2545:F2545"/>
    <mergeCell ref="E2546:F2546"/>
    <mergeCell ref="E2547:F2547"/>
    <mergeCell ref="E2548:F2548"/>
    <mergeCell ref="E2549:F2549"/>
    <mergeCell ref="E2551:F2551"/>
    <mergeCell ref="E2552:F2552"/>
    <mergeCell ref="E2553:F2553"/>
    <mergeCell ref="E2554:F2554"/>
    <mergeCell ref="E2587:F2587"/>
    <mergeCell ref="E2588:F2588"/>
    <mergeCell ref="E2589:F2589"/>
    <mergeCell ref="E2590:F2590"/>
    <mergeCell ref="E2591:F2591"/>
    <mergeCell ref="E2593:F2593"/>
    <mergeCell ref="E2594:F2594"/>
    <mergeCell ref="E2595:F2595"/>
    <mergeCell ref="E2596:F2596"/>
    <mergeCell ref="E2597:F2597"/>
    <mergeCell ref="E2598:F2598"/>
    <mergeCell ref="E2599:F2599"/>
    <mergeCell ref="E2600:F2600"/>
    <mergeCell ref="E2601:F2601"/>
    <mergeCell ref="E2603:F2603"/>
    <mergeCell ref="E2570:F2570"/>
    <mergeCell ref="E2572:F2572"/>
    <mergeCell ref="E2573:F2573"/>
    <mergeCell ref="E2574:F2574"/>
    <mergeCell ref="E2575:F2575"/>
    <mergeCell ref="E2576:F2576"/>
    <mergeCell ref="E2577:F2577"/>
    <mergeCell ref="E2578:F2578"/>
    <mergeCell ref="E2580:F2580"/>
    <mergeCell ref="E2581:F2581"/>
    <mergeCell ref="E2582:F2582"/>
    <mergeCell ref="E2583:F2583"/>
    <mergeCell ref="E2584:F2584"/>
    <mergeCell ref="E2585:F2585"/>
    <mergeCell ref="E2621:F2621"/>
    <mergeCell ref="E2623:F2623"/>
    <mergeCell ref="E2624:F2624"/>
    <mergeCell ref="E2625:F2625"/>
    <mergeCell ref="E2627:F2627"/>
    <mergeCell ref="E2628:F2628"/>
    <mergeCell ref="E2629:F2629"/>
    <mergeCell ref="E2630:F2630"/>
    <mergeCell ref="E2631:F2631"/>
    <mergeCell ref="E2633:F2633"/>
    <mergeCell ref="E2634:F2634"/>
    <mergeCell ref="E2635:F2635"/>
    <mergeCell ref="E2636:F2636"/>
    <mergeCell ref="E2637:F2637"/>
    <mergeCell ref="E2604:F2604"/>
    <mergeCell ref="E2605:F2605"/>
    <mergeCell ref="E2606:F2606"/>
    <mergeCell ref="E2607:F2607"/>
    <mergeCell ref="E2608:F2608"/>
    <mergeCell ref="E2609:F2609"/>
    <mergeCell ref="E2610:F2610"/>
    <mergeCell ref="E2611:F2611"/>
    <mergeCell ref="E2613:F2613"/>
    <mergeCell ref="E2614:F2614"/>
    <mergeCell ref="E2615:F2615"/>
    <mergeCell ref="E2616:F2616"/>
    <mergeCell ref="E2617:F2617"/>
    <mergeCell ref="E2619:F2619"/>
    <mergeCell ref="E2620:F2620"/>
    <mergeCell ref="E2655:F2655"/>
    <mergeCell ref="E2656:F2656"/>
    <mergeCell ref="E2658:F2658"/>
    <mergeCell ref="E2659:F2659"/>
    <mergeCell ref="E2660:F2660"/>
    <mergeCell ref="E2661:F2661"/>
    <mergeCell ref="E2662:F2662"/>
    <mergeCell ref="E2664:F2664"/>
    <mergeCell ref="E2665:F2665"/>
    <mergeCell ref="E2666:F2666"/>
    <mergeCell ref="E2667:F2667"/>
    <mergeCell ref="E2668:F2668"/>
    <mergeCell ref="E2670:F2670"/>
    <mergeCell ref="E2671:F2671"/>
    <mergeCell ref="E2639:F2639"/>
    <mergeCell ref="E2640:F2640"/>
    <mergeCell ref="E2641:F2641"/>
    <mergeCell ref="E2642:F2642"/>
    <mergeCell ref="E2643:F2643"/>
    <mergeCell ref="E2644:F2644"/>
    <mergeCell ref="E2646:F2646"/>
    <mergeCell ref="E2647:F2647"/>
    <mergeCell ref="E2648:F2648"/>
    <mergeCell ref="E2649:F2649"/>
    <mergeCell ref="E2651:F2651"/>
    <mergeCell ref="E2652:F2652"/>
    <mergeCell ref="E2653:F2653"/>
    <mergeCell ref="E2654:F2654"/>
    <mergeCell ref="E2689:F2689"/>
    <mergeCell ref="E2690:F2690"/>
    <mergeCell ref="E2691:F2691"/>
    <mergeCell ref="E2693:F2693"/>
    <mergeCell ref="E2694:F2694"/>
    <mergeCell ref="E2695:F2695"/>
    <mergeCell ref="E2696:F2696"/>
    <mergeCell ref="E2698:F2698"/>
    <mergeCell ref="E2699:F2699"/>
    <mergeCell ref="E2700:F2700"/>
    <mergeCell ref="E2701:F2701"/>
    <mergeCell ref="E2703:F2703"/>
    <mergeCell ref="E2704:F2704"/>
    <mergeCell ref="E2705:F2705"/>
    <mergeCell ref="E2672:F2672"/>
    <mergeCell ref="E2673:F2673"/>
    <mergeCell ref="E2674:F2674"/>
    <mergeCell ref="E2675:F2675"/>
    <mergeCell ref="E2677:F2677"/>
    <mergeCell ref="E2678:F2678"/>
    <mergeCell ref="E2679:F2679"/>
    <mergeCell ref="E2680:F2680"/>
    <mergeCell ref="E2681:F2681"/>
    <mergeCell ref="E2683:F2683"/>
    <mergeCell ref="E2684:F2684"/>
    <mergeCell ref="E2685:F2685"/>
    <mergeCell ref="E2687:F2687"/>
    <mergeCell ref="E2688:F2688"/>
    <mergeCell ref="E2723:F2723"/>
    <mergeCell ref="E2724:F2724"/>
    <mergeCell ref="E2725:F2725"/>
    <mergeCell ref="E2727:F2727"/>
    <mergeCell ref="E2728:F2728"/>
    <mergeCell ref="E2729:F2729"/>
    <mergeCell ref="E2730:F2730"/>
    <mergeCell ref="E2731:F2731"/>
    <mergeCell ref="E2733:F2733"/>
    <mergeCell ref="E2734:F2734"/>
    <mergeCell ref="E2735:F2735"/>
    <mergeCell ref="E2736:F2736"/>
    <mergeCell ref="E2737:F2737"/>
    <mergeCell ref="E2738:F2738"/>
    <mergeCell ref="E2706:F2706"/>
    <mergeCell ref="E2707:F2707"/>
    <mergeCell ref="E2709:F2709"/>
    <mergeCell ref="E2710:F2710"/>
    <mergeCell ref="E2711:F2711"/>
    <mergeCell ref="E2712:F2712"/>
    <mergeCell ref="E2713:F2713"/>
    <mergeCell ref="E2715:F2715"/>
    <mergeCell ref="E2716:F2716"/>
    <mergeCell ref="E2717:F2717"/>
    <mergeCell ref="E2718:F2718"/>
    <mergeCell ref="E2719:F2719"/>
    <mergeCell ref="E2721:F2721"/>
    <mergeCell ref="E2722:F2722"/>
    <mergeCell ref="E2757:F2757"/>
    <mergeCell ref="E2758:F2758"/>
    <mergeCell ref="E2759:F2759"/>
    <mergeCell ref="E2760:F2760"/>
    <mergeCell ref="E2762:F2762"/>
    <mergeCell ref="E2763:F2763"/>
    <mergeCell ref="E2764:F2764"/>
    <mergeCell ref="E2766:F2766"/>
    <mergeCell ref="E2767:F2767"/>
    <mergeCell ref="E2768:F2768"/>
    <mergeCell ref="E2770:F2770"/>
    <mergeCell ref="E2771:F2771"/>
    <mergeCell ref="E2772:F2772"/>
    <mergeCell ref="E2740:F2740"/>
    <mergeCell ref="E2741:F2741"/>
    <mergeCell ref="E2742:F2742"/>
    <mergeCell ref="E2743:F2743"/>
    <mergeCell ref="E2744:F2744"/>
    <mergeCell ref="E2746:F2746"/>
    <mergeCell ref="E2747:F2747"/>
    <mergeCell ref="E2748:F2748"/>
    <mergeCell ref="E2749:F2749"/>
    <mergeCell ref="E2750:F2750"/>
    <mergeCell ref="E2752:F2752"/>
    <mergeCell ref="E2753:F2753"/>
    <mergeCell ref="E2754:F2754"/>
    <mergeCell ref="E2756:F2756"/>
    <mergeCell ref="E2791:F2791"/>
    <mergeCell ref="E2792:F2792"/>
    <mergeCell ref="E2793:F2793"/>
    <mergeCell ref="E2794:F2794"/>
    <mergeCell ref="E2796:F2796"/>
    <mergeCell ref="E2797:F2797"/>
    <mergeCell ref="E2798:F2798"/>
    <mergeCell ref="E2799:F2799"/>
    <mergeCell ref="E2800:F2800"/>
    <mergeCell ref="E2801:F2801"/>
    <mergeCell ref="E2803:F2803"/>
    <mergeCell ref="E2804:F2804"/>
    <mergeCell ref="E2805:F2805"/>
    <mergeCell ref="E2807:F2807"/>
    <mergeCell ref="E2774:F2774"/>
    <mergeCell ref="E2775:F2775"/>
    <mergeCell ref="E2776:F2776"/>
    <mergeCell ref="E2777:F2777"/>
    <mergeCell ref="E2778:F2778"/>
    <mergeCell ref="E2779:F2779"/>
    <mergeCell ref="E2781:F2781"/>
    <mergeCell ref="E2782:F2782"/>
    <mergeCell ref="E2783:F2783"/>
    <mergeCell ref="E2784:F2784"/>
    <mergeCell ref="E2786:F2786"/>
    <mergeCell ref="E2787:F2787"/>
    <mergeCell ref="E2788:F2788"/>
    <mergeCell ref="E2790:F2790"/>
    <mergeCell ref="E2825:F2825"/>
    <mergeCell ref="E2826:F2826"/>
    <mergeCell ref="E2827:F2827"/>
    <mergeCell ref="E2829:F2829"/>
    <mergeCell ref="E2830:F2830"/>
    <mergeCell ref="E2831:F2831"/>
    <mergeCell ref="E2833:F2833"/>
    <mergeCell ref="E2834:F2834"/>
    <mergeCell ref="E2835:F2835"/>
    <mergeCell ref="E2837:F2837"/>
    <mergeCell ref="E2838:F2838"/>
    <mergeCell ref="E2839:F2839"/>
    <mergeCell ref="E2841:F2841"/>
    <mergeCell ref="E2808:F2808"/>
    <mergeCell ref="E2809:F2809"/>
    <mergeCell ref="E2811:F2811"/>
    <mergeCell ref="E2812:F2812"/>
    <mergeCell ref="E2813:F2813"/>
    <mergeCell ref="E2815:F2815"/>
    <mergeCell ref="E2816:F2816"/>
    <mergeCell ref="E2817:F2817"/>
    <mergeCell ref="E2818:F2818"/>
    <mergeCell ref="E2820:F2820"/>
    <mergeCell ref="E2821:F2821"/>
    <mergeCell ref="E2822:F2822"/>
    <mergeCell ref="E2823:F2823"/>
    <mergeCell ref="E2859:F2859"/>
    <mergeCell ref="E2860:F2860"/>
    <mergeCell ref="E2861:F2861"/>
    <mergeCell ref="E2863:F2863"/>
    <mergeCell ref="E2864:F2864"/>
    <mergeCell ref="E2865:F2865"/>
    <mergeCell ref="E2866:F2866"/>
    <mergeCell ref="E2867:F2867"/>
    <mergeCell ref="E2869:F2869"/>
    <mergeCell ref="E2870:F2870"/>
    <mergeCell ref="E2871:F2871"/>
    <mergeCell ref="E2872:F2872"/>
    <mergeCell ref="E2873:F2873"/>
    <mergeCell ref="E2874:F2874"/>
    <mergeCell ref="E2842:F2842"/>
    <mergeCell ref="E2843:F2843"/>
    <mergeCell ref="E2845:F2845"/>
    <mergeCell ref="E2846:F2846"/>
    <mergeCell ref="E2847:F2847"/>
    <mergeCell ref="E2849:F2849"/>
    <mergeCell ref="E2850:F2850"/>
    <mergeCell ref="E2851:F2851"/>
    <mergeCell ref="E2853:F2853"/>
    <mergeCell ref="E2854:F2854"/>
    <mergeCell ref="E2855:F2855"/>
    <mergeCell ref="E2857:F2857"/>
    <mergeCell ref="E2858:F2858"/>
    <mergeCell ref="E2893:F2893"/>
    <mergeCell ref="E2894:F2894"/>
    <mergeCell ref="E2896:F2896"/>
    <mergeCell ref="E2897:F2897"/>
    <mergeCell ref="E2898:F2898"/>
    <mergeCell ref="E2899:F2899"/>
    <mergeCell ref="E2900:F2900"/>
    <mergeCell ref="E2901:F2901"/>
    <mergeCell ref="E2903:F2903"/>
    <mergeCell ref="E2904:F2904"/>
    <mergeCell ref="E2905:F2905"/>
    <mergeCell ref="E2906:F2906"/>
    <mergeCell ref="E2907:F2907"/>
    <mergeCell ref="E2908:F2908"/>
    <mergeCell ref="E2876:F2876"/>
    <mergeCell ref="E2877:F2877"/>
    <mergeCell ref="E2878:F2878"/>
    <mergeCell ref="E2879:F2879"/>
    <mergeCell ref="E2881:F2881"/>
    <mergeCell ref="E2882:F2882"/>
    <mergeCell ref="E2883:F2883"/>
    <mergeCell ref="E2884:F2884"/>
    <mergeCell ref="E2886:F2886"/>
    <mergeCell ref="E2887:F2887"/>
    <mergeCell ref="E2888:F2888"/>
    <mergeCell ref="E2889:F2889"/>
    <mergeCell ref="E2891:F2891"/>
    <mergeCell ref="E2892:F2892"/>
    <mergeCell ref="E2927:F2927"/>
    <mergeCell ref="E2929:F2929"/>
    <mergeCell ref="E2930:F2930"/>
    <mergeCell ref="E2931:F2931"/>
    <mergeCell ref="E2932:F2932"/>
    <mergeCell ref="E2933:F2933"/>
    <mergeCell ref="E2934:F2934"/>
    <mergeCell ref="E2935:F2935"/>
    <mergeCell ref="E2937:F2937"/>
    <mergeCell ref="E2938:F2938"/>
    <mergeCell ref="E2939:F2939"/>
    <mergeCell ref="E2940:F2940"/>
    <mergeCell ref="E2941:F2941"/>
    <mergeCell ref="E2942:F2942"/>
    <mergeCell ref="E2943:F2943"/>
    <mergeCell ref="E2910:F2910"/>
    <mergeCell ref="E2911:F2911"/>
    <mergeCell ref="E2912:F2912"/>
    <mergeCell ref="E2913:F2913"/>
    <mergeCell ref="E2914:F2914"/>
    <mergeCell ref="E2915:F2915"/>
    <mergeCell ref="E2916:F2916"/>
    <mergeCell ref="E2917:F2917"/>
    <mergeCell ref="E2918:F2918"/>
    <mergeCell ref="E2919:F2919"/>
    <mergeCell ref="E2921:F2921"/>
    <mergeCell ref="E2922:F2922"/>
    <mergeCell ref="E2923:F2923"/>
    <mergeCell ref="E2924:F2924"/>
    <mergeCell ref="E2925:F2925"/>
    <mergeCell ref="E2926:F2926"/>
    <mergeCell ref="E2961:F2961"/>
    <mergeCell ref="E2962:F2962"/>
    <mergeCell ref="E2964:F2964"/>
    <mergeCell ref="E2965:F2965"/>
    <mergeCell ref="E2966:F2966"/>
    <mergeCell ref="E2967:F2967"/>
    <mergeCell ref="E2968:F2968"/>
    <mergeCell ref="E2969:F2969"/>
    <mergeCell ref="E2970:F2970"/>
    <mergeCell ref="E2971:F2971"/>
    <mergeCell ref="E2972:F2972"/>
    <mergeCell ref="E2974:F2974"/>
    <mergeCell ref="E2975:F2975"/>
    <mergeCell ref="E2976:F2976"/>
    <mergeCell ref="E2945:F2945"/>
    <mergeCell ref="E2946:F2946"/>
    <mergeCell ref="E2947:F2947"/>
    <mergeCell ref="E2948:F2948"/>
    <mergeCell ref="E2949:F2949"/>
    <mergeCell ref="E2950:F2950"/>
    <mergeCell ref="E2951:F2951"/>
    <mergeCell ref="E2953:F2953"/>
    <mergeCell ref="E2954:F2954"/>
    <mergeCell ref="E2955:F2955"/>
    <mergeCell ref="E2956:F2956"/>
    <mergeCell ref="E2958:F2958"/>
    <mergeCell ref="E2959:F2959"/>
    <mergeCell ref="E2960:F2960"/>
    <mergeCell ref="E2996:F2996"/>
    <mergeCell ref="E2997:F2997"/>
    <mergeCell ref="E2998:F2998"/>
    <mergeCell ref="E2999:F2999"/>
    <mergeCell ref="E3000:F3000"/>
    <mergeCell ref="E3001:F3001"/>
    <mergeCell ref="E3002:F3002"/>
    <mergeCell ref="E3004:F3004"/>
    <mergeCell ref="E3005:F3005"/>
    <mergeCell ref="E3006:F3006"/>
    <mergeCell ref="E3007:F3007"/>
    <mergeCell ref="E3008:F3008"/>
    <mergeCell ref="E3010:F3010"/>
    <mergeCell ref="E3011:F3011"/>
    <mergeCell ref="E2978:F2978"/>
    <mergeCell ref="E2979:F2979"/>
    <mergeCell ref="E2980:F2980"/>
    <mergeCell ref="E2981:F2981"/>
    <mergeCell ref="E2982:F2982"/>
    <mergeCell ref="E2983:F2983"/>
    <mergeCell ref="E2984:F2984"/>
    <mergeCell ref="E2985:F2985"/>
    <mergeCell ref="E2986:F2986"/>
    <mergeCell ref="E2988:F2988"/>
    <mergeCell ref="E2989:F2989"/>
    <mergeCell ref="E2990:F2990"/>
    <mergeCell ref="E2991:F2991"/>
    <mergeCell ref="E2992:F2992"/>
    <mergeCell ref="E2993:F2993"/>
    <mergeCell ref="E2994:F2994"/>
    <mergeCell ref="E3030:F3030"/>
    <mergeCell ref="E3031:F3031"/>
    <mergeCell ref="E3032:F3032"/>
    <mergeCell ref="E3033:F3033"/>
    <mergeCell ref="E3035:F3035"/>
    <mergeCell ref="E3036:F3036"/>
    <mergeCell ref="E3037:F3037"/>
    <mergeCell ref="E3038:F3038"/>
    <mergeCell ref="E3040:F3040"/>
    <mergeCell ref="E3041:F3041"/>
    <mergeCell ref="E3042:F3042"/>
    <mergeCell ref="E3043:F3043"/>
    <mergeCell ref="E3045:F3045"/>
    <mergeCell ref="E3012:F3012"/>
    <mergeCell ref="E3013:F3013"/>
    <mergeCell ref="E3014:F3014"/>
    <mergeCell ref="E3015:F3015"/>
    <mergeCell ref="E3016:F3016"/>
    <mergeCell ref="E3018:F3018"/>
    <mergeCell ref="E3019:F3019"/>
    <mergeCell ref="E3020:F3020"/>
    <mergeCell ref="E3021:F3021"/>
    <mergeCell ref="E3022:F3022"/>
    <mergeCell ref="E3023:F3023"/>
    <mergeCell ref="E3025:F3025"/>
    <mergeCell ref="E3026:F3026"/>
    <mergeCell ref="E3027:F3027"/>
    <mergeCell ref="E3028:F3028"/>
    <mergeCell ref="E3064:F3064"/>
    <mergeCell ref="E3065:F3065"/>
    <mergeCell ref="E3066:F3066"/>
    <mergeCell ref="E3067:F3067"/>
    <mergeCell ref="E3068:F3068"/>
    <mergeCell ref="E3069:F3069"/>
    <mergeCell ref="E3070:F3070"/>
    <mergeCell ref="E3071:F3071"/>
    <mergeCell ref="E3073:F3073"/>
    <mergeCell ref="E3074:F3074"/>
    <mergeCell ref="E3075:F3075"/>
    <mergeCell ref="E3076:F3076"/>
    <mergeCell ref="E3077:F3077"/>
    <mergeCell ref="E3078:F3078"/>
    <mergeCell ref="E3079:F3079"/>
    <mergeCell ref="E3046:F3046"/>
    <mergeCell ref="E3047:F3047"/>
    <mergeCell ref="E3048:F3048"/>
    <mergeCell ref="E3049:F3049"/>
    <mergeCell ref="E3050:F3050"/>
    <mergeCell ref="E3051:F3051"/>
    <mergeCell ref="E3052:F3052"/>
    <mergeCell ref="E3053:F3053"/>
    <mergeCell ref="E3055:F3055"/>
    <mergeCell ref="E3056:F3056"/>
    <mergeCell ref="E3057:F3057"/>
    <mergeCell ref="E3058:F3058"/>
    <mergeCell ref="E3059:F3059"/>
    <mergeCell ref="E3060:F3060"/>
    <mergeCell ref="E3061:F3061"/>
    <mergeCell ref="E3062:F3062"/>
    <mergeCell ref="E3097:F3097"/>
    <mergeCell ref="E3099:F3099"/>
    <mergeCell ref="E3100:F3100"/>
    <mergeCell ref="E3101:F3101"/>
    <mergeCell ref="E3102:F3102"/>
    <mergeCell ref="E3103:F3103"/>
    <mergeCell ref="E3104:F3104"/>
    <mergeCell ref="E3105:F3105"/>
    <mergeCell ref="E3106:F3106"/>
    <mergeCell ref="E3107:F3107"/>
    <mergeCell ref="E3108:F3108"/>
    <mergeCell ref="E3110:F3110"/>
    <mergeCell ref="E3111:F3111"/>
    <mergeCell ref="E3112:F3112"/>
    <mergeCell ref="E3113:F3113"/>
    <mergeCell ref="E3080:F3080"/>
    <mergeCell ref="E3082:F3082"/>
    <mergeCell ref="E3083:F3083"/>
    <mergeCell ref="E3084:F3084"/>
    <mergeCell ref="E3085:F3085"/>
    <mergeCell ref="E3086:F3086"/>
    <mergeCell ref="E3088:F3088"/>
    <mergeCell ref="E3089:F3089"/>
    <mergeCell ref="E3090:F3090"/>
    <mergeCell ref="E3091:F3091"/>
    <mergeCell ref="E3092:F3092"/>
    <mergeCell ref="E3093:F3093"/>
    <mergeCell ref="E3094:F3094"/>
    <mergeCell ref="E3095:F3095"/>
    <mergeCell ref="E3096:F3096"/>
    <mergeCell ref="E3132:F3132"/>
    <mergeCell ref="E3133:F3133"/>
    <mergeCell ref="E3134:F3134"/>
    <mergeCell ref="E3135:F3135"/>
    <mergeCell ref="E3136:F3136"/>
    <mergeCell ref="E3137:F3137"/>
    <mergeCell ref="E3138:F3138"/>
    <mergeCell ref="E3139:F3139"/>
    <mergeCell ref="E3140:F3140"/>
    <mergeCell ref="E3141:F3141"/>
    <mergeCell ref="E3142:F3142"/>
    <mergeCell ref="E3143:F3143"/>
    <mergeCell ref="E3145:F3145"/>
    <mergeCell ref="E3146:F3146"/>
    <mergeCell ref="E3147:F3147"/>
    <mergeCell ref="E3114:F3114"/>
    <mergeCell ref="E3115:F3115"/>
    <mergeCell ref="E3116:F3116"/>
    <mergeCell ref="E3117:F3117"/>
    <mergeCell ref="E3118:F3118"/>
    <mergeCell ref="E3119:F3119"/>
    <mergeCell ref="E3121:F3121"/>
    <mergeCell ref="E3122:F3122"/>
    <mergeCell ref="E3123:F3123"/>
    <mergeCell ref="E3124:F3124"/>
    <mergeCell ref="E3125:F3125"/>
    <mergeCell ref="E3126:F3126"/>
    <mergeCell ref="E3127:F3127"/>
    <mergeCell ref="E3128:F3128"/>
    <mergeCell ref="E3129:F3129"/>
    <mergeCell ref="E3130:F3130"/>
    <mergeCell ref="E3165:F3165"/>
    <mergeCell ref="E3166:F3166"/>
    <mergeCell ref="E3167:F3167"/>
    <mergeCell ref="E3168:F3168"/>
    <mergeCell ref="E3169:F3169"/>
    <mergeCell ref="E3171:F3171"/>
    <mergeCell ref="E3172:F3172"/>
    <mergeCell ref="E3173:F3173"/>
    <mergeCell ref="E3174:F3174"/>
    <mergeCell ref="E3175:F3175"/>
    <mergeCell ref="E3177:F3177"/>
    <mergeCell ref="E3178:F3178"/>
    <mergeCell ref="E3179:F3179"/>
    <mergeCell ref="E3180:F3180"/>
    <mergeCell ref="E3181:F3181"/>
    <mergeCell ref="E3148:F3148"/>
    <mergeCell ref="E3149:F3149"/>
    <mergeCell ref="E3150:F3150"/>
    <mergeCell ref="E3151:F3151"/>
    <mergeCell ref="E3152:F3152"/>
    <mergeCell ref="E3153:F3153"/>
    <mergeCell ref="E3154:F3154"/>
    <mergeCell ref="E3155:F3155"/>
    <mergeCell ref="E3156:F3156"/>
    <mergeCell ref="E3158:F3158"/>
    <mergeCell ref="E3159:F3159"/>
    <mergeCell ref="E3160:F3160"/>
    <mergeCell ref="E3161:F3161"/>
    <mergeCell ref="E3162:F3162"/>
    <mergeCell ref="E3163:F3163"/>
    <mergeCell ref="E3164:F3164"/>
    <mergeCell ref="E3199:F3199"/>
    <mergeCell ref="E3200:F3200"/>
    <mergeCell ref="E3201:F3201"/>
    <mergeCell ref="E3202:F3202"/>
    <mergeCell ref="E3203:F3203"/>
    <mergeCell ref="E3205:F3205"/>
    <mergeCell ref="E3206:F3206"/>
    <mergeCell ref="E3207:F3207"/>
    <mergeCell ref="E3208:F3208"/>
    <mergeCell ref="E3209:F3209"/>
    <mergeCell ref="E3210:F3210"/>
    <mergeCell ref="E3212:F3212"/>
    <mergeCell ref="E3213:F3213"/>
    <mergeCell ref="E3214:F3214"/>
    <mergeCell ref="E3215:F3215"/>
    <mergeCell ref="E3182:F3182"/>
    <mergeCell ref="E3184:F3184"/>
    <mergeCell ref="E3185:F3185"/>
    <mergeCell ref="E3186:F3186"/>
    <mergeCell ref="E3187:F3187"/>
    <mergeCell ref="E3188:F3188"/>
    <mergeCell ref="E3189:F3189"/>
    <mergeCell ref="E3191:F3191"/>
    <mergeCell ref="E3192:F3192"/>
    <mergeCell ref="E3193:F3193"/>
    <mergeCell ref="E3194:F3194"/>
    <mergeCell ref="E3195:F3195"/>
    <mergeCell ref="E3196:F3196"/>
    <mergeCell ref="E3198:F3198"/>
    <mergeCell ref="E3233:F3233"/>
    <mergeCell ref="E3234:F3234"/>
    <mergeCell ref="E3235:F3235"/>
    <mergeCell ref="E3236:F3236"/>
    <mergeCell ref="E3238:F3238"/>
    <mergeCell ref="E3239:F3239"/>
    <mergeCell ref="E3240:F3240"/>
    <mergeCell ref="E3241:F3241"/>
    <mergeCell ref="E3242:F3242"/>
    <mergeCell ref="E3243:F3243"/>
    <mergeCell ref="E3245:F3245"/>
    <mergeCell ref="E3246:F3246"/>
    <mergeCell ref="E3247:F3247"/>
    <mergeCell ref="E3248:F3248"/>
    <mergeCell ref="E3249:F3249"/>
    <mergeCell ref="E3216:F3216"/>
    <mergeCell ref="E3218:F3218"/>
    <mergeCell ref="E3219:F3219"/>
    <mergeCell ref="E3220:F3220"/>
    <mergeCell ref="E3221:F3221"/>
    <mergeCell ref="E3222:F3222"/>
    <mergeCell ref="E3224:F3224"/>
    <mergeCell ref="E3225:F3225"/>
    <mergeCell ref="E3226:F3226"/>
    <mergeCell ref="E3227:F3227"/>
    <mergeCell ref="E3228:F3228"/>
    <mergeCell ref="E3230:F3230"/>
    <mergeCell ref="E3231:F3231"/>
    <mergeCell ref="E3232:F3232"/>
    <mergeCell ref="E3268:F3268"/>
    <mergeCell ref="E3269:F3269"/>
    <mergeCell ref="E3270:F3270"/>
    <mergeCell ref="E3271:F3271"/>
    <mergeCell ref="E3272:F3272"/>
    <mergeCell ref="E3274:F3274"/>
    <mergeCell ref="E3275:F3275"/>
    <mergeCell ref="E3276:F3276"/>
    <mergeCell ref="E3278:F3278"/>
    <mergeCell ref="E3279:F3279"/>
    <mergeCell ref="E3280:F3280"/>
    <mergeCell ref="E3281:F3281"/>
    <mergeCell ref="E3282:F3282"/>
    <mergeCell ref="E3251:F3251"/>
    <mergeCell ref="E3252:F3252"/>
    <mergeCell ref="E3253:F3253"/>
    <mergeCell ref="E3254:F3254"/>
    <mergeCell ref="E3255:F3255"/>
    <mergeCell ref="E3257:F3257"/>
    <mergeCell ref="E3258:F3258"/>
    <mergeCell ref="E3259:F3259"/>
    <mergeCell ref="E3260:F3260"/>
    <mergeCell ref="E3262:F3262"/>
    <mergeCell ref="E3263:F3263"/>
    <mergeCell ref="E3264:F3264"/>
    <mergeCell ref="E3265:F3265"/>
    <mergeCell ref="E3266:F3266"/>
    <mergeCell ref="E3301:F3301"/>
    <mergeCell ref="E3302:F3302"/>
    <mergeCell ref="E3303:F3303"/>
    <mergeCell ref="E3304:F3304"/>
    <mergeCell ref="E3305:F3305"/>
    <mergeCell ref="E3306:F3306"/>
    <mergeCell ref="E3307:F3307"/>
    <mergeCell ref="E3309:F3309"/>
    <mergeCell ref="E3310:F3310"/>
    <mergeCell ref="E3311:F3311"/>
    <mergeCell ref="E3312:F3312"/>
    <mergeCell ref="E3313:F3313"/>
    <mergeCell ref="E3315:F3315"/>
    <mergeCell ref="E3316:F3316"/>
    <mergeCell ref="E3317:F3317"/>
    <mergeCell ref="E3284:F3284"/>
    <mergeCell ref="E3285:F3285"/>
    <mergeCell ref="E3286:F3286"/>
    <mergeCell ref="E3287:F3287"/>
    <mergeCell ref="E3288:F3288"/>
    <mergeCell ref="E3290:F3290"/>
    <mergeCell ref="E3291:F3291"/>
    <mergeCell ref="E3292:F3292"/>
    <mergeCell ref="E3293:F3293"/>
    <mergeCell ref="E3295:F3295"/>
    <mergeCell ref="E3296:F3296"/>
    <mergeCell ref="E3297:F3297"/>
    <mergeCell ref="E3299:F3299"/>
    <mergeCell ref="E3300:F3300"/>
    <mergeCell ref="E3335:F3335"/>
    <mergeCell ref="E3336:F3336"/>
    <mergeCell ref="E3337:F3337"/>
    <mergeCell ref="E3339:F3339"/>
    <mergeCell ref="E3340:F3340"/>
    <mergeCell ref="E3341:F3341"/>
    <mergeCell ref="E3342:F3342"/>
    <mergeCell ref="E3344:F3344"/>
    <mergeCell ref="E3345:F3345"/>
    <mergeCell ref="E3346:F3346"/>
    <mergeCell ref="E3347:F3347"/>
    <mergeCell ref="E3348:F3348"/>
    <mergeCell ref="E3349:F3349"/>
    <mergeCell ref="E3350:F3350"/>
    <mergeCell ref="E3351:F3351"/>
    <mergeCell ref="E3318:F3318"/>
    <mergeCell ref="E3319:F3319"/>
    <mergeCell ref="E3320:F3320"/>
    <mergeCell ref="E3322:F3322"/>
    <mergeCell ref="E3323:F3323"/>
    <mergeCell ref="E3324:F3324"/>
    <mergeCell ref="E3325:F3325"/>
    <mergeCell ref="E3326:F3326"/>
    <mergeCell ref="E3328:F3328"/>
    <mergeCell ref="E3329:F3329"/>
    <mergeCell ref="E3330:F3330"/>
    <mergeCell ref="E3331:F3331"/>
    <mergeCell ref="E3333:F3333"/>
    <mergeCell ref="E3334:F3334"/>
    <mergeCell ref="E3369:F3369"/>
    <mergeCell ref="E3370:F3370"/>
    <mergeCell ref="E3372:F3372"/>
    <mergeCell ref="E3373:F3373"/>
    <mergeCell ref="E3374:F3374"/>
    <mergeCell ref="E3375:F3375"/>
    <mergeCell ref="E3376:F3376"/>
    <mergeCell ref="E3378:F3378"/>
    <mergeCell ref="E3379:F3379"/>
    <mergeCell ref="E3380:F3380"/>
    <mergeCell ref="E3381:F3381"/>
    <mergeCell ref="E3382:F3382"/>
    <mergeCell ref="E3384:F3384"/>
    <mergeCell ref="E3385:F3385"/>
    <mergeCell ref="E3352:F3352"/>
    <mergeCell ref="E3353:F3353"/>
    <mergeCell ref="E3354:F3354"/>
    <mergeCell ref="E3355:F3355"/>
    <mergeCell ref="E3356:F3356"/>
    <mergeCell ref="E3357:F3357"/>
    <mergeCell ref="E3358:F3358"/>
    <mergeCell ref="E3359:F3359"/>
    <mergeCell ref="E3360:F3360"/>
    <mergeCell ref="E3361:F3361"/>
    <mergeCell ref="E3362:F3362"/>
    <mergeCell ref="E3363:F3363"/>
    <mergeCell ref="E3365:F3365"/>
    <mergeCell ref="E3366:F3366"/>
    <mergeCell ref="E3367:F3367"/>
    <mergeCell ref="E3368:F3368"/>
    <mergeCell ref="E3403:F3403"/>
    <mergeCell ref="E3404:F3404"/>
    <mergeCell ref="E3406:F3406"/>
    <mergeCell ref="E3407:F3407"/>
    <mergeCell ref="E3408:F3408"/>
    <mergeCell ref="E3410:F3410"/>
    <mergeCell ref="E3411:F3411"/>
    <mergeCell ref="E3412:F3412"/>
    <mergeCell ref="E3413:F3413"/>
    <mergeCell ref="E3414:F3414"/>
    <mergeCell ref="E3416:F3416"/>
    <mergeCell ref="E3417:F3417"/>
    <mergeCell ref="E3418:F3418"/>
    <mergeCell ref="E3419:F3419"/>
    <mergeCell ref="E3386:F3386"/>
    <mergeCell ref="E3387:F3387"/>
    <mergeCell ref="E3388:F3388"/>
    <mergeCell ref="E3389:F3389"/>
    <mergeCell ref="E3391:F3391"/>
    <mergeCell ref="E3392:F3392"/>
    <mergeCell ref="E3393:F3393"/>
    <mergeCell ref="E3394:F3394"/>
    <mergeCell ref="E3395:F3395"/>
    <mergeCell ref="E3396:F3396"/>
    <mergeCell ref="E3398:F3398"/>
    <mergeCell ref="E3399:F3399"/>
    <mergeCell ref="E3400:F3400"/>
    <mergeCell ref="E3401:F3401"/>
    <mergeCell ref="E3402:F3402"/>
    <mergeCell ref="E3436:F3436"/>
    <mergeCell ref="E3437:F3437"/>
    <mergeCell ref="E3438:F3438"/>
    <mergeCell ref="E3439:F3439"/>
    <mergeCell ref="E3440:F3440"/>
    <mergeCell ref="E3442:F3442"/>
    <mergeCell ref="E3443:F3443"/>
    <mergeCell ref="E3444:F3444"/>
    <mergeCell ref="E3445:F3445"/>
    <mergeCell ref="E3446:F3446"/>
    <mergeCell ref="E3448:F3448"/>
    <mergeCell ref="E3449:F3449"/>
    <mergeCell ref="E3450:F3450"/>
    <mergeCell ref="E3420:F3420"/>
    <mergeCell ref="E3422:F3422"/>
    <mergeCell ref="E3423:F3423"/>
    <mergeCell ref="E3424:F3424"/>
    <mergeCell ref="E3426:F3426"/>
    <mergeCell ref="E3427:F3427"/>
    <mergeCell ref="E3428:F3428"/>
    <mergeCell ref="E3429:F3429"/>
    <mergeCell ref="E3430:F3430"/>
    <mergeCell ref="E3432:F3432"/>
    <mergeCell ref="E3433:F3433"/>
    <mergeCell ref="E3434:F3434"/>
    <mergeCell ref="E3469:F3469"/>
    <mergeCell ref="E3470:F3470"/>
    <mergeCell ref="E3471:F3471"/>
    <mergeCell ref="E3472:F3472"/>
    <mergeCell ref="E3473:F3473"/>
    <mergeCell ref="E3474:F3474"/>
    <mergeCell ref="E3476:F3476"/>
    <mergeCell ref="E3477:F3477"/>
    <mergeCell ref="E3478:F3478"/>
    <mergeCell ref="E3479:F3479"/>
    <mergeCell ref="E3480:F3480"/>
    <mergeCell ref="E3482:F3482"/>
    <mergeCell ref="E3483:F3483"/>
    <mergeCell ref="E3484:F3484"/>
    <mergeCell ref="E3451:F3451"/>
    <mergeCell ref="E3453:F3453"/>
    <mergeCell ref="E3454:F3454"/>
    <mergeCell ref="E3455:F3455"/>
    <mergeCell ref="E3456:F3456"/>
    <mergeCell ref="E3458:F3458"/>
    <mergeCell ref="E3459:F3459"/>
    <mergeCell ref="E3460:F3460"/>
    <mergeCell ref="E3461:F3461"/>
    <mergeCell ref="E3463:F3463"/>
    <mergeCell ref="E3464:F3464"/>
    <mergeCell ref="E3465:F3465"/>
    <mergeCell ref="E3466:F3466"/>
    <mergeCell ref="E3467:F3467"/>
    <mergeCell ref="E3502:F3502"/>
    <mergeCell ref="E3503:F3503"/>
    <mergeCell ref="E3504:F3504"/>
    <mergeCell ref="E3506:F3506"/>
    <mergeCell ref="E3507:F3507"/>
    <mergeCell ref="E3508:F3508"/>
    <mergeCell ref="E3509:F3509"/>
    <mergeCell ref="E3510:F3510"/>
    <mergeCell ref="E3512:F3512"/>
    <mergeCell ref="E3513:F3513"/>
    <mergeCell ref="E3514:F3514"/>
    <mergeCell ref="E3515:F3515"/>
    <mergeCell ref="E3516:F3516"/>
    <mergeCell ref="E3518:F3518"/>
    <mergeCell ref="E3485:F3485"/>
    <mergeCell ref="E3486:F3486"/>
    <mergeCell ref="E3488:F3488"/>
    <mergeCell ref="E3489:F3489"/>
    <mergeCell ref="E3490:F3490"/>
    <mergeCell ref="E3491:F3491"/>
    <mergeCell ref="E3492:F3492"/>
    <mergeCell ref="E3494:F3494"/>
    <mergeCell ref="E3495:F3495"/>
    <mergeCell ref="E3496:F3496"/>
    <mergeCell ref="E3497:F3497"/>
    <mergeCell ref="E3498:F3498"/>
    <mergeCell ref="E3500:F3500"/>
    <mergeCell ref="E3501:F3501"/>
    <mergeCell ref="E3536:F3536"/>
    <mergeCell ref="E3537:F3537"/>
    <mergeCell ref="E3538:F3538"/>
    <mergeCell ref="E3539:F3539"/>
    <mergeCell ref="E3540:F3540"/>
    <mergeCell ref="E3542:F3542"/>
    <mergeCell ref="E3543:F3543"/>
    <mergeCell ref="E3544:F3544"/>
    <mergeCell ref="E3545:F3545"/>
    <mergeCell ref="E3546:F3546"/>
    <mergeCell ref="E3547:F3547"/>
    <mergeCell ref="E3549:F3549"/>
    <mergeCell ref="E3550:F3550"/>
    <mergeCell ref="E3551:F3551"/>
    <mergeCell ref="E3552:F3552"/>
    <mergeCell ref="E3519:F3519"/>
    <mergeCell ref="E3520:F3520"/>
    <mergeCell ref="E3521:F3521"/>
    <mergeCell ref="E3523:F3523"/>
    <mergeCell ref="E3524:F3524"/>
    <mergeCell ref="E3525:F3525"/>
    <mergeCell ref="E3526:F3526"/>
    <mergeCell ref="E3527:F3527"/>
    <mergeCell ref="E3528:F3528"/>
    <mergeCell ref="E3530:F3530"/>
    <mergeCell ref="E3531:F3531"/>
    <mergeCell ref="E3532:F3532"/>
    <mergeCell ref="E3533:F3533"/>
    <mergeCell ref="E3535:F3535"/>
    <mergeCell ref="E3570:F3570"/>
    <mergeCell ref="E3571:F3571"/>
    <mergeCell ref="E3572:F3572"/>
    <mergeCell ref="E3574:F3574"/>
    <mergeCell ref="E3575:F3575"/>
    <mergeCell ref="E3576:F3576"/>
    <mergeCell ref="E3577:F3577"/>
    <mergeCell ref="E3578:F3578"/>
    <mergeCell ref="E3580:F3580"/>
    <mergeCell ref="E3581:F3581"/>
    <mergeCell ref="E3582:F3582"/>
    <mergeCell ref="E3583:F3583"/>
    <mergeCell ref="E3584:F3584"/>
    <mergeCell ref="E3586:F3586"/>
    <mergeCell ref="E3553:F3553"/>
    <mergeCell ref="E3554:F3554"/>
    <mergeCell ref="E3556:F3556"/>
    <mergeCell ref="E3557:F3557"/>
    <mergeCell ref="E3558:F3558"/>
    <mergeCell ref="E3559:F3559"/>
    <mergeCell ref="E3560:F3560"/>
    <mergeCell ref="E3562:F3562"/>
    <mergeCell ref="E3563:F3563"/>
    <mergeCell ref="E3564:F3564"/>
    <mergeCell ref="E3565:F3565"/>
    <mergeCell ref="E3566:F3566"/>
    <mergeCell ref="E3568:F3568"/>
    <mergeCell ref="E3569:F3569"/>
    <mergeCell ref="E3604:F3604"/>
    <mergeCell ref="E3606:F3606"/>
    <mergeCell ref="E3607:F3607"/>
    <mergeCell ref="E3608:F3608"/>
    <mergeCell ref="E3609:F3609"/>
    <mergeCell ref="E3610:F3610"/>
    <mergeCell ref="E3611:F3611"/>
    <mergeCell ref="E3612:F3612"/>
    <mergeCell ref="E3613:F3613"/>
    <mergeCell ref="E3614:F3614"/>
    <mergeCell ref="E3616:F3616"/>
    <mergeCell ref="E3617:F3617"/>
    <mergeCell ref="E3618:F3618"/>
    <mergeCell ref="E3619:F3619"/>
    <mergeCell ref="E3620:F3620"/>
    <mergeCell ref="E3587:F3587"/>
    <mergeCell ref="E3588:F3588"/>
    <mergeCell ref="E3589:F3589"/>
    <mergeCell ref="E3590:F3590"/>
    <mergeCell ref="E3591:F3591"/>
    <mergeCell ref="E3593:F3593"/>
    <mergeCell ref="E3594:F3594"/>
    <mergeCell ref="E3595:F3595"/>
    <mergeCell ref="E3596:F3596"/>
    <mergeCell ref="E3597:F3597"/>
    <mergeCell ref="E3599:F3599"/>
    <mergeCell ref="E3600:F3600"/>
    <mergeCell ref="E3601:F3601"/>
    <mergeCell ref="E3602:F3602"/>
    <mergeCell ref="E3603:F3603"/>
    <mergeCell ref="E3638:F3638"/>
    <mergeCell ref="E3639:F3639"/>
    <mergeCell ref="E3641:F3641"/>
    <mergeCell ref="E3642:F3642"/>
    <mergeCell ref="E3643:F3643"/>
    <mergeCell ref="E3644:F3644"/>
    <mergeCell ref="E3646:F3646"/>
    <mergeCell ref="E3647:F3647"/>
    <mergeCell ref="E3648:F3648"/>
    <mergeCell ref="E3650:F3650"/>
    <mergeCell ref="E3651:F3651"/>
    <mergeCell ref="E3652:F3652"/>
    <mergeCell ref="E3654:F3654"/>
    <mergeCell ref="E3621:F3621"/>
    <mergeCell ref="E3623:F3623"/>
    <mergeCell ref="E3624:F3624"/>
    <mergeCell ref="E3625:F3625"/>
    <mergeCell ref="E3626:F3626"/>
    <mergeCell ref="E3627:F3627"/>
    <mergeCell ref="E3629:F3629"/>
    <mergeCell ref="E3630:F3630"/>
    <mergeCell ref="E3631:F3631"/>
    <mergeCell ref="E3632:F3632"/>
    <mergeCell ref="E3633:F3633"/>
    <mergeCell ref="E3634:F3634"/>
    <mergeCell ref="E3636:F3636"/>
    <mergeCell ref="E3637:F3637"/>
    <mergeCell ref="E3672:F3672"/>
    <mergeCell ref="E3673:F3673"/>
    <mergeCell ref="E3674:F3674"/>
    <mergeCell ref="E3675:F3675"/>
    <mergeCell ref="E3676:F3676"/>
    <mergeCell ref="E3678:F3678"/>
    <mergeCell ref="E3679:F3679"/>
    <mergeCell ref="E3680:F3680"/>
    <mergeCell ref="E3681:F3681"/>
    <mergeCell ref="E3682:F3682"/>
    <mergeCell ref="E3683:F3683"/>
    <mergeCell ref="E3684:F3684"/>
    <mergeCell ref="E3685:F3685"/>
    <mergeCell ref="E3686:F3686"/>
    <mergeCell ref="E3688:F3688"/>
    <mergeCell ref="E3655:F3655"/>
    <mergeCell ref="E3656:F3656"/>
    <mergeCell ref="E3657:F3657"/>
    <mergeCell ref="E3658:F3658"/>
    <mergeCell ref="E3660:F3660"/>
    <mergeCell ref="E3661:F3661"/>
    <mergeCell ref="E3662:F3662"/>
    <mergeCell ref="E3663:F3663"/>
    <mergeCell ref="E3664:F3664"/>
    <mergeCell ref="E3666:F3666"/>
    <mergeCell ref="E3667:F3667"/>
    <mergeCell ref="E3668:F3668"/>
    <mergeCell ref="E3670:F3670"/>
    <mergeCell ref="E3671:F3671"/>
    <mergeCell ref="E3704:F3704"/>
    <mergeCell ref="E3705:F3705"/>
    <mergeCell ref="E3706:F3706"/>
    <mergeCell ref="E3707:F3707"/>
    <mergeCell ref="E3708:F3708"/>
    <mergeCell ref="E3709:F3709"/>
    <mergeCell ref="E3710:F3710"/>
    <mergeCell ref="E3711:F3711"/>
    <mergeCell ref="E3712:F3712"/>
    <mergeCell ref="E3713:F3713"/>
    <mergeCell ref="E3714:F3714"/>
    <mergeCell ref="E3716:F3716"/>
    <mergeCell ref="E3717:F3717"/>
    <mergeCell ref="E3718:F3718"/>
    <mergeCell ref="E3719:F3719"/>
    <mergeCell ref="E3720:F3720"/>
    <mergeCell ref="E3689:F3689"/>
    <mergeCell ref="E3690:F3690"/>
    <mergeCell ref="E3691:F3691"/>
    <mergeCell ref="E3692:F3692"/>
    <mergeCell ref="E3693:F3693"/>
    <mergeCell ref="E3695:F3695"/>
    <mergeCell ref="E3696:F3696"/>
    <mergeCell ref="E3697:F3697"/>
    <mergeCell ref="E3698:F3698"/>
    <mergeCell ref="E3699:F3699"/>
    <mergeCell ref="E3700:F3700"/>
    <mergeCell ref="E3702:F3702"/>
    <mergeCell ref="E3703:F3703"/>
    <mergeCell ref="E3738:F3738"/>
    <mergeCell ref="E3740:F3740"/>
    <mergeCell ref="E3741:F3741"/>
    <mergeCell ref="E3742:F3742"/>
    <mergeCell ref="E3743:F3743"/>
    <mergeCell ref="E3744:F3744"/>
    <mergeCell ref="E3746:F3746"/>
    <mergeCell ref="E3747:F3747"/>
    <mergeCell ref="E3748:F3748"/>
    <mergeCell ref="E3749:F3749"/>
    <mergeCell ref="E3750:F3750"/>
    <mergeCell ref="E3751:F3751"/>
    <mergeCell ref="E3753:F3753"/>
    <mergeCell ref="E3754:F3754"/>
    <mergeCell ref="E3721:F3721"/>
    <mergeCell ref="E3722:F3722"/>
    <mergeCell ref="E3723:F3723"/>
    <mergeCell ref="E3724:F3724"/>
    <mergeCell ref="E3725:F3725"/>
    <mergeCell ref="E3727:F3727"/>
    <mergeCell ref="E3728:F3728"/>
    <mergeCell ref="E3729:F3729"/>
    <mergeCell ref="E3730:F3730"/>
    <mergeCell ref="E3731:F3731"/>
    <mergeCell ref="E3732:F3732"/>
    <mergeCell ref="E3734:F3734"/>
    <mergeCell ref="E3735:F3735"/>
    <mergeCell ref="E3736:F3736"/>
    <mergeCell ref="E3737:F3737"/>
    <mergeCell ref="E3772:F3772"/>
    <mergeCell ref="E3773:F3773"/>
    <mergeCell ref="E3774:F3774"/>
    <mergeCell ref="E3775:F3775"/>
    <mergeCell ref="E3777:F3777"/>
    <mergeCell ref="E3778:F3778"/>
    <mergeCell ref="E3779:F3779"/>
    <mergeCell ref="E3780:F3780"/>
    <mergeCell ref="E3782:F3782"/>
    <mergeCell ref="E3783:F3783"/>
    <mergeCell ref="E3784:F3784"/>
    <mergeCell ref="E3785:F3785"/>
    <mergeCell ref="E3787:F3787"/>
    <mergeCell ref="E3788:F3788"/>
    <mergeCell ref="E3755:F3755"/>
    <mergeCell ref="E3757:F3757"/>
    <mergeCell ref="E3758:F3758"/>
    <mergeCell ref="E3759:F3759"/>
    <mergeCell ref="E3761:F3761"/>
    <mergeCell ref="E3762:F3762"/>
    <mergeCell ref="E3763:F3763"/>
    <mergeCell ref="E3764:F3764"/>
    <mergeCell ref="E3765:F3765"/>
    <mergeCell ref="E3766:F3766"/>
    <mergeCell ref="E3767:F3767"/>
    <mergeCell ref="E3769:F3769"/>
    <mergeCell ref="E3770:F3770"/>
    <mergeCell ref="E3771:F3771"/>
    <mergeCell ref="E3789:F3789"/>
    <mergeCell ref="E3790:F3790"/>
    <mergeCell ref="E3791:F3791"/>
    <mergeCell ref="A3806:C3806"/>
    <mergeCell ref="F3806:G3806"/>
    <mergeCell ref="H3806:J3806"/>
    <mergeCell ref="A3807:C3807"/>
    <mergeCell ref="F3807:G3807"/>
    <mergeCell ref="H3807:J3807"/>
    <mergeCell ref="A3805:C3805"/>
    <mergeCell ref="F3805:G3805"/>
    <mergeCell ref="H3805:J3805"/>
    <mergeCell ref="E3792:F3792"/>
    <mergeCell ref="E3794:F3794"/>
    <mergeCell ref="E3795:F3795"/>
    <mergeCell ref="E3796:F3796"/>
    <mergeCell ref="E3797:F3797"/>
    <mergeCell ref="E3799:F3799"/>
    <mergeCell ref="E3800:F3800"/>
    <mergeCell ref="E3801:F3801"/>
  </mergeCells>
  <phoneticPr fontId="21" type="noConversion"/>
  <pageMargins left="0.51181102362204722" right="0.51181102362204722" top="0.98425196850393704" bottom="0.98425196850393704" header="0.51181102362204722" footer="0.51181102362204722"/>
  <pageSetup paperSize="9" scale="73" fitToHeight="0" orientation="landscape" r:id="rId1"/>
  <headerFooter>
    <oddHeader xml:space="preserve">&amp;C </oddHeader>
    <oddFooter>&amp;L &amp;C
 &amp;RPagina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6"/>
  <sheetViews>
    <sheetView tabSelected="1" showOutlineSymbols="0" showWhiteSpace="0" view="pageBreakPreview" topLeftCell="A37" zoomScale="60" zoomScaleNormal="100" workbookViewId="0">
      <selection activeCell="J65" sqref="J65"/>
    </sheetView>
  </sheetViews>
  <sheetFormatPr defaultColWidth="9" defaultRowHeight="15.75" x14ac:dyDescent="0.25"/>
  <cols>
    <col min="1" max="1" width="10.75" style="88" customWidth="1"/>
    <col min="2" max="2" width="48.125" style="88" customWidth="1"/>
    <col min="3" max="3" width="27.875" style="88" customWidth="1"/>
    <col min="4" max="15" width="15.75" style="88" customWidth="1"/>
    <col min="16" max="16" width="23.625" style="88" customWidth="1"/>
    <col min="17" max="16384" width="9" style="88"/>
  </cols>
  <sheetData>
    <row r="1" spans="1:16" ht="85.5" customHeight="1" x14ac:dyDescent="0.25">
      <c r="A1" s="150"/>
      <c r="B1" s="151"/>
      <c r="C1" s="151"/>
      <c r="D1" s="151"/>
      <c r="E1" s="151"/>
      <c r="F1" s="151"/>
      <c r="G1" s="151"/>
      <c r="H1" s="151"/>
      <c r="I1" s="151"/>
      <c r="J1" s="151"/>
      <c r="K1" s="151"/>
      <c r="L1" s="151"/>
      <c r="M1" s="151"/>
      <c r="N1" s="151"/>
      <c r="O1" s="152"/>
    </row>
    <row r="2" spans="1:16" ht="28.5" customHeight="1" x14ac:dyDescent="0.25">
      <c r="A2" s="89" t="s">
        <v>0</v>
      </c>
      <c r="B2" s="153" t="str">
        <f>'Resumo do Orçamento'!$B$2</f>
        <v>PLANILHA LICITANTE - CONSTRUÇÃO DO NOVO FÓRUM DA COMARCA DE ITAINÓPOLIS - PI</v>
      </c>
      <c r="C2" s="153"/>
      <c r="D2" s="153"/>
      <c r="E2" s="153"/>
      <c r="F2" s="153"/>
      <c r="G2" s="153"/>
      <c r="H2" s="153"/>
      <c r="I2" s="153"/>
      <c r="J2" s="153"/>
      <c r="K2" s="153"/>
      <c r="L2" s="153"/>
      <c r="M2" s="153"/>
      <c r="N2" s="153"/>
      <c r="O2" s="154"/>
    </row>
    <row r="3" spans="1:16" ht="27.75" customHeight="1" x14ac:dyDescent="0.25">
      <c r="A3" s="89" t="s">
        <v>1</v>
      </c>
      <c r="B3" s="153" t="str">
        <f>+'[1]Resumo do Orçamento'!B3:K3</f>
        <v>SINAPI - 02/2023 - Piauí       ORSE - 11/2022 - Sergipe           SEINFRA - 027 - Ceará</v>
      </c>
      <c r="C3" s="153"/>
      <c r="D3" s="153"/>
      <c r="E3" s="153"/>
      <c r="F3" s="153"/>
      <c r="G3" s="153"/>
      <c r="H3" s="153"/>
      <c r="I3" s="153"/>
      <c r="J3" s="153"/>
      <c r="K3" s="153"/>
      <c r="L3" s="153"/>
      <c r="M3" s="153"/>
      <c r="N3" s="153"/>
      <c r="O3" s="154"/>
    </row>
    <row r="4" spans="1:16" ht="33.75" customHeight="1" x14ac:dyDescent="0.25">
      <c r="A4" s="89" t="s">
        <v>2</v>
      </c>
      <c r="B4" s="153" t="s">
        <v>13624</v>
      </c>
      <c r="C4" s="153"/>
      <c r="D4" s="153"/>
      <c r="E4" s="153"/>
      <c r="F4" s="153"/>
      <c r="G4" s="153"/>
      <c r="H4" s="153"/>
      <c r="I4" s="153"/>
      <c r="J4" s="153"/>
      <c r="K4" s="153"/>
      <c r="L4" s="153"/>
      <c r="M4" s="153"/>
      <c r="N4" s="153"/>
      <c r="O4" s="154"/>
    </row>
    <row r="5" spans="1:16" ht="34.9" customHeight="1" x14ac:dyDescent="0.25">
      <c r="A5" s="89" t="s">
        <v>3</v>
      </c>
      <c r="B5" s="90" t="s">
        <v>13605</v>
      </c>
      <c r="C5" s="90"/>
      <c r="D5" s="90"/>
      <c r="E5" s="90"/>
      <c r="F5" s="90"/>
      <c r="G5" s="90"/>
      <c r="H5" s="90"/>
      <c r="I5" s="90"/>
      <c r="J5" s="90"/>
      <c r="K5" s="90"/>
      <c r="L5" s="90"/>
      <c r="M5" s="90"/>
      <c r="N5" s="90"/>
      <c r="O5" s="91"/>
    </row>
    <row r="6" spans="1:16" ht="16.5" customHeight="1" x14ac:dyDescent="0.25">
      <c r="A6" s="155" t="s">
        <v>13606</v>
      </c>
      <c r="B6" s="156"/>
      <c r="C6" s="156"/>
      <c r="D6" s="156"/>
      <c r="E6" s="156"/>
      <c r="F6" s="156"/>
      <c r="G6" s="156"/>
      <c r="H6" s="156"/>
      <c r="I6" s="156"/>
      <c r="J6" s="156"/>
      <c r="K6" s="156"/>
      <c r="L6" s="156"/>
      <c r="M6" s="156"/>
      <c r="N6" s="156"/>
      <c r="O6" s="157"/>
    </row>
    <row r="7" spans="1:16" ht="30" customHeight="1" x14ac:dyDescent="0.25">
      <c r="A7" s="92" t="s">
        <v>8</v>
      </c>
      <c r="B7" s="93" t="s">
        <v>9</v>
      </c>
      <c r="C7" s="94" t="s">
        <v>13607</v>
      </c>
      <c r="D7" s="94" t="s">
        <v>13608</v>
      </c>
      <c r="E7" s="94" t="s">
        <v>13609</v>
      </c>
      <c r="F7" s="94" t="s">
        <v>13610</v>
      </c>
      <c r="G7" s="94" t="s">
        <v>13611</v>
      </c>
      <c r="H7" s="94" t="s">
        <v>13612</v>
      </c>
      <c r="I7" s="94" t="s">
        <v>13613</v>
      </c>
      <c r="J7" s="94" t="s">
        <v>13614</v>
      </c>
      <c r="K7" s="94" t="s">
        <v>13615</v>
      </c>
      <c r="L7" s="94" t="s">
        <v>13628</v>
      </c>
      <c r="M7" s="94" t="s">
        <v>13616</v>
      </c>
      <c r="N7" s="94" t="s">
        <v>13617</v>
      </c>
      <c r="O7" s="95" t="s">
        <v>13618</v>
      </c>
    </row>
    <row r="8" spans="1:16" customFormat="1" ht="31.15" customHeight="1" thickBot="1" x14ac:dyDescent="0.3">
      <c r="A8" s="164">
        <v>1</v>
      </c>
      <c r="B8" s="164" t="s">
        <v>11</v>
      </c>
      <c r="C8" s="99">
        <f>C9/$C$49</f>
        <v>9.762927776660571E-2</v>
      </c>
      <c r="D8" s="101">
        <v>0.3</v>
      </c>
      <c r="E8" s="101">
        <v>0.2</v>
      </c>
      <c r="F8" s="101">
        <v>0.05</v>
      </c>
      <c r="G8" s="101">
        <v>0.05</v>
      </c>
      <c r="H8" s="101">
        <v>0.05</v>
      </c>
      <c r="I8" s="101">
        <v>0.05</v>
      </c>
      <c r="J8" s="101">
        <v>0.05</v>
      </c>
      <c r="K8" s="101">
        <v>0.05</v>
      </c>
      <c r="L8" s="101">
        <v>0.05</v>
      </c>
      <c r="M8" s="101">
        <v>0.05</v>
      </c>
      <c r="N8" s="101">
        <v>0.05</v>
      </c>
      <c r="O8" s="101">
        <v>0.05</v>
      </c>
      <c r="P8" s="102">
        <f t="shared" ref="P8:P47" si="0">SUM(D8:O8)</f>
        <v>1.0000000000000004</v>
      </c>
    </row>
    <row r="9" spans="1:16" customFormat="1" ht="31.15" customHeight="1" thickTop="1" thickBot="1" x14ac:dyDescent="0.25">
      <c r="A9" s="164"/>
      <c r="B9" s="164"/>
      <c r="C9" s="100">
        <f>VLOOKUP(A8,'Orçamento Sintético'!A:G,7,FALSE)</f>
        <v>545876.26</v>
      </c>
      <c r="D9" s="105">
        <f>D8*$C9</f>
        <v>163762.878</v>
      </c>
      <c r="E9" s="105">
        <f>E8*$C9</f>
        <v>109175.25200000001</v>
      </c>
      <c r="F9" s="105">
        <f t="shared" ref="F9:O9" si="1">F8*$C9</f>
        <v>27293.813000000002</v>
      </c>
      <c r="G9" s="105">
        <f t="shared" si="1"/>
        <v>27293.813000000002</v>
      </c>
      <c r="H9" s="105">
        <f t="shared" si="1"/>
        <v>27293.813000000002</v>
      </c>
      <c r="I9" s="105">
        <f t="shared" si="1"/>
        <v>27293.813000000002</v>
      </c>
      <c r="J9" s="105">
        <f t="shared" si="1"/>
        <v>27293.813000000002</v>
      </c>
      <c r="K9" s="105">
        <f t="shared" si="1"/>
        <v>27293.813000000002</v>
      </c>
      <c r="L9" s="105">
        <f t="shared" ref="L9" si="2">L8*$C9</f>
        <v>27293.813000000002</v>
      </c>
      <c r="M9" s="105">
        <f t="shared" si="1"/>
        <v>27293.813000000002</v>
      </c>
      <c r="N9" s="105">
        <f t="shared" si="1"/>
        <v>27293.813000000002</v>
      </c>
      <c r="O9" s="105">
        <f t="shared" si="1"/>
        <v>27293.813000000002</v>
      </c>
      <c r="P9" s="103">
        <f t="shared" si="0"/>
        <v>545876.26000000024</v>
      </c>
    </row>
    <row r="10" spans="1:16" customFormat="1" ht="31.15" customHeight="1" thickTop="1" thickBot="1" x14ac:dyDescent="0.3">
      <c r="A10" s="164">
        <v>2</v>
      </c>
      <c r="B10" s="164" t="s">
        <v>12</v>
      </c>
      <c r="C10" s="99">
        <f>C11/$C$49</f>
        <v>0.1692982987980006</v>
      </c>
      <c r="D10" s="101">
        <v>0.1</v>
      </c>
      <c r="E10" s="101">
        <v>0.2</v>
      </c>
      <c r="F10" s="101">
        <v>0.2</v>
      </c>
      <c r="G10" s="101">
        <v>0.2</v>
      </c>
      <c r="H10" s="101">
        <v>0.15</v>
      </c>
      <c r="I10" s="101">
        <v>0.15</v>
      </c>
      <c r="J10" s="106" t="s">
        <v>1996</v>
      </c>
      <c r="K10" s="106" t="s">
        <v>1996</v>
      </c>
      <c r="L10" s="106"/>
      <c r="M10" s="106" t="s">
        <v>1996</v>
      </c>
      <c r="N10" s="106" t="s">
        <v>1996</v>
      </c>
      <c r="O10" s="107" t="s">
        <v>1996</v>
      </c>
      <c r="P10" s="102">
        <f t="shared" si="0"/>
        <v>1</v>
      </c>
    </row>
    <row r="11" spans="1:16" customFormat="1" ht="31.15" customHeight="1" thickTop="1" thickBot="1" x14ac:dyDescent="0.25">
      <c r="A11" s="164"/>
      <c r="B11" s="164"/>
      <c r="C11" s="100">
        <f>VLOOKUP(A10,'Orçamento Sintético'!A:G,7,FALSE)</f>
        <v>946600.49</v>
      </c>
      <c r="D11" s="105">
        <f>D10*$C11</f>
        <v>94660.048999999999</v>
      </c>
      <c r="E11" s="105">
        <f t="shared" ref="E11:I11" si="3">E10*$C11</f>
        <v>189320.098</v>
      </c>
      <c r="F11" s="105">
        <f t="shared" si="3"/>
        <v>189320.098</v>
      </c>
      <c r="G11" s="105">
        <f t="shared" si="3"/>
        <v>189320.098</v>
      </c>
      <c r="H11" s="105">
        <f t="shared" si="3"/>
        <v>141990.0735</v>
      </c>
      <c r="I11" s="105">
        <f t="shared" si="3"/>
        <v>141990.0735</v>
      </c>
      <c r="J11" s="106"/>
      <c r="K11" s="106"/>
      <c r="L11" s="106"/>
      <c r="M11" s="106"/>
      <c r="N11" s="106"/>
      <c r="O11" s="107"/>
      <c r="P11" s="103">
        <f t="shared" si="0"/>
        <v>946600.49</v>
      </c>
    </row>
    <row r="12" spans="1:16" customFormat="1" ht="31.15" customHeight="1" thickTop="1" thickBot="1" x14ac:dyDescent="0.3">
      <c r="A12" s="164">
        <v>3</v>
      </c>
      <c r="B12" s="164" t="s">
        <v>13</v>
      </c>
      <c r="C12" s="99">
        <f>C13/$C$49</f>
        <v>7.2091114773456255E-2</v>
      </c>
      <c r="D12" s="108" t="s">
        <v>1996</v>
      </c>
      <c r="E12" s="101">
        <v>0.1</v>
      </c>
      <c r="F12" s="101">
        <v>0.2</v>
      </c>
      <c r="G12" s="101">
        <v>0.2</v>
      </c>
      <c r="H12" s="101">
        <v>0.2</v>
      </c>
      <c r="I12" s="101">
        <v>0.1</v>
      </c>
      <c r="J12" s="101">
        <v>0.1</v>
      </c>
      <c r="K12" s="101">
        <v>0.1</v>
      </c>
      <c r="L12" s="106"/>
      <c r="M12" s="106" t="s">
        <v>1996</v>
      </c>
      <c r="N12" s="106" t="s">
        <v>1996</v>
      </c>
      <c r="O12" s="107" t="s">
        <v>1996</v>
      </c>
      <c r="P12" s="102">
        <f t="shared" si="0"/>
        <v>0.99999999999999989</v>
      </c>
    </row>
    <row r="13" spans="1:16" customFormat="1" ht="31.15" customHeight="1" thickTop="1" thickBot="1" x14ac:dyDescent="0.25">
      <c r="A13" s="164"/>
      <c r="B13" s="164"/>
      <c r="C13" s="100">
        <f>VLOOKUP(A12,'Orçamento Sintético'!A:G,7,FALSE)</f>
        <v>403084.29000000004</v>
      </c>
      <c r="D13" s="108"/>
      <c r="E13" s="105">
        <f>E12*$C13</f>
        <v>40308.429000000004</v>
      </c>
      <c r="F13" s="105">
        <f t="shared" ref="F13:H13" si="4">F12*$C13</f>
        <v>80616.858000000007</v>
      </c>
      <c r="G13" s="105">
        <f t="shared" si="4"/>
        <v>80616.858000000007</v>
      </c>
      <c r="H13" s="105">
        <f t="shared" si="4"/>
        <v>80616.858000000007</v>
      </c>
      <c r="I13" s="105">
        <f>I12*$C13</f>
        <v>40308.429000000004</v>
      </c>
      <c r="J13" s="105">
        <f t="shared" ref="J13:K13" si="5">J12*$C13</f>
        <v>40308.429000000004</v>
      </c>
      <c r="K13" s="105">
        <f t="shared" si="5"/>
        <v>40308.429000000004</v>
      </c>
      <c r="L13" s="106"/>
      <c r="M13" s="106"/>
      <c r="N13" s="106"/>
      <c r="O13" s="107"/>
      <c r="P13" s="103">
        <f t="shared" si="0"/>
        <v>403084.29000000004</v>
      </c>
    </row>
    <row r="14" spans="1:16" customFormat="1" ht="31.15" customHeight="1" thickTop="1" thickBot="1" x14ac:dyDescent="0.3">
      <c r="A14" s="164">
        <v>4</v>
      </c>
      <c r="B14" s="164" t="s">
        <v>14</v>
      </c>
      <c r="C14" s="99">
        <f>C15/$C$49</f>
        <v>4.9950147704015083E-2</v>
      </c>
      <c r="D14" s="108" t="s">
        <v>1996</v>
      </c>
      <c r="E14" s="106" t="s">
        <v>1996</v>
      </c>
      <c r="F14" s="106" t="s">
        <v>1996</v>
      </c>
      <c r="G14" s="101">
        <v>0.1</v>
      </c>
      <c r="H14" s="101">
        <v>0.1</v>
      </c>
      <c r="I14" s="101">
        <v>0.2</v>
      </c>
      <c r="J14" s="101">
        <v>0.25</v>
      </c>
      <c r="K14" s="101">
        <v>0.25</v>
      </c>
      <c r="L14" s="101">
        <v>0.1</v>
      </c>
      <c r="M14" s="106" t="s">
        <v>1996</v>
      </c>
      <c r="N14" s="106" t="s">
        <v>1996</v>
      </c>
      <c r="O14" s="107" t="s">
        <v>1996</v>
      </c>
      <c r="P14" s="102">
        <f t="shared" si="0"/>
        <v>1</v>
      </c>
    </row>
    <row r="15" spans="1:16" customFormat="1" ht="31.15" customHeight="1" thickTop="1" thickBot="1" x14ac:dyDescent="0.25">
      <c r="A15" s="164"/>
      <c r="B15" s="164"/>
      <c r="C15" s="100">
        <f>VLOOKUP(A14,'Orçamento Sintético'!A:G,7,FALSE)</f>
        <v>279287.12</v>
      </c>
      <c r="D15" s="108"/>
      <c r="E15" s="106"/>
      <c r="F15" s="106"/>
      <c r="G15" s="105">
        <f>G14*$C15</f>
        <v>27928.712</v>
      </c>
      <c r="H15" s="105">
        <f t="shared" ref="H15:L15" si="6">H14*$C15</f>
        <v>27928.712</v>
      </c>
      <c r="I15" s="105">
        <f t="shared" si="6"/>
        <v>55857.423999999999</v>
      </c>
      <c r="J15" s="105">
        <f t="shared" si="6"/>
        <v>69821.78</v>
      </c>
      <c r="K15" s="105">
        <f t="shared" si="6"/>
        <v>69821.78</v>
      </c>
      <c r="L15" s="105">
        <f t="shared" si="6"/>
        <v>27928.712</v>
      </c>
      <c r="M15" s="109"/>
      <c r="N15" s="109"/>
      <c r="O15" s="107"/>
      <c r="P15" s="103">
        <f t="shared" si="0"/>
        <v>279287.12</v>
      </c>
    </row>
    <row r="16" spans="1:16" customFormat="1" ht="31.15" customHeight="1" thickTop="1" thickBot="1" x14ac:dyDescent="0.3">
      <c r="A16" s="164">
        <v>5</v>
      </c>
      <c r="B16" s="164" t="s">
        <v>15</v>
      </c>
      <c r="C16" s="99">
        <f>C17/$C$49</f>
        <v>5.0473695178660231E-2</v>
      </c>
      <c r="D16" s="108" t="s">
        <v>1996</v>
      </c>
      <c r="E16" s="106" t="s">
        <v>1996</v>
      </c>
      <c r="F16" s="106" t="s">
        <v>1996</v>
      </c>
      <c r="G16" s="106" t="s">
        <v>1996</v>
      </c>
      <c r="H16" s="106" t="s">
        <v>1996</v>
      </c>
      <c r="I16" s="101">
        <v>0.1</v>
      </c>
      <c r="J16" s="101">
        <v>0.2</v>
      </c>
      <c r="K16" s="101">
        <v>0.2</v>
      </c>
      <c r="L16" s="101">
        <v>0.25</v>
      </c>
      <c r="M16" s="101">
        <v>0.15</v>
      </c>
      <c r="N16" s="101">
        <v>0.1</v>
      </c>
      <c r="O16" s="107" t="s">
        <v>1996</v>
      </c>
      <c r="P16" s="102">
        <f t="shared" si="0"/>
        <v>1</v>
      </c>
    </row>
    <row r="17" spans="1:16" customFormat="1" ht="31.15" customHeight="1" thickTop="1" thickBot="1" x14ac:dyDescent="0.25">
      <c r="A17" s="164"/>
      <c r="B17" s="164"/>
      <c r="C17" s="100">
        <f>VLOOKUP(A16,'Orçamento Sintético'!A:G,7,FALSE)</f>
        <v>282214.44</v>
      </c>
      <c r="D17" s="108"/>
      <c r="E17" s="106"/>
      <c r="F17" s="106"/>
      <c r="G17" s="106"/>
      <c r="H17" s="106"/>
      <c r="I17" s="105">
        <f>I16*$C17</f>
        <v>28221.444000000003</v>
      </c>
      <c r="J17" s="105">
        <f t="shared" ref="J17:N17" si="7">J16*$C17</f>
        <v>56442.888000000006</v>
      </c>
      <c r="K17" s="105">
        <f t="shared" si="7"/>
        <v>56442.888000000006</v>
      </c>
      <c r="L17" s="105">
        <f t="shared" si="7"/>
        <v>70553.61</v>
      </c>
      <c r="M17" s="105">
        <f t="shared" si="7"/>
        <v>42332.165999999997</v>
      </c>
      <c r="N17" s="105">
        <f t="shared" si="7"/>
        <v>28221.444000000003</v>
      </c>
      <c r="O17" s="107"/>
      <c r="P17" s="103">
        <f t="shared" si="0"/>
        <v>282214.44</v>
      </c>
    </row>
    <row r="18" spans="1:16" customFormat="1" ht="31.15" customHeight="1" thickTop="1" thickBot="1" x14ac:dyDescent="0.3">
      <c r="A18" s="164">
        <v>6</v>
      </c>
      <c r="B18" s="164" t="s">
        <v>16</v>
      </c>
      <c r="C18" s="99">
        <f>C19/$C$49</f>
        <v>7.4240712009685295E-2</v>
      </c>
      <c r="D18" s="108" t="s">
        <v>1996</v>
      </c>
      <c r="E18" s="106" t="s">
        <v>1996</v>
      </c>
      <c r="F18" s="106" t="s">
        <v>1996</v>
      </c>
      <c r="G18" s="106" t="s">
        <v>1996</v>
      </c>
      <c r="H18" s="106" t="s">
        <v>1996</v>
      </c>
      <c r="I18" s="101">
        <v>0.1</v>
      </c>
      <c r="J18" s="101">
        <v>0.1</v>
      </c>
      <c r="K18" s="101">
        <v>0.2</v>
      </c>
      <c r="L18" s="101">
        <v>0.5</v>
      </c>
      <c r="M18" s="101">
        <v>0.1</v>
      </c>
      <c r="N18" s="106" t="s">
        <v>1996</v>
      </c>
      <c r="O18" s="107" t="s">
        <v>1996</v>
      </c>
      <c r="P18" s="102">
        <f t="shared" si="0"/>
        <v>1</v>
      </c>
    </row>
    <row r="19" spans="1:16" customFormat="1" ht="31.15" customHeight="1" thickTop="1" thickBot="1" x14ac:dyDescent="0.25">
      <c r="A19" s="164"/>
      <c r="B19" s="164"/>
      <c r="C19" s="100">
        <f>VLOOKUP(A18,'Orçamento Sintético'!A:G,7,FALSE)</f>
        <v>415103.36999999994</v>
      </c>
      <c r="D19" s="108"/>
      <c r="E19" s="106"/>
      <c r="F19" s="106"/>
      <c r="G19" s="106"/>
      <c r="H19" s="106"/>
      <c r="I19" s="105">
        <f>I18*$C19</f>
        <v>41510.337</v>
      </c>
      <c r="J19" s="105">
        <f t="shared" ref="J19:M19" si="8">J18*$C19</f>
        <v>41510.337</v>
      </c>
      <c r="K19" s="105">
        <f t="shared" si="8"/>
        <v>83020.673999999999</v>
      </c>
      <c r="L19" s="105">
        <f t="shared" si="8"/>
        <v>207551.68499999997</v>
      </c>
      <c r="M19" s="105">
        <f t="shared" si="8"/>
        <v>41510.337</v>
      </c>
      <c r="N19" s="109"/>
      <c r="O19" s="107"/>
      <c r="P19" s="103">
        <f t="shared" si="0"/>
        <v>415103.36999999994</v>
      </c>
    </row>
    <row r="20" spans="1:16" customFormat="1" ht="31.15" customHeight="1" thickTop="1" thickBot="1" x14ac:dyDescent="0.3">
      <c r="A20" s="164">
        <v>7</v>
      </c>
      <c r="B20" s="164" t="s">
        <v>17</v>
      </c>
      <c r="C20" s="99">
        <f>C21/$C$49</f>
        <v>3.6746489718022086E-2</v>
      </c>
      <c r="D20" s="108" t="s">
        <v>1996</v>
      </c>
      <c r="E20" s="106" t="s">
        <v>1996</v>
      </c>
      <c r="F20" s="106" t="s">
        <v>1996</v>
      </c>
      <c r="G20" s="106" t="s">
        <v>1996</v>
      </c>
      <c r="H20" s="106" t="s">
        <v>1996</v>
      </c>
      <c r="I20" s="101">
        <v>0.1</v>
      </c>
      <c r="J20" s="101">
        <v>0.2</v>
      </c>
      <c r="K20" s="101">
        <v>0.2</v>
      </c>
      <c r="L20" s="101">
        <v>0.2</v>
      </c>
      <c r="M20" s="101">
        <v>0.2</v>
      </c>
      <c r="N20" s="101">
        <v>0.1</v>
      </c>
      <c r="O20" s="107" t="s">
        <v>1996</v>
      </c>
      <c r="P20" s="102">
        <f t="shared" si="0"/>
        <v>0.99999999999999989</v>
      </c>
    </row>
    <row r="21" spans="1:16" customFormat="1" ht="31.15" customHeight="1" thickTop="1" thickBot="1" x14ac:dyDescent="0.25">
      <c r="A21" s="164"/>
      <c r="B21" s="164"/>
      <c r="C21" s="100">
        <f>VLOOKUP(A20,'Orçamento Sintético'!A:G,7,FALSE)</f>
        <v>205461.28000000003</v>
      </c>
      <c r="D21" s="108"/>
      <c r="E21" s="106"/>
      <c r="F21" s="106"/>
      <c r="G21" s="109"/>
      <c r="H21" s="109"/>
      <c r="I21" s="105">
        <f>I20*$C21</f>
        <v>20546.128000000004</v>
      </c>
      <c r="J21" s="105">
        <f t="shared" ref="J21:N21" si="9">J20*$C21</f>
        <v>41092.256000000008</v>
      </c>
      <c r="K21" s="105">
        <f t="shared" si="9"/>
        <v>41092.256000000008</v>
      </c>
      <c r="L21" s="105">
        <f t="shared" si="9"/>
        <v>41092.256000000008</v>
      </c>
      <c r="M21" s="105">
        <f t="shared" si="9"/>
        <v>41092.256000000008</v>
      </c>
      <c r="N21" s="105">
        <f t="shared" si="9"/>
        <v>20546.128000000004</v>
      </c>
      <c r="O21" s="107"/>
      <c r="P21" s="103">
        <f t="shared" si="0"/>
        <v>205461.28</v>
      </c>
    </row>
    <row r="22" spans="1:16" customFormat="1" ht="31.15" customHeight="1" thickTop="1" thickBot="1" x14ac:dyDescent="0.3">
      <c r="A22" s="164">
        <v>8</v>
      </c>
      <c r="B22" s="164" t="s">
        <v>18</v>
      </c>
      <c r="C22" s="99">
        <f>C23/$C$49</f>
        <v>7.1925112744453124E-2</v>
      </c>
      <c r="D22" s="108" t="s">
        <v>1996</v>
      </c>
      <c r="E22" s="106" t="s">
        <v>1996</v>
      </c>
      <c r="F22" s="106" t="s">
        <v>1996</v>
      </c>
      <c r="G22" s="101">
        <v>0.05</v>
      </c>
      <c r="H22" s="101">
        <v>0.05</v>
      </c>
      <c r="I22" s="101">
        <v>0.1</v>
      </c>
      <c r="J22" s="101">
        <v>0.2</v>
      </c>
      <c r="K22" s="101">
        <v>0.2</v>
      </c>
      <c r="L22" s="101">
        <v>0.2</v>
      </c>
      <c r="M22" s="101">
        <v>0.1</v>
      </c>
      <c r="N22" s="101">
        <v>0.1</v>
      </c>
      <c r="O22" s="107" t="s">
        <v>1996</v>
      </c>
      <c r="P22" s="102">
        <f t="shared" si="0"/>
        <v>1</v>
      </c>
    </row>
    <row r="23" spans="1:16" customFormat="1" ht="31.15" customHeight="1" thickTop="1" thickBot="1" x14ac:dyDescent="0.25">
      <c r="A23" s="164"/>
      <c r="B23" s="164"/>
      <c r="C23" s="100">
        <f>VLOOKUP(A22,'Orçamento Sintético'!A:G,7,FALSE)</f>
        <v>402156.11999999994</v>
      </c>
      <c r="D23" s="108"/>
      <c r="E23" s="106"/>
      <c r="F23" s="106"/>
      <c r="G23" s="105">
        <f>G22*$C23</f>
        <v>20107.805999999997</v>
      </c>
      <c r="H23" s="105">
        <f t="shared" ref="G23:N27" si="10">H22*$C23</f>
        <v>20107.805999999997</v>
      </c>
      <c r="I23" s="105">
        <f t="shared" si="10"/>
        <v>40215.611999999994</v>
      </c>
      <c r="J23" s="105">
        <f t="shared" si="10"/>
        <v>80431.223999999987</v>
      </c>
      <c r="K23" s="105">
        <f t="shared" si="10"/>
        <v>80431.223999999987</v>
      </c>
      <c r="L23" s="105">
        <f t="shared" si="10"/>
        <v>80431.223999999987</v>
      </c>
      <c r="M23" s="105">
        <f t="shared" si="10"/>
        <v>40215.611999999994</v>
      </c>
      <c r="N23" s="105">
        <f t="shared" si="10"/>
        <v>40215.611999999994</v>
      </c>
      <c r="O23" s="110"/>
      <c r="P23" s="103">
        <f t="shared" si="0"/>
        <v>402156.11999999988</v>
      </c>
    </row>
    <row r="24" spans="1:16" customFormat="1" ht="31.15" customHeight="1" thickTop="1" thickBot="1" x14ac:dyDescent="0.3">
      <c r="A24" s="164">
        <v>9</v>
      </c>
      <c r="B24" s="164" t="s">
        <v>19</v>
      </c>
      <c r="C24" s="99">
        <f>C25/$C$49</f>
        <v>1.6762157582474485E-2</v>
      </c>
      <c r="D24" s="108" t="s">
        <v>1996</v>
      </c>
      <c r="E24" s="106" t="s">
        <v>1996</v>
      </c>
      <c r="F24" s="106" t="s">
        <v>1996</v>
      </c>
      <c r="G24" s="106" t="s">
        <v>1996</v>
      </c>
      <c r="H24" s="106" t="s">
        <v>1996</v>
      </c>
      <c r="I24" s="106" t="s">
        <v>1996</v>
      </c>
      <c r="J24" s="106" t="s">
        <v>1996</v>
      </c>
      <c r="K24" s="106" t="s">
        <v>1996</v>
      </c>
      <c r="L24" s="101">
        <v>0.1</v>
      </c>
      <c r="M24" s="101">
        <v>0.3</v>
      </c>
      <c r="N24" s="101">
        <v>0.4</v>
      </c>
      <c r="O24" s="101">
        <v>0.2</v>
      </c>
      <c r="P24" s="102">
        <f t="shared" si="0"/>
        <v>1</v>
      </c>
    </row>
    <row r="25" spans="1:16" customFormat="1" ht="31.15" customHeight="1" thickTop="1" thickBot="1" x14ac:dyDescent="0.25">
      <c r="A25" s="164"/>
      <c r="B25" s="164"/>
      <c r="C25" s="100">
        <f>VLOOKUP(A24,'Orçamento Sintético'!A:G,7,FALSE)</f>
        <v>93722.54</v>
      </c>
      <c r="D25" s="108"/>
      <c r="E25" s="106"/>
      <c r="F25" s="106"/>
      <c r="G25" s="106"/>
      <c r="H25" s="106"/>
      <c r="I25" s="106"/>
      <c r="J25" s="106"/>
      <c r="K25" s="106"/>
      <c r="L25" s="105">
        <f t="shared" ref="L25:M25" si="11">L24*$C25</f>
        <v>9372.253999999999</v>
      </c>
      <c r="M25" s="105">
        <f t="shared" si="11"/>
        <v>28116.761999999999</v>
      </c>
      <c r="N25" s="105">
        <f t="shared" ref="N25" si="12">N24*$C25</f>
        <v>37489.015999999996</v>
      </c>
      <c r="O25" s="105">
        <f t="shared" ref="O25" si="13">O24*$C25</f>
        <v>18744.507999999998</v>
      </c>
      <c r="P25" s="103">
        <f t="shared" si="0"/>
        <v>93722.54</v>
      </c>
    </row>
    <row r="26" spans="1:16" customFormat="1" ht="31.15" customHeight="1" thickTop="1" thickBot="1" x14ac:dyDescent="0.3">
      <c r="A26" s="164">
        <v>10</v>
      </c>
      <c r="B26" s="164" t="s">
        <v>20</v>
      </c>
      <c r="C26" s="99">
        <f>C27/$C$49</f>
        <v>4.9179797919531379E-2</v>
      </c>
      <c r="D26" s="108" t="s">
        <v>1996</v>
      </c>
      <c r="E26" s="106" t="s">
        <v>1996</v>
      </c>
      <c r="F26" s="106" t="s">
        <v>1996</v>
      </c>
      <c r="G26" s="101">
        <v>0.05</v>
      </c>
      <c r="H26" s="101">
        <v>0.05</v>
      </c>
      <c r="I26" s="101">
        <v>0.15</v>
      </c>
      <c r="J26" s="101">
        <v>0.15</v>
      </c>
      <c r="K26" s="101">
        <v>0.15</v>
      </c>
      <c r="L26" s="101">
        <v>0.15</v>
      </c>
      <c r="M26" s="101">
        <v>0.1</v>
      </c>
      <c r="N26" s="101">
        <v>0.1</v>
      </c>
      <c r="O26" s="101">
        <v>0.1</v>
      </c>
      <c r="P26" s="102">
        <f t="shared" si="0"/>
        <v>1</v>
      </c>
    </row>
    <row r="27" spans="1:16" customFormat="1" ht="31.15" customHeight="1" thickTop="1" thickBot="1" x14ac:dyDescent="0.25">
      <c r="A27" s="164"/>
      <c r="B27" s="164"/>
      <c r="C27" s="100">
        <f>VLOOKUP(A26,'Orçamento Sintético'!A:G,7,FALSE)</f>
        <v>274979.84999999998</v>
      </c>
      <c r="D27" s="108"/>
      <c r="E27" s="106"/>
      <c r="F27" s="106"/>
      <c r="G27" s="105">
        <f t="shared" si="10"/>
        <v>13748.9925</v>
      </c>
      <c r="H27" s="105">
        <f t="shared" ref="H27" si="14">H26*$C27</f>
        <v>13748.9925</v>
      </c>
      <c r="I27" s="105">
        <f t="shared" ref="I27" si="15">I26*$C27</f>
        <v>41246.977499999994</v>
      </c>
      <c r="J27" s="105">
        <f t="shared" ref="J27" si="16">J26*$C27</f>
        <v>41246.977499999994</v>
      </c>
      <c r="K27" s="105">
        <f t="shared" ref="K27:L27" si="17">K26*$C27</f>
        <v>41246.977499999994</v>
      </c>
      <c r="L27" s="105">
        <f t="shared" si="17"/>
        <v>41246.977499999994</v>
      </c>
      <c r="M27" s="105">
        <f t="shared" ref="M27:O27" si="18">M26*$C27</f>
        <v>27497.985000000001</v>
      </c>
      <c r="N27" s="105">
        <f t="shared" si="18"/>
        <v>27497.985000000001</v>
      </c>
      <c r="O27" s="105">
        <f t="shared" si="18"/>
        <v>27497.985000000001</v>
      </c>
      <c r="P27" s="103">
        <f t="shared" si="0"/>
        <v>274979.84999999992</v>
      </c>
    </row>
    <row r="28" spans="1:16" customFormat="1" ht="31.15" customHeight="1" thickTop="1" thickBot="1" x14ac:dyDescent="0.3">
      <c r="A28" s="164">
        <v>11</v>
      </c>
      <c r="B28" s="164" t="s">
        <v>21</v>
      </c>
      <c r="C28" s="99">
        <f>C29/$C$49</f>
        <v>0.12160552257704144</v>
      </c>
      <c r="D28" s="108" t="s">
        <v>1996</v>
      </c>
      <c r="E28" s="106" t="s">
        <v>1996</v>
      </c>
      <c r="F28" s="106" t="s">
        <v>1996</v>
      </c>
      <c r="G28" s="105"/>
      <c r="H28" s="101">
        <v>0.05</v>
      </c>
      <c r="I28" s="101">
        <v>0.05</v>
      </c>
      <c r="J28" s="101">
        <v>0.2</v>
      </c>
      <c r="K28" s="101">
        <v>0.2</v>
      </c>
      <c r="L28" s="101">
        <v>0.15</v>
      </c>
      <c r="M28" s="101">
        <v>0.15</v>
      </c>
      <c r="N28" s="101">
        <v>0.1</v>
      </c>
      <c r="O28" s="101">
        <v>0.1</v>
      </c>
      <c r="P28" s="102">
        <f t="shared" si="0"/>
        <v>1</v>
      </c>
    </row>
    <row r="29" spans="1:16" customFormat="1" ht="31.15" customHeight="1" thickTop="1" thickBot="1" x14ac:dyDescent="0.25">
      <c r="A29" s="164"/>
      <c r="B29" s="164"/>
      <c r="C29" s="100">
        <f>VLOOKUP(A28,'Orçamento Sintético'!A:G,7,FALSE)</f>
        <v>679935.05</v>
      </c>
      <c r="D29" s="108"/>
      <c r="E29" s="106"/>
      <c r="F29" s="106"/>
      <c r="G29" s="106"/>
      <c r="H29" s="105">
        <f t="shared" ref="H29" si="19">H28*$C29</f>
        <v>33996.752500000002</v>
      </c>
      <c r="I29" s="105">
        <f t="shared" ref="I29" si="20">I28*$C29</f>
        <v>33996.752500000002</v>
      </c>
      <c r="J29" s="105">
        <f t="shared" ref="J29" si="21">J28*$C29</f>
        <v>135987.01</v>
      </c>
      <c r="K29" s="105">
        <f t="shared" ref="K29:L29" si="22">K28*$C29</f>
        <v>135987.01</v>
      </c>
      <c r="L29" s="105">
        <f t="shared" si="22"/>
        <v>101990.25750000001</v>
      </c>
      <c r="M29" s="105">
        <f t="shared" ref="K29:O33" si="23">M28*$C29</f>
        <v>101990.25750000001</v>
      </c>
      <c r="N29" s="105">
        <f t="shared" ref="N29:O29" si="24">N28*$C29</f>
        <v>67993.505000000005</v>
      </c>
      <c r="O29" s="105">
        <f t="shared" si="24"/>
        <v>67993.505000000005</v>
      </c>
      <c r="P29" s="103">
        <f t="shared" si="0"/>
        <v>679935.05</v>
      </c>
    </row>
    <row r="30" spans="1:16" customFormat="1" ht="31.15" customHeight="1" thickTop="1" thickBot="1" x14ac:dyDescent="0.3">
      <c r="A30" s="164">
        <v>12</v>
      </c>
      <c r="B30" s="164" t="s">
        <v>22</v>
      </c>
      <c r="C30" s="99">
        <f>C31/$C$49</f>
        <v>7.4459377836764485E-4</v>
      </c>
      <c r="D30" s="108" t="s">
        <v>1996</v>
      </c>
      <c r="E30" s="106" t="s">
        <v>1996</v>
      </c>
      <c r="F30" s="106" t="s">
        <v>1996</v>
      </c>
      <c r="G30" s="106" t="s">
        <v>1996</v>
      </c>
      <c r="H30" s="106" t="s">
        <v>1996</v>
      </c>
      <c r="I30" s="106" t="s">
        <v>1996</v>
      </c>
      <c r="J30" s="106" t="s">
        <v>1996</v>
      </c>
      <c r="K30" s="106" t="s">
        <v>1996</v>
      </c>
      <c r="L30" s="109"/>
      <c r="M30" s="106" t="s">
        <v>1996</v>
      </c>
      <c r="N30" s="101">
        <v>0.5</v>
      </c>
      <c r="O30" s="101">
        <v>0.5</v>
      </c>
      <c r="P30" s="102">
        <f t="shared" si="0"/>
        <v>1</v>
      </c>
    </row>
    <row r="31" spans="1:16" customFormat="1" ht="31.15" customHeight="1" thickTop="1" thickBot="1" x14ac:dyDescent="0.3">
      <c r="A31" s="164"/>
      <c r="B31" s="164"/>
      <c r="C31" s="100">
        <f>VLOOKUP(A30,'Orçamento Sintético'!A:G,7,FALSE)</f>
        <v>4163.26</v>
      </c>
      <c r="D31" s="108"/>
      <c r="E31" s="106"/>
      <c r="F31" s="106"/>
      <c r="G31" s="106"/>
      <c r="H31" s="106"/>
      <c r="I31" s="106"/>
      <c r="J31" s="106"/>
      <c r="K31" s="109"/>
      <c r="L31" s="101"/>
      <c r="M31" s="109"/>
      <c r="N31" s="105">
        <f t="shared" si="23"/>
        <v>2081.63</v>
      </c>
      <c r="O31" s="105">
        <f t="shared" si="23"/>
        <v>2081.63</v>
      </c>
      <c r="P31" s="103">
        <f t="shared" si="0"/>
        <v>4163.26</v>
      </c>
    </row>
    <row r="32" spans="1:16" customFormat="1" ht="31.15" customHeight="1" thickTop="1" thickBot="1" x14ac:dyDescent="0.3">
      <c r="A32" s="164">
        <v>13</v>
      </c>
      <c r="B32" s="164" t="s">
        <v>13619</v>
      </c>
      <c r="C32" s="99">
        <f>C33/$C$49</f>
        <v>9.129947054336323E-3</v>
      </c>
      <c r="D32" s="108" t="s">
        <v>1996</v>
      </c>
      <c r="E32" s="106" t="s">
        <v>1996</v>
      </c>
      <c r="F32" s="106" t="s">
        <v>1996</v>
      </c>
      <c r="G32" s="106" t="s">
        <v>1996</v>
      </c>
      <c r="H32" s="106" t="s">
        <v>1996</v>
      </c>
      <c r="I32" s="101">
        <v>0.2</v>
      </c>
      <c r="J32" s="101">
        <v>0.3</v>
      </c>
      <c r="K32" s="101">
        <v>0.2</v>
      </c>
      <c r="L32" s="101">
        <v>0.1</v>
      </c>
      <c r="M32" s="101">
        <v>0.1</v>
      </c>
      <c r="N32" s="101">
        <v>0.1</v>
      </c>
      <c r="O32" s="107" t="s">
        <v>1996</v>
      </c>
      <c r="P32" s="102">
        <f t="shared" si="0"/>
        <v>0.99999999999999989</v>
      </c>
    </row>
    <row r="33" spans="1:16" customFormat="1" ht="31.15" customHeight="1" thickTop="1" thickBot="1" x14ac:dyDescent="0.25">
      <c r="A33" s="164"/>
      <c r="B33" s="164"/>
      <c r="C33" s="100">
        <f>VLOOKUP(A32,'Orçamento Sintético'!A:G,7,FALSE)</f>
        <v>51048.430000000008</v>
      </c>
      <c r="D33" s="108"/>
      <c r="E33" s="106"/>
      <c r="F33" s="106"/>
      <c r="G33" s="106"/>
      <c r="H33" s="106"/>
      <c r="I33" s="105">
        <f t="shared" ref="I33:J33" si="25">I32*$C33</f>
        <v>10209.686000000002</v>
      </c>
      <c r="J33" s="105">
        <f t="shared" si="25"/>
        <v>15314.529000000002</v>
      </c>
      <c r="K33" s="105">
        <f t="shared" si="23"/>
        <v>10209.686000000002</v>
      </c>
      <c r="L33" s="105">
        <f t="shared" si="23"/>
        <v>5104.8430000000008</v>
      </c>
      <c r="M33" s="105">
        <f t="shared" ref="M33" si="26">M32*$C33</f>
        <v>5104.8430000000008</v>
      </c>
      <c r="N33" s="105">
        <f t="shared" ref="N33" si="27">N32*$C33</f>
        <v>5104.8430000000008</v>
      </c>
      <c r="O33" s="110"/>
      <c r="P33" s="103">
        <f t="shared" si="0"/>
        <v>51048.430000000008</v>
      </c>
    </row>
    <row r="34" spans="1:16" customFormat="1" ht="31.15" customHeight="1" thickTop="1" thickBot="1" x14ac:dyDescent="0.3">
      <c r="A34" s="164">
        <v>14</v>
      </c>
      <c r="B34" s="164" t="s">
        <v>24</v>
      </c>
      <c r="C34" s="99">
        <f>C35/$C$49</f>
        <v>4.3452439078219357E-2</v>
      </c>
      <c r="D34" s="108" t="s">
        <v>1996</v>
      </c>
      <c r="E34" s="106" t="s">
        <v>1996</v>
      </c>
      <c r="F34" s="106" t="s">
        <v>1996</v>
      </c>
      <c r="G34" s="106" t="s">
        <v>1996</v>
      </c>
      <c r="H34" s="106" t="s">
        <v>1996</v>
      </c>
      <c r="I34" s="106" t="s">
        <v>1996</v>
      </c>
      <c r="J34" s="106" t="s">
        <v>1996</v>
      </c>
      <c r="K34" s="101">
        <v>0.2</v>
      </c>
      <c r="L34" s="101">
        <v>0.3</v>
      </c>
      <c r="M34" s="101">
        <v>0.2</v>
      </c>
      <c r="N34" s="101">
        <v>0.2</v>
      </c>
      <c r="O34" s="101">
        <v>0.1</v>
      </c>
      <c r="P34" s="102">
        <f t="shared" si="0"/>
        <v>0.99999999999999989</v>
      </c>
    </row>
    <row r="35" spans="1:16" customFormat="1" ht="31.15" customHeight="1" thickTop="1" thickBot="1" x14ac:dyDescent="0.25">
      <c r="A35" s="164"/>
      <c r="B35" s="164"/>
      <c r="C35" s="100">
        <f>VLOOKUP(A34,'Orçamento Sintético'!A:G,7,FALSE)</f>
        <v>242956.37</v>
      </c>
      <c r="D35" s="108"/>
      <c r="E35" s="106"/>
      <c r="F35" s="106"/>
      <c r="G35" s="106"/>
      <c r="H35" s="109"/>
      <c r="I35" s="109"/>
      <c r="J35" s="109"/>
      <c r="K35" s="105">
        <f t="shared" ref="K35" si="28">K34*$C35</f>
        <v>48591.274000000005</v>
      </c>
      <c r="L35" s="105">
        <f t="shared" ref="L35:M35" si="29">L34*$C35</f>
        <v>72886.910999999993</v>
      </c>
      <c r="M35" s="105">
        <f t="shared" si="29"/>
        <v>48591.274000000005</v>
      </c>
      <c r="N35" s="105">
        <f t="shared" ref="N35" si="30">N34*$C35</f>
        <v>48591.274000000005</v>
      </c>
      <c r="O35" s="105">
        <f t="shared" ref="O35" si="31">O34*$C35</f>
        <v>24295.637000000002</v>
      </c>
      <c r="P35" s="103">
        <f t="shared" si="0"/>
        <v>242956.37</v>
      </c>
    </row>
    <row r="36" spans="1:16" customFormat="1" ht="31.15" customHeight="1" thickTop="1" thickBot="1" x14ac:dyDescent="0.3">
      <c r="A36" s="164">
        <v>15</v>
      </c>
      <c r="B36" s="164" t="s">
        <v>25</v>
      </c>
      <c r="C36" s="99">
        <f>C37/$C$49</f>
        <v>4.2992985624210348E-2</v>
      </c>
      <c r="D36" s="108" t="s">
        <v>1996</v>
      </c>
      <c r="E36" s="106" t="s">
        <v>1996</v>
      </c>
      <c r="F36" s="106" t="s">
        <v>1996</v>
      </c>
      <c r="G36" s="106" t="s">
        <v>1996</v>
      </c>
      <c r="H36" s="101">
        <v>0.05</v>
      </c>
      <c r="I36" s="101">
        <v>0.15</v>
      </c>
      <c r="J36" s="101">
        <v>0.15</v>
      </c>
      <c r="K36" s="101">
        <v>0.15</v>
      </c>
      <c r="L36" s="101">
        <v>0.15</v>
      </c>
      <c r="M36" s="101">
        <v>0.15</v>
      </c>
      <c r="N36" s="101">
        <v>0.15</v>
      </c>
      <c r="O36" s="101">
        <v>0.05</v>
      </c>
      <c r="P36" s="102">
        <f t="shared" si="0"/>
        <v>1</v>
      </c>
    </row>
    <row r="37" spans="1:16" customFormat="1" ht="31.15" customHeight="1" thickTop="1" thickBot="1" x14ac:dyDescent="0.25">
      <c r="A37" s="164"/>
      <c r="B37" s="164"/>
      <c r="C37" s="100">
        <f>VLOOKUP(A36,'Orçamento Sintético'!A:G,7,FALSE)</f>
        <v>240387.42</v>
      </c>
      <c r="D37" s="108"/>
      <c r="E37" s="106"/>
      <c r="F37" s="106"/>
      <c r="G37" s="106"/>
      <c r="H37" s="105">
        <f t="shared" ref="H37" si="32">H36*$C37</f>
        <v>12019.371000000001</v>
      </c>
      <c r="I37" s="105">
        <f t="shared" ref="I37" si="33">I36*$C37</f>
        <v>36058.112999999998</v>
      </c>
      <c r="J37" s="105">
        <f t="shared" ref="J37" si="34">J36*$C37</f>
        <v>36058.112999999998</v>
      </c>
      <c r="K37" s="105">
        <f t="shared" ref="K37:L37" si="35">K36*$C37</f>
        <v>36058.112999999998</v>
      </c>
      <c r="L37" s="105">
        <f t="shared" si="35"/>
        <v>36058.112999999998</v>
      </c>
      <c r="M37" s="105">
        <f t="shared" ref="M37" si="36">M36*$C37</f>
        <v>36058.112999999998</v>
      </c>
      <c r="N37" s="105">
        <f t="shared" ref="N37:O37" si="37">N36*$C37</f>
        <v>36058.112999999998</v>
      </c>
      <c r="O37" s="105">
        <f t="shared" si="37"/>
        <v>12019.371000000001</v>
      </c>
      <c r="P37" s="103">
        <f t="shared" si="0"/>
        <v>240387.42</v>
      </c>
    </row>
    <row r="38" spans="1:16" customFormat="1" ht="31.15" customHeight="1" thickTop="1" thickBot="1" x14ac:dyDescent="0.3">
      <c r="A38" s="164">
        <v>16</v>
      </c>
      <c r="B38" s="164" t="s">
        <v>26</v>
      </c>
      <c r="C38" s="99">
        <f>C39/$C$49</f>
        <v>6.5851799643919327E-3</v>
      </c>
      <c r="D38" s="108" t="s">
        <v>1996</v>
      </c>
      <c r="E38" s="106" t="s">
        <v>1996</v>
      </c>
      <c r="F38" s="106" t="s">
        <v>1996</v>
      </c>
      <c r="G38" s="106" t="s">
        <v>1996</v>
      </c>
      <c r="H38" s="106"/>
      <c r="I38" s="101">
        <v>0.05</v>
      </c>
      <c r="J38" s="101">
        <v>0.15</v>
      </c>
      <c r="K38" s="101">
        <v>0.15</v>
      </c>
      <c r="L38" s="101">
        <v>0.15</v>
      </c>
      <c r="M38" s="101">
        <v>0.15</v>
      </c>
      <c r="N38" s="101">
        <v>0.15</v>
      </c>
      <c r="O38" s="101">
        <v>0.2</v>
      </c>
      <c r="P38" s="102">
        <f t="shared" si="0"/>
        <v>1</v>
      </c>
    </row>
    <row r="39" spans="1:16" customFormat="1" ht="31.15" customHeight="1" thickTop="1" thickBot="1" x14ac:dyDescent="0.25">
      <c r="A39" s="164"/>
      <c r="B39" s="164"/>
      <c r="C39" s="100">
        <f>VLOOKUP(A38,'Orçamento Sintético'!A:G,7,FALSE)</f>
        <v>36819.829999999994</v>
      </c>
      <c r="D39" s="108"/>
      <c r="E39" s="106"/>
      <c r="F39" s="106"/>
      <c r="G39" s="106"/>
      <c r="H39" s="106"/>
      <c r="I39" s="105">
        <f t="shared" ref="I39" si="38">I38*$C39</f>
        <v>1840.9914999999999</v>
      </c>
      <c r="J39" s="105">
        <f t="shared" ref="J39" si="39">J38*$C39</f>
        <v>5522.9744999999994</v>
      </c>
      <c r="K39" s="105">
        <f t="shared" ref="K39:L39" si="40">K38*$C39</f>
        <v>5522.9744999999994</v>
      </c>
      <c r="L39" s="105">
        <f t="shared" si="40"/>
        <v>5522.9744999999994</v>
      </c>
      <c r="M39" s="105">
        <f t="shared" ref="M39" si="41">M38*$C39</f>
        <v>5522.9744999999994</v>
      </c>
      <c r="N39" s="105">
        <f t="shared" ref="N39:O41" si="42">N38*$C39</f>
        <v>5522.9744999999994</v>
      </c>
      <c r="O39" s="105">
        <f t="shared" ref="O39" si="43">O38*$C39</f>
        <v>7363.9659999999994</v>
      </c>
      <c r="P39" s="103">
        <f t="shared" si="0"/>
        <v>36819.829999999994</v>
      </c>
    </row>
    <row r="40" spans="1:16" customFormat="1" ht="31.15" customHeight="1" thickTop="1" thickBot="1" x14ac:dyDescent="0.3">
      <c r="A40" s="164">
        <v>17</v>
      </c>
      <c r="B40" s="164" t="s">
        <v>27</v>
      </c>
      <c r="C40" s="99">
        <f>C41/$C$49</f>
        <v>5.3798128283618048E-3</v>
      </c>
      <c r="D40" s="108" t="s">
        <v>1996</v>
      </c>
      <c r="E40" s="106" t="s">
        <v>1996</v>
      </c>
      <c r="F40" s="106" t="s">
        <v>1996</v>
      </c>
      <c r="G40" s="106" t="s">
        <v>1996</v>
      </c>
      <c r="H40" s="106" t="s">
        <v>1996</v>
      </c>
      <c r="I40" s="106" t="s">
        <v>1996</v>
      </c>
      <c r="J40" s="106" t="s">
        <v>1996</v>
      </c>
      <c r="K40" s="101">
        <v>0.15</v>
      </c>
      <c r="L40" s="101">
        <v>0.15</v>
      </c>
      <c r="M40" s="101">
        <v>0.3</v>
      </c>
      <c r="N40" s="101">
        <v>0.3</v>
      </c>
      <c r="O40" s="101">
        <v>0.1</v>
      </c>
      <c r="P40" s="102">
        <f t="shared" si="0"/>
        <v>0.99999999999999989</v>
      </c>
    </row>
    <row r="41" spans="1:16" customFormat="1" ht="31.15" customHeight="1" thickTop="1" thickBot="1" x14ac:dyDescent="0.25">
      <c r="A41" s="164"/>
      <c r="B41" s="164"/>
      <c r="C41" s="100">
        <f>VLOOKUP(A40,'Orçamento Sintético'!A:G,7,FALSE)</f>
        <v>30080.240000000005</v>
      </c>
      <c r="D41" s="108"/>
      <c r="E41" s="106"/>
      <c r="F41" s="106"/>
      <c r="G41" s="106"/>
      <c r="H41" s="106"/>
      <c r="I41" s="106"/>
      <c r="J41" s="106"/>
      <c r="K41" s="105">
        <f t="shared" ref="K41" si="44">K40*$C41</f>
        <v>4512.036000000001</v>
      </c>
      <c r="L41" s="105">
        <f t="shared" ref="L41:M41" si="45">L40*$C41</f>
        <v>4512.036000000001</v>
      </c>
      <c r="M41" s="105">
        <f t="shared" si="45"/>
        <v>9024.0720000000019</v>
      </c>
      <c r="N41" s="105">
        <f t="shared" si="42"/>
        <v>9024.0720000000019</v>
      </c>
      <c r="O41" s="105">
        <f t="shared" si="42"/>
        <v>3008.0240000000008</v>
      </c>
      <c r="P41" s="103">
        <f t="shared" si="0"/>
        <v>30080.240000000009</v>
      </c>
    </row>
    <row r="42" spans="1:16" customFormat="1" ht="31.15" customHeight="1" thickTop="1" thickBot="1" x14ac:dyDescent="0.3">
      <c r="A42" s="164">
        <v>18</v>
      </c>
      <c r="B42" s="164" t="s">
        <v>28</v>
      </c>
      <c r="C42" s="99">
        <f>C43/$C$49</f>
        <v>1.6719029998870393E-3</v>
      </c>
      <c r="D42" s="108" t="s">
        <v>1996</v>
      </c>
      <c r="E42" s="106" t="s">
        <v>1996</v>
      </c>
      <c r="F42" s="106" t="s">
        <v>1996</v>
      </c>
      <c r="G42" s="106" t="s">
        <v>1996</v>
      </c>
      <c r="H42" s="106" t="s">
        <v>1996</v>
      </c>
      <c r="I42" s="101">
        <v>0.05</v>
      </c>
      <c r="J42" s="101">
        <v>0.1</v>
      </c>
      <c r="K42" s="101">
        <v>0.15</v>
      </c>
      <c r="L42" s="101">
        <v>0.2</v>
      </c>
      <c r="M42" s="101">
        <v>0.2</v>
      </c>
      <c r="N42" s="101">
        <v>0.2</v>
      </c>
      <c r="O42" s="101">
        <v>0.1</v>
      </c>
      <c r="P42" s="102">
        <f t="shared" si="0"/>
        <v>0.99999999999999989</v>
      </c>
    </row>
    <row r="43" spans="1:16" customFormat="1" ht="31.15" customHeight="1" thickTop="1" thickBot="1" x14ac:dyDescent="0.25">
      <c r="A43" s="164"/>
      <c r="B43" s="164"/>
      <c r="C43" s="100">
        <f>VLOOKUP(A42,'Orçamento Sintético'!A:G,7,FALSE)</f>
        <v>9348.14</v>
      </c>
      <c r="D43" s="108"/>
      <c r="E43" s="106"/>
      <c r="F43" s="106"/>
      <c r="G43" s="106"/>
      <c r="H43" s="106"/>
      <c r="I43" s="105">
        <f t="shared" ref="I43" si="46">I42*$C43</f>
        <v>467.40699999999998</v>
      </c>
      <c r="J43" s="105">
        <f t="shared" ref="J43" si="47">J42*$C43</f>
        <v>934.81399999999996</v>
      </c>
      <c r="K43" s="105">
        <f t="shared" ref="K43:L47" si="48">K42*$C43</f>
        <v>1402.2209999999998</v>
      </c>
      <c r="L43" s="105">
        <f t="shared" ref="L43" si="49">L42*$C43</f>
        <v>1869.6279999999999</v>
      </c>
      <c r="M43" s="105">
        <f t="shared" ref="M43" si="50">M42*$C43</f>
        <v>1869.6279999999999</v>
      </c>
      <c r="N43" s="105">
        <f t="shared" ref="N43" si="51">N42*$C43</f>
        <v>1869.6279999999999</v>
      </c>
      <c r="O43" s="105">
        <f t="shared" ref="O43" si="52">O42*$C43</f>
        <v>934.81399999999996</v>
      </c>
      <c r="P43" s="103">
        <f t="shared" si="0"/>
        <v>9348.14</v>
      </c>
    </row>
    <row r="44" spans="1:16" customFormat="1" ht="31.15" customHeight="1" thickTop="1" thickBot="1" x14ac:dyDescent="0.3">
      <c r="A44" s="164">
        <v>19</v>
      </c>
      <c r="B44" s="164" t="s">
        <v>29</v>
      </c>
      <c r="C44" s="99">
        <f>C45/$C$49</f>
        <v>3.8310198176558473E-2</v>
      </c>
      <c r="D44" s="108" t="s">
        <v>1996</v>
      </c>
      <c r="E44" s="106" t="s">
        <v>1996</v>
      </c>
      <c r="F44" s="106" t="s">
        <v>1996</v>
      </c>
      <c r="G44" s="106" t="s">
        <v>1996</v>
      </c>
      <c r="H44" s="106" t="s">
        <v>1996</v>
      </c>
      <c r="I44" s="106" t="s">
        <v>1996</v>
      </c>
      <c r="J44" s="106" t="s">
        <v>1996</v>
      </c>
      <c r="K44" s="106" t="s">
        <v>1996</v>
      </c>
      <c r="L44" s="101">
        <v>0.2</v>
      </c>
      <c r="M44" s="101">
        <v>0.2</v>
      </c>
      <c r="N44" s="101">
        <v>0.3</v>
      </c>
      <c r="O44" s="101">
        <v>0.3</v>
      </c>
      <c r="P44" s="103">
        <f t="shared" si="0"/>
        <v>1</v>
      </c>
    </row>
    <row r="45" spans="1:16" customFormat="1" ht="31.15" customHeight="1" thickTop="1" thickBot="1" x14ac:dyDescent="0.25">
      <c r="A45" s="164"/>
      <c r="B45" s="164"/>
      <c r="C45" s="100">
        <f>VLOOKUP(A44,'Orçamento Sintético'!A:G,7,FALSE)</f>
        <v>214204.47</v>
      </c>
      <c r="D45" s="108"/>
      <c r="E45" s="106"/>
      <c r="F45" s="106"/>
      <c r="G45" s="106"/>
      <c r="H45" s="106"/>
      <c r="I45" s="106"/>
      <c r="J45" s="106"/>
      <c r="K45" s="109"/>
      <c r="L45" s="105">
        <f t="shared" si="48"/>
        <v>42840.894</v>
      </c>
      <c r="M45" s="105">
        <f t="shared" ref="M45" si="53">M44*$C45</f>
        <v>42840.894</v>
      </c>
      <c r="N45" s="105">
        <f t="shared" ref="N45" si="54">N44*$C45</f>
        <v>64261.341</v>
      </c>
      <c r="O45" s="105">
        <f t="shared" ref="O45" si="55">O44*$C45</f>
        <v>64261.341</v>
      </c>
      <c r="P45" s="103">
        <f t="shared" si="0"/>
        <v>214204.47000000003</v>
      </c>
    </row>
    <row r="46" spans="1:16" customFormat="1" ht="31.15" customHeight="1" thickTop="1" thickBot="1" x14ac:dyDescent="0.3">
      <c r="A46" s="164">
        <v>20</v>
      </c>
      <c r="B46" s="164" t="s">
        <v>30</v>
      </c>
      <c r="C46" s="99">
        <f>C47/$C$49</f>
        <v>4.1830613723721488E-2</v>
      </c>
      <c r="D46" s="108" t="s">
        <v>1996</v>
      </c>
      <c r="E46" s="106" t="s">
        <v>1996</v>
      </c>
      <c r="F46" s="106" t="s">
        <v>1996</v>
      </c>
      <c r="G46" s="106" t="s">
        <v>1996</v>
      </c>
      <c r="H46" s="106" t="s">
        <v>1996</v>
      </c>
      <c r="I46" s="106" t="s">
        <v>1996</v>
      </c>
      <c r="J46" s="106" t="s">
        <v>1996</v>
      </c>
      <c r="K46" s="101">
        <v>0.2</v>
      </c>
      <c r="L46" s="101">
        <v>0.2</v>
      </c>
      <c r="M46" s="101">
        <v>0.25</v>
      </c>
      <c r="N46" s="101">
        <v>0.25</v>
      </c>
      <c r="O46" s="101">
        <v>0.1</v>
      </c>
      <c r="P46" s="103">
        <f t="shared" si="0"/>
        <v>1</v>
      </c>
    </row>
    <row r="47" spans="1:16" customFormat="1" ht="31.15" customHeight="1" thickTop="1" thickBot="1" x14ac:dyDescent="0.25">
      <c r="A47" s="164"/>
      <c r="B47" s="164"/>
      <c r="C47" s="100">
        <f>VLOOKUP(A46,'Orçamento Sintético'!A:G,7,FALSE)</f>
        <v>233888.22999999998</v>
      </c>
      <c r="D47" s="109"/>
      <c r="E47" s="109"/>
      <c r="F47" s="109"/>
      <c r="G47" s="109"/>
      <c r="H47" s="109"/>
      <c r="I47" s="109"/>
      <c r="J47" s="109"/>
      <c r="K47" s="105">
        <f t="shared" si="48"/>
        <v>46777.646000000001</v>
      </c>
      <c r="L47" s="105">
        <f t="shared" ref="L47" si="56">L46*$C47</f>
        <v>46777.646000000001</v>
      </c>
      <c r="M47" s="105">
        <f t="shared" ref="M47" si="57">M46*$C47</f>
        <v>58472.057499999995</v>
      </c>
      <c r="N47" s="105">
        <f t="shared" ref="N47" si="58">N46*$C47</f>
        <v>58472.057499999995</v>
      </c>
      <c r="O47" s="105">
        <f t="shared" ref="O47" si="59">O46*$C47</f>
        <v>23388.823</v>
      </c>
      <c r="P47" s="103">
        <f t="shared" si="0"/>
        <v>233888.23</v>
      </c>
    </row>
    <row r="48" spans="1:16" customFormat="1" ht="24.6" customHeight="1" thickTop="1" x14ac:dyDescent="0.2">
      <c r="A48" s="158" t="s">
        <v>13620</v>
      </c>
      <c r="B48" s="159"/>
      <c r="C48" s="96"/>
      <c r="D48" s="104">
        <f>D49/$C$49</f>
        <v>4.6218613209781774E-2</v>
      </c>
      <c r="E48" s="104">
        <f t="shared" ref="E48:O48" si="60">E49/$C$49</f>
        <v>6.0594626790266885E-2</v>
      </c>
      <c r="F48" s="104">
        <f t="shared" si="60"/>
        <v>5.315934660262165E-2</v>
      </c>
      <c r="G48" s="104">
        <f t="shared" si="60"/>
        <v>6.4209606906222377E-2</v>
      </c>
      <c r="H48" s="104">
        <f t="shared" si="60"/>
        <v>6.3974617376384935E-2</v>
      </c>
      <c r="I48" s="104">
        <f t="shared" si="60"/>
        <v>9.2958987910755658E-2</v>
      </c>
      <c r="J48" s="104">
        <f t="shared" si="60"/>
        <v>0.10587221647879325</v>
      </c>
      <c r="K48" s="104">
        <f t="shared" si="60"/>
        <v>0.13033047060896494</v>
      </c>
      <c r="L48" s="104">
        <f t="shared" si="60"/>
        <v>0.14719855895494532</v>
      </c>
      <c r="M48" s="104">
        <f t="shared" si="60"/>
        <v>9.9714078911495155E-2</v>
      </c>
      <c r="N48" s="104">
        <f t="shared" si="60"/>
        <v>8.5890930316026445E-2</v>
      </c>
      <c r="O48" s="104">
        <f t="shared" si="60"/>
        <v>4.9877945933741695E-2</v>
      </c>
    </row>
    <row r="49" spans="1:15" customFormat="1" ht="24.6" customHeight="1" x14ac:dyDescent="0.2">
      <c r="A49" s="158" t="s">
        <v>13621</v>
      </c>
      <c r="B49" s="159"/>
      <c r="C49" s="98">
        <f>SUM(C9,C11,C13,C15,C17,C19,C21,C23,C25,C27,C29,C31,C33,C35,C37,C39,C41,C43,C45,C47)</f>
        <v>5591317.1999999993</v>
      </c>
      <c r="D49" s="111">
        <f>SUM(D9,D11,D13,D15,D17,D19,D21,D23,D25,D27,D29,D31,D33,D35,D37,D39,D41,D43,D45,D47)</f>
        <v>258422.927</v>
      </c>
      <c r="E49" s="111">
        <f t="shared" ref="E49:O49" si="61">SUM(E9,E11,E13,E15,E17,E19,E21,E23,E25,E27,E29,E31,E33,E35,E37,E39,E41,E43,E45,E47)</f>
        <v>338803.77899999998</v>
      </c>
      <c r="F49" s="111">
        <f t="shared" si="61"/>
        <v>297230.76899999997</v>
      </c>
      <c r="G49" s="111">
        <f t="shared" si="61"/>
        <v>359016.27949999995</v>
      </c>
      <c r="H49" s="111">
        <f t="shared" si="61"/>
        <v>357702.37849999993</v>
      </c>
      <c r="I49" s="111">
        <f t="shared" si="61"/>
        <v>519763.18800000008</v>
      </c>
      <c r="J49" s="111">
        <f t="shared" si="61"/>
        <v>591965.14500000002</v>
      </c>
      <c r="K49" s="111">
        <f t="shared" si="61"/>
        <v>728719.00199999998</v>
      </c>
      <c r="L49" s="111">
        <f t="shared" si="61"/>
        <v>823033.83449999976</v>
      </c>
      <c r="M49" s="111">
        <f t="shared" si="61"/>
        <v>557533.04450000008</v>
      </c>
      <c r="N49" s="111">
        <f t="shared" si="61"/>
        <v>480243.43600000005</v>
      </c>
      <c r="O49" s="111">
        <f t="shared" si="61"/>
        <v>278883.41699999996</v>
      </c>
    </row>
    <row r="50" spans="1:15" customFormat="1" ht="24.6" customHeight="1" x14ac:dyDescent="0.2">
      <c r="A50" s="158" t="s">
        <v>13622</v>
      </c>
      <c r="B50" s="159"/>
      <c r="C50" s="96"/>
      <c r="D50" s="104">
        <f>D48</f>
        <v>4.6218613209781774E-2</v>
      </c>
      <c r="E50" s="104">
        <f>E48+D50</f>
        <v>0.10681324000004866</v>
      </c>
      <c r="F50" s="104">
        <f t="shared" ref="F50:O50" si="62">F48+E50</f>
        <v>0.1599725866026703</v>
      </c>
      <c r="G50" s="104">
        <f t="shared" si="62"/>
        <v>0.22418219350889268</v>
      </c>
      <c r="H50" s="104">
        <f t="shared" si="62"/>
        <v>0.28815681088527761</v>
      </c>
      <c r="I50" s="104">
        <f t="shared" si="62"/>
        <v>0.3811157987960333</v>
      </c>
      <c r="J50" s="104">
        <f t="shared" si="62"/>
        <v>0.48698801527482655</v>
      </c>
      <c r="K50" s="104">
        <f t="shared" si="62"/>
        <v>0.61731848588379146</v>
      </c>
      <c r="L50" s="104">
        <f t="shared" si="62"/>
        <v>0.76451704483873684</v>
      </c>
      <c r="M50" s="104">
        <f t="shared" si="62"/>
        <v>0.86423112375023203</v>
      </c>
      <c r="N50" s="104">
        <f t="shared" si="62"/>
        <v>0.95012205406625849</v>
      </c>
      <c r="O50" s="104">
        <f t="shared" si="62"/>
        <v>1.0000000000000002</v>
      </c>
    </row>
    <row r="51" spans="1:15" customFormat="1" ht="24.6" customHeight="1" thickBot="1" x14ac:dyDescent="0.25">
      <c r="A51" s="160" t="s">
        <v>13623</v>
      </c>
      <c r="B51" s="161"/>
      <c r="C51" s="97"/>
      <c r="D51" s="112">
        <f>D49</f>
        <v>258422.927</v>
      </c>
      <c r="E51" s="112">
        <f>E49+D51</f>
        <v>597226.70600000001</v>
      </c>
      <c r="F51" s="112">
        <f t="shared" ref="F51:O51" si="63">F49+E51</f>
        <v>894457.47499999998</v>
      </c>
      <c r="G51" s="112">
        <f t="shared" si="63"/>
        <v>1253473.7544999998</v>
      </c>
      <c r="H51" s="112">
        <f t="shared" si="63"/>
        <v>1611176.1329999997</v>
      </c>
      <c r="I51" s="112">
        <f t="shared" si="63"/>
        <v>2130939.3209999995</v>
      </c>
      <c r="J51" s="112">
        <f t="shared" si="63"/>
        <v>2722904.4659999995</v>
      </c>
      <c r="K51" s="112">
        <f t="shared" si="63"/>
        <v>3451623.4679999994</v>
      </c>
      <c r="L51" s="112">
        <f t="shared" si="63"/>
        <v>4274657.3024999993</v>
      </c>
      <c r="M51" s="112">
        <f t="shared" si="63"/>
        <v>4832190.3469999991</v>
      </c>
      <c r="N51" s="112">
        <f t="shared" si="63"/>
        <v>5312433.7829999989</v>
      </c>
      <c r="O51" s="112">
        <f t="shared" si="63"/>
        <v>5591317.1999999993</v>
      </c>
    </row>
    <row r="52" spans="1:15" x14ac:dyDescent="0.25">
      <c r="A52" s="162"/>
      <c r="B52" s="162"/>
      <c r="C52" s="162"/>
      <c r="D52" s="162"/>
      <c r="E52" s="162"/>
      <c r="F52" s="162"/>
      <c r="G52" s="162"/>
      <c r="H52" s="162"/>
      <c r="I52" s="162"/>
      <c r="J52" s="162"/>
      <c r="K52" s="162"/>
      <c r="L52" s="162"/>
      <c r="M52" s="162"/>
      <c r="N52" s="162"/>
      <c r="O52" s="162"/>
    </row>
    <row r="53" spans="1:15" x14ac:dyDescent="0.25">
      <c r="A53" s="163"/>
      <c r="B53" s="163"/>
      <c r="C53" s="163"/>
      <c r="D53" s="163"/>
      <c r="E53" s="163"/>
      <c r="F53" s="163"/>
      <c r="G53" s="163"/>
      <c r="H53" s="163"/>
      <c r="I53" s="163"/>
      <c r="J53" s="163"/>
      <c r="K53" s="163"/>
      <c r="L53" s="163"/>
      <c r="M53" s="163"/>
      <c r="N53" s="163"/>
      <c r="O53" s="163"/>
    </row>
    <row r="54" spans="1:15" x14ac:dyDescent="0.25">
      <c r="A54" s="163"/>
      <c r="B54" s="163"/>
      <c r="C54" s="163"/>
      <c r="D54" s="163"/>
      <c r="E54" s="163"/>
      <c r="F54" s="163"/>
      <c r="G54" s="163"/>
      <c r="H54" s="163"/>
      <c r="I54" s="163"/>
      <c r="J54" s="163"/>
      <c r="K54" s="163"/>
      <c r="L54" s="163"/>
      <c r="M54" s="163"/>
      <c r="N54" s="163"/>
      <c r="O54" s="163"/>
    </row>
    <row r="55" spans="1:15" x14ac:dyDescent="0.25">
      <c r="A55" s="163"/>
      <c r="B55" s="163"/>
      <c r="C55" s="163"/>
      <c r="D55" s="163"/>
      <c r="E55" s="163"/>
      <c r="F55" s="163"/>
      <c r="G55" s="163"/>
      <c r="H55" s="163"/>
      <c r="I55" s="163"/>
      <c r="J55" s="163"/>
      <c r="K55" s="163"/>
      <c r="L55" s="163"/>
      <c r="M55" s="163"/>
      <c r="N55" s="163"/>
      <c r="O55" s="163"/>
    </row>
    <row r="56" spans="1:15" x14ac:dyDescent="0.25">
      <c r="A56" s="163"/>
      <c r="B56" s="163"/>
      <c r="C56" s="163"/>
      <c r="D56" s="163"/>
      <c r="E56" s="163"/>
      <c r="F56" s="163"/>
      <c r="G56" s="163"/>
      <c r="H56" s="163"/>
      <c r="I56" s="163"/>
      <c r="J56" s="163"/>
      <c r="K56" s="163"/>
      <c r="L56" s="163"/>
      <c r="M56" s="163"/>
      <c r="N56" s="163"/>
      <c r="O56" s="163"/>
    </row>
    <row r="57" spans="1:15" x14ac:dyDescent="0.25">
      <c r="A57" s="163"/>
      <c r="B57" s="163"/>
      <c r="C57" s="163"/>
      <c r="D57" s="163"/>
      <c r="E57" s="163"/>
      <c r="F57" s="163"/>
      <c r="G57" s="163"/>
      <c r="H57" s="163"/>
      <c r="I57" s="163"/>
      <c r="J57" s="163"/>
      <c r="K57" s="163"/>
      <c r="L57" s="163"/>
      <c r="M57" s="163"/>
      <c r="N57" s="163"/>
      <c r="O57" s="163"/>
    </row>
    <row r="58" spans="1:15" x14ac:dyDescent="0.25">
      <c r="A58" s="163"/>
      <c r="B58" s="163"/>
      <c r="C58" s="163"/>
      <c r="D58" s="163"/>
      <c r="E58" s="163"/>
      <c r="F58" s="163"/>
      <c r="G58" s="163"/>
      <c r="H58" s="163"/>
      <c r="I58" s="163"/>
      <c r="J58" s="163"/>
      <c r="K58" s="163"/>
      <c r="L58" s="163"/>
      <c r="M58" s="163"/>
      <c r="N58" s="163"/>
      <c r="O58" s="163"/>
    </row>
    <row r="59" spans="1:15" x14ac:dyDescent="0.25">
      <c r="A59" s="163"/>
      <c r="B59" s="163"/>
      <c r="C59" s="163"/>
      <c r="D59" s="163"/>
      <c r="E59" s="163"/>
      <c r="F59" s="163"/>
      <c r="G59" s="163"/>
      <c r="H59" s="163"/>
      <c r="I59" s="163"/>
      <c r="J59" s="163"/>
      <c r="K59" s="163"/>
      <c r="L59" s="163"/>
      <c r="M59" s="163"/>
      <c r="N59" s="163"/>
      <c r="O59" s="163"/>
    </row>
    <row r="60" spans="1:15" x14ac:dyDescent="0.25">
      <c r="A60" s="163"/>
      <c r="B60" s="163"/>
      <c r="C60" s="163"/>
      <c r="D60" s="163"/>
      <c r="E60" s="163"/>
      <c r="F60" s="163"/>
      <c r="G60" s="163"/>
      <c r="H60" s="163"/>
      <c r="I60" s="163"/>
      <c r="J60" s="163"/>
      <c r="K60" s="163"/>
      <c r="L60" s="163"/>
      <c r="M60" s="163"/>
      <c r="N60" s="163"/>
      <c r="O60" s="163"/>
    </row>
    <row r="61" spans="1:15" x14ac:dyDescent="0.25">
      <c r="A61" s="163"/>
      <c r="B61" s="163"/>
      <c r="C61" s="163"/>
      <c r="D61" s="163"/>
      <c r="E61" s="163"/>
      <c r="F61" s="163"/>
      <c r="G61" s="163"/>
      <c r="H61" s="163"/>
      <c r="I61" s="163"/>
      <c r="J61" s="163"/>
      <c r="K61" s="163"/>
      <c r="L61" s="163"/>
      <c r="M61" s="163"/>
      <c r="N61" s="163"/>
      <c r="O61" s="163"/>
    </row>
    <row r="63" spans="1:15" x14ac:dyDescent="0.25">
      <c r="C63" s="190">
        <v>45194</v>
      </c>
      <c r="D63" s="190">
        <f>C63+30</f>
        <v>45224</v>
      </c>
      <c r="E63" s="190">
        <f t="shared" ref="E63:O63" si="64">D63+30</f>
        <v>45254</v>
      </c>
      <c r="F63" s="190">
        <f t="shared" si="64"/>
        <v>45284</v>
      </c>
      <c r="G63" s="190">
        <f t="shared" si="64"/>
        <v>45314</v>
      </c>
      <c r="H63" s="190">
        <f t="shared" si="64"/>
        <v>45344</v>
      </c>
      <c r="I63" s="190">
        <f t="shared" si="64"/>
        <v>45374</v>
      </c>
      <c r="J63" s="190">
        <f t="shared" si="64"/>
        <v>45404</v>
      </c>
      <c r="K63" s="190">
        <f t="shared" si="64"/>
        <v>45434</v>
      </c>
      <c r="L63" s="190">
        <f t="shared" si="64"/>
        <v>45464</v>
      </c>
      <c r="M63" s="190">
        <f t="shared" si="64"/>
        <v>45494</v>
      </c>
      <c r="N63" s="190">
        <f t="shared" si="64"/>
        <v>45524</v>
      </c>
      <c r="O63" s="190">
        <f t="shared" si="64"/>
        <v>45554</v>
      </c>
    </row>
    <row r="65" spans="10:10" x14ac:dyDescent="0.25">
      <c r="J65" s="191">
        <f>SUM(J49:O49)</f>
        <v>3460377.8789999997</v>
      </c>
    </row>
    <row r="66" spans="10:10" x14ac:dyDescent="0.25">
      <c r="J66" s="191">
        <f>J65*4/100</f>
        <v>138415.11515999999</v>
      </c>
    </row>
    <row r="566" spans="8:8" x14ac:dyDescent="0.25">
      <c r="H566" s="88">
        <f>E562-H565</f>
        <v>0</v>
      </c>
    </row>
  </sheetData>
  <mergeCells count="50">
    <mergeCell ref="B44:B45"/>
    <mergeCell ref="B46:B47"/>
    <mergeCell ref="B32:B33"/>
    <mergeCell ref="B34:B35"/>
    <mergeCell ref="B36:B37"/>
    <mergeCell ref="B38:B39"/>
    <mergeCell ref="B40:B41"/>
    <mergeCell ref="B42:B43"/>
    <mergeCell ref="A40:A41"/>
    <mergeCell ref="A42:A43"/>
    <mergeCell ref="A44:A45"/>
    <mergeCell ref="A46:A47"/>
    <mergeCell ref="A36:A37"/>
    <mergeCell ref="A38:A39"/>
    <mergeCell ref="A28:A29"/>
    <mergeCell ref="A30:A31"/>
    <mergeCell ref="A32:A33"/>
    <mergeCell ref="A34:A35"/>
    <mergeCell ref="B8:B9"/>
    <mergeCell ref="B10:B11"/>
    <mergeCell ref="B12:B13"/>
    <mergeCell ref="B14:B15"/>
    <mergeCell ref="B16:B17"/>
    <mergeCell ref="B30:B31"/>
    <mergeCell ref="B20:B21"/>
    <mergeCell ref="B22:B23"/>
    <mergeCell ref="B24:B25"/>
    <mergeCell ref="B26:B27"/>
    <mergeCell ref="B28:B29"/>
    <mergeCell ref="A49:B49"/>
    <mergeCell ref="A50:B50"/>
    <mergeCell ref="A51:B51"/>
    <mergeCell ref="A52:O61"/>
    <mergeCell ref="A8:A9"/>
    <mergeCell ref="A10:A11"/>
    <mergeCell ref="A12:A13"/>
    <mergeCell ref="A14:A15"/>
    <mergeCell ref="A16:A17"/>
    <mergeCell ref="A18:A19"/>
    <mergeCell ref="A48:B48"/>
    <mergeCell ref="A20:A21"/>
    <mergeCell ref="A22:A23"/>
    <mergeCell ref="A24:A25"/>
    <mergeCell ref="A26:A27"/>
    <mergeCell ref="B18:B19"/>
    <mergeCell ref="A1:O1"/>
    <mergeCell ref="B2:O2"/>
    <mergeCell ref="B3:O3"/>
    <mergeCell ref="B4:O4"/>
    <mergeCell ref="A6:O6"/>
  </mergeCells>
  <phoneticPr fontId="21" type="noConversion"/>
  <printOptions horizontalCentered="1"/>
  <pageMargins left="0.23622047244094491" right="0.23622047244094491" top="0.74803149606299213" bottom="0.74803149606299213" header="0.31496062992125984" footer="0.31496062992125984"/>
  <pageSetup paperSize="8" scale="30" orientation="landscape" r:id="rId1"/>
  <headerFooter>
    <oddFooter xml:space="preserve">&amp;C
</oddFooter>
  </headerFooter>
  <rowBreaks count="1" manualBreakCount="1">
    <brk id="60" max="1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view="pageBreakPreview" topLeftCell="A10" zoomScale="110" zoomScaleNormal="100" zoomScaleSheetLayoutView="110" workbookViewId="0">
      <selection activeCell="E1" sqref="E1"/>
    </sheetView>
  </sheetViews>
  <sheetFormatPr defaultRowHeight="14.25" x14ac:dyDescent="0.2"/>
  <cols>
    <col min="7" max="7" width="10.625" customWidth="1"/>
  </cols>
  <sheetData>
    <row r="1" spans="1:7" ht="53.25" customHeight="1" x14ac:dyDescent="0.2"/>
    <row r="2" spans="1:7" ht="15" x14ac:dyDescent="0.25">
      <c r="A2" s="177" t="s">
        <v>1892</v>
      </c>
      <c r="B2" s="177"/>
      <c r="C2" s="177"/>
      <c r="D2" s="177"/>
      <c r="E2" s="177"/>
      <c r="F2" s="177"/>
      <c r="G2" s="177"/>
    </row>
    <row r="3" spans="1:7" ht="14.25" customHeight="1" x14ac:dyDescent="0.2">
      <c r="A3" s="27" t="s">
        <v>1893</v>
      </c>
      <c r="B3" s="178" t="s">
        <v>1894</v>
      </c>
      <c r="C3" s="178"/>
      <c r="D3" s="178"/>
      <c r="E3" s="178"/>
      <c r="F3" s="178"/>
      <c r="G3" s="28" t="s">
        <v>1895</v>
      </c>
    </row>
    <row r="4" spans="1:7" ht="14.25" customHeight="1" x14ac:dyDescent="0.2">
      <c r="A4" s="29">
        <v>1</v>
      </c>
      <c r="B4" s="172" t="s">
        <v>1896</v>
      </c>
      <c r="C4" s="172"/>
      <c r="D4" s="172"/>
      <c r="E4" s="172"/>
      <c r="F4" s="172"/>
      <c r="G4" s="30"/>
    </row>
    <row r="5" spans="1:7" ht="14.25" customHeight="1" x14ac:dyDescent="0.2">
      <c r="A5" s="31"/>
      <c r="B5" s="171" t="s">
        <v>1897</v>
      </c>
      <c r="C5" s="171"/>
      <c r="D5" s="171"/>
      <c r="E5" s="171"/>
      <c r="F5" s="171"/>
      <c r="G5" s="32">
        <v>3</v>
      </c>
    </row>
    <row r="6" spans="1:7" ht="14.25" customHeight="1" x14ac:dyDescent="0.2">
      <c r="A6" s="31"/>
      <c r="B6" s="165" t="s">
        <v>1898</v>
      </c>
      <c r="C6" s="165"/>
      <c r="D6" s="165"/>
      <c r="E6" s="165"/>
      <c r="F6" s="165"/>
      <c r="G6" s="33">
        <v>3</v>
      </c>
    </row>
    <row r="7" spans="1:7" ht="14.25" customHeight="1" x14ac:dyDescent="0.2">
      <c r="A7" s="29">
        <v>2</v>
      </c>
      <c r="B7" s="172" t="s">
        <v>1899</v>
      </c>
      <c r="C7" s="172"/>
      <c r="D7" s="172"/>
      <c r="E7" s="172"/>
      <c r="F7" s="172"/>
      <c r="G7" s="30"/>
    </row>
    <row r="8" spans="1:7" ht="14.25" customHeight="1" x14ac:dyDescent="0.2">
      <c r="A8" s="31"/>
      <c r="B8" s="176" t="s">
        <v>1900</v>
      </c>
      <c r="C8" s="171"/>
      <c r="D8" s="171"/>
      <c r="E8" s="171"/>
      <c r="F8" s="171"/>
      <c r="G8" s="32">
        <v>0.59</v>
      </c>
    </row>
    <row r="9" spans="1:7" ht="14.25" customHeight="1" x14ac:dyDescent="0.2">
      <c r="A9" s="31"/>
      <c r="B9" s="174">
        <v>40863</v>
      </c>
      <c r="C9" s="174"/>
      <c r="D9" s="174"/>
      <c r="E9" s="174"/>
      <c r="F9" s="174"/>
      <c r="G9" s="33">
        <v>0.59</v>
      </c>
    </row>
    <row r="10" spans="1:7" ht="14.25" customHeight="1" x14ac:dyDescent="0.2">
      <c r="A10" s="29">
        <v>3</v>
      </c>
      <c r="B10" s="175" t="s">
        <v>1902</v>
      </c>
      <c r="C10" s="172"/>
      <c r="D10" s="172"/>
      <c r="E10" s="172"/>
      <c r="F10" s="172"/>
      <c r="G10" s="30"/>
    </row>
    <row r="11" spans="1:7" ht="14.25" customHeight="1" x14ac:dyDescent="0.2">
      <c r="A11" s="31"/>
      <c r="B11" s="171" t="s">
        <v>1903</v>
      </c>
      <c r="C11" s="171"/>
      <c r="D11" s="171"/>
      <c r="E11" s="171"/>
      <c r="F11" s="171"/>
      <c r="G11" s="32">
        <v>0.8</v>
      </c>
    </row>
    <row r="12" spans="1:7" x14ac:dyDescent="0.2">
      <c r="A12" s="31"/>
      <c r="B12" s="171" t="s">
        <v>1904</v>
      </c>
      <c r="C12" s="171"/>
      <c r="D12" s="171"/>
      <c r="E12" s="171"/>
      <c r="F12" s="171"/>
      <c r="G12" s="32">
        <v>0.97</v>
      </c>
    </row>
    <row r="13" spans="1:7" ht="14.25" customHeight="1" x14ac:dyDescent="0.2">
      <c r="A13" s="31"/>
      <c r="B13" s="165" t="s">
        <v>1905</v>
      </c>
      <c r="C13" s="165"/>
      <c r="D13" s="165"/>
      <c r="E13" s="165"/>
      <c r="F13" s="165"/>
      <c r="G13" s="33">
        <v>1.77</v>
      </c>
    </row>
    <row r="14" spans="1:7" ht="14.25" customHeight="1" x14ac:dyDescent="0.2">
      <c r="A14" s="29">
        <v>4</v>
      </c>
      <c r="B14" s="172" t="s">
        <v>1906</v>
      </c>
      <c r="C14" s="172"/>
      <c r="D14" s="172"/>
      <c r="E14" s="172"/>
      <c r="F14" s="172"/>
      <c r="G14" s="30"/>
    </row>
    <row r="15" spans="1:7" ht="14.25" customHeight="1" x14ac:dyDescent="0.2">
      <c r="A15" s="31"/>
      <c r="B15" s="173" t="s">
        <v>1907</v>
      </c>
      <c r="C15" s="173"/>
      <c r="D15" s="173"/>
      <c r="E15" s="173"/>
      <c r="F15" s="173"/>
      <c r="G15" s="34"/>
    </row>
    <row r="16" spans="1:7" x14ac:dyDescent="0.2">
      <c r="A16" s="31"/>
      <c r="B16" s="171" t="s">
        <v>1908</v>
      </c>
      <c r="C16" s="171"/>
      <c r="D16" s="171"/>
      <c r="E16" s="171"/>
      <c r="F16" s="171"/>
      <c r="G16" s="32">
        <v>3</v>
      </c>
    </row>
    <row r="17" spans="1:7" x14ac:dyDescent="0.2">
      <c r="A17" s="31"/>
      <c r="B17" s="171" t="s">
        <v>1909</v>
      </c>
      <c r="C17" s="171"/>
      <c r="D17" s="171"/>
      <c r="E17" s="171"/>
      <c r="F17" s="171"/>
      <c r="G17" s="32">
        <v>0.65</v>
      </c>
    </row>
    <row r="18" spans="1:7" x14ac:dyDescent="0.2">
      <c r="A18" s="31"/>
      <c r="B18" s="171" t="s">
        <v>1910</v>
      </c>
      <c r="C18" s="171"/>
      <c r="D18" s="171"/>
      <c r="E18" s="171"/>
      <c r="F18" s="171"/>
      <c r="G18" s="32">
        <v>4.5</v>
      </c>
    </row>
    <row r="19" spans="1:7" ht="14.25" customHeight="1" x14ac:dyDescent="0.2">
      <c r="A19" s="31"/>
      <c r="B19" s="173" t="s">
        <v>1911</v>
      </c>
      <c r="C19" s="173"/>
      <c r="D19" s="173"/>
      <c r="E19" s="173"/>
      <c r="F19" s="173"/>
      <c r="G19" s="34"/>
    </row>
    <row r="20" spans="1:7" x14ac:dyDescent="0.2">
      <c r="A20" s="31"/>
      <c r="B20" s="171" t="s">
        <v>1912</v>
      </c>
      <c r="C20" s="171"/>
      <c r="D20" s="171"/>
      <c r="E20" s="171"/>
      <c r="F20" s="171"/>
      <c r="G20" s="32">
        <v>2.25</v>
      </c>
    </row>
    <row r="21" spans="1:7" ht="14.25" customHeight="1" x14ac:dyDescent="0.2">
      <c r="A21" s="31"/>
      <c r="B21" s="165" t="s">
        <v>1913</v>
      </c>
      <c r="C21" s="165"/>
      <c r="D21" s="165"/>
      <c r="E21" s="165"/>
      <c r="F21" s="165"/>
      <c r="G21" s="33">
        <v>10.4</v>
      </c>
    </row>
    <row r="22" spans="1:7" x14ac:dyDescent="0.2">
      <c r="A22" s="29">
        <v>5</v>
      </c>
      <c r="B22" s="172" t="s">
        <v>1914</v>
      </c>
      <c r="C22" s="172"/>
      <c r="D22" s="172"/>
      <c r="E22" s="172"/>
      <c r="F22" s="172"/>
      <c r="G22" s="30"/>
    </row>
    <row r="23" spans="1:7" ht="14.25" customHeight="1" x14ac:dyDescent="0.2">
      <c r="A23" s="31"/>
      <c r="B23" s="171" t="s">
        <v>1915</v>
      </c>
      <c r="C23" s="171"/>
      <c r="D23" s="171"/>
      <c r="E23" s="171"/>
      <c r="F23" s="171"/>
      <c r="G23" s="32">
        <v>8</v>
      </c>
    </row>
    <row r="24" spans="1:7" ht="14.25" customHeight="1" x14ac:dyDescent="0.2">
      <c r="A24" s="31"/>
      <c r="B24" s="165" t="s">
        <v>1916</v>
      </c>
      <c r="C24" s="165"/>
      <c r="D24" s="165"/>
      <c r="E24" s="165"/>
      <c r="F24" s="165"/>
      <c r="G24" s="33">
        <v>8</v>
      </c>
    </row>
    <row r="25" spans="1:7" x14ac:dyDescent="0.2">
      <c r="G25" s="35"/>
    </row>
    <row r="29" spans="1:7" ht="15" x14ac:dyDescent="0.2">
      <c r="A29" s="170" t="s">
        <v>1917</v>
      </c>
      <c r="B29" s="170"/>
      <c r="C29" s="170"/>
      <c r="D29" s="170"/>
      <c r="E29" s="170"/>
      <c r="F29" s="170"/>
      <c r="G29" s="170"/>
    </row>
    <row r="30" spans="1:7" x14ac:dyDescent="0.2">
      <c r="A30" s="166" t="s">
        <v>1918</v>
      </c>
      <c r="B30" s="166"/>
      <c r="C30" s="166"/>
      <c r="D30" s="166"/>
      <c r="E30" s="166"/>
      <c r="F30" s="166"/>
      <c r="G30" s="166"/>
    </row>
    <row r="31" spans="1:7" x14ac:dyDescent="0.2">
      <c r="A31" s="167" t="s">
        <v>1919</v>
      </c>
      <c r="B31" s="167"/>
      <c r="C31" s="167"/>
      <c r="D31" s="167"/>
      <c r="E31" s="167"/>
      <c r="F31" s="167"/>
      <c r="G31" s="167"/>
    </row>
    <row r="32" spans="1:7" x14ac:dyDescent="0.2">
      <c r="A32" s="168" t="s">
        <v>1920</v>
      </c>
      <c r="B32" s="169"/>
      <c r="C32" s="169"/>
      <c r="D32" s="169"/>
      <c r="E32" s="169"/>
      <c r="F32" s="169"/>
      <c r="G32" s="169"/>
    </row>
    <row r="33" spans="1:7" x14ac:dyDescent="0.2">
      <c r="A33" s="169"/>
      <c r="B33" s="169"/>
      <c r="C33" s="169"/>
      <c r="D33" s="169"/>
      <c r="E33" s="169"/>
      <c r="F33" s="169"/>
      <c r="G33" s="169"/>
    </row>
    <row r="34" spans="1:7" x14ac:dyDescent="0.2">
      <c r="A34" s="169"/>
      <c r="B34" s="169"/>
      <c r="C34" s="169"/>
      <c r="D34" s="169"/>
      <c r="E34" s="169"/>
      <c r="F34" s="169"/>
      <c r="G34" s="169"/>
    </row>
    <row r="35" spans="1:7" x14ac:dyDescent="0.2">
      <c r="A35" s="169"/>
      <c r="B35" s="169"/>
      <c r="C35" s="169"/>
      <c r="D35" s="169"/>
      <c r="E35" s="169"/>
      <c r="F35" s="169"/>
      <c r="G35" s="169"/>
    </row>
    <row r="36" spans="1:7" x14ac:dyDescent="0.2">
      <c r="A36" s="169"/>
      <c r="B36" s="169"/>
      <c r="C36" s="169"/>
      <c r="D36" s="169"/>
      <c r="E36" s="169"/>
      <c r="F36" s="169"/>
      <c r="G36" s="169"/>
    </row>
    <row r="37" spans="1:7" x14ac:dyDescent="0.2">
      <c r="A37" s="169"/>
      <c r="B37" s="169"/>
      <c r="C37" s="169"/>
      <c r="D37" s="169"/>
      <c r="E37" s="169"/>
      <c r="F37" s="169"/>
      <c r="G37" s="169"/>
    </row>
    <row r="38" spans="1:7" x14ac:dyDescent="0.2">
      <c r="A38" s="169"/>
      <c r="B38" s="169"/>
      <c r="C38" s="169"/>
      <c r="D38" s="169"/>
      <c r="E38" s="169"/>
      <c r="F38" s="169"/>
      <c r="G38" s="169"/>
    </row>
  </sheetData>
  <mergeCells count="27">
    <mergeCell ref="B9:F9"/>
    <mergeCell ref="B11:F11"/>
    <mergeCell ref="B10:F10"/>
    <mergeCell ref="B8:F8"/>
    <mergeCell ref="A2:G2"/>
    <mergeCell ref="B3:F3"/>
    <mergeCell ref="B4:F4"/>
    <mergeCell ref="B5:F5"/>
    <mergeCell ref="B6:F6"/>
    <mergeCell ref="B7:F7"/>
    <mergeCell ref="B15:F15"/>
    <mergeCell ref="B16:F16"/>
    <mergeCell ref="B17:F17"/>
    <mergeCell ref="B12:F12"/>
    <mergeCell ref="B13:F13"/>
    <mergeCell ref="B14:F14"/>
    <mergeCell ref="B20:F20"/>
    <mergeCell ref="B21:F21"/>
    <mergeCell ref="B22:F22"/>
    <mergeCell ref="B23:F23"/>
    <mergeCell ref="B18:F18"/>
    <mergeCell ref="B19:F19"/>
    <mergeCell ref="B24:F24"/>
    <mergeCell ref="A30:G30"/>
    <mergeCell ref="A31:G31"/>
    <mergeCell ref="A32:G38"/>
    <mergeCell ref="A29:G29"/>
  </mergeCells>
  <printOptions horizontalCentered="1"/>
  <pageMargins left="0.51181102362204722" right="0.51181102362204722" top="0.78740157480314965"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view="pageBreakPreview" topLeftCell="A7" zoomScaleNormal="100" zoomScaleSheetLayoutView="100" workbookViewId="0">
      <selection activeCell="B1" sqref="B1"/>
    </sheetView>
  </sheetViews>
  <sheetFormatPr defaultRowHeight="14.25" x14ac:dyDescent="0.2"/>
  <cols>
    <col min="2" max="2" width="54.625" customWidth="1"/>
  </cols>
  <sheetData>
    <row r="1" spans="1:3" ht="56.25" customHeight="1" x14ac:dyDescent="0.2"/>
    <row r="2" spans="1:3" ht="15" x14ac:dyDescent="0.25">
      <c r="A2" s="177" t="s">
        <v>1921</v>
      </c>
      <c r="B2" s="177"/>
      <c r="C2" s="177"/>
    </row>
    <row r="3" spans="1:3" x14ac:dyDescent="0.2">
      <c r="A3" s="36" t="s">
        <v>1893</v>
      </c>
      <c r="B3" s="36" t="s">
        <v>1894</v>
      </c>
      <c r="C3" s="37" t="s">
        <v>1895</v>
      </c>
    </row>
    <row r="4" spans="1:3" x14ac:dyDescent="0.2">
      <c r="A4" s="38">
        <v>1</v>
      </c>
      <c r="B4" s="39" t="s">
        <v>1896</v>
      </c>
      <c r="C4" s="40"/>
    </row>
    <row r="5" spans="1:3" x14ac:dyDescent="0.2">
      <c r="A5" s="41"/>
      <c r="B5" s="42" t="s">
        <v>1897</v>
      </c>
      <c r="C5" s="43">
        <v>1.5</v>
      </c>
    </row>
    <row r="6" spans="1:3" x14ac:dyDescent="0.2">
      <c r="A6" s="41"/>
      <c r="B6" s="44" t="s">
        <v>1898</v>
      </c>
      <c r="C6" s="45">
        <v>1.5</v>
      </c>
    </row>
    <row r="7" spans="1:3" x14ac:dyDescent="0.2">
      <c r="A7" s="38">
        <v>2</v>
      </c>
      <c r="B7" s="39" t="s">
        <v>1899</v>
      </c>
      <c r="C7" s="40"/>
    </row>
    <row r="8" spans="1:3" x14ac:dyDescent="0.2">
      <c r="A8" s="41"/>
      <c r="B8" s="42" t="s">
        <v>1900</v>
      </c>
      <c r="C8" s="43">
        <v>0.85</v>
      </c>
    </row>
    <row r="9" spans="1:3" x14ac:dyDescent="0.2">
      <c r="A9" s="41"/>
      <c r="B9" s="44" t="s">
        <v>1901</v>
      </c>
      <c r="C9" s="45">
        <v>0.85</v>
      </c>
    </row>
    <row r="10" spans="1:3" x14ac:dyDescent="0.2">
      <c r="A10" s="38">
        <v>3</v>
      </c>
      <c r="B10" s="39" t="s">
        <v>1902</v>
      </c>
      <c r="C10" s="40"/>
    </row>
    <row r="11" spans="1:3" x14ac:dyDescent="0.2">
      <c r="A11" s="41"/>
      <c r="B11" s="42" t="s">
        <v>1903</v>
      </c>
      <c r="C11" s="43">
        <v>0.3</v>
      </c>
    </row>
    <row r="12" spans="1:3" x14ac:dyDescent="0.2">
      <c r="A12" s="41"/>
      <c r="B12" s="42" t="s">
        <v>1904</v>
      </c>
      <c r="C12" s="43">
        <v>0.56000000000000005</v>
      </c>
    </row>
    <row r="13" spans="1:3" x14ac:dyDescent="0.2">
      <c r="A13" s="41"/>
      <c r="B13" s="44" t="s">
        <v>1905</v>
      </c>
      <c r="C13" s="45">
        <v>0.86</v>
      </c>
    </row>
    <row r="14" spans="1:3" x14ac:dyDescent="0.2">
      <c r="A14" s="38">
        <v>4</v>
      </c>
      <c r="B14" s="39" t="s">
        <v>1906</v>
      </c>
      <c r="C14" s="40"/>
    </row>
    <row r="15" spans="1:3" x14ac:dyDescent="0.2">
      <c r="A15" s="41"/>
      <c r="B15" s="46" t="s">
        <v>1907</v>
      </c>
      <c r="C15" s="47"/>
    </row>
    <row r="16" spans="1:3" x14ac:dyDescent="0.2">
      <c r="A16" s="41"/>
      <c r="B16" s="42" t="s">
        <v>1908</v>
      </c>
      <c r="C16" s="43">
        <v>3</v>
      </c>
    </row>
    <row r="17" spans="1:3" x14ac:dyDescent="0.2">
      <c r="A17" s="41"/>
      <c r="B17" s="42" t="s">
        <v>1909</v>
      </c>
      <c r="C17" s="43">
        <v>0.65</v>
      </c>
    </row>
    <row r="18" spans="1:3" x14ac:dyDescent="0.2">
      <c r="A18" s="41"/>
      <c r="B18" s="42" t="s">
        <v>1910</v>
      </c>
      <c r="C18" s="43">
        <v>4.5</v>
      </c>
    </row>
    <row r="19" spans="1:3" x14ac:dyDescent="0.2">
      <c r="A19" s="41"/>
      <c r="B19" s="44" t="s">
        <v>1913</v>
      </c>
      <c r="C19" s="45">
        <v>8.15</v>
      </c>
    </row>
    <row r="20" spans="1:3" x14ac:dyDescent="0.2">
      <c r="A20" s="38">
        <v>5</v>
      </c>
      <c r="B20" s="39" t="s">
        <v>1914</v>
      </c>
      <c r="C20" s="40"/>
    </row>
    <row r="21" spans="1:3" x14ac:dyDescent="0.2">
      <c r="A21" s="41"/>
      <c r="B21" s="42" t="s">
        <v>1915</v>
      </c>
      <c r="C21" s="43">
        <v>3.5</v>
      </c>
    </row>
    <row r="22" spans="1:3" x14ac:dyDescent="0.2">
      <c r="A22" s="41"/>
      <c r="B22" s="44" t="s">
        <v>1916</v>
      </c>
      <c r="C22" s="45">
        <v>3.5</v>
      </c>
    </row>
    <row r="28" spans="1:3" ht="15" x14ac:dyDescent="0.25">
      <c r="A28" s="177" t="s">
        <v>1922</v>
      </c>
      <c r="B28" s="177"/>
      <c r="C28" s="177"/>
    </row>
    <row r="30" spans="1:3" x14ac:dyDescent="0.2">
      <c r="A30" s="179" t="s">
        <v>1919</v>
      </c>
      <c r="B30" s="179"/>
      <c r="C30" s="179"/>
    </row>
    <row r="31" spans="1:3" x14ac:dyDescent="0.2">
      <c r="A31" s="180" t="s">
        <v>1923</v>
      </c>
      <c r="B31" s="181"/>
      <c r="C31" s="181"/>
    </row>
    <row r="32" spans="1:3" x14ac:dyDescent="0.2">
      <c r="A32" s="181"/>
      <c r="B32" s="181"/>
      <c r="C32" s="181"/>
    </row>
    <row r="33" spans="1:3" x14ac:dyDescent="0.2">
      <c r="A33" s="181"/>
      <c r="B33" s="181"/>
      <c r="C33" s="181"/>
    </row>
    <row r="34" spans="1:3" x14ac:dyDescent="0.2">
      <c r="A34" s="181"/>
      <c r="B34" s="181"/>
      <c r="C34" s="181"/>
    </row>
    <row r="35" spans="1:3" x14ac:dyDescent="0.2">
      <c r="A35" s="181"/>
      <c r="B35" s="181"/>
      <c r="C35" s="181"/>
    </row>
    <row r="36" spans="1:3" x14ac:dyDescent="0.2">
      <c r="A36" s="181"/>
      <c r="B36" s="181"/>
      <c r="C36" s="181"/>
    </row>
    <row r="37" spans="1:3" ht="6" customHeight="1" x14ac:dyDescent="0.2">
      <c r="A37" s="181"/>
      <c r="B37" s="181"/>
      <c r="C37" s="181"/>
    </row>
  </sheetData>
  <mergeCells count="4">
    <mergeCell ref="A2:C2"/>
    <mergeCell ref="A28:C28"/>
    <mergeCell ref="A30:C30"/>
    <mergeCell ref="A31:C37"/>
  </mergeCells>
  <printOptions horizontalCentered="1"/>
  <pageMargins left="0.51181102362204722" right="0.51181102362204722" top="0.78740157480314965" bottom="0.78740157480314965" header="0.31496062992125984" footer="0.31496062992125984"/>
  <pageSetup paperSize="9" orientation="portrait" r:id="rId1"/>
  <headerFooter>
    <oddFooter>&amp;RPagina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view="pageBreakPreview" zoomScale="110" zoomScaleNormal="100" zoomScaleSheetLayoutView="110" workbookViewId="0">
      <selection activeCell="B1" sqref="B1"/>
    </sheetView>
  </sheetViews>
  <sheetFormatPr defaultRowHeight="14.25" x14ac:dyDescent="0.2"/>
  <cols>
    <col min="2" max="2" width="57.125" customWidth="1"/>
    <col min="3" max="3" width="9.75" customWidth="1"/>
    <col min="4" max="4" width="11.25" customWidth="1"/>
  </cols>
  <sheetData>
    <row r="1" spans="1:4" ht="57" customHeight="1" x14ac:dyDescent="0.2"/>
    <row r="2" spans="1:4" x14ac:dyDescent="0.2">
      <c r="A2" s="184" t="s">
        <v>1924</v>
      </c>
      <c r="B2" s="185"/>
      <c r="C2" s="185"/>
      <c r="D2" s="186"/>
    </row>
    <row r="3" spans="1:4" ht="21" x14ac:dyDescent="0.2">
      <c r="A3" s="48" t="s">
        <v>1925</v>
      </c>
      <c r="B3" s="48" t="s">
        <v>1926</v>
      </c>
      <c r="C3" s="49" t="s">
        <v>1927</v>
      </c>
      <c r="D3" s="50" t="s">
        <v>1928</v>
      </c>
    </row>
    <row r="4" spans="1:4" x14ac:dyDescent="0.2">
      <c r="A4" s="187" t="s">
        <v>1929</v>
      </c>
      <c r="B4" s="188"/>
      <c r="C4" s="188"/>
      <c r="D4" s="189"/>
    </row>
    <row r="5" spans="1:4" x14ac:dyDescent="0.2">
      <c r="A5" s="47" t="s">
        <v>1930</v>
      </c>
      <c r="B5" s="42" t="s">
        <v>1931</v>
      </c>
      <c r="C5" s="43">
        <v>0</v>
      </c>
      <c r="D5" s="43">
        <v>0</v>
      </c>
    </row>
    <row r="6" spans="1:4" x14ac:dyDescent="0.2">
      <c r="A6" s="47" t="s">
        <v>1932</v>
      </c>
      <c r="B6" s="42" t="s">
        <v>1933</v>
      </c>
      <c r="C6" s="43">
        <v>1.5</v>
      </c>
      <c r="D6" s="43">
        <v>1.5</v>
      </c>
    </row>
    <row r="7" spans="1:4" x14ac:dyDescent="0.2">
      <c r="A7" s="47" t="s">
        <v>1934</v>
      </c>
      <c r="B7" s="42" t="s">
        <v>1935</v>
      </c>
      <c r="C7" s="43">
        <v>1</v>
      </c>
      <c r="D7" s="43">
        <v>1</v>
      </c>
    </row>
    <row r="8" spans="1:4" x14ac:dyDescent="0.2">
      <c r="A8" s="47" t="s">
        <v>1936</v>
      </c>
      <c r="B8" s="42" t="s">
        <v>1937</v>
      </c>
      <c r="C8" s="43">
        <v>0.2</v>
      </c>
      <c r="D8" s="43">
        <v>0.2</v>
      </c>
    </row>
    <row r="9" spans="1:4" x14ac:dyDescent="0.2">
      <c r="A9" s="47" t="s">
        <v>1938</v>
      </c>
      <c r="B9" s="42" t="s">
        <v>1939</v>
      </c>
      <c r="C9" s="43">
        <v>0.6</v>
      </c>
      <c r="D9" s="43">
        <v>0.6</v>
      </c>
    </row>
    <row r="10" spans="1:4" x14ac:dyDescent="0.2">
      <c r="A10" s="47" t="s">
        <v>1940</v>
      </c>
      <c r="B10" s="42" t="s">
        <v>1941</v>
      </c>
      <c r="C10" s="43">
        <v>2.5</v>
      </c>
      <c r="D10" s="43">
        <v>2.5</v>
      </c>
    </row>
    <row r="11" spans="1:4" x14ac:dyDescent="0.2">
      <c r="A11" s="47" t="s">
        <v>1942</v>
      </c>
      <c r="B11" s="42" t="s">
        <v>1943</v>
      </c>
      <c r="C11" s="43">
        <v>3</v>
      </c>
      <c r="D11" s="43">
        <v>3</v>
      </c>
    </row>
    <row r="12" spans="1:4" x14ac:dyDescent="0.2">
      <c r="A12" s="47" t="s">
        <v>1944</v>
      </c>
      <c r="B12" s="42" t="s">
        <v>1945</v>
      </c>
      <c r="C12" s="43">
        <v>8</v>
      </c>
      <c r="D12" s="43">
        <v>8</v>
      </c>
    </row>
    <row r="13" spans="1:4" x14ac:dyDescent="0.2">
      <c r="A13" s="47" t="s">
        <v>1946</v>
      </c>
      <c r="B13" s="42" t="s">
        <v>1947</v>
      </c>
      <c r="C13" s="43">
        <v>0</v>
      </c>
      <c r="D13" s="43">
        <v>0</v>
      </c>
    </row>
    <row r="14" spans="1:4" x14ac:dyDescent="0.2">
      <c r="A14" s="48" t="s">
        <v>1948</v>
      </c>
      <c r="B14" s="51" t="s">
        <v>1949</v>
      </c>
      <c r="C14" s="52">
        <f>SUM(C5:C13)</f>
        <v>16.8</v>
      </c>
      <c r="D14" s="52">
        <f>SUM(D5:D13)</f>
        <v>16.8</v>
      </c>
    </row>
    <row r="15" spans="1:4" x14ac:dyDescent="0.2">
      <c r="A15" s="187" t="s">
        <v>1950</v>
      </c>
      <c r="B15" s="188"/>
      <c r="C15" s="188"/>
      <c r="D15" s="189"/>
    </row>
    <row r="16" spans="1:4" x14ac:dyDescent="0.2">
      <c r="A16" s="47" t="s">
        <v>1951</v>
      </c>
      <c r="B16" s="42" t="s">
        <v>1952</v>
      </c>
      <c r="C16" s="43">
        <v>17.82</v>
      </c>
      <c r="D16" s="43">
        <v>0</v>
      </c>
    </row>
    <row r="17" spans="1:4" x14ac:dyDescent="0.2">
      <c r="A17" s="47" t="s">
        <v>1953</v>
      </c>
      <c r="B17" s="42" t="s">
        <v>1954</v>
      </c>
      <c r="C17" s="43">
        <v>3.95</v>
      </c>
      <c r="D17" s="43">
        <v>0</v>
      </c>
    </row>
    <row r="18" spans="1:4" x14ac:dyDescent="0.2">
      <c r="A18" s="47" t="s">
        <v>1955</v>
      </c>
      <c r="B18" s="42" t="s">
        <v>1956</v>
      </c>
      <c r="C18" s="43">
        <v>0.87</v>
      </c>
      <c r="D18" s="43">
        <v>0.66</v>
      </c>
    </row>
    <row r="19" spans="1:4" x14ac:dyDescent="0.2">
      <c r="A19" s="47" t="s">
        <v>1957</v>
      </c>
      <c r="B19" s="42" t="s">
        <v>1958</v>
      </c>
      <c r="C19" s="43">
        <v>10.95</v>
      </c>
      <c r="D19" s="43">
        <v>8.33</v>
      </c>
    </row>
    <row r="20" spans="1:4" x14ac:dyDescent="0.2">
      <c r="A20" s="47" t="s">
        <v>1959</v>
      </c>
      <c r="B20" s="42" t="s">
        <v>1960</v>
      </c>
      <c r="C20" s="43">
        <v>7.0000000000000007E-2</v>
      </c>
      <c r="D20" s="43">
        <v>0.05</v>
      </c>
    </row>
    <row r="21" spans="1:4" x14ac:dyDescent="0.2">
      <c r="A21" s="47" t="s">
        <v>1961</v>
      </c>
      <c r="B21" s="42" t="s">
        <v>1962</v>
      </c>
      <c r="C21" s="43">
        <v>0.73</v>
      </c>
      <c r="D21" s="43">
        <v>0.56000000000000005</v>
      </c>
    </row>
    <row r="22" spans="1:4" x14ac:dyDescent="0.2">
      <c r="A22" s="47" t="s">
        <v>1963</v>
      </c>
      <c r="B22" s="42" t="s">
        <v>1964</v>
      </c>
      <c r="C22" s="43">
        <v>1.19</v>
      </c>
      <c r="D22" s="43">
        <v>0</v>
      </c>
    </row>
    <row r="23" spans="1:4" x14ac:dyDescent="0.2">
      <c r="A23" s="47" t="s">
        <v>1965</v>
      </c>
      <c r="B23" s="42" t="s">
        <v>1966</v>
      </c>
      <c r="C23" s="43">
        <v>0.1</v>
      </c>
      <c r="D23" s="43">
        <v>0.08</v>
      </c>
    </row>
    <row r="24" spans="1:4" x14ac:dyDescent="0.2">
      <c r="A24" s="47" t="s">
        <v>1967</v>
      </c>
      <c r="B24" s="42" t="s">
        <v>1968</v>
      </c>
      <c r="C24" s="43">
        <v>11.47</v>
      </c>
      <c r="D24" s="43">
        <v>8.7200000000000006</v>
      </c>
    </row>
    <row r="25" spans="1:4" x14ac:dyDescent="0.2">
      <c r="A25" s="47" t="s">
        <v>1969</v>
      </c>
      <c r="B25" s="42" t="s">
        <v>1970</v>
      </c>
      <c r="C25" s="43">
        <v>0.04</v>
      </c>
      <c r="D25" s="43">
        <v>0.03</v>
      </c>
    </row>
    <row r="26" spans="1:4" x14ac:dyDescent="0.2">
      <c r="A26" s="48" t="s">
        <v>1971</v>
      </c>
      <c r="B26" s="51" t="s">
        <v>1972</v>
      </c>
      <c r="C26" s="52">
        <f>SUM(C16:C25)</f>
        <v>47.19</v>
      </c>
      <c r="D26" s="52">
        <f>SUM(D16:D25)</f>
        <v>18.430000000000003</v>
      </c>
    </row>
    <row r="27" spans="1:4" x14ac:dyDescent="0.2">
      <c r="A27" s="187" t="s">
        <v>1973</v>
      </c>
      <c r="B27" s="188"/>
      <c r="C27" s="188"/>
      <c r="D27" s="189"/>
    </row>
    <row r="28" spans="1:4" x14ac:dyDescent="0.2">
      <c r="A28" s="47" t="s">
        <v>1974</v>
      </c>
      <c r="B28" s="42" t="s">
        <v>1975</v>
      </c>
      <c r="C28" s="43">
        <v>5.3</v>
      </c>
      <c r="D28" s="43">
        <v>4.03</v>
      </c>
    </row>
    <row r="29" spans="1:4" x14ac:dyDescent="0.2">
      <c r="A29" s="47" t="s">
        <v>1976</v>
      </c>
      <c r="B29" s="42" t="s">
        <v>1977</v>
      </c>
      <c r="C29" s="43">
        <v>0.12</v>
      </c>
      <c r="D29" s="43">
        <v>0.09</v>
      </c>
    </row>
    <row r="30" spans="1:4" x14ac:dyDescent="0.2">
      <c r="A30" s="47" t="s">
        <v>1978</v>
      </c>
      <c r="B30" s="42" t="s">
        <v>1979</v>
      </c>
      <c r="C30" s="43">
        <v>2.4</v>
      </c>
      <c r="D30" s="43">
        <v>1.83</v>
      </c>
    </row>
    <row r="31" spans="1:4" x14ac:dyDescent="0.2">
      <c r="A31" s="47" t="s">
        <v>1980</v>
      </c>
      <c r="B31" s="42" t="s">
        <v>1981</v>
      </c>
      <c r="C31" s="43">
        <v>2.95</v>
      </c>
      <c r="D31" s="43">
        <v>2.2400000000000002</v>
      </c>
    </row>
    <row r="32" spans="1:4" x14ac:dyDescent="0.2">
      <c r="A32" s="47" t="s">
        <v>1982</v>
      </c>
      <c r="B32" s="42" t="s">
        <v>1983</v>
      </c>
      <c r="C32" s="43">
        <v>0.45</v>
      </c>
      <c r="D32" s="43">
        <v>0.34</v>
      </c>
    </row>
    <row r="33" spans="1:4" x14ac:dyDescent="0.2">
      <c r="A33" s="48" t="s">
        <v>1984</v>
      </c>
      <c r="B33" s="51" t="s">
        <v>1985</v>
      </c>
      <c r="C33" s="52">
        <f>SUM(C28:C32)</f>
        <v>11.219999999999999</v>
      </c>
      <c r="D33" s="52">
        <f>SUM(D28:D32)</f>
        <v>8.5300000000000011</v>
      </c>
    </row>
    <row r="34" spans="1:4" x14ac:dyDescent="0.2">
      <c r="A34" s="187" t="s">
        <v>1986</v>
      </c>
      <c r="B34" s="188"/>
      <c r="C34" s="188"/>
      <c r="D34" s="189"/>
    </row>
    <row r="35" spans="1:4" x14ac:dyDescent="0.2">
      <c r="A35" s="47" t="s">
        <v>1987</v>
      </c>
      <c r="B35" s="42" t="s">
        <v>1988</v>
      </c>
      <c r="C35" s="43">
        <v>7.93</v>
      </c>
      <c r="D35" s="43">
        <v>3.1</v>
      </c>
    </row>
    <row r="36" spans="1:4" ht="25.5" x14ac:dyDescent="0.2">
      <c r="A36" s="47" t="s">
        <v>1989</v>
      </c>
      <c r="B36" s="42" t="s">
        <v>1990</v>
      </c>
      <c r="C36" s="43">
        <v>0.44</v>
      </c>
      <c r="D36" s="43">
        <v>0.34</v>
      </c>
    </row>
    <row r="37" spans="1:4" x14ac:dyDescent="0.2">
      <c r="A37" s="48" t="s">
        <v>1991</v>
      </c>
      <c r="B37" s="51" t="s">
        <v>1992</v>
      </c>
      <c r="C37" s="53">
        <f>SUM(C35:C36)</f>
        <v>8.3699999999999992</v>
      </c>
      <c r="D37" s="53">
        <f>SUM(D35:D36)</f>
        <v>3.44</v>
      </c>
    </row>
    <row r="38" spans="1:4" ht="14.25" customHeight="1" x14ac:dyDescent="0.2">
      <c r="A38" s="182" t="s">
        <v>1993</v>
      </c>
      <c r="B38" s="183"/>
      <c r="C38" s="54">
        <f>C37+C33+C26+C14</f>
        <v>83.58</v>
      </c>
      <c r="D38" s="54">
        <f>D37+D33+D26+D14</f>
        <v>47.2</v>
      </c>
    </row>
  </sheetData>
  <mergeCells count="6">
    <mergeCell ref="A38:B38"/>
    <mergeCell ref="A2:D2"/>
    <mergeCell ref="A4:D4"/>
    <mergeCell ref="A15:D15"/>
    <mergeCell ref="A27:D27"/>
    <mergeCell ref="A34:D34"/>
  </mergeCells>
  <pageMargins left="0.51181102362204722" right="0.51181102362204722" top="0.98425196850393704" bottom="0.78740157480314965" header="0.31496062992125984" footer="0.31496062992125984"/>
  <pageSetup paperSize="9" scale="97" orientation="portrait" r:id="rId1"/>
  <headerFooter>
    <oddFooter>&amp;RPagina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45"/>
  <sheetViews>
    <sheetView topLeftCell="A4924" workbookViewId="0">
      <selection activeCell="D4943" sqref="D4943"/>
    </sheetView>
  </sheetViews>
  <sheetFormatPr defaultRowHeight="12.75" x14ac:dyDescent="0.2"/>
  <cols>
    <col min="1" max="1" width="9.25" style="56" customWidth="1"/>
    <col min="2" max="2" width="68.375" style="56" customWidth="1"/>
    <col min="3" max="3" width="18.5" style="56" customWidth="1"/>
    <col min="4" max="4" width="19.5" style="56" customWidth="1"/>
    <col min="5" max="256" width="9" style="56"/>
    <col min="257" max="257" width="9.25" style="56" customWidth="1"/>
    <col min="258" max="258" width="68.375" style="56" customWidth="1"/>
    <col min="259" max="259" width="18.5" style="56" customWidth="1"/>
    <col min="260" max="260" width="19.5" style="56" customWidth="1"/>
    <col min="261" max="512" width="9" style="56"/>
    <col min="513" max="513" width="9.25" style="56" customWidth="1"/>
    <col min="514" max="514" width="68.375" style="56" customWidth="1"/>
    <col min="515" max="515" width="18.5" style="56" customWidth="1"/>
    <col min="516" max="516" width="19.5" style="56" customWidth="1"/>
    <col min="517" max="768" width="9" style="56"/>
    <col min="769" max="769" width="9.25" style="56" customWidth="1"/>
    <col min="770" max="770" width="68.375" style="56" customWidth="1"/>
    <col min="771" max="771" width="18.5" style="56" customWidth="1"/>
    <col min="772" max="772" width="19.5" style="56" customWidth="1"/>
    <col min="773" max="1024" width="9" style="56"/>
    <col min="1025" max="1025" width="9.25" style="56" customWidth="1"/>
    <col min="1026" max="1026" width="68.375" style="56" customWidth="1"/>
    <col min="1027" max="1027" width="18.5" style="56" customWidth="1"/>
    <col min="1028" max="1028" width="19.5" style="56" customWidth="1"/>
    <col min="1029" max="1280" width="9" style="56"/>
    <col min="1281" max="1281" width="9.25" style="56" customWidth="1"/>
    <col min="1282" max="1282" width="68.375" style="56" customWidth="1"/>
    <col min="1283" max="1283" width="18.5" style="56" customWidth="1"/>
    <col min="1284" max="1284" width="19.5" style="56" customWidth="1"/>
    <col min="1285" max="1536" width="9" style="56"/>
    <col min="1537" max="1537" width="9.25" style="56" customWidth="1"/>
    <col min="1538" max="1538" width="68.375" style="56" customWidth="1"/>
    <col min="1539" max="1539" width="18.5" style="56" customWidth="1"/>
    <col min="1540" max="1540" width="19.5" style="56" customWidth="1"/>
    <col min="1541" max="1792" width="9" style="56"/>
    <col min="1793" max="1793" width="9.25" style="56" customWidth="1"/>
    <col min="1794" max="1794" width="68.375" style="56" customWidth="1"/>
    <col min="1795" max="1795" width="18.5" style="56" customWidth="1"/>
    <col min="1796" max="1796" width="19.5" style="56" customWidth="1"/>
    <col min="1797" max="2048" width="9" style="56"/>
    <col min="2049" max="2049" width="9.25" style="56" customWidth="1"/>
    <col min="2050" max="2050" width="68.375" style="56" customWidth="1"/>
    <col min="2051" max="2051" width="18.5" style="56" customWidth="1"/>
    <col min="2052" max="2052" width="19.5" style="56" customWidth="1"/>
    <col min="2053" max="2304" width="9" style="56"/>
    <col min="2305" max="2305" width="9.25" style="56" customWidth="1"/>
    <col min="2306" max="2306" width="68.375" style="56" customWidth="1"/>
    <col min="2307" max="2307" width="18.5" style="56" customWidth="1"/>
    <col min="2308" max="2308" width="19.5" style="56" customWidth="1"/>
    <col min="2309" max="2560" width="9" style="56"/>
    <col min="2561" max="2561" width="9.25" style="56" customWidth="1"/>
    <col min="2562" max="2562" width="68.375" style="56" customWidth="1"/>
    <col min="2563" max="2563" width="18.5" style="56" customWidth="1"/>
    <col min="2564" max="2564" width="19.5" style="56" customWidth="1"/>
    <col min="2565" max="2816" width="9" style="56"/>
    <col min="2817" max="2817" width="9.25" style="56" customWidth="1"/>
    <col min="2818" max="2818" width="68.375" style="56" customWidth="1"/>
    <col min="2819" max="2819" width="18.5" style="56" customWidth="1"/>
    <col min="2820" max="2820" width="19.5" style="56" customWidth="1"/>
    <col min="2821" max="3072" width="9" style="56"/>
    <col min="3073" max="3073" width="9.25" style="56" customWidth="1"/>
    <col min="3074" max="3074" width="68.375" style="56" customWidth="1"/>
    <col min="3075" max="3075" width="18.5" style="56" customWidth="1"/>
    <col min="3076" max="3076" width="19.5" style="56" customWidth="1"/>
    <col min="3077" max="3328" width="9" style="56"/>
    <col min="3329" max="3329" width="9.25" style="56" customWidth="1"/>
    <col min="3330" max="3330" width="68.375" style="56" customWidth="1"/>
    <col min="3331" max="3331" width="18.5" style="56" customWidth="1"/>
    <col min="3332" max="3332" width="19.5" style="56" customWidth="1"/>
    <col min="3333" max="3584" width="9" style="56"/>
    <col min="3585" max="3585" width="9.25" style="56" customWidth="1"/>
    <col min="3586" max="3586" width="68.375" style="56" customWidth="1"/>
    <col min="3587" max="3587" width="18.5" style="56" customWidth="1"/>
    <col min="3588" max="3588" width="19.5" style="56" customWidth="1"/>
    <col min="3589" max="3840" width="9" style="56"/>
    <col min="3841" max="3841" width="9.25" style="56" customWidth="1"/>
    <col min="3842" max="3842" width="68.375" style="56" customWidth="1"/>
    <col min="3843" max="3843" width="18.5" style="56" customWidth="1"/>
    <col min="3844" max="3844" width="19.5" style="56" customWidth="1"/>
    <col min="3845" max="4096" width="9" style="56"/>
    <col min="4097" max="4097" width="9.25" style="56" customWidth="1"/>
    <col min="4098" max="4098" width="68.375" style="56" customWidth="1"/>
    <col min="4099" max="4099" width="18.5" style="56" customWidth="1"/>
    <col min="4100" max="4100" width="19.5" style="56" customWidth="1"/>
    <col min="4101" max="4352" width="9" style="56"/>
    <col min="4353" max="4353" width="9.25" style="56" customWidth="1"/>
    <col min="4354" max="4354" width="68.375" style="56" customWidth="1"/>
    <col min="4355" max="4355" width="18.5" style="56" customWidth="1"/>
    <col min="4356" max="4356" width="19.5" style="56" customWidth="1"/>
    <col min="4357" max="4608" width="9" style="56"/>
    <col min="4609" max="4609" width="9.25" style="56" customWidth="1"/>
    <col min="4610" max="4610" width="68.375" style="56" customWidth="1"/>
    <col min="4611" max="4611" width="18.5" style="56" customWidth="1"/>
    <col min="4612" max="4612" width="19.5" style="56" customWidth="1"/>
    <col min="4613" max="4864" width="9" style="56"/>
    <col min="4865" max="4865" width="9.25" style="56" customWidth="1"/>
    <col min="4866" max="4866" width="68.375" style="56" customWidth="1"/>
    <col min="4867" max="4867" width="18.5" style="56" customWidth="1"/>
    <col min="4868" max="4868" width="19.5" style="56" customWidth="1"/>
    <col min="4869" max="5120" width="9" style="56"/>
    <col min="5121" max="5121" width="9.25" style="56" customWidth="1"/>
    <col min="5122" max="5122" width="68.375" style="56" customWidth="1"/>
    <col min="5123" max="5123" width="18.5" style="56" customWidth="1"/>
    <col min="5124" max="5124" width="19.5" style="56" customWidth="1"/>
    <col min="5125" max="5376" width="9" style="56"/>
    <col min="5377" max="5377" width="9.25" style="56" customWidth="1"/>
    <col min="5378" max="5378" width="68.375" style="56" customWidth="1"/>
    <col min="5379" max="5379" width="18.5" style="56" customWidth="1"/>
    <col min="5380" max="5380" width="19.5" style="56" customWidth="1"/>
    <col min="5381" max="5632" width="9" style="56"/>
    <col min="5633" max="5633" width="9.25" style="56" customWidth="1"/>
    <col min="5634" max="5634" width="68.375" style="56" customWidth="1"/>
    <col min="5635" max="5635" width="18.5" style="56" customWidth="1"/>
    <col min="5636" max="5636" width="19.5" style="56" customWidth="1"/>
    <col min="5637" max="5888" width="9" style="56"/>
    <col min="5889" max="5889" width="9.25" style="56" customWidth="1"/>
    <col min="5890" max="5890" width="68.375" style="56" customWidth="1"/>
    <col min="5891" max="5891" width="18.5" style="56" customWidth="1"/>
    <col min="5892" max="5892" width="19.5" style="56" customWidth="1"/>
    <col min="5893" max="6144" width="9" style="56"/>
    <col min="6145" max="6145" width="9.25" style="56" customWidth="1"/>
    <col min="6146" max="6146" width="68.375" style="56" customWidth="1"/>
    <col min="6147" max="6147" width="18.5" style="56" customWidth="1"/>
    <col min="6148" max="6148" width="19.5" style="56" customWidth="1"/>
    <col min="6149" max="6400" width="9" style="56"/>
    <col min="6401" max="6401" width="9.25" style="56" customWidth="1"/>
    <col min="6402" max="6402" width="68.375" style="56" customWidth="1"/>
    <col min="6403" max="6403" width="18.5" style="56" customWidth="1"/>
    <col min="6404" max="6404" width="19.5" style="56" customWidth="1"/>
    <col min="6405" max="6656" width="9" style="56"/>
    <col min="6657" max="6657" width="9.25" style="56" customWidth="1"/>
    <col min="6658" max="6658" width="68.375" style="56" customWidth="1"/>
    <col min="6659" max="6659" width="18.5" style="56" customWidth="1"/>
    <col min="6660" max="6660" width="19.5" style="56" customWidth="1"/>
    <col min="6661" max="6912" width="9" style="56"/>
    <col min="6913" max="6913" width="9.25" style="56" customWidth="1"/>
    <col min="6914" max="6914" width="68.375" style="56" customWidth="1"/>
    <col min="6915" max="6915" width="18.5" style="56" customWidth="1"/>
    <col min="6916" max="6916" width="19.5" style="56" customWidth="1"/>
    <col min="6917" max="7168" width="9" style="56"/>
    <col min="7169" max="7169" width="9.25" style="56" customWidth="1"/>
    <col min="7170" max="7170" width="68.375" style="56" customWidth="1"/>
    <col min="7171" max="7171" width="18.5" style="56" customWidth="1"/>
    <col min="7172" max="7172" width="19.5" style="56" customWidth="1"/>
    <col min="7173" max="7424" width="9" style="56"/>
    <col min="7425" max="7425" width="9.25" style="56" customWidth="1"/>
    <col min="7426" max="7426" width="68.375" style="56" customWidth="1"/>
    <col min="7427" max="7427" width="18.5" style="56" customWidth="1"/>
    <col min="7428" max="7428" width="19.5" style="56" customWidth="1"/>
    <col min="7429" max="7680" width="9" style="56"/>
    <col min="7681" max="7681" width="9.25" style="56" customWidth="1"/>
    <col min="7682" max="7682" width="68.375" style="56" customWidth="1"/>
    <col min="7683" max="7683" width="18.5" style="56" customWidth="1"/>
    <col min="7684" max="7684" width="19.5" style="56" customWidth="1"/>
    <col min="7685" max="7936" width="9" style="56"/>
    <col min="7937" max="7937" width="9.25" style="56" customWidth="1"/>
    <col min="7938" max="7938" width="68.375" style="56" customWidth="1"/>
    <col min="7939" max="7939" width="18.5" style="56" customWidth="1"/>
    <col min="7940" max="7940" width="19.5" style="56" customWidth="1"/>
    <col min="7941" max="8192" width="9" style="56"/>
    <col min="8193" max="8193" width="9.25" style="56" customWidth="1"/>
    <col min="8194" max="8194" width="68.375" style="56" customWidth="1"/>
    <col min="8195" max="8195" width="18.5" style="56" customWidth="1"/>
    <col min="8196" max="8196" width="19.5" style="56" customWidth="1"/>
    <col min="8197" max="8448" width="9" style="56"/>
    <col min="8449" max="8449" width="9.25" style="56" customWidth="1"/>
    <col min="8450" max="8450" width="68.375" style="56" customWidth="1"/>
    <col min="8451" max="8451" width="18.5" style="56" customWidth="1"/>
    <col min="8452" max="8452" width="19.5" style="56" customWidth="1"/>
    <col min="8453" max="8704" width="9" style="56"/>
    <col min="8705" max="8705" width="9.25" style="56" customWidth="1"/>
    <col min="8706" max="8706" width="68.375" style="56" customWidth="1"/>
    <col min="8707" max="8707" width="18.5" style="56" customWidth="1"/>
    <col min="8708" max="8708" width="19.5" style="56" customWidth="1"/>
    <col min="8709" max="8960" width="9" style="56"/>
    <col min="8961" max="8961" width="9.25" style="56" customWidth="1"/>
    <col min="8962" max="8962" width="68.375" style="56" customWidth="1"/>
    <col min="8963" max="8963" width="18.5" style="56" customWidth="1"/>
    <col min="8964" max="8964" width="19.5" style="56" customWidth="1"/>
    <col min="8965" max="9216" width="9" style="56"/>
    <col min="9217" max="9217" width="9.25" style="56" customWidth="1"/>
    <col min="9218" max="9218" width="68.375" style="56" customWidth="1"/>
    <col min="9219" max="9219" width="18.5" style="56" customWidth="1"/>
    <col min="9220" max="9220" width="19.5" style="56" customWidth="1"/>
    <col min="9221" max="9472" width="9" style="56"/>
    <col min="9473" max="9473" width="9.25" style="56" customWidth="1"/>
    <col min="9474" max="9474" width="68.375" style="56" customWidth="1"/>
    <col min="9475" max="9475" width="18.5" style="56" customWidth="1"/>
    <col min="9476" max="9476" width="19.5" style="56" customWidth="1"/>
    <col min="9477" max="9728" width="9" style="56"/>
    <col min="9729" max="9729" width="9.25" style="56" customWidth="1"/>
    <col min="9730" max="9730" width="68.375" style="56" customWidth="1"/>
    <col min="9731" max="9731" width="18.5" style="56" customWidth="1"/>
    <col min="9732" max="9732" width="19.5" style="56" customWidth="1"/>
    <col min="9733" max="9984" width="9" style="56"/>
    <col min="9985" max="9985" width="9.25" style="56" customWidth="1"/>
    <col min="9986" max="9986" width="68.375" style="56" customWidth="1"/>
    <col min="9987" max="9987" width="18.5" style="56" customWidth="1"/>
    <col min="9988" max="9988" width="19.5" style="56" customWidth="1"/>
    <col min="9989" max="10240" width="9" style="56"/>
    <col min="10241" max="10241" width="9.25" style="56" customWidth="1"/>
    <col min="10242" max="10242" width="68.375" style="56" customWidth="1"/>
    <col min="10243" max="10243" width="18.5" style="56" customWidth="1"/>
    <col min="10244" max="10244" width="19.5" style="56" customWidth="1"/>
    <col min="10245" max="10496" width="9" style="56"/>
    <col min="10497" max="10497" width="9.25" style="56" customWidth="1"/>
    <col min="10498" max="10498" width="68.375" style="56" customWidth="1"/>
    <col min="10499" max="10499" width="18.5" style="56" customWidth="1"/>
    <col min="10500" max="10500" width="19.5" style="56" customWidth="1"/>
    <col min="10501" max="10752" width="9" style="56"/>
    <col min="10753" max="10753" width="9.25" style="56" customWidth="1"/>
    <col min="10754" max="10754" width="68.375" style="56" customWidth="1"/>
    <col min="10755" max="10755" width="18.5" style="56" customWidth="1"/>
    <col min="10756" max="10756" width="19.5" style="56" customWidth="1"/>
    <col min="10757" max="11008" width="9" style="56"/>
    <col min="11009" max="11009" width="9.25" style="56" customWidth="1"/>
    <col min="11010" max="11010" width="68.375" style="56" customWidth="1"/>
    <col min="11011" max="11011" width="18.5" style="56" customWidth="1"/>
    <col min="11012" max="11012" width="19.5" style="56" customWidth="1"/>
    <col min="11013" max="11264" width="9" style="56"/>
    <col min="11265" max="11265" width="9.25" style="56" customWidth="1"/>
    <col min="11266" max="11266" width="68.375" style="56" customWidth="1"/>
    <col min="11267" max="11267" width="18.5" style="56" customWidth="1"/>
    <col min="11268" max="11268" width="19.5" style="56" customWidth="1"/>
    <col min="11269" max="11520" width="9" style="56"/>
    <col min="11521" max="11521" width="9.25" style="56" customWidth="1"/>
    <col min="11522" max="11522" width="68.375" style="56" customWidth="1"/>
    <col min="11523" max="11523" width="18.5" style="56" customWidth="1"/>
    <col min="11524" max="11524" width="19.5" style="56" customWidth="1"/>
    <col min="11525" max="11776" width="9" style="56"/>
    <col min="11777" max="11777" width="9.25" style="56" customWidth="1"/>
    <col min="11778" max="11778" width="68.375" style="56" customWidth="1"/>
    <col min="11779" max="11779" width="18.5" style="56" customWidth="1"/>
    <col min="11780" max="11780" width="19.5" style="56" customWidth="1"/>
    <col min="11781" max="12032" width="9" style="56"/>
    <col min="12033" max="12033" width="9.25" style="56" customWidth="1"/>
    <col min="12034" max="12034" width="68.375" style="56" customWidth="1"/>
    <col min="12035" max="12035" width="18.5" style="56" customWidth="1"/>
    <col min="12036" max="12036" width="19.5" style="56" customWidth="1"/>
    <col min="12037" max="12288" width="9" style="56"/>
    <col min="12289" max="12289" width="9.25" style="56" customWidth="1"/>
    <col min="12290" max="12290" width="68.375" style="56" customWidth="1"/>
    <col min="12291" max="12291" width="18.5" style="56" customWidth="1"/>
    <col min="12292" max="12292" width="19.5" style="56" customWidth="1"/>
    <col min="12293" max="12544" width="9" style="56"/>
    <col min="12545" max="12545" width="9.25" style="56" customWidth="1"/>
    <col min="12546" max="12546" width="68.375" style="56" customWidth="1"/>
    <col min="12547" max="12547" width="18.5" style="56" customWidth="1"/>
    <col min="12548" max="12548" width="19.5" style="56" customWidth="1"/>
    <col min="12549" max="12800" width="9" style="56"/>
    <col min="12801" max="12801" width="9.25" style="56" customWidth="1"/>
    <col min="12802" max="12802" width="68.375" style="56" customWidth="1"/>
    <col min="12803" max="12803" width="18.5" style="56" customWidth="1"/>
    <col min="12804" max="12804" width="19.5" style="56" customWidth="1"/>
    <col min="12805" max="13056" width="9" style="56"/>
    <col min="13057" max="13057" width="9.25" style="56" customWidth="1"/>
    <col min="13058" max="13058" width="68.375" style="56" customWidth="1"/>
    <col min="13059" max="13059" width="18.5" style="56" customWidth="1"/>
    <col min="13060" max="13060" width="19.5" style="56" customWidth="1"/>
    <col min="13061" max="13312" width="9" style="56"/>
    <col min="13313" max="13313" width="9.25" style="56" customWidth="1"/>
    <col min="13314" max="13314" width="68.375" style="56" customWidth="1"/>
    <col min="13315" max="13315" width="18.5" style="56" customWidth="1"/>
    <col min="13316" max="13316" width="19.5" style="56" customWidth="1"/>
    <col min="13317" max="13568" width="9" style="56"/>
    <col min="13569" max="13569" width="9.25" style="56" customWidth="1"/>
    <col min="13570" max="13570" width="68.375" style="56" customWidth="1"/>
    <col min="13571" max="13571" width="18.5" style="56" customWidth="1"/>
    <col min="13572" max="13572" width="19.5" style="56" customWidth="1"/>
    <col min="13573" max="13824" width="9" style="56"/>
    <col min="13825" max="13825" width="9.25" style="56" customWidth="1"/>
    <col min="13826" max="13826" width="68.375" style="56" customWidth="1"/>
    <col min="13827" max="13827" width="18.5" style="56" customWidth="1"/>
    <col min="13828" max="13828" width="19.5" style="56" customWidth="1"/>
    <col min="13829" max="14080" width="9" style="56"/>
    <col min="14081" max="14081" width="9.25" style="56" customWidth="1"/>
    <col min="14082" max="14082" width="68.375" style="56" customWidth="1"/>
    <col min="14083" max="14083" width="18.5" style="56" customWidth="1"/>
    <col min="14084" max="14084" width="19.5" style="56" customWidth="1"/>
    <col min="14085" max="14336" width="9" style="56"/>
    <col min="14337" max="14337" width="9.25" style="56" customWidth="1"/>
    <col min="14338" max="14338" width="68.375" style="56" customWidth="1"/>
    <col min="14339" max="14339" width="18.5" style="56" customWidth="1"/>
    <col min="14340" max="14340" width="19.5" style="56" customWidth="1"/>
    <col min="14341" max="14592" width="9" style="56"/>
    <col min="14593" max="14593" width="9.25" style="56" customWidth="1"/>
    <col min="14594" max="14594" width="68.375" style="56" customWidth="1"/>
    <col min="14595" max="14595" width="18.5" style="56" customWidth="1"/>
    <col min="14596" max="14596" width="19.5" style="56" customWidth="1"/>
    <col min="14597" max="14848" width="9" style="56"/>
    <col min="14849" max="14849" width="9.25" style="56" customWidth="1"/>
    <col min="14850" max="14850" width="68.375" style="56" customWidth="1"/>
    <col min="14851" max="14851" width="18.5" style="56" customWidth="1"/>
    <col min="14852" max="14852" width="19.5" style="56" customWidth="1"/>
    <col min="14853" max="15104" width="9" style="56"/>
    <col min="15105" max="15105" width="9.25" style="56" customWidth="1"/>
    <col min="15106" max="15106" width="68.375" style="56" customWidth="1"/>
    <col min="15107" max="15107" width="18.5" style="56" customWidth="1"/>
    <col min="15108" max="15108" width="19.5" style="56" customWidth="1"/>
    <col min="15109" max="15360" width="9" style="56"/>
    <col min="15361" max="15361" width="9.25" style="56" customWidth="1"/>
    <col min="15362" max="15362" width="68.375" style="56" customWidth="1"/>
    <col min="15363" max="15363" width="18.5" style="56" customWidth="1"/>
    <col min="15364" max="15364" width="19.5" style="56" customWidth="1"/>
    <col min="15365" max="15616" width="9" style="56"/>
    <col min="15617" max="15617" width="9.25" style="56" customWidth="1"/>
    <col min="15618" max="15618" width="68.375" style="56" customWidth="1"/>
    <col min="15619" max="15619" width="18.5" style="56" customWidth="1"/>
    <col min="15620" max="15620" width="19.5" style="56" customWidth="1"/>
    <col min="15621" max="15872" width="9" style="56"/>
    <col min="15873" max="15873" width="9.25" style="56" customWidth="1"/>
    <col min="15874" max="15874" width="68.375" style="56" customWidth="1"/>
    <col min="15875" max="15875" width="18.5" style="56" customWidth="1"/>
    <col min="15876" max="15876" width="19.5" style="56" customWidth="1"/>
    <col min="15877" max="16128" width="9" style="56"/>
    <col min="16129" max="16129" width="9.25" style="56" customWidth="1"/>
    <col min="16130" max="16130" width="68.375" style="56" customWidth="1"/>
    <col min="16131" max="16131" width="18.5" style="56" customWidth="1"/>
    <col min="16132" max="16132" width="19.5" style="56" customWidth="1"/>
    <col min="16133" max="16384" width="9" style="56"/>
  </cols>
  <sheetData>
    <row r="1" spans="1:4" x14ac:dyDescent="0.2">
      <c r="A1" s="56" t="s">
        <v>1995</v>
      </c>
    </row>
    <row r="2" spans="1:4" x14ac:dyDescent="0.2">
      <c r="A2" s="56" t="s">
        <v>1996</v>
      </c>
    </row>
    <row r="3" spans="1:4" x14ac:dyDescent="0.2">
      <c r="A3" s="56" t="s">
        <v>1997</v>
      </c>
    </row>
    <row r="4" spans="1:4" x14ac:dyDescent="0.2">
      <c r="A4" s="56" t="s">
        <v>1998</v>
      </c>
    </row>
    <row r="5" spans="1:4" x14ac:dyDescent="0.2">
      <c r="A5" s="56" t="s">
        <v>1999</v>
      </c>
    </row>
    <row r="6" spans="1:4" x14ac:dyDescent="0.2">
      <c r="A6" s="56" t="s">
        <v>1996</v>
      </c>
    </row>
    <row r="7" spans="1:4" x14ac:dyDescent="0.2">
      <c r="A7" s="56" t="s">
        <v>2000</v>
      </c>
      <c r="B7" s="56" t="s">
        <v>2001</v>
      </c>
      <c r="C7" s="56" t="s">
        <v>2002</v>
      </c>
      <c r="D7" s="56" t="s">
        <v>2003</v>
      </c>
    </row>
    <row r="8" spans="1:4" x14ac:dyDescent="0.2">
      <c r="A8" s="56">
        <v>38605</v>
      </c>
      <c r="B8" s="56" t="s">
        <v>2004</v>
      </c>
      <c r="C8" s="56" t="s">
        <v>2005</v>
      </c>
      <c r="D8" s="62">
        <v>145.30000000000001</v>
      </c>
    </row>
    <row r="9" spans="1:4" x14ac:dyDescent="0.2">
      <c r="A9" s="56">
        <v>11270</v>
      </c>
      <c r="B9" s="56" t="s">
        <v>2006</v>
      </c>
      <c r="C9" s="56" t="s">
        <v>2005</v>
      </c>
      <c r="D9" s="62">
        <v>2.77</v>
      </c>
    </row>
    <row r="10" spans="1:4" x14ac:dyDescent="0.2">
      <c r="A10" s="56">
        <v>412</v>
      </c>
      <c r="B10" s="56" t="s">
        <v>2007</v>
      </c>
      <c r="C10" s="56" t="s">
        <v>2005</v>
      </c>
      <c r="D10" s="62">
        <v>1.28</v>
      </c>
    </row>
    <row r="11" spans="1:4" x14ac:dyDescent="0.2">
      <c r="A11" s="56">
        <v>414</v>
      </c>
      <c r="B11" s="56" t="s">
        <v>2008</v>
      </c>
      <c r="C11" s="56" t="s">
        <v>2005</v>
      </c>
      <c r="D11" s="62">
        <v>0.08</v>
      </c>
    </row>
    <row r="12" spans="1:4" x14ac:dyDescent="0.2">
      <c r="A12" s="56">
        <v>410</v>
      </c>
      <c r="B12" s="56" t="s">
        <v>2009</v>
      </c>
      <c r="C12" s="56" t="s">
        <v>2005</v>
      </c>
      <c r="D12" s="62">
        <v>0.19</v>
      </c>
    </row>
    <row r="13" spans="1:4" x14ac:dyDescent="0.2">
      <c r="A13" s="56">
        <v>411</v>
      </c>
      <c r="B13" s="56" t="s">
        <v>143</v>
      </c>
      <c r="C13" s="56" t="s">
        <v>2005</v>
      </c>
      <c r="D13" s="62">
        <v>0.25</v>
      </c>
    </row>
    <row r="14" spans="1:4" x14ac:dyDescent="0.2">
      <c r="A14" s="56">
        <v>408</v>
      </c>
      <c r="B14" s="56" t="s">
        <v>2010</v>
      </c>
      <c r="C14" s="56" t="s">
        <v>2005</v>
      </c>
      <c r="D14" s="62">
        <v>1.24</v>
      </c>
    </row>
    <row r="15" spans="1:4" x14ac:dyDescent="0.2">
      <c r="A15" s="56">
        <v>39131</v>
      </c>
      <c r="B15" s="56" t="s">
        <v>2011</v>
      </c>
      <c r="C15" s="56" t="s">
        <v>2005</v>
      </c>
      <c r="D15" s="62">
        <v>3.14</v>
      </c>
    </row>
    <row r="16" spans="1:4" x14ac:dyDescent="0.2">
      <c r="A16" s="56">
        <v>394</v>
      </c>
      <c r="B16" s="56" t="s">
        <v>2012</v>
      </c>
      <c r="C16" s="56" t="s">
        <v>2005</v>
      </c>
      <c r="D16" s="62">
        <v>3.18</v>
      </c>
    </row>
    <row r="17" spans="1:4" x14ac:dyDescent="0.2">
      <c r="A17" s="56">
        <v>39130</v>
      </c>
      <c r="B17" s="56" t="s">
        <v>2013</v>
      </c>
      <c r="C17" s="56" t="s">
        <v>2005</v>
      </c>
      <c r="D17" s="62">
        <v>2.87</v>
      </c>
    </row>
    <row r="18" spans="1:4" x14ac:dyDescent="0.2">
      <c r="A18" s="56">
        <v>395</v>
      </c>
      <c r="B18" s="56" t="s">
        <v>2014</v>
      </c>
      <c r="C18" s="56" t="s">
        <v>2005</v>
      </c>
      <c r="D18" s="62">
        <v>3.07</v>
      </c>
    </row>
    <row r="19" spans="1:4" x14ac:dyDescent="0.2">
      <c r="A19" s="56">
        <v>39127</v>
      </c>
      <c r="B19" s="56" t="s">
        <v>2015</v>
      </c>
      <c r="C19" s="56" t="s">
        <v>2005</v>
      </c>
      <c r="D19" s="62">
        <v>1.51</v>
      </c>
    </row>
    <row r="20" spans="1:4" x14ac:dyDescent="0.2">
      <c r="A20" s="56">
        <v>392</v>
      </c>
      <c r="B20" s="56" t="s">
        <v>2016</v>
      </c>
      <c r="C20" s="56" t="s">
        <v>2005</v>
      </c>
      <c r="D20" s="62">
        <v>1.55</v>
      </c>
    </row>
    <row r="21" spans="1:4" x14ac:dyDescent="0.2">
      <c r="A21" s="56">
        <v>39129</v>
      </c>
      <c r="B21" s="56" t="s">
        <v>2017</v>
      </c>
      <c r="C21" s="56" t="s">
        <v>2005</v>
      </c>
      <c r="D21" s="62">
        <v>1.77</v>
      </c>
    </row>
    <row r="22" spans="1:4" x14ac:dyDescent="0.2">
      <c r="A22" s="56">
        <v>393</v>
      </c>
      <c r="B22" s="56" t="s">
        <v>2018</v>
      </c>
      <c r="C22" s="56" t="s">
        <v>2005</v>
      </c>
      <c r="D22" s="62">
        <v>1.85</v>
      </c>
    </row>
    <row r="23" spans="1:4" x14ac:dyDescent="0.2">
      <c r="A23" s="56">
        <v>39133</v>
      </c>
      <c r="B23" s="56" t="s">
        <v>2019</v>
      </c>
      <c r="C23" s="56" t="s">
        <v>2005</v>
      </c>
      <c r="D23" s="62">
        <v>4.13</v>
      </c>
    </row>
    <row r="24" spans="1:4" x14ac:dyDescent="0.2">
      <c r="A24" s="56">
        <v>397</v>
      </c>
      <c r="B24" s="56" t="s">
        <v>2020</v>
      </c>
      <c r="C24" s="56" t="s">
        <v>2005</v>
      </c>
      <c r="D24" s="62">
        <v>4.5599999999999996</v>
      </c>
    </row>
    <row r="25" spans="1:4" x14ac:dyDescent="0.2">
      <c r="A25" s="56">
        <v>39132</v>
      </c>
      <c r="B25" s="56" t="s">
        <v>2021</v>
      </c>
      <c r="C25" s="56" t="s">
        <v>2005</v>
      </c>
      <c r="D25" s="62">
        <v>3.3</v>
      </c>
    </row>
    <row r="26" spans="1:4" x14ac:dyDescent="0.2">
      <c r="A26" s="56">
        <v>396</v>
      </c>
      <c r="B26" s="56" t="s">
        <v>2022</v>
      </c>
      <c r="C26" s="56" t="s">
        <v>2005</v>
      </c>
      <c r="D26" s="62">
        <v>3.54</v>
      </c>
    </row>
    <row r="27" spans="1:4" x14ac:dyDescent="0.2">
      <c r="A27" s="56">
        <v>39135</v>
      </c>
      <c r="B27" s="56" t="s">
        <v>2023</v>
      </c>
      <c r="C27" s="56" t="s">
        <v>2005</v>
      </c>
      <c r="D27" s="62">
        <v>6.61</v>
      </c>
    </row>
    <row r="28" spans="1:4" x14ac:dyDescent="0.2">
      <c r="A28" s="56">
        <v>39128</v>
      </c>
      <c r="B28" s="56" t="s">
        <v>2024</v>
      </c>
      <c r="C28" s="56" t="s">
        <v>2005</v>
      </c>
      <c r="D28" s="62">
        <v>1.65</v>
      </c>
    </row>
    <row r="29" spans="1:4" x14ac:dyDescent="0.2">
      <c r="A29" s="56">
        <v>400</v>
      </c>
      <c r="B29" s="56" t="s">
        <v>2025</v>
      </c>
      <c r="C29" s="56" t="s">
        <v>2005</v>
      </c>
      <c r="D29" s="62">
        <v>1.61</v>
      </c>
    </row>
    <row r="30" spans="1:4" x14ac:dyDescent="0.2">
      <c r="A30" s="56">
        <v>39125</v>
      </c>
      <c r="B30" s="56" t="s">
        <v>2026</v>
      </c>
      <c r="C30" s="56" t="s">
        <v>2005</v>
      </c>
      <c r="D30" s="62">
        <v>1.65</v>
      </c>
    </row>
    <row r="31" spans="1:4" x14ac:dyDescent="0.2">
      <c r="A31" s="56">
        <v>39134</v>
      </c>
      <c r="B31" s="56" t="s">
        <v>2027</v>
      </c>
      <c r="C31" s="56" t="s">
        <v>2005</v>
      </c>
      <c r="D31" s="62">
        <v>5.51</v>
      </c>
    </row>
    <row r="32" spans="1:4" x14ac:dyDescent="0.2">
      <c r="A32" s="56">
        <v>398</v>
      </c>
      <c r="B32" s="56" t="s">
        <v>2028</v>
      </c>
      <c r="C32" s="56" t="s">
        <v>2005</v>
      </c>
      <c r="D32" s="62">
        <v>5.07</v>
      </c>
    </row>
    <row r="33" spans="1:4" x14ac:dyDescent="0.2">
      <c r="A33" s="56">
        <v>39126</v>
      </c>
      <c r="B33" s="56" t="s">
        <v>2029</v>
      </c>
      <c r="C33" s="56" t="s">
        <v>2005</v>
      </c>
      <c r="D33" s="62">
        <v>7.43</v>
      </c>
    </row>
    <row r="34" spans="1:4" x14ac:dyDescent="0.2">
      <c r="A34" s="56">
        <v>399</v>
      </c>
      <c r="B34" s="56" t="s">
        <v>2030</v>
      </c>
      <c r="C34" s="56" t="s">
        <v>2005</v>
      </c>
      <c r="D34" s="62">
        <v>6.55</v>
      </c>
    </row>
    <row r="35" spans="1:4" x14ac:dyDescent="0.2">
      <c r="A35" s="56">
        <v>39158</v>
      </c>
      <c r="B35" s="56" t="s">
        <v>2031</v>
      </c>
      <c r="C35" s="56" t="s">
        <v>2005</v>
      </c>
      <c r="D35" s="62">
        <v>17.59</v>
      </c>
    </row>
    <row r="36" spans="1:4" x14ac:dyDescent="0.2">
      <c r="A36" s="56">
        <v>39141</v>
      </c>
      <c r="B36" s="56" t="s">
        <v>2032</v>
      </c>
      <c r="C36" s="56" t="s">
        <v>2005</v>
      </c>
      <c r="D36" s="62">
        <v>1.27</v>
      </c>
    </row>
    <row r="37" spans="1:4" x14ac:dyDescent="0.2">
      <c r="A37" s="56">
        <v>39140</v>
      </c>
      <c r="B37" s="56" t="s">
        <v>2033</v>
      </c>
      <c r="C37" s="56" t="s">
        <v>2005</v>
      </c>
      <c r="D37" s="62">
        <v>1.1599999999999999</v>
      </c>
    </row>
    <row r="38" spans="1:4" x14ac:dyDescent="0.2">
      <c r="A38" s="56">
        <v>39137</v>
      </c>
      <c r="B38" s="56" t="s">
        <v>2034</v>
      </c>
      <c r="C38" s="56" t="s">
        <v>2005</v>
      </c>
      <c r="D38" s="62">
        <v>0.66</v>
      </c>
    </row>
    <row r="39" spans="1:4" x14ac:dyDescent="0.2">
      <c r="A39" s="56">
        <v>39139</v>
      </c>
      <c r="B39" s="56" t="s">
        <v>2035</v>
      </c>
      <c r="C39" s="56" t="s">
        <v>2005</v>
      </c>
      <c r="D39" s="62">
        <v>0.96</v>
      </c>
    </row>
    <row r="40" spans="1:4" x14ac:dyDescent="0.2">
      <c r="A40" s="56">
        <v>39143</v>
      </c>
      <c r="B40" s="56" t="s">
        <v>2036</v>
      </c>
      <c r="C40" s="56" t="s">
        <v>2005</v>
      </c>
      <c r="D40" s="62">
        <v>2.63</v>
      </c>
    </row>
    <row r="41" spans="1:4" x14ac:dyDescent="0.2">
      <c r="A41" s="56">
        <v>39142</v>
      </c>
      <c r="B41" s="56" t="s">
        <v>2037</v>
      </c>
      <c r="C41" s="56" t="s">
        <v>2005</v>
      </c>
      <c r="D41" s="62">
        <v>1.88</v>
      </c>
    </row>
    <row r="42" spans="1:4" x14ac:dyDescent="0.2">
      <c r="A42" s="56">
        <v>39138</v>
      </c>
      <c r="B42" s="56" t="s">
        <v>2038</v>
      </c>
      <c r="C42" s="56" t="s">
        <v>2005</v>
      </c>
      <c r="D42" s="62">
        <v>0.7</v>
      </c>
    </row>
    <row r="43" spans="1:4" x14ac:dyDescent="0.2">
      <c r="A43" s="56">
        <v>39136</v>
      </c>
      <c r="B43" s="56" t="s">
        <v>2039</v>
      </c>
      <c r="C43" s="56" t="s">
        <v>2005</v>
      </c>
      <c r="D43" s="62">
        <v>0.47</v>
      </c>
    </row>
    <row r="44" spans="1:4" x14ac:dyDescent="0.2">
      <c r="A44" s="56">
        <v>39144</v>
      </c>
      <c r="B44" s="56" t="s">
        <v>2040</v>
      </c>
      <c r="C44" s="56" t="s">
        <v>2005</v>
      </c>
      <c r="D44" s="62">
        <v>3.07</v>
      </c>
    </row>
    <row r="45" spans="1:4" x14ac:dyDescent="0.2">
      <c r="A45" s="56">
        <v>39145</v>
      </c>
      <c r="B45" s="56" t="s">
        <v>2041</v>
      </c>
      <c r="C45" s="56" t="s">
        <v>2005</v>
      </c>
      <c r="D45" s="62">
        <v>5.05</v>
      </c>
    </row>
    <row r="46" spans="1:4" x14ac:dyDescent="0.2">
      <c r="A46" s="56">
        <v>12615</v>
      </c>
      <c r="B46" s="56" t="s">
        <v>2042</v>
      </c>
      <c r="C46" s="56" t="s">
        <v>2005</v>
      </c>
      <c r="D46" s="62">
        <v>10.9</v>
      </c>
    </row>
    <row r="47" spans="1:4" x14ac:dyDescent="0.2">
      <c r="A47" s="56">
        <v>11927</v>
      </c>
      <c r="B47" s="56" t="s">
        <v>2043</v>
      </c>
      <c r="C47" s="56" t="s">
        <v>2005</v>
      </c>
      <c r="D47" s="62">
        <v>8.27</v>
      </c>
    </row>
    <row r="48" spans="1:4" x14ac:dyDescent="0.2">
      <c r="A48" s="56">
        <v>11928</v>
      </c>
      <c r="B48" s="56" t="s">
        <v>2044</v>
      </c>
      <c r="C48" s="56" t="s">
        <v>2005</v>
      </c>
      <c r="D48" s="62">
        <v>9.48</v>
      </c>
    </row>
    <row r="49" spans="1:4" x14ac:dyDescent="0.2">
      <c r="A49" s="56">
        <v>11929</v>
      </c>
      <c r="B49" s="56" t="s">
        <v>2045</v>
      </c>
      <c r="C49" s="56" t="s">
        <v>2005</v>
      </c>
      <c r="D49" s="62">
        <v>14.66</v>
      </c>
    </row>
    <row r="50" spans="1:4" x14ac:dyDescent="0.2">
      <c r="A50" s="56">
        <v>36801</v>
      </c>
      <c r="B50" s="56" t="s">
        <v>2046</v>
      </c>
      <c r="C50" s="56" t="s">
        <v>2005</v>
      </c>
      <c r="D50" s="62">
        <v>34.01</v>
      </c>
    </row>
    <row r="51" spans="1:4" x14ac:dyDescent="0.2">
      <c r="A51" s="56">
        <v>36246</v>
      </c>
      <c r="B51" s="56" t="s">
        <v>2047</v>
      </c>
      <c r="C51" s="56" t="s">
        <v>2048</v>
      </c>
      <c r="D51" s="62">
        <v>4.57</v>
      </c>
    </row>
    <row r="52" spans="1:4" x14ac:dyDescent="0.2">
      <c r="A52" s="56">
        <v>37600</v>
      </c>
      <c r="B52" s="56" t="s">
        <v>2049</v>
      </c>
      <c r="C52" s="56" t="s">
        <v>2005</v>
      </c>
      <c r="D52" s="62">
        <v>112.99</v>
      </c>
    </row>
    <row r="53" spans="1:4" x14ac:dyDescent="0.2">
      <c r="A53" s="56">
        <v>37599</v>
      </c>
      <c r="B53" s="56" t="s">
        <v>2050</v>
      </c>
      <c r="C53" s="56" t="s">
        <v>2005</v>
      </c>
      <c r="D53" s="62">
        <v>105.16</v>
      </c>
    </row>
    <row r="54" spans="1:4" x14ac:dyDescent="0.2">
      <c r="A54" s="56">
        <v>1</v>
      </c>
      <c r="B54" s="56" t="s">
        <v>2051</v>
      </c>
      <c r="C54" s="56" t="s">
        <v>2052</v>
      </c>
      <c r="D54" s="62">
        <v>67.599999999999994</v>
      </c>
    </row>
    <row r="55" spans="1:4" x14ac:dyDescent="0.2">
      <c r="A55" s="56">
        <v>3</v>
      </c>
      <c r="B55" s="56" t="s">
        <v>1811</v>
      </c>
      <c r="C55" s="56" t="s">
        <v>2053</v>
      </c>
      <c r="D55" s="62">
        <v>17.45</v>
      </c>
    </row>
    <row r="56" spans="1:4" x14ac:dyDescent="0.2">
      <c r="A56" s="56">
        <v>43054</v>
      </c>
      <c r="B56" s="56" t="s">
        <v>2054</v>
      </c>
      <c r="C56" s="56" t="s">
        <v>2052</v>
      </c>
      <c r="D56" s="62">
        <v>9.9499999999999993</v>
      </c>
    </row>
    <row r="57" spans="1:4" x14ac:dyDescent="0.2">
      <c r="A57" s="56">
        <v>42402</v>
      </c>
      <c r="B57" s="56" t="s">
        <v>2055</v>
      </c>
      <c r="C57" s="56" t="s">
        <v>2052</v>
      </c>
      <c r="D57" s="62">
        <v>9.51</v>
      </c>
    </row>
    <row r="58" spans="1:4" x14ac:dyDescent="0.2">
      <c r="A58" s="56">
        <v>42403</v>
      </c>
      <c r="B58" s="56" t="s">
        <v>2056</v>
      </c>
      <c r="C58" s="56" t="s">
        <v>2052</v>
      </c>
      <c r="D58" s="62">
        <v>12.19</v>
      </c>
    </row>
    <row r="59" spans="1:4" x14ac:dyDescent="0.2">
      <c r="A59" s="56">
        <v>42404</v>
      </c>
      <c r="B59" s="56" t="s">
        <v>2057</v>
      </c>
      <c r="C59" s="56" t="s">
        <v>2052</v>
      </c>
      <c r="D59" s="62">
        <v>12.13</v>
      </c>
    </row>
    <row r="60" spans="1:4" x14ac:dyDescent="0.2">
      <c r="A60" s="56">
        <v>42405</v>
      </c>
      <c r="B60" s="56" t="s">
        <v>2058</v>
      </c>
      <c r="C60" s="56" t="s">
        <v>2052</v>
      </c>
      <c r="D60" s="62">
        <v>12.92</v>
      </c>
    </row>
    <row r="61" spans="1:4" x14ac:dyDescent="0.2">
      <c r="A61" s="56">
        <v>34341</v>
      </c>
      <c r="B61" s="56" t="s">
        <v>2059</v>
      </c>
      <c r="C61" s="56" t="s">
        <v>2052</v>
      </c>
      <c r="D61" s="62">
        <v>11.21</v>
      </c>
    </row>
    <row r="62" spans="1:4" x14ac:dyDescent="0.2">
      <c r="A62" s="56">
        <v>43053</v>
      </c>
      <c r="B62" s="56" t="s">
        <v>2060</v>
      </c>
      <c r="C62" s="56" t="s">
        <v>2052</v>
      </c>
      <c r="D62" s="62">
        <v>8.8800000000000008</v>
      </c>
    </row>
    <row r="63" spans="1:4" x14ac:dyDescent="0.2">
      <c r="A63" s="56">
        <v>43058</v>
      </c>
      <c r="B63" s="56" t="s">
        <v>2061</v>
      </c>
      <c r="C63" s="56" t="s">
        <v>2052</v>
      </c>
      <c r="D63" s="62">
        <v>9.2100000000000009</v>
      </c>
    </row>
    <row r="64" spans="1:4" x14ac:dyDescent="0.2">
      <c r="A64" s="56">
        <v>34</v>
      </c>
      <c r="B64" s="56" t="s">
        <v>2062</v>
      </c>
      <c r="C64" s="56" t="s">
        <v>2052</v>
      </c>
      <c r="D64" s="62">
        <v>9.26</v>
      </c>
    </row>
    <row r="65" spans="1:4" x14ac:dyDescent="0.2">
      <c r="A65" s="56">
        <v>43055</v>
      </c>
      <c r="B65" s="56" t="s">
        <v>2063</v>
      </c>
      <c r="C65" s="56" t="s">
        <v>2052</v>
      </c>
      <c r="D65" s="62">
        <v>8.02</v>
      </c>
    </row>
    <row r="66" spans="1:4" x14ac:dyDescent="0.2">
      <c r="A66" s="56">
        <v>43056</v>
      </c>
      <c r="B66" s="56" t="s">
        <v>2064</v>
      </c>
      <c r="C66" s="56" t="s">
        <v>2052</v>
      </c>
      <c r="D66" s="62">
        <v>9.25</v>
      </c>
    </row>
    <row r="67" spans="1:4" x14ac:dyDescent="0.2">
      <c r="A67" s="56">
        <v>43057</v>
      </c>
      <c r="B67" s="56" t="s">
        <v>2065</v>
      </c>
      <c r="C67" s="56" t="s">
        <v>2052</v>
      </c>
      <c r="D67" s="62">
        <v>10.16</v>
      </c>
    </row>
    <row r="68" spans="1:4" x14ac:dyDescent="0.2">
      <c r="A68" s="56">
        <v>34449</v>
      </c>
      <c r="B68" s="56" t="s">
        <v>2066</v>
      </c>
      <c r="C68" s="56" t="s">
        <v>2052</v>
      </c>
      <c r="D68" s="62">
        <v>10.86</v>
      </c>
    </row>
    <row r="69" spans="1:4" x14ac:dyDescent="0.2">
      <c r="A69" s="56">
        <v>32</v>
      </c>
      <c r="B69" s="56" t="s">
        <v>2067</v>
      </c>
      <c r="C69" s="56" t="s">
        <v>2052</v>
      </c>
      <c r="D69" s="62">
        <v>9.77</v>
      </c>
    </row>
    <row r="70" spans="1:4" x14ac:dyDescent="0.2">
      <c r="A70" s="56">
        <v>33</v>
      </c>
      <c r="B70" s="56" t="s">
        <v>2068</v>
      </c>
      <c r="C70" s="56" t="s">
        <v>2052</v>
      </c>
      <c r="D70" s="62">
        <v>9.82</v>
      </c>
    </row>
    <row r="71" spans="1:4" x14ac:dyDescent="0.2">
      <c r="A71" s="56">
        <v>43061</v>
      </c>
      <c r="B71" s="56" t="s">
        <v>2069</v>
      </c>
      <c r="C71" s="56" t="s">
        <v>2052</v>
      </c>
      <c r="D71" s="62">
        <v>9.18</v>
      </c>
    </row>
    <row r="72" spans="1:4" x14ac:dyDescent="0.2">
      <c r="A72" s="56">
        <v>43059</v>
      </c>
      <c r="B72" s="56" t="s">
        <v>992</v>
      </c>
      <c r="C72" s="56" t="s">
        <v>2052</v>
      </c>
      <c r="D72" s="62">
        <v>8.76</v>
      </c>
    </row>
    <row r="73" spans="1:4" x14ac:dyDescent="0.2">
      <c r="A73" s="56">
        <v>43062</v>
      </c>
      <c r="B73" s="56" t="s">
        <v>2070</v>
      </c>
      <c r="C73" s="56" t="s">
        <v>2052</v>
      </c>
      <c r="D73" s="62">
        <v>9.7100000000000009</v>
      </c>
    </row>
    <row r="74" spans="1:4" x14ac:dyDescent="0.2">
      <c r="A74" s="56">
        <v>43060</v>
      </c>
      <c r="B74" s="56" t="s">
        <v>2071</v>
      </c>
      <c r="C74" s="56" t="s">
        <v>2052</v>
      </c>
      <c r="D74" s="62">
        <v>7.63</v>
      </c>
    </row>
    <row r="75" spans="1:4" x14ac:dyDescent="0.2">
      <c r="A75" s="56">
        <v>40410</v>
      </c>
      <c r="B75" s="56" t="s">
        <v>2072</v>
      </c>
      <c r="C75" s="56" t="s">
        <v>2005</v>
      </c>
      <c r="D75" s="62">
        <v>26.72</v>
      </c>
    </row>
    <row r="76" spans="1:4" x14ac:dyDescent="0.2">
      <c r="A76" s="56">
        <v>40411</v>
      </c>
      <c r="B76" s="56" t="s">
        <v>2073</v>
      </c>
      <c r="C76" s="56" t="s">
        <v>2005</v>
      </c>
      <c r="D76" s="62">
        <v>29</v>
      </c>
    </row>
    <row r="77" spans="1:4" x14ac:dyDescent="0.2">
      <c r="A77" s="56">
        <v>40412</v>
      </c>
      <c r="B77" s="56" t="s">
        <v>2074</v>
      </c>
      <c r="C77" s="56" t="s">
        <v>2005</v>
      </c>
      <c r="D77" s="62">
        <v>32.54</v>
      </c>
    </row>
    <row r="78" spans="1:4" x14ac:dyDescent="0.2">
      <c r="A78" s="56">
        <v>44254</v>
      </c>
      <c r="B78" s="56" t="s">
        <v>2075</v>
      </c>
      <c r="C78" s="56" t="s">
        <v>2005</v>
      </c>
      <c r="D78" s="62">
        <v>26.85</v>
      </c>
    </row>
    <row r="79" spans="1:4" x14ac:dyDescent="0.2">
      <c r="A79" s="56">
        <v>44255</v>
      </c>
      <c r="B79" s="56" t="s">
        <v>2076</v>
      </c>
      <c r="C79" s="56" t="s">
        <v>2005</v>
      </c>
      <c r="D79" s="62">
        <v>29.76</v>
      </c>
    </row>
    <row r="80" spans="1:4" x14ac:dyDescent="0.2">
      <c r="A80" s="56">
        <v>44256</v>
      </c>
      <c r="B80" s="56" t="s">
        <v>2077</v>
      </c>
      <c r="C80" s="56" t="s">
        <v>2005</v>
      </c>
      <c r="D80" s="62">
        <v>33.61</v>
      </c>
    </row>
    <row r="81" spans="1:4" x14ac:dyDescent="0.2">
      <c r="A81" s="56">
        <v>44257</v>
      </c>
      <c r="B81" s="56" t="s">
        <v>2078</v>
      </c>
      <c r="C81" s="56" t="s">
        <v>2005</v>
      </c>
      <c r="D81" s="62">
        <v>53.17</v>
      </c>
    </row>
    <row r="82" spans="1:4" x14ac:dyDescent="0.2">
      <c r="A82" s="56">
        <v>44258</v>
      </c>
      <c r="B82" s="56" t="s">
        <v>2079</v>
      </c>
      <c r="C82" s="56" t="s">
        <v>2005</v>
      </c>
      <c r="D82" s="62">
        <v>60.77</v>
      </c>
    </row>
    <row r="83" spans="1:4" x14ac:dyDescent="0.2">
      <c r="A83" s="56">
        <v>44259</v>
      </c>
      <c r="B83" s="56" t="s">
        <v>2080</v>
      </c>
      <c r="C83" s="56" t="s">
        <v>2005</v>
      </c>
      <c r="D83" s="62">
        <v>83.41</v>
      </c>
    </row>
    <row r="84" spans="1:4" x14ac:dyDescent="0.2">
      <c r="A84" s="56">
        <v>55</v>
      </c>
      <c r="B84" s="56" t="s">
        <v>2081</v>
      </c>
      <c r="C84" s="56" t="s">
        <v>2005</v>
      </c>
      <c r="D84" s="62">
        <v>4.8600000000000003</v>
      </c>
    </row>
    <row r="85" spans="1:4" x14ac:dyDescent="0.2">
      <c r="A85" s="56">
        <v>61</v>
      </c>
      <c r="B85" s="56" t="s">
        <v>2082</v>
      </c>
      <c r="C85" s="56" t="s">
        <v>2005</v>
      </c>
      <c r="D85" s="62">
        <v>4.59</v>
      </c>
    </row>
    <row r="86" spans="1:4" x14ac:dyDescent="0.2">
      <c r="A86" s="56">
        <v>62</v>
      </c>
      <c r="B86" s="56" t="s">
        <v>2083</v>
      </c>
      <c r="C86" s="56" t="s">
        <v>2005</v>
      </c>
      <c r="D86" s="62">
        <v>9.52</v>
      </c>
    </row>
    <row r="87" spans="1:4" x14ac:dyDescent="0.2">
      <c r="A87" s="56">
        <v>103</v>
      </c>
      <c r="B87" s="56" t="s">
        <v>2084</v>
      </c>
      <c r="C87" s="56" t="s">
        <v>2005</v>
      </c>
      <c r="D87" s="62">
        <v>43.12</v>
      </c>
    </row>
    <row r="88" spans="1:4" x14ac:dyDescent="0.2">
      <c r="A88" s="56">
        <v>107</v>
      </c>
      <c r="B88" s="56" t="s">
        <v>2085</v>
      </c>
      <c r="C88" s="56" t="s">
        <v>2005</v>
      </c>
      <c r="D88" s="62">
        <v>0.81</v>
      </c>
    </row>
    <row r="89" spans="1:4" x14ac:dyDescent="0.2">
      <c r="A89" s="56">
        <v>65</v>
      </c>
      <c r="B89" s="56" t="s">
        <v>880</v>
      </c>
      <c r="C89" s="56" t="s">
        <v>2005</v>
      </c>
      <c r="D89" s="62">
        <v>0.89</v>
      </c>
    </row>
    <row r="90" spans="1:4" x14ac:dyDescent="0.2">
      <c r="A90" s="56">
        <v>108</v>
      </c>
      <c r="B90" s="56" t="s">
        <v>903</v>
      </c>
      <c r="C90" s="56" t="s">
        <v>2005</v>
      </c>
      <c r="D90" s="62">
        <v>1.79</v>
      </c>
    </row>
    <row r="91" spans="1:4" x14ac:dyDescent="0.2">
      <c r="A91" s="56">
        <v>110</v>
      </c>
      <c r="B91" s="56" t="s">
        <v>2086</v>
      </c>
      <c r="C91" s="56" t="s">
        <v>2005</v>
      </c>
      <c r="D91" s="62">
        <v>6.2</v>
      </c>
    </row>
    <row r="92" spans="1:4" x14ac:dyDescent="0.2">
      <c r="A92" s="56">
        <v>109</v>
      </c>
      <c r="B92" s="56" t="s">
        <v>2087</v>
      </c>
      <c r="C92" s="56" t="s">
        <v>2005</v>
      </c>
      <c r="D92" s="62">
        <v>3.69</v>
      </c>
    </row>
    <row r="93" spans="1:4" x14ac:dyDescent="0.2">
      <c r="A93" s="56">
        <v>111</v>
      </c>
      <c r="B93" s="56" t="s">
        <v>2088</v>
      </c>
      <c r="C93" s="56" t="s">
        <v>2005</v>
      </c>
      <c r="D93" s="62">
        <v>8.39</v>
      </c>
    </row>
    <row r="94" spans="1:4" x14ac:dyDescent="0.2">
      <c r="A94" s="56">
        <v>112</v>
      </c>
      <c r="B94" s="56" t="s">
        <v>2089</v>
      </c>
      <c r="C94" s="56" t="s">
        <v>2005</v>
      </c>
      <c r="D94" s="62">
        <v>4.45</v>
      </c>
    </row>
    <row r="95" spans="1:4" x14ac:dyDescent="0.2">
      <c r="A95" s="56">
        <v>113</v>
      </c>
      <c r="B95" s="56" t="s">
        <v>2090</v>
      </c>
      <c r="C95" s="56" t="s">
        <v>2005</v>
      </c>
      <c r="D95" s="62">
        <v>11.13</v>
      </c>
    </row>
    <row r="96" spans="1:4" x14ac:dyDescent="0.2">
      <c r="A96" s="56">
        <v>104</v>
      </c>
      <c r="B96" s="56" t="s">
        <v>2091</v>
      </c>
      <c r="C96" s="56" t="s">
        <v>2005</v>
      </c>
      <c r="D96" s="62">
        <v>19.38</v>
      </c>
    </row>
    <row r="97" spans="1:4" x14ac:dyDescent="0.2">
      <c r="A97" s="56">
        <v>102</v>
      </c>
      <c r="B97" s="56" t="s">
        <v>2092</v>
      </c>
      <c r="C97" s="56" t="s">
        <v>2005</v>
      </c>
      <c r="D97" s="62">
        <v>26.72</v>
      </c>
    </row>
    <row r="98" spans="1:4" x14ac:dyDescent="0.2">
      <c r="A98" s="56">
        <v>95</v>
      </c>
      <c r="B98" s="56" t="s">
        <v>2093</v>
      </c>
      <c r="C98" s="56" t="s">
        <v>2005</v>
      </c>
      <c r="D98" s="62">
        <v>11.29</v>
      </c>
    </row>
    <row r="99" spans="1:4" x14ac:dyDescent="0.2">
      <c r="A99" s="56">
        <v>96</v>
      </c>
      <c r="B99" s="56" t="s">
        <v>2094</v>
      </c>
      <c r="C99" s="56" t="s">
        <v>2005</v>
      </c>
      <c r="D99" s="62">
        <v>12.28</v>
      </c>
    </row>
    <row r="100" spans="1:4" x14ac:dyDescent="0.2">
      <c r="A100" s="56">
        <v>97</v>
      </c>
      <c r="B100" s="56" t="s">
        <v>2095</v>
      </c>
      <c r="C100" s="56" t="s">
        <v>2005</v>
      </c>
      <c r="D100" s="62">
        <v>18.48</v>
      </c>
    </row>
    <row r="101" spans="1:4" x14ac:dyDescent="0.2">
      <c r="A101" s="56">
        <v>98</v>
      </c>
      <c r="B101" s="56" t="s">
        <v>2096</v>
      </c>
      <c r="C101" s="56" t="s">
        <v>2005</v>
      </c>
      <c r="D101" s="62">
        <v>27.66</v>
      </c>
    </row>
    <row r="102" spans="1:4" x14ac:dyDescent="0.2">
      <c r="A102" s="56">
        <v>99</v>
      </c>
      <c r="B102" s="56" t="s">
        <v>2097</v>
      </c>
      <c r="C102" s="56" t="s">
        <v>2005</v>
      </c>
      <c r="D102" s="62">
        <v>26.14</v>
      </c>
    </row>
    <row r="103" spans="1:4" x14ac:dyDescent="0.2">
      <c r="A103" s="56">
        <v>100</v>
      </c>
      <c r="B103" s="56" t="s">
        <v>2098</v>
      </c>
      <c r="C103" s="56" t="s">
        <v>2005</v>
      </c>
      <c r="D103" s="62">
        <v>45.67</v>
      </c>
    </row>
    <row r="104" spans="1:4" x14ac:dyDescent="0.2">
      <c r="A104" s="56">
        <v>75</v>
      </c>
      <c r="B104" s="56" t="s">
        <v>2099</v>
      </c>
      <c r="C104" s="56" t="s">
        <v>2005</v>
      </c>
      <c r="D104" s="62">
        <v>266.29000000000002</v>
      </c>
    </row>
    <row r="105" spans="1:4" x14ac:dyDescent="0.2">
      <c r="A105" s="56">
        <v>83</v>
      </c>
      <c r="B105" s="56" t="s">
        <v>2100</v>
      </c>
      <c r="C105" s="56" t="s">
        <v>2005</v>
      </c>
      <c r="D105" s="62">
        <v>212.89</v>
      </c>
    </row>
    <row r="106" spans="1:4" x14ac:dyDescent="0.2">
      <c r="A106" s="56">
        <v>74</v>
      </c>
      <c r="B106" s="56" t="s">
        <v>2101</v>
      </c>
      <c r="C106" s="56" t="s">
        <v>2005</v>
      </c>
      <c r="D106" s="62">
        <v>304.37</v>
      </c>
    </row>
    <row r="107" spans="1:4" x14ac:dyDescent="0.2">
      <c r="A107" s="56">
        <v>106</v>
      </c>
      <c r="B107" s="56" t="s">
        <v>2102</v>
      </c>
      <c r="C107" s="56" t="s">
        <v>2005</v>
      </c>
      <c r="D107" s="62">
        <v>384.89</v>
      </c>
    </row>
    <row r="108" spans="1:4" x14ac:dyDescent="0.2">
      <c r="A108" s="56">
        <v>88</v>
      </c>
      <c r="B108" s="56" t="s">
        <v>2103</v>
      </c>
      <c r="C108" s="56" t="s">
        <v>2005</v>
      </c>
      <c r="D108" s="62">
        <v>10.82</v>
      </c>
    </row>
    <row r="109" spans="1:4" x14ac:dyDescent="0.2">
      <c r="A109" s="56">
        <v>82</v>
      </c>
      <c r="B109" s="56" t="s">
        <v>883</v>
      </c>
      <c r="C109" s="56" t="s">
        <v>2005</v>
      </c>
      <c r="D109" s="62">
        <v>202.54</v>
      </c>
    </row>
    <row r="110" spans="1:4" x14ac:dyDescent="0.2">
      <c r="A110" s="56">
        <v>105</v>
      </c>
      <c r="B110" s="56" t="s">
        <v>2104</v>
      </c>
      <c r="C110" s="56" t="s">
        <v>2005</v>
      </c>
      <c r="D110" s="62">
        <v>287</v>
      </c>
    </row>
    <row r="111" spans="1:4" x14ac:dyDescent="0.2">
      <c r="A111" s="56">
        <v>60</v>
      </c>
      <c r="B111" s="56" t="s">
        <v>2105</v>
      </c>
      <c r="C111" s="56" t="s">
        <v>2005</v>
      </c>
      <c r="D111" s="62">
        <v>6.3</v>
      </c>
    </row>
    <row r="112" spans="1:4" x14ac:dyDescent="0.2">
      <c r="A112" s="56">
        <v>72</v>
      </c>
      <c r="B112" s="56" t="s">
        <v>2106</v>
      </c>
      <c r="C112" s="56" t="s">
        <v>2005</v>
      </c>
      <c r="D112" s="62">
        <v>50.13</v>
      </c>
    </row>
    <row r="113" spans="1:4" x14ac:dyDescent="0.2">
      <c r="A113" s="56">
        <v>67</v>
      </c>
      <c r="B113" s="56" t="s">
        <v>2107</v>
      </c>
      <c r="C113" s="56" t="s">
        <v>2005</v>
      </c>
      <c r="D113" s="62">
        <v>16.21</v>
      </c>
    </row>
    <row r="114" spans="1:4" x14ac:dyDescent="0.2">
      <c r="A114" s="56">
        <v>71</v>
      </c>
      <c r="B114" s="56" t="s">
        <v>2108</v>
      </c>
      <c r="C114" s="56" t="s">
        <v>2005</v>
      </c>
      <c r="D114" s="62">
        <v>30.96</v>
      </c>
    </row>
    <row r="115" spans="1:4" x14ac:dyDescent="0.2">
      <c r="A115" s="56">
        <v>73</v>
      </c>
      <c r="B115" s="56" t="s">
        <v>2109</v>
      </c>
      <c r="C115" s="56" t="s">
        <v>2005</v>
      </c>
      <c r="D115" s="62">
        <v>15.51</v>
      </c>
    </row>
    <row r="116" spans="1:4" x14ac:dyDescent="0.2">
      <c r="A116" s="56">
        <v>37997</v>
      </c>
      <c r="B116" s="56" t="s">
        <v>2110</v>
      </c>
      <c r="C116" s="56" t="s">
        <v>2005</v>
      </c>
      <c r="D116" s="62">
        <v>16</v>
      </c>
    </row>
    <row r="117" spans="1:4" x14ac:dyDescent="0.2">
      <c r="A117" s="56">
        <v>37998</v>
      </c>
      <c r="B117" s="56" t="s">
        <v>2111</v>
      </c>
      <c r="C117" s="56" t="s">
        <v>2005</v>
      </c>
      <c r="D117" s="62">
        <v>21.41</v>
      </c>
    </row>
    <row r="118" spans="1:4" x14ac:dyDescent="0.2">
      <c r="A118" s="56">
        <v>10899</v>
      </c>
      <c r="B118" s="56" t="s">
        <v>2112</v>
      </c>
      <c r="C118" s="56" t="s">
        <v>2005</v>
      </c>
      <c r="D118" s="62">
        <v>87.39</v>
      </c>
    </row>
    <row r="119" spans="1:4" x14ac:dyDescent="0.2">
      <c r="A119" s="56">
        <v>10900</v>
      </c>
      <c r="B119" s="56" t="s">
        <v>2113</v>
      </c>
      <c r="C119" s="56" t="s">
        <v>2005</v>
      </c>
      <c r="D119" s="62">
        <v>68.39</v>
      </c>
    </row>
    <row r="120" spans="1:4" x14ac:dyDescent="0.2">
      <c r="A120" s="56">
        <v>46</v>
      </c>
      <c r="B120" s="56" t="s">
        <v>2114</v>
      </c>
      <c r="C120" s="56" t="s">
        <v>2005</v>
      </c>
      <c r="D120" s="62">
        <v>51.81</v>
      </c>
    </row>
    <row r="121" spans="1:4" x14ac:dyDescent="0.2">
      <c r="A121" s="56">
        <v>47</v>
      </c>
      <c r="B121" s="56" t="s">
        <v>2115</v>
      </c>
      <c r="C121" s="56" t="s">
        <v>2005</v>
      </c>
      <c r="D121" s="62">
        <v>88.6</v>
      </c>
    </row>
    <row r="122" spans="1:4" x14ac:dyDescent="0.2">
      <c r="A122" s="56">
        <v>48</v>
      </c>
      <c r="B122" s="56" t="s">
        <v>2116</v>
      </c>
      <c r="C122" s="56" t="s">
        <v>2005</v>
      </c>
      <c r="D122" s="62">
        <v>23.11</v>
      </c>
    </row>
    <row r="123" spans="1:4" x14ac:dyDescent="0.2">
      <c r="A123" s="56">
        <v>52</v>
      </c>
      <c r="B123" s="56" t="s">
        <v>2117</v>
      </c>
      <c r="C123" s="56" t="s">
        <v>2005</v>
      </c>
      <c r="D123" s="62">
        <v>17.559999999999999</v>
      </c>
    </row>
    <row r="124" spans="1:4" x14ac:dyDescent="0.2">
      <c r="A124" s="56">
        <v>43</v>
      </c>
      <c r="B124" s="56" t="s">
        <v>2118</v>
      </c>
      <c r="C124" s="56" t="s">
        <v>2005</v>
      </c>
      <c r="D124" s="62">
        <v>59.25</v>
      </c>
    </row>
    <row r="125" spans="1:4" x14ac:dyDescent="0.2">
      <c r="A125" s="56">
        <v>39719</v>
      </c>
      <c r="B125" s="56" t="s">
        <v>2119</v>
      </c>
      <c r="C125" s="56" t="s">
        <v>2053</v>
      </c>
      <c r="D125" s="62">
        <v>155.91999999999999</v>
      </c>
    </row>
    <row r="126" spans="1:4" x14ac:dyDescent="0.2">
      <c r="A126" s="56">
        <v>3410</v>
      </c>
      <c r="B126" s="56" t="s">
        <v>2120</v>
      </c>
      <c r="C126" s="56" t="s">
        <v>2052</v>
      </c>
      <c r="D126" s="62">
        <v>35.07</v>
      </c>
    </row>
    <row r="127" spans="1:4" x14ac:dyDescent="0.2">
      <c r="A127" s="56">
        <v>4791</v>
      </c>
      <c r="B127" s="56" t="s">
        <v>680</v>
      </c>
      <c r="C127" s="56" t="s">
        <v>2052</v>
      </c>
      <c r="D127" s="62">
        <v>31.62</v>
      </c>
    </row>
    <row r="128" spans="1:4" x14ac:dyDescent="0.2">
      <c r="A128" s="56">
        <v>157</v>
      </c>
      <c r="B128" s="56" t="s">
        <v>2121</v>
      </c>
      <c r="C128" s="56" t="s">
        <v>2052</v>
      </c>
      <c r="D128" s="62">
        <v>219.6</v>
      </c>
    </row>
    <row r="129" spans="1:4" x14ac:dyDescent="0.2">
      <c r="A129" s="56">
        <v>156</v>
      </c>
      <c r="B129" s="56" t="s">
        <v>2122</v>
      </c>
      <c r="C129" s="56" t="s">
        <v>2052</v>
      </c>
      <c r="D129" s="62">
        <v>78.19</v>
      </c>
    </row>
    <row r="130" spans="1:4" x14ac:dyDescent="0.2">
      <c r="A130" s="56">
        <v>131</v>
      </c>
      <c r="B130" s="56" t="s">
        <v>2123</v>
      </c>
      <c r="C130" s="56" t="s">
        <v>2052</v>
      </c>
      <c r="D130" s="62">
        <v>66.87</v>
      </c>
    </row>
    <row r="131" spans="1:4" x14ac:dyDescent="0.2">
      <c r="A131" s="56">
        <v>21114</v>
      </c>
      <c r="B131" s="56" t="s">
        <v>803</v>
      </c>
      <c r="C131" s="56" t="s">
        <v>2005</v>
      </c>
      <c r="D131" s="62">
        <v>30.73</v>
      </c>
    </row>
    <row r="132" spans="1:4" x14ac:dyDescent="0.2">
      <c r="A132" s="56">
        <v>119</v>
      </c>
      <c r="B132" s="56" t="s">
        <v>2124</v>
      </c>
      <c r="C132" s="56" t="s">
        <v>2005</v>
      </c>
      <c r="D132" s="62">
        <v>7.79</v>
      </c>
    </row>
    <row r="133" spans="1:4" x14ac:dyDescent="0.2">
      <c r="A133" s="56">
        <v>122</v>
      </c>
      <c r="B133" s="56" t="s">
        <v>762</v>
      </c>
      <c r="C133" s="56" t="s">
        <v>2005</v>
      </c>
      <c r="D133" s="62">
        <v>59.94</v>
      </c>
    </row>
    <row r="134" spans="1:4" x14ac:dyDescent="0.2">
      <c r="A134" s="56">
        <v>20080</v>
      </c>
      <c r="B134" s="56" t="s">
        <v>884</v>
      </c>
      <c r="C134" s="56" t="s">
        <v>2005</v>
      </c>
      <c r="D134" s="62">
        <v>19.559999999999999</v>
      </c>
    </row>
    <row r="135" spans="1:4" x14ac:dyDescent="0.2">
      <c r="A135" s="56">
        <v>124</v>
      </c>
      <c r="B135" s="56" t="s">
        <v>2125</v>
      </c>
      <c r="C135" s="56" t="s">
        <v>2053</v>
      </c>
      <c r="D135" s="62">
        <v>25.79</v>
      </c>
    </row>
    <row r="136" spans="1:4" x14ac:dyDescent="0.2">
      <c r="A136" s="56">
        <v>7334</v>
      </c>
      <c r="B136" s="56" t="s">
        <v>671</v>
      </c>
      <c r="C136" s="56" t="s">
        <v>2053</v>
      </c>
      <c r="D136" s="62">
        <v>19</v>
      </c>
    </row>
    <row r="137" spans="1:4" x14ac:dyDescent="0.2">
      <c r="A137" s="56">
        <v>123</v>
      </c>
      <c r="B137" s="56" t="s">
        <v>2126</v>
      </c>
      <c r="C137" s="56" t="s">
        <v>2053</v>
      </c>
      <c r="D137" s="62">
        <v>10.55</v>
      </c>
    </row>
    <row r="138" spans="1:4" x14ac:dyDescent="0.2">
      <c r="A138" s="56">
        <v>127</v>
      </c>
      <c r="B138" s="56" t="s">
        <v>2127</v>
      </c>
      <c r="C138" s="56" t="s">
        <v>2053</v>
      </c>
      <c r="D138" s="62">
        <v>25.19</v>
      </c>
    </row>
    <row r="139" spans="1:4" x14ac:dyDescent="0.2">
      <c r="A139" s="56">
        <v>41373</v>
      </c>
      <c r="B139" s="56" t="s">
        <v>2128</v>
      </c>
      <c r="C139" s="56" t="s">
        <v>2053</v>
      </c>
      <c r="D139" s="62">
        <v>35.090000000000003</v>
      </c>
    </row>
    <row r="140" spans="1:4" x14ac:dyDescent="0.2">
      <c r="A140" s="56">
        <v>133</v>
      </c>
      <c r="B140" s="56" t="s">
        <v>2129</v>
      </c>
      <c r="C140" s="56" t="s">
        <v>2053</v>
      </c>
      <c r="D140" s="62">
        <v>10.46</v>
      </c>
    </row>
    <row r="141" spans="1:4" x14ac:dyDescent="0.2">
      <c r="A141" s="56">
        <v>43617</v>
      </c>
      <c r="B141" s="56" t="s">
        <v>2130</v>
      </c>
      <c r="C141" s="56" t="s">
        <v>2053</v>
      </c>
      <c r="D141" s="62">
        <v>11.69</v>
      </c>
    </row>
    <row r="142" spans="1:4" x14ac:dyDescent="0.2">
      <c r="A142" s="56">
        <v>132</v>
      </c>
      <c r="B142" s="56" t="s">
        <v>2131</v>
      </c>
      <c r="C142" s="56" t="s">
        <v>2053</v>
      </c>
      <c r="D142" s="62">
        <v>10.84</v>
      </c>
    </row>
    <row r="143" spans="1:4" x14ac:dyDescent="0.2">
      <c r="A143" s="56">
        <v>43618</v>
      </c>
      <c r="B143" s="56" t="s">
        <v>2132</v>
      </c>
      <c r="C143" s="56" t="s">
        <v>2052</v>
      </c>
      <c r="D143" s="62">
        <v>27.3</v>
      </c>
    </row>
    <row r="144" spans="1:4" x14ac:dyDescent="0.2">
      <c r="A144" s="56">
        <v>37476</v>
      </c>
      <c r="B144" s="56" t="s">
        <v>2133</v>
      </c>
      <c r="C144" s="56" t="s">
        <v>2005</v>
      </c>
      <c r="D144" s="62">
        <v>3494.11</v>
      </c>
    </row>
    <row r="145" spans="1:4" x14ac:dyDescent="0.2">
      <c r="A145" s="56">
        <v>37478</v>
      </c>
      <c r="B145" s="56" t="s">
        <v>2134</v>
      </c>
      <c r="C145" s="56" t="s">
        <v>2005</v>
      </c>
      <c r="D145" s="62">
        <v>4376.47</v>
      </c>
    </row>
    <row r="146" spans="1:4" x14ac:dyDescent="0.2">
      <c r="A146" s="56">
        <v>37477</v>
      </c>
      <c r="B146" s="56" t="s">
        <v>2135</v>
      </c>
      <c r="C146" s="56" t="s">
        <v>2005</v>
      </c>
      <c r="D146" s="62">
        <v>5929.41</v>
      </c>
    </row>
    <row r="147" spans="1:4" x14ac:dyDescent="0.2">
      <c r="A147" s="56">
        <v>37479</v>
      </c>
      <c r="B147" s="56" t="s">
        <v>2136</v>
      </c>
      <c r="C147" s="56" t="s">
        <v>2005</v>
      </c>
      <c r="D147" s="62">
        <v>7032.35</v>
      </c>
    </row>
    <row r="148" spans="1:4" x14ac:dyDescent="0.2">
      <c r="A148" s="56">
        <v>4319</v>
      </c>
      <c r="B148" s="56" t="s">
        <v>2137</v>
      </c>
      <c r="C148" s="56" t="s">
        <v>2005</v>
      </c>
      <c r="D148" s="62">
        <v>2.39</v>
      </c>
    </row>
    <row r="149" spans="1:4" x14ac:dyDescent="0.2">
      <c r="A149" s="56">
        <v>42409</v>
      </c>
      <c r="B149" s="56" t="s">
        <v>2138</v>
      </c>
      <c r="C149" s="56" t="s">
        <v>2052</v>
      </c>
      <c r="D149" s="62">
        <v>17.190000000000001</v>
      </c>
    </row>
    <row r="150" spans="1:4" x14ac:dyDescent="0.2">
      <c r="A150" s="56">
        <v>40553</v>
      </c>
      <c r="B150" s="56" t="s">
        <v>2139</v>
      </c>
      <c r="C150" s="56" t="s">
        <v>2140</v>
      </c>
      <c r="D150" s="62">
        <v>48.5</v>
      </c>
    </row>
    <row r="151" spans="1:4" x14ac:dyDescent="0.2">
      <c r="A151" s="56">
        <v>6114</v>
      </c>
      <c r="B151" s="56" t="s">
        <v>2141</v>
      </c>
      <c r="C151" s="56" t="s">
        <v>2142</v>
      </c>
      <c r="D151" s="62">
        <v>10.83</v>
      </c>
    </row>
    <row r="152" spans="1:4" x14ac:dyDescent="0.2">
      <c r="A152" s="56">
        <v>40912</v>
      </c>
      <c r="B152" s="56" t="s">
        <v>2143</v>
      </c>
      <c r="C152" s="56" t="s">
        <v>2144</v>
      </c>
      <c r="D152" s="62">
        <v>1913.58</v>
      </c>
    </row>
    <row r="153" spans="1:4" x14ac:dyDescent="0.2">
      <c r="A153" s="56">
        <v>247</v>
      </c>
      <c r="B153" s="56" t="s">
        <v>2145</v>
      </c>
      <c r="C153" s="56" t="s">
        <v>2142</v>
      </c>
      <c r="D153" s="62">
        <v>11.56</v>
      </c>
    </row>
    <row r="154" spans="1:4" x14ac:dyDescent="0.2">
      <c r="A154" s="56">
        <v>40919</v>
      </c>
      <c r="B154" s="56" t="s">
        <v>2146</v>
      </c>
      <c r="C154" s="56" t="s">
        <v>2144</v>
      </c>
      <c r="D154" s="62">
        <v>2042.42</v>
      </c>
    </row>
    <row r="155" spans="1:4" x14ac:dyDescent="0.2">
      <c r="A155" s="56">
        <v>40984</v>
      </c>
      <c r="B155" s="56" t="s">
        <v>2147</v>
      </c>
      <c r="C155" s="56" t="s">
        <v>2144</v>
      </c>
      <c r="D155" s="62">
        <v>2026.16</v>
      </c>
    </row>
    <row r="156" spans="1:4" x14ac:dyDescent="0.2">
      <c r="A156" s="56">
        <v>44499</v>
      </c>
      <c r="B156" s="56" t="s">
        <v>2148</v>
      </c>
      <c r="C156" s="56" t="s">
        <v>2142</v>
      </c>
      <c r="D156" s="62">
        <v>11.47</v>
      </c>
    </row>
    <row r="157" spans="1:4" x14ac:dyDescent="0.2">
      <c r="A157" s="56">
        <v>248</v>
      </c>
      <c r="B157" s="56" t="s">
        <v>2149</v>
      </c>
      <c r="C157" s="56" t="s">
        <v>2142</v>
      </c>
      <c r="D157" s="62">
        <v>10.220000000000001</v>
      </c>
    </row>
    <row r="158" spans="1:4" x14ac:dyDescent="0.2">
      <c r="A158" s="56">
        <v>41086</v>
      </c>
      <c r="B158" s="56" t="s">
        <v>2150</v>
      </c>
      <c r="C158" s="56" t="s">
        <v>2144</v>
      </c>
      <c r="D158" s="62">
        <v>1806.2</v>
      </c>
    </row>
    <row r="159" spans="1:4" x14ac:dyDescent="0.2">
      <c r="A159" s="56">
        <v>34466</v>
      </c>
      <c r="B159" s="56" t="s">
        <v>2151</v>
      </c>
      <c r="C159" s="56" t="s">
        <v>2142</v>
      </c>
      <c r="D159" s="62">
        <v>11.56</v>
      </c>
    </row>
    <row r="160" spans="1:4" x14ac:dyDescent="0.2">
      <c r="A160" s="56">
        <v>41083</v>
      </c>
      <c r="B160" s="56" t="s">
        <v>2152</v>
      </c>
      <c r="C160" s="56" t="s">
        <v>2144</v>
      </c>
      <c r="D160" s="62">
        <v>2042.42</v>
      </c>
    </row>
    <row r="161" spans="1:4" x14ac:dyDescent="0.2">
      <c r="A161" s="56">
        <v>252</v>
      </c>
      <c r="B161" s="56" t="s">
        <v>2153</v>
      </c>
      <c r="C161" s="56" t="s">
        <v>2142</v>
      </c>
      <c r="D161" s="62">
        <v>11.56</v>
      </c>
    </row>
    <row r="162" spans="1:4" x14ac:dyDescent="0.2">
      <c r="A162" s="56">
        <v>40909</v>
      </c>
      <c r="B162" s="56" t="s">
        <v>2154</v>
      </c>
      <c r="C162" s="56" t="s">
        <v>2144</v>
      </c>
      <c r="D162" s="62">
        <v>2042.42</v>
      </c>
    </row>
    <row r="163" spans="1:4" x14ac:dyDescent="0.2">
      <c r="A163" s="56">
        <v>242</v>
      </c>
      <c r="B163" s="56" t="s">
        <v>2155</v>
      </c>
      <c r="C163" s="56" t="s">
        <v>2142</v>
      </c>
      <c r="D163" s="62">
        <v>11.65</v>
      </c>
    </row>
    <row r="164" spans="1:4" x14ac:dyDescent="0.2">
      <c r="A164" s="56">
        <v>41085</v>
      </c>
      <c r="B164" s="56" t="s">
        <v>2156</v>
      </c>
      <c r="C164" s="56" t="s">
        <v>2144</v>
      </c>
      <c r="D164" s="62">
        <v>2056.5700000000002</v>
      </c>
    </row>
    <row r="165" spans="1:4" x14ac:dyDescent="0.2">
      <c r="A165" s="56">
        <v>427</v>
      </c>
      <c r="B165" s="56" t="s">
        <v>2157</v>
      </c>
      <c r="C165" s="56" t="s">
        <v>2005</v>
      </c>
      <c r="D165" s="62">
        <v>7.09</v>
      </c>
    </row>
    <row r="166" spans="1:4" x14ac:dyDescent="0.2">
      <c r="A166" s="56">
        <v>417</v>
      </c>
      <c r="B166" s="56" t="s">
        <v>2158</v>
      </c>
      <c r="C166" s="56" t="s">
        <v>2005</v>
      </c>
      <c r="D166" s="62">
        <v>3.34</v>
      </c>
    </row>
    <row r="167" spans="1:4" x14ac:dyDescent="0.2">
      <c r="A167" s="56">
        <v>11273</v>
      </c>
      <c r="B167" s="56" t="s">
        <v>1264</v>
      </c>
      <c r="C167" s="56" t="s">
        <v>2005</v>
      </c>
      <c r="D167" s="62">
        <v>10.37</v>
      </c>
    </row>
    <row r="168" spans="1:4" x14ac:dyDescent="0.2">
      <c r="A168" s="56">
        <v>11272</v>
      </c>
      <c r="B168" s="56" t="s">
        <v>2159</v>
      </c>
      <c r="C168" s="56" t="s">
        <v>2005</v>
      </c>
      <c r="D168" s="62">
        <v>6.26</v>
      </c>
    </row>
    <row r="169" spans="1:4" x14ac:dyDescent="0.2">
      <c r="A169" s="56">
        <v>11275</v>
      </c>
      <c r="B169" s="56" t="s">
        <v>2160</v>
      </c>
      <c r="C169" s="56" t="s">
        <v>2005</v>
      </c>
      <c r="D169" s="62">
        <v>2.5099999999999998</v>
      </c>
    </row>
    <row r="170" spans="1:4" x14ac:dyDescent="0.2">
      <c r="A170" s="56">
        <v>11274</v>
      </c>
      <c r="B170" s="56" t="s">
        <v>2161</v>
      </c>
      <c r="C170" s="56" t="s">
        <v>2005</v>
      </c>
      <c r="D170" s="62">
        <v>1.91</v>
      </c>
    </row>
    <row r="171" spans="1:4" x14ac:dyDescent="0.2">
      <c r="A171" s="56">
        <v>38470</v>
      </c>
      <c r="B171" s="56" t="s">
        <v>2162</v>
      </c>
      <c r="C171" s="56" t="s">
        <v>2005</v>
      </c>
      <c r="D171" s="62">
        <v>38.369999999999997</v>
      </c>
    </row>
    <row r="172" spans="1:4" x14ac:dyDescent="0.2">
      <c r="A172" s="56">
        <v>38547</v>
      </c>
      <c r="B172" s="56" t="s">
        <v>2163</v>
      </c>
      <c r="C172" s="56" t="s">
        <v>2005</v>
      </c>
      <c r="D172" s="62">
        <v>104.7</v>
      </c>
    </row>
    <row r="173" spans="1:4" x14ac:dyDescent="0.2">
      <c r="A173" s="56">
        <v>38469</v>
      </c>
      <c r="B173" s="56" t="s">
        <v>2164</v>
      </c>
      <c r="C173" s="56" t="s">
        <v>2005</v>
      </c>
      <c r="D173" s="62">
        <v>112.58</v>
      </c>
    </row>
    <row r="174" spans="1:4" x14ac:dyDescent="0.2">
      <c r="A174" s="56">
        <v>38467</v>
      </c>
      <c r="B174" s="56" t="s">
        <v>2165</v>
      </c>
      <c r="C174" s="56" t="s">
        <v>2005</v>
      </c>
      <c r="D174" s="62">
        <v>63.35</v>
      </c>
    </row>
    <row r="175" spans="1:4" x14ac:dyDescent="0.2">
      <c r="A175" s="56">
        <v>38468</v>
      </c>
      <c r="B175" s="56" t="s">
        <v>2166</v>
      </c>
      <c r="C175" s="56" t="s">
        <v>2005</v>
      </c>
      <c r="D175" s="62">
        <v>69.709999999999994</v>
      </c>
    </row>
    <row r="176" spans="1:4" x14ac:dyDescent="0.2">
      <c r="A176" s="56">
        <v>38471</v>
      </c>
      <c r="B176" s="56" t="s">
        <v>2167</v>
      </c>
      <c r="C176" s="56" t="s">
        <v>2005</v>
      </c>
      <c r="D176" s="62">
        <v>90.52</v>
      </c>
    </row>
    <row r="177" spans="1:4" x14ac:dyDescent="0.2">
      <c r="A177" s="56">
        <v>37370</v>
      </c>
      <c r="B177" s="56" t="s">
        <v>75</v>
      </c>
      <c r="C177" s="56" t="s">
        <v>2142</v>
      </c>
      <c r="D177" s="62">
        <v>2.2599999999999998</v>
      </c>
    </row>
    <row r="178" spans="1:4" x14ac:dyDescent="0.2">
      <c r="A178" s="56">
        <v>40862</v>
      </c>
      <c r="B178" s="56" t="s">
        <v>2168</v>
      </c>
      <c r="C178" s="56" t="s">
        <v>2144</v>
      </c>
      <c r="D178" s="62">
        <v>427.05</v>
      </c>
    </row>
    <row r="179" spans="1:4" x14ac:dyDescent="0.2">
      <c r="A179" s="56">
        <v>10658</v>
      </c>
      <c r="B179" s="56" t="s">
        <v>2169</v>
      </c>
      <c r="C179" s="56" t="s">
        <v>2005</v>
      </c>
      <c r="D179" s="62">
        <v>8364.5</v>
      </c>
    </row>
    <row r="180" spans="1:4" x14ac:dyDescent="0.2">
      <c r="A180" s="56">
        <v>253</v>
      </c>
      <c r="B180" s="56" t="s">
        <v>2170</v>
      </c>
      <c r="C180" s="56" t="s">
        <v>2142</v>
      </c>
      <c r="D180" s="62">
        <v>15.27</v>
      </c>
    </row>
    <row r="181" spans="1:4" x14ac:dyDescent="0.2">
      <c r="A181" s="56">
        <v>40809</v>
      </c>
      <c r="B181" s="56" t="s">
        <v>68</v>
      </c>
      <c r="C181" s="56" t="s">
        <v>2144</v>
      </c>
      <c r="D181" s="62">
        <v>2694.34</v>
      </c>
    </row>
    <row r="182" spans="1:4" x14ac:dyDescent="0.2">
      <c r="A182" s="56">
        <v>42428</v>
      </c>
      <c r="B182" s="56" t="s">
        <v>2171</v>
      </c>
      <c r="C182" s="56" t="s">
        <v>2005</v>
      </c>
      <c r="D182" s="62">
        <v>2251</v>
      </c>
    </row>
    <row r="183" spans="1:4" x14ac:dyDescent="0.2">
      <c r="A183" s="56">
        <v>583</v>
      </c>
      <c r="B183" s="56" t="s">
        <v>2172</v>
      </c>
      <c r="C183" s="56" t="s">
        <v>2052</v>
      </c>
      <c r="D183" s="62">
        <v>40.53</v>
      </c>
    </row>
    <row r="184" spans="1:4" x14ac:dyDescent="0.2">
      <c r="A184" s="56">
        <v>301</v>
      </c>
      <c r="B184" s="56" t="s">
        <v>776</v>
      </c>
      <c r="C184" s="56" t="s">
        <v>2005</v>
      </c>
      <c r="D184" s="62">
        <v>3.49</v>
      </c>
    </row>
    <row r="185" spans="1:4" x14ac:dyDescent="0.2">
      <c r="A185" s="56">
        <v>296</v>
      </c>
      <c r="B185" s="56" t="s">
        <v>767</v>
      </c>
      <c r="C185" s="56" t="s">
        <v>2005</v>
      </c>
      <c r="D185" s="62">
        <v>1.97</v>
      </c>
    </row>
    <row r="186" spans="1:4" x14ac:dyDescent="0.2">
      <c r="A186" s="56">
        <v>297</v>
      </c>
      <c r="B186" s="56" t="s">
        <v>2173</v>
      </c>
      <c r="C186" s="56" t="s">
        <v>2005</v>
      </c>
      <c r="D186" s="62">
        <v>2.9</v>
      </c>
    </row>
    <row r="187" spans="1:4" x14ac:dyDescent="0.2">
      <c r="A187" s="56">
        <v>299</v>
      </c>
      <c r="B187" s="56" t="s">
        <v>1437</v>
      </c>
      <c r="C187" s="56" t="s">
        <v>2005</v>
      </c>
      <c r="D187" s="62">
        <v>4.09</v>
      </c>
    </row>
    <row r="188" spans="1:4" x14ac:dyDescent="0.2">
      <c r="A188" s="56">
        <v>300</v>
      </c>
      <c r="B188" s="56" t="s">
        <v>2174</v>
      </c>
      <c r="C188" s="56" t="s">
        <v>2005</v>
      </c>
      <c r="D188" s="62">
        <v>14.16</v>
      </c>
    </row>
    <row r="189" spans="1:4" x14ac:dyDescent="0.2">
      <c r="A189" s="56">
        <v>20085</v>
      </c>
      <c r="B189" s="56" t="s">
        <v>2175</v>
      </c>
      <c r="C189" s="56" t="s">
        <v>2005</v>
      </c>
      <c r="D189" s="62">
        <v>2.59</v>
      </c>
    </row>
    <row r="190" spans="1:4" x14ac:dyDescent="0.2">
      <c r="A190" s="56">
        <v>298</v>
      </c>
      <c r="B190" s="56" t="s">
        <v>1467</v>
      </c>
      <c r="C190" s="56" t="s">
        <v>2005</v>
      </c>
      <c r="D190" s="62">
        <v>3.15</v>
      </c>
    </row>
    <row r="191" spans="1:4" x14ac:dyDescent="0.2">
      <c r="A191" s="56">
        <v>311</v>
      </c>
      <c r="B191" s="56" t="s">
        <v>2176</v>
      </c>
      <c r="C191" s="56" t="s">
        <v>2005</v>
      </c>
      <c r="D191" s="62">
        <v>11.68</v>
      </c>
    </row>
    <row r="192" spans="1:4" x14ac:dyDescent="0.2">
      <c r="A192" s="56">
        <v>318</v>
      </c>
      <c r="B192" s="56" t="s">
        <v>2177</v>
      </c>
      <c r="C192" s="56" t="s">
        <v>2005</v>
      </c>
      <c r="D192" s="62">
        <v>23.53</v>
      </c>
    </row>
    <row r="193" spans="1:4" x14ac:dyDescent="0.2">
      <c r="A193" s="56">
        <v>319</v>
      </c>
      <c r="B193" s="56" t="s">
        <v>2178</v>
      </c>
      <c r="C193" s="56" t="s">
        <v>2005</v>
      </c>
      <c r="D193" s="62">
        <v>36.89</v>
      </c>
    </row>
    <row r="194" spans="1:4" x14ac:dyDescent="0.2">
      <c r="A194" s="56">
        <v>303</v>
      </c>
      <c r="B194" s="56" t="s">
        <v>2179</v>
      </c>
      <c r="C194" s="56" t="s">
        <v>2005</v>
      </c>
      <c r="D194" s="62">
        <v>3.86</v>
      </c>
    </row>
    <row r="195" spans="1:4" x14ac:dyDescent="0.2">
      <c r="A195" s="56">
        <v>305</v>
      </c>
      <c r="B195" s="56" t="s">
        <v>2180</v>
      </c>
      <c r="C195" s="56" t="s">
        <v>2005</v>
      </c>
      <c r="D195" s="62">
        <v>12.16</v>
      </c>
    </row>
    <row r="196" spans="1:4" x14ac:dyDescent="0.2">
      <c r="A196" s="56">
        <v>306</v>
      </c>
      <c r="B196" s="56" t="s">
        <v>2181</v>
      </c>
      <c r="C196" s="56" t="s">
        <v>2005</v>
      </c>
      <c r="D196" s="62">
        <v>18.440000000000001</v>
      </c>
    </row>
    <row r="197" spans="1:4" x14ac:dyDescent="0.2">
      <c r="A197" s="56">
        <v>307</v>
      </c>
      <c r="B197" s="56" t="s">
        <v>2182</v>
      </c>
      <c r="C197" s="56" t="s">
        <v>2005</v>
      </c>
      <c r="D197" s="62">
        <v>46.6</v>
      </c>
    </row>
    <row r="198" spans="1:4" x14ac:dyDescent="0.2">
      <c r="A198" s="56">
        <v>309</v>
      </c>
      <c r="B198" s="56" t="s">
        <v>2183</v>
      </c>
      <c r="C198" s="56" t="s">
        <v>2005</v>
      </c>
      <c r="D198" s="62">
        <v>76.34</v>
      </c>
    </row>
    <row r="199" spans="1:4" x14ac:dyDescent="0.2">
      <c r="A199" s="56">
        <v>310</v>
      </c>
      <c r="B199" s="56" t="s">
        <v>2184</v>
      </c>
      <c r="C199" s="56" t="s">
        <v>2005</v>
      </c>
      <c r="D199" s="62">
        <v>105.8</v>
      </c>
    </row>
    <row r="200" spans="1:4" x14ac:dyDescent="0.2">
      <c r="A200" s="56">
        <v>328</v>
      </c>
      <c r="B200" s="56" t="s">
        <v>2185</v>
      </c>
      <c r="C200" s="56" t="s">
        <v>2005</v>
      </c>
      <c r="D200" s="62">
        <v>9.25</v>
      </c>
    </row>
    <row r="201" spans="1:4" x14ac:dyDescent="0.2">
      <c r="A201" s="56">
        <v>325</v>
      </c>
      <c r="B201" s="56" t="s">
        <v>2186</v>
      </c>
      <c r="C201" s="56" t="s">
        <v>2005</v>
      </c>
      <c r="D201" s="62">
        <v>2.73</v>
      </c>
    </row>
    <row r="202" spans="1:4" x14ac:dyDescent="0.2">
      <c r="A202" s="56">
        <v>20326</v>
      </c>
      <c r="B202" s="56" t="s">
        <v>2187</v>
      </c>
      <c r="C202" s="56" t="s">
        <v>2005</v>
      </c>
      <c r="D202" s="62">
        <v>4.99</v>
      </c>
    </row>
    <row r="203" spans="1:4" x14ac:dyDescent="0.2">
      <c r="A203" s="56">
        <v>329</v>
      </c>
      <c r="B203" s="56" t="s">
        <v>2188</v>
      </c>
      <c r="C203" s="56" t="s">
        <v>2005</v>
      </c>
      <c r="D203" s="62">
        <v>7.73</v>
      </c>
    </row>
    <row r="204" spans="1:4" x14ac:dyDescent="0.2">
      <c r="A204" s="56">
        <v>308</v>
      </c>
      <c r="B204" s="56" t="s">
        <v>2189</v>
      </c>
      <c r="C204" s="56" t="s">
        <v>2005</v>
      </c>
      <c r="D204" s="62">
        <v>104.01</v>
      </c>
    </row>
    <row r="205" spans="1:4" x14ac:dyDescent="0.2">
      <c r="A205" s="56">
        <v>39642</v>
      </c>
      <c r="B205" s="56" t="s">
        <v>2190</v>
      </c>
      <c r="C205" s="56" t="s">
        <v>2005</v>
      </c>
      <c r="D205" s="62">
        <v>3.43</v>
      </c>
    </row>
    <row r="206" spans="1:4" x14ac:dyDescent="0.2">
      <c r="A206" s="56">
        <v>39641</v>
      </c>
      <c r="B206" s="56" t="s">
        <v>2191</v>
      </c>
      <c r="C206" s="56" t="s">
        <v>2005</v>
      </c>
      <c r="D206" s="62">
        <v>3.01</v>
      </c>
    </row>
    <row r="207" spans="1:4" x14ac:dyDescent="0.2">
      <c r="A207" s="56">
        <v>39643</v>
      </c>
      <c r="B207" s="56" t="s">
        <v>2192</v>
      </c>
      <c r="C207" s="56" t="s">
        <v>2005</v>
      </c>
      <c r="D207" s="62">
        <v>4.0199999999999996</v>
      </c>
    </row>
    <row r="208" spans="1:4" x14ac:dyDescent="0.2">
      <c r="A208" s="56">
        <v>39644</v>
      </c>
      <c r="B208" s="56" t="s">
        <v>2193</v>
      </c>
      <c r="C208" s="56" t="s">
        <v>2005</v>
      </c>
      <c r="D208" s="62">
        <v>6.24</v>
      </c>
    </row>
    <row r="209" spans="1:4" x14ac:dyDescent="0.2">
      <c r="A209" s="56">
        <v>39645</v>
      </c>
      <c r="B209" s="56" t="s">
        <v>2194</v>
      </c>
      <c r="C209" s="56" t="s">
        <v>2005</v>
      </c>
      <c r="D209" s="62">
        <v>6.84</v>
      </c>
    </row>
    <row r="210" spans="1:4" x14ac:dyDescent="0.2">
      <c r="A210" s="56">
        <v>41610</v>
      </c>
      <c r="B210" s="56" t="s">
        <v>2195</v>
      </c>
      <c r="C210" s="56" t="s">
        <v>2005</v>
      </c>
      <c r="D210" s="62">
        <v>648.24</v>
      </c>
    </row>
    <row r="211" spans="1:4" x14ac:dyDescent="0.2">
      <c r="A211" s="56">
        <v>41611</v>
      </c>
      <c r="B211" s="56" t="s">
        <v>2196</v>
      </c>
      <c r="C211" s="56" t="s">
        <v>2005</v>
      </c>
      <c r="D211" s="62">
        <v>1021.76</v>
      </c>
    </row>
    <row r="212" spans="1:4" x14ac:dyDescent="0.2">
      <c r="A212" s="56">
        <v>41612</v>
      </c>
      <c r="B212" s="56" t="s">
        <v>2197</v>
      </c>
      <c r="C212" s="56" t="s">
        <v>2005</v>
      </c>
      <c r="D212" s="62">
        <v>1434.7</v>
      </c>
    </row>
    <row r="213" spans="1:4" x14ac:dyDescent="0.2">
      <c r="A213" s="56">
        <v>41637</v>
      </c>
      <c r="B213" s="56" t="s">
        <v>2198</v>
      </c>
      <c r="C213" s="56" t="s">
        <v>2005</v>
      </c>
      <c r="D213" s="62">
        <v>134.11000000000001</v>
      </c>
    </row>
    <row r="214" spans="1:4" x14ac:dyDescent="0.2">
      <c r="A214" s="56">
        <v>41638</v>
      </c>
      <c r="B214" s="56" t="s">
        <v>2199</v>
      </c>
      <c r="C214" s="56" t="s">
        <v>2005</v>
      </c>
      <c r="D214" s="62">
        <v>174.7</v>
      </c>
    </row>
    <row r="215" spans="1:4" x14ac:dyDescent="0.2">
      <c r="A215" s="56">
        <v>41639</v>
      </c>
      <c r="B215" s="56" t="s">
        <v>2200</v>
      </c>
      <c r="C215" s="56" t="s">
        <v>2005</v>
      </c>
      <c r="D215" s="62">
        <v>422.64</v>
      </c>
    </row>
    <row r="216" spans="1:4" x14ac:dyDescent="0.2">
      <c r="A216" s="56">
        <v>11789</v>
      </c>
      <c r="B216" s="56" t="s">
        <v>2201</v>
      </c>
      <c r="C216" s="56" t="s">
        <v>2005</v>
      </c>
      <c r="D216" s="62">
        <v>0.94</v>
      </c>
    </row>
    <row r="217" spans="1:4" x14ac:dyDescent="0.2">
      <c r="A217" s="56">
        <v>20975</v>
      </c>
      <c r="B217" s="56" t="s">
        <v>2202</v>
      </c>
      <c r="C217" s="56" t="s">
        <v>2005</v>
      </c>
      <c r="D217" s="62">
        <v>13.7</v>
      </c>
    </row>
    <row r="218" spans="1:4" x14ac:dyDescent="0.2">
      <c r="A218" s="56">
        <v>20976</v>
      </c>
      <c r="B218" s="56" t="s">
        <v>2203</v>
      </c>
      <c r="C218" s="56" t="s">
        <v>2005</v>
      </c>
      <c r="D218" s="62">
        <v>20.7</v>
      </c>
    </row>
    <row r="219" spans="1:4" x14ac:dyDescent="0.2">
      <c r="A219" s="56">
        <v>40340</v>
      </c>
      <c r="B219" s="56" t="s">
        <v>2204</v>
      </c>
      <c r="C219" s="56" t="s">
        <v>2005</v>
      </c>
      <c r="D219" s="62">
        <v>25.67</v>
      </c>
    </row>
    <row r="220" spans="1:4" x14ac:dyDescent="0.2">
      <c r="A220" s="56">
        <v>40341</v>
      </c>
      <c r="B220" s="56" t="s">
        <v>2205</v>
      </c>
      <c r="C220" s="56" t="s">
        <v>2005</v>
      </c>
      <c r="D220" s="62">
        <v>30.64</v>
      </c>
    </row>
    <row r="221" spans="1:4" x14ac:dyDescent="0.2">
      <c r="A221" s="56">
        <v>40342</v>
      </c>
      <c r="B221" s="56" t="s">
        <v>2206</v>
      </c>
      <c r="C221" s="56" t="s">
        <v>2005</v>
      </c>
      <c r="D221" s="62">
        <v>36.54</v>
      </c>
    </row>
    <row r="222" spans="1:4" x14ac:dyDescent="0.2">
      <c r="A222" s="56">
        <v>40343</v>
      </c>
      <c r="B222" s="56" t="s">
        <v>2207</v>
      </c>
      <c r="C222" s="56" t="s">
        <v>2005</v>
      </c>
      <c r="D222" s="62">
        <v>43.34</v>
      </c>
    </row>
    <row r="223" spans="1:4" x14ac:dyDescent="0.2">
      <c r="A223" s="56">
        <v>40344</v>
      </c>
      <c r="B223" s="56" t="s">
        <v>2208</v>
      </c>
      <c r="C223" s="56" t="s">
        <v>2005</v>
      </c>
      <c r="D223" s="62">
        <v>59.09</v>
      </c>
    </row>
    <row r="224" spans="1:4" x14ac:dyDescent="0.2">
      <c r="A224" s="56">
        <v>40345</v>
      </c>
      <c r="B224" s="56" t="s">
        <v>2209</v>
      </c>
      <c r="C224" s="56" t="s">
        <v>2005</v>
      </c>
      <c r="D224" s="62">
        <v>72.81</v>
      </c>
    </row>
    <row r="225" spans="1:4" x14ac:dyDescent="0.2">
      <c r="A225" s="56">
        <v>40346</v>
      </c>
      <c r="B225" s="56" t="s">
        <v>2210</v>
      </c>
      <c r="C225" s="56" t="s">
        <v>2005</v>
      </c>
      <c r="D225" s="62">
        <v>84.45</v>
      </c>
    </row>
    <row r="226" spans="1:4" x14ac:dyDescent="0.2">
      <c r="A226" s="56">
        <v>40347</v>
      </c>
      <c r="B226" s="56" t="s">
        <v>2211</v>
      </c>
      <c r="C226" s="56" t="s">
        <v>2005</v>
      </c>
      <c r="D226" s="62">
        <v>106.11</v>
      </c>
    </row>
    <row r="227" spans="1:4" x14ac:dyDescent="0.2">
      <c r="A227" s="56">
        <v>6138</v>
      </c>
      <c r="B227" s="56" t="s">
        <v>2212</v>
      </c>
      <c r="C227" s="56" t="s">
        <v>2005</v>
      </c>
      <c r="D227" s="62">
        <v>7.93</v>
      </c>
    </row>
    <row r="228" spans="1:4" x14ac:dyDescent="0.2">
      <c r="A228" s="56">
        <v>43424</v>
      </c>
      <c r="B228" s="56" t="s">
        <v>2213</v>
      </c>
      <c r="C228" s="56" t="s">
        <v>2005</v>
      </c>
      <c r="D228" s="62">
        <v>543.12</v>
      </c>
    </row>
    <row r="229" spans="1:4" x14ac:dyDescent="0.2">
      <c r="A229" s="56">
        <v>43426</v>
      </c>
      <c r="B229" s="56" t="s">
        <v>2214</v>
      </c>
      <c r="C229" s="56" t="s">
        <v>2005</v>
      </c>
      <c r="D229" s="62">
        <v>1873.23</v>
      </c>
    </row>
    <row r="230" spans="1:4" x14ac:dyDescent="0.2">
      <c r="A230" s="56">
        <v>12565</v>
      </c>
      <c r="B230" s="56" t="s">
        <v>2215</v>
      </c>
      <c r="C230" s="56" t="s">
        <v>2005</v>
      </c>
      <c r="D230" s="62">
        <v>656.92</v>
      </c>
    </row>
    <row r="231" spans="1:4" x14ac:dyDescent="0.2">
      <c r="A231" s="56">
        <v>12567</v>
      </c>
      <c r="B231" s="56" t="s">
        <v>2216</v>
      </c>
      <c r="C231" s="56" t="s">
        <v>2005</v>
      </c>
      <c r="D231" s="62">
        <v>882.35</v>
      </c>
    </row>
    <row r="232" spans="1:4" x14ac:dyDescent="0.2">
      <c r="A232" s="56">
        <v>12568</v>
      </c>
      <c r="B232" s="56" t="s">
        <v>2217</v>
      </c>
      <c r="C232" s="56" t="s">
        <v>2005</v>
      </c>
      <c r="D232" s="62">
        <v>1235.29</v>
      </c>
    </row>
    <row r="233" spans="1:4" x14ac:dyDescent="0.2">
      <c r="A233" s="56">
        <v>43441</v>
      </c>
      <c r="B233" s="56" t="s">
        <v>2218</v>
      </c>
      <c r="C233" s="56" t="s">
        <v>2005</v>
      </c>
      <c r="D233" s="62">
        <v>158.82</v>
      </c>
    </row>
    <row r="234" spans="1:4" x14ac:dyDescent="0.2">
      <c r="A234" s="56">
        <v>43423</v>
      </c>
      <c r="B234" s="56" t="s">
        <v>2219</v>
      </c>
      <c r="C234" s="56" t="s">
        <v>2005</v>
      </c>
      <c r="D234" s="62">
        <v>74.11</v>
      </c>
    </row>
    <row r="235" spans="1:4" x14ac:dyDescent="0.2">
      <c r="A235" s="56">
        <v>12532</v>
      </c>
      <c r="B235" s="56" t="s">
        <v>2220</v>
      </c>
      <c r="C235" s="56" t="s">
        <v>2005</v>
      </c>
      <c r="D235" s="62">
        <v>114.3</v>
      </c>
    </row>
    <row r="236" spans="1:4" x14ac:dyDescent="0.2">
      <c r="A236" s="56">
        <v>43444</v>
      </c>
      <c r="B236" s="56" t="s">
        <v>2221</v>
      </c>
      <c r="C236" s="56" t="s">
        <v>2005</v>
      </c>
      <c r="D236" s="62">
        <v>383.82</v>
      </c>
    </row>
    <row r="237" spans="1:4" x14ac:dyDescent="0.2">
      <c r="A237" s="56">
        <v>12551</v>
      </c>
      <c r="B237" s="56" t="s">
        <v>2222</v>
      </c>
      <c r="C237" s="56" t="s">
        <v>2005</v>
      </c>
      <c r="D237" s="62">
        <v>273.83999999999997</v>
      </c>
    </row>
    <row r="238" spans="1:4" x14ac:dyDescent="0.2">
      <c r="A238" s="56">
        <v>43442</v>
      </c>
      <c r="B238" s="56" t="s">
        <v>2223</v>
      </c>
      <c r="C238" s="56" t="s">
        <v>2005</v>
      </c>
      <c r="D238" s="62">
        <v>211.76</v>
      </c>
    </row>
    <row r="239" spans="1:4" x14ac:dyDescent="0.2">
      <c r="A239" s="56">
        <v>43443</v>
      </c>
      <c r="B239" s="56" t="s">
        <v>2224</v>
      </c>
      <c r="C239" s="56" t="s">
        <v>2005</v>
      </c>
      <c r="D239" s="62">
        <v>277.94</v>
      </c>
    </row>
    <row r="240" spans="1:4" x14ac:dyDescent="0.2">
      <c r="A240" s="56">
        <v>12544</v>
      </c>
      <c r="B240" s="56" t="s">
        <v>2225</v>
      </c>
      <c r="C240" s="56" t="s">
        <v>2005</v>
      </c>
      <c r="D240" s="62">
        <v>149.99</v>
      </c>
    </row>
    <row r="241" spans="1:4" x14ac:dyDescent="0.2">
      <c r="A241" s="56">
        <v>12547</v>
      </c>
      <c r="B241" s="56" t="s">
        <v>2226</v>
      </c>
      <c r="C241" s="56" t="s">
        <v>2005</v>
      </c>
      <c r="D241" s="62">
        <v>201.74</v>
      </c>
    </row>
    <row r="242" spans="1:4" x14ac:dyDescent="0.2">
      <c r="A242" s="56">
        <v>43445</v>
      </c>
      <c r="B242" s="56" t="s">
        <v>2227</v>
      </c>
      <c r="C242" s="56" t="s">
        <v>2005</v>
      </c>
      <c r="D242" s="62">
        <v>529.41</v>
      </c>
    </row>
    <row r="243" spans="1:4" x14ac:dyDescent="0.2">
      <c r="A243" s="56">
        <v>12563</v>
      </c>
      <c r="B243" s="56" t="s">
        <v>2228</v>
      </c>
      <c r="C243" s="56" t="s">
        <v>2005</v>
      </c>
      <c r="D243" s="62">
        <v>378.77</v>
      </c>
    </row>
    <row r="244" spans="1:4" x14ac:dyDescent="0.2">
      <c r="A244" s="56">
        <v>43425</v>
      </c>
      <c r="B244" s="56" t="s">
        <v>2229</v>
      </c>
      <c r="C244" s="56" t="s">
        <v>2005</v>
      </c>
      <c r="D244" s="62">
        <v>238.23</v>
      </c>
    </row>
    <row r="245" spans="1:4" x14ac:dyDescent="0.2">
      <c r="A245" s="56">
        <v>43446</v>
      </c>
      <c r="B245" s="56" t="s">
        <v>2230</v>
      </c>
      <c r="C245" s="56" t="s">
        <v>2005</v>
      </c>
      <c r="D245" s="62">
        <v>502.94</v>
      </c>
    </row>
    <row r="246" spans="1:4" x14ac:dyDescent="0.2">
      <c r="A246" s="56">
        <v>43447</v>
      </c>
      <c r="B246" s="56" t="s">
        <v>2231</v>
      </c>
      <c r="C246" s="56" t="s">
        <v>2005</v>
      </c>
      <c r="D246" s="62">
        <v>617.64</v>
      </c>
    </row>
    <row r="247" spans="1:4" x14ac:dyDescent="0.2">
      <c r="A247" s="56">
        <v>43448</v>
      </c>
      <c r="B247" s="56" t="s">
        <v>2232</v>
      </c>
      <c r="C247" s="56" t="s">
        <v>2005</v>
      </c>
      <c r="D247" s="62">
        <v>864.7</v>
      </c>
    </row>
    <row r="248" spans="1:4" x14ac:dyDescent="0.2">
      <c r="A248" s="56">
        <v>13761</v>
      </c>
      <c r="B248" s="56" t="s">
        <v>2233</v>
      </c>
      <c r="C248" s="56" t="s">
        <v>2005</v>
      </c>
      <c r="D248" s="62">
        <v>2102.46</v>
      </c>
    </row>
    <row r="249" spans="1:4" x14ac:dyDescent="0.2">
      <c r="A249" s="56">
        <v>4814</v>
      </c>
      <c r="B249" s="56" t="s">
        <v>2234</v>
      </c>
      <c r="C249" s="56" t="s">
        <v>2005</v>
      </c>
      <c r="D249" s="62">
        <v>99.49</v>
      </c>
    </row>
    <row r="250" spans="1:4" x14ac:dyDescent="0.2">
      <c r="A250" s="56">
        <v>44473</v>
      </c>
      <c r="B250" s="56" t="s">
        <v>2235</v>
      </c>
      <c r="C250" s="56" t="s">
        <v>2005</v>
      </c>
      <c r="D250" s="62">
        <v>2847.08</v>
      </c>
    </row>
    <row r="251" spans="1:4" x14ac:dyDescent="0.2">
      <c r="A251" s="56">
        <v>6122</v>
      </c>
      <c r="B251" s="56" t="s">
        <v>2236</v>
      </c>
      <c r="C251" s="56" t="s">
        <v>2142</v>
      </c>
      <c r="D251" s="62">
        <v>15.27</v>
      </c>
    </row>
    <row r="252" spans="1:4" x14ac:dyDescent="0.2">
      <c r="A252" s="56">
        <v>40810</v>
      </c>
      <c r="B252" s="56" t="s">
        <v>2237</v>
      </c>
      <c r="C252" s="56" t="s">
        <v>2144</v>
      </c>
      <c r="D252" s="62">
        <v>2694.34</v>
      </c>
    </row>
    <row r="253" spans="1:4" x14ac:dyDescent="0.2">
      <c r="A253" s="56">
        <v>21100</v>
      </c>
      <c r="B253" s="56" t="s">
        <v>2238</v>
      </c>
      <c r="C253" s="56" t="s">
        <v>2005</v>
      </c>
      <c r="D253" s="62">
        <v>3563.75</v>
      </c>
    </row>
    <row r="254" spans="1:4" x14ac:dyDescent="0.2">
      <c r="A254" s="56">
        <v>11816</v>
      </c>
      <c r="B254" s="56" t="s">
        <v>2239</v>
      </c>
      <c r="C254" s="56" t="s">
        <v>2005</v>
      </c>
      <c r="D254" s="62">
        <v>3800</v>
      </c>
    </row>
    <row r="255" spans="1:4" x14ac:dyDescent="0.2">
      <c r="A255" s="56">
        <v>11814</v>
      </c>
      <c r="B255" s="56" t="s">
        <v>2240</v>
      </c>
      <c r="C255" s="56" t="s">
        <v>2005</v>
      </c>
      <c r="D255" s="62">
        <v>8271.64</v>
      </c>
    </row>
    <row r="256" spans="1:4" x14ac:dyDescent="0.2">
      <c r="A256" s="56">
        <v>14186</v>
      </c>
      <c r="B256" s="56" t="s">
        <v>2241</v>
      </c>
      <c r="C256" s="56" t="s">
        <v>2005</v>
      </c>
      <c r="D256" s="62">
        <v>10386.17</v>
      </c>
    </row>
    <row r="257" spans="1:4" x14ac:dyDescent="0.2">
      <c r="A257" s="56">
        <v>14185</v>
      </c>
      <c r="B257" s="56" t="s">
        <v>2242</v>
      </c>
      <c r="C257" s="56" t="s">
        <v>2005</v>
      </c>
      <c r="D257" s="62">
        <v>13454.13</v>
      </c>
    </row>
    <row r="258" spans="1:4" x14ac:dyDescent="0.2">
      <c r="A258" s="56">
        <v>11811</v>
      </c>
      <c r="B258" s="56" t="s">
        <v>2243</v>
      </c>
      <c r="C258" s="56" t="s">
        <v>2005</v>
      </c>
      <c r="D258" s="62">
        <v>5144.3500000000004</v>
      </c>
    </row>
    <row r="259" spans="1:4" x14ac:dyDescent="0.2">
      <c r="A259" s="56">
        <v>44498</v>
      </c>
      <c r="B259" s="56" t="s">
        <v>2244</v>
      </c>
      <c r="C259" s="56" t="s">
        <v>2005</v>
      </c>
      <c r="D259" s="62">
        <v>291184.53000000003</v>
      </c>
    </row>
    <row r="260" spans="1:4" x14ac:dyDescent="0.2">
      <c r="A260" s="56">
        <v>34469</v>
      </c>
      <c r="B260" s="56" t="s">
        <v>2245</v>
      </c>
      <c r="C260" s="56" t="s">
        <v>2005</v>
      </c>
      <c r="D260" s="62">
        <v>10372.16</v>
      </c>
    </row>
    <row r="261" spans="1:4" x14ac:dyDescent="0.2">
      <c r="A261" s="56">
        <v>34476</v>
      </c>
      <c r="B261" s="56" t="s">
        <v>2246</v>
      </c>
      <c r="C261" s="56" t="s">
        <v>2005</v>
      </c>
      <c r="D261" s="62">
        <v>5409.52</v>
      </c>
    </row>
    <row r="262" spans="1:4" x14ac:dyDescent="0.2">
      <c r="A262" s="56">
        <v>34477</v>
      </c>
      <c r="B262" s="56" t="s">
        <v>2247</v>
      </c>
      <c r="C262" s="56" t="s">
        <v>2005</v>
      </c>
      <c r="D262" s="62">
        <v>7179.48</v>
      </c>
    </row>
    <row r="263" spans="1:4" x14ac:dyDescent="0.2">
      <c r="A263" s="56">
        <v>34482</v>
      </c>
      <c r="B263" s="56" t="s">
        <v>2248</v>
      </c>
      <c r="C263" s="56" t="s">
        <v>2005</v>
      </c>
      <c r="D263" s="62">
        <v>6705.24</v>
      </c>
    </row>
    <row r="264" spans="1:4" x14ac:dyDescent="0.2">
      <c r="A264" s="56">
        <v>34472</v>
      </c>
      <c r="B264" s="56" t="s">
        <v>2249</v>
      </c>
      <c r="C264" s="56" t="s">
        <v>2005</v>
      </c>
      <c r="D264" s="62">
        <v>3191.19</v>
      </c>
    </row>
    <row r="265" spans="1:4" x14ac:dyDescent="0.2">
      <c r="A265" s="56">
        <v>42425</v>
      </c>
      <c r="B265" s="56" t="s">
        <v>1524</v>
      </c>
      <c r="C265" s="56" t="s">
        <v>2005</v>
      </c>
      <c r="D265" s="62">
        <v>2357.5700000000002</v>
      </c>
    </row>
    <row r="266" spans="1:4" x14ac:dyDescent="0.2">
      <c r="A266" s="56">
        <v>42422</v>
      </c>
      <c r="B266" s="56" t="s">
        <v>1527</v>
      </c>
      <c r="C266" s="56" t="s">
        <v>2005</v>
      </c>
      <c r="D266" s="62">
        <v>3499.9</v>
      </c>
    </row>
    <row r="267" spans="1:4" x14ac:dyDescent="0.2">
      <c r="A267" s="56">
        <v>43184</v>
      </c>
      <c r="B267" s="56" t="s">
        <v>1530</v>
      </c>
      <c r="C267" s="56" t="s">
        <v>2005</v>
      </c>
      <c r="D267" s="62">
        <v>4837.2</v>
      </c>
    </row>
    <row r="268" spans="1:4" x14ac:dyDescent="0.2">
      <c r="A268" s="56">
        <v>42424</v>
      </c>
      <c r="B268" s="56" t="s">
        <v>1520</v>
      </c>
      <c r="C268" s="56" t="s">
        <v>2005</v>
      </c>
      <c r="D268" s="62">
        <v>2105.52</v>
      </c>
    </row>
    <row r="269" spans="1:4" x14ac:dyDescent="0.2">
      <c r="A269" s="56">
        <v>42421</v>
      </c>
      <c r="B269" s="56" t="s">
        <v>2250</v>
      </c>
      <c r="C269" s="56" t="s">
        <v>2005</v>
      </c>
      <c r="D269" s="62">
        <v>19170.53</v>
      </c>
    </row>
    <row r="270" spans="1:4" x14ac:dyDescent="0.2">
      <c r="A270" s="56">
        <v>42416</v>
      </c>
      <c r="B270" s="56" t="s">
        <v>2251</v>
      </c>
      <c r="C270" s="56" t="s">
        <v>2005</v>
      </c>
      <c r="D270" s="62">
        <v>9076.66</v>
      </c>
    </row>
    <row r="271" spans="1:4" x14ac:dyDescent="0.2">
      <c r="A271" s="56">
        <v>42417</v>
      </c>
      <c r="B271" s="56" t="s">
        <v>2252</v>
      </c>
      <c r="C271" s="56" t="s">
        <v>2005</v>
      </c>
      <c r="D271" s="62">
        <v>10175.67</v>
      </c>
    </row>
    <row r="272" spans="1:4" x14ac:dyDescent="0.2">
      <c r="A272" s="56">
        <v>42419</v>
      </c>
      <c r="B272" s="56" t="s">
        <v>1536</v>
      </c>
      <c r="C272" s="56" t="s">
        <v>2005</v>
      </c>
      <c r="D272" s="62">
        <v>11496.35</v>
      </c>
    </row>
    <row r="273" spans="1:4" x14ac:dyDescent="0.2">
      <c r="A273" s="56">
        <v>42420</v>
      </c>
      <c r="B273" s="56" t="s">
        <v>1541</v>
      </c>
      <c r="C273" s="56" t="s">
        <v>2005</v>
      </c>
      <c r="D273" s="62">
        <v>15800.88</v>
      </c>
    </row>
    <row r="274" spans="1:4" x14ac:dyDescent="0.2">
      <c r="A274" s="56">
        <v>43195</v>
      </c>
      <c r="B274" s="56" t="s">
        <v>2253</v>
      </c>
      <c r="C274" s="56" t="s">
        <v>2005</v>
      </c>
      <c r="D274" s="62">
        <v>5563.71</v>
      </c>
    </row>
    <row r="275" spans="1:4" x14ac:dyDescent="0.2">
      <c r="A275" s="56">
        <v>43196</v>
      </c>
      <c r="B275" s="56" t="s">
        <v>2254</v>
      </c>
      <c r="C275" s="56" t="s">
        <v>2005</v>
      </c>
      <c r="D275" s="62">
        <v>6895.42</v>
      </c>
    </row>
    <row r="276" spans="1:4" x14ac:dyDescent="0.2">
      <c r="A276" s="56">
        <v>43198</v>
      </c>
      <c r="B276" s="56" t="s">
        <v>2255</v>
      </c>
      <c r="C276" s="56" t="s">
        <v>2005</v>
      </c>
      <c r="D276" s="62">
        <v>10246.44</v>
      </c>
    </row>
    <row r="277" spans="1:4" x14ac:dyDescent="0.2">
      <c r="A277" s="56">
        <v>43199</v>
      </c>
      <c r="B277" s="56" t="s">
        <v>2256</v>
      </c>
      <c r="C277" s="56" t="s">
        <v>2005</v>
      </c>
      <c r="D277" s="62">
        <v>10621.9</v>
      </c>
    </row>
    <row r="278" spans="1:4" x14ac:dyDescent="0.2">
      <c r="A278" s="56">
        <v>43200</v>
      </c>
      <c r="B278" s="56" t="s">
        <v>2257</v>
      </c>
      <c r="C278" s="56" t="s">
        <v>2005</v>
      </c>
      <c r="D278" s="62">
        <v>12189.41</v>
      </c>
    </row>
    <row r="279" spans="1:4" x14ac:dyDescent="0.2">
      <c r="A279" s="56">
        <v>39556</v>
      </c>
      <c r="B279" s="56" t="s">
        <v>2258</v>
      </c>
      <c r="C279" s="56" t="s">
        <v>2005</v>
      </c>
      <c r="D279" s="62">
        <v>6657.5</v>
      </c>
    </row>
    <row r="280" spans="1:4" x14ac:dyDescent="0.2">
      <c r="A280" s="56">
        <v>39557</v>
      </c>
      <c r="B280" s="56" t="s">
        <v>2259</v>
      </c>
      <c r="C280" s="56" t="s">
        <v>2005</v>
      </c>
      <c r="D280" s="62">
        <v>7168.67</v>
      </c>
    </row>
    <row r="281" spans="1:4" x14ac:dyDescent="0.2">
      <c r="A281" s="56">
        <v>39559</v>
      </c>
      <c r="B281" s="56" t="s">
        <v>2260</v>
      </c>
      <c r="C281" s="56" t="s">
        <v>2005</v>
      </c>
      <c r="D281" s="62">
        <v>10593.91</v>
      </c>
    </row>
    <row r="282" spans="1:4" x14ac:dyDescent="0.2">
      <c r="A282" s="56">
        <v>39560</v>
      </c>
      <c r="B282" s="56" t="s">
        <v>2261</v>
      </c>
      <c r="C282" s="56" t="s">
        <v>2005</v>
      </c>
      <c r="D282" s="62">
        <v>12256.13</v>
      </c>
    </row>
    <row r="283" spans="1:4" x14ac:dyDescent="0.2">
      <c r="A283" s="56">
        <v>39561</v>
      </c>
      <c r="B283" s="56" t="s">
        <v>1544</v>
      </c>
      <c r="C283" s="56" t="s">
        <v>2005</v>
      </c>
      <c r="D283" s="62">
        <v>12821.47</v>
      </c>
    </row>
    <row r="284" spans="1:4" x14ac:dyDescent="0.2">
      <c r="A284" s="56">
        <v>43190</v>
      </c>
      <c r="B284" s="56" t="s">
        <v>2262</v>
      </c>
      <c r="C284" s="56" t="s">
        <v>2005</v>
      </c>
      <c r="D284" s="62">
        <v>1892.11</v>
      </c>
    </row>
    <row r="285" spans="1:4" x14ac:dyDescent="0.2">
      <c r="A285" s="56">
        <v>39555</v>
      </c>
      <c r="B285" s="56" t="s">
        <v>2263</v>
      </c>
      <c r="C285" s="56" t="s">
        <v>2005</v>
      </c>
      <c r="D285" s="62">
        <v>2046.77</v>
      </c>
    </row>
    <row r="286" spans="1:4" x14ac:dyDescent="0.2">
      <c r="A286" s="56">
        <v>43191</v>
      </c>
      <c r="B286" s="56" t="s">
        <v>2264</v>
      </c>
      <c r="C286" s="56" t="s">
        <v>2005</v>
      </c>
      <c r="D286" s="62">
        <v>2722.49</v>
      </c>
    </row>
    <row r="287" spans="1:4" x14ac:dyDescent="0.2">
      <c r="A287" s="56">
        <v>39548</v>
      </c>
      <c r="B287" s="56" t="s">
        <v>2265</v>
      </c>
      <c r="C287" s="56" t="s">
        <v>2005</v>
      </c>
      <c r="D287" s="62">
        <v>3036</v>
      </c>
    </row>
    <row r="288" spans="1:4" x14ac:dyDescent="0.2">
      <c r="A288" s="56">
        <v>43192</v>
      </c>
      <c r="B288" s="56" t="s">
        <v>2266</v>
      </c>
      <c r="C288" s="56" t="s">
        <v>2005</v>
      </c>
      <c r="D288" s="62">
        <v>3566.22</v>
      </c>
    </row>
    <row r="289" spans="1:4" x14ac:dyDescent="0.2">
      <c r="A289" s="56">
        <v>39554</v>
      </c>
      <c r="B289" s="56" t="s">
        <v>2267</v>
      </c>
      <c r="C289" s="56" t="s">
        <v>2005</v>
      </c>
      <c r="D289" s="62">
        <v>4014.65</v>
      </c>
    </row>
    <row r="290" spans="1:4" x14ac:dyDescent="0.2">
      <c r="A290" s="56">
        <v>43194</v>
      </c>
      <c r="B290" s="56" t="s">
        <v>2268</v>
      </c>
      <c r="C290" s="56" t="s">
        <v>2005</v>
      </c>
      <c r="D290" s="62">
        <v>1620.91</v>
      </c>
    </row>
    <row r="291" spans="1:4" x14ac:dyDescent="0.2">
      <c r="A291" s="56">
        <v>39551</v>
      </c>
      <c r="B291" s="56" t="s">
        <v>2269</v>
      </c>
      <c r="C291" s="56" t="s">
        <v>2005</v>
      </c>
      <c r="D291" s="62">
        <v>1784.8</v>
      </c>
    </row>
    <row r="292" spans="1:4" x14ac:dyDescent="0.2">
      <c r="A292" s="56">
        <v>43185</v>
      </c>
      <c r="B292" s="56" t="s">
        <v>2270</v>
      </c>
      <c r="C292" s="56" t="s">
        <v>2005</v>
      </c>
      <c r="D292" s="62">
        <v>5072.08</v>
      </c>
    </row>
    <row r="293" spans="1:4" x14ac:dyDescent="0.2">
      <c r="A293" s="56">
        <v>43186</v>
      </c>
      <c r="B293" s="56" t="s">
        <v>2271</v>
      </c>
      <c r="C293" s="56" t="s">
        <v>2005</v>
      </c>
      <c r="D293" s="62">
        <v>5350.02</v>
      </c>
    </row>
    <row r="294" spans="1:4" x14ac:dyDescent="0.2">
      <c r="A294" s="56">
        <v>43187</v>
      </c>
      <c r="B294" s="56" t="s">
        <v>2272</v>
      </c>
      <c r="C294" s="56" t="s">
        <v>2005</v>
      </c>
      <c r="D294" s="62">
        <v>7099.53</v>
      </c>
    </row>
    <row r="295" spans="1:4" x14ac:dyDescent="0.2">
      <c r="A295" s="56">
        <v>43188</v>
      </c>
      <c r="B295" s="56" t="s">
        <v>2273</v>
      </c>
      <c r="C295" s="56" t="s">
        <v>2005</v>
      </c>
      <c r="D295" s="62">
        <v>8602.02</v>
      </c>
    </row>
    <row r="296" spans="1:4" x14ac:dyDescent="0.2">
      <c r="A296" s="56">
        <v>43189</v>
      </c>
      <c r="B296" s="56" t="s">
        <v>2274</v>
      </c>
      <c r="C296" s="56" t="s">
        <v>2005</v>
      </c>
      <c r="D296" s="62">
        <v>9675.84</v>
      </c>
    </row>
    <row r="297" spans="1:4" x14ac:dyDescent="0.2">
      <c r="A297" s="56">
        <v>39580</v>
      </c>
      <c r="B297" s="56" t="s">
        <v>2275</v>
      </c>
      <c r="C297" s="56" t="s">
        <v>2005</v>
      </c>
      <c r="D297" s="62">
        <v>76249.59</v>
      </c>
    </row>
    <row r="298" spans="1:4" x14ac:dyDescent="0.2">
      <c r="A298" s="56">
        <v>39577</v>
      </c>
      <c r="B298" s="56" t="s">
        <v>2276</v>
      </c>
      <c r="C298" s="56" t="s">
        <v>2005</v>
      </c>
      <c r="D298" s="62">
        <v>23865.96</v>
      </c>
    </row>
    <row r="299" spans="1:4" x14ac:dyDescent="0.2">
      <c r="A299" s="56">
        <v>39578</v>
      </c>
      <c r="B299" s="56" t="s">
        <v>2277</v>
      </c>
      <c r="C299" s="56" t="s">
        <v>2005</v>
      </c>
      <c r="D299" s="62">
        <v>30799.49</v>
      </c>
    </row>
    <row r="300" spans="1:4" x14ac:dyDescent="0.2">
      <c r="A300" s="56">
        <v>39579</v>
      </c>
      <c r="B300" s="56" t="s">
        <v>2278</v>
      </c>
      <c r="C300" s="56" t="s">
        <v>2005</v>
      </c>
      <c r="D300" s="62">
        <v>44810.85</v>
      </c>
    </row>
    <row r="301" spans="1:4" x14ac:dyDescent="0.2">
      <c r="A301" s="56">
        <v>39826</v>
      </c>
      <c r="B301" s="56" t="s">
        <v>2279</v>
      </c>
      <c r="C301" s="56" t="s">
        <v>2005</v>
      </c>
      <c r="D301" s="62">
        <v>5503.59</v>
      </c>
    </row>
    <row r="302" spans="1:4" x14ac:dyDescent="0.2">
      <c r="A302" s="56">
        <v>10700</v>
      </c>
      <c r="B302" s="56" t="s">
        <v>2280</v>
      </c>
      <c r="C302" s="56" t="s">
        <v>2005</v>
      </c>
      <c r="D302" s="62">
        <v>27657.17</v>
      </c>
    </row>
    <row r="303" spans="1:4" x14ac:dyDescent="0.2">
      <c r="A303" s="56">
        <v>346</v>
      </c>
      <c r="B303" s="56" t="s">
        <v>2281</v>
      </c>
      <c r="C303" s="56" t="s">
        <v>2052</v>
      </c>
      <c r="D303" s="62">
        <v>25.26</v>
      </c>
    </row>
    <row r="304" spans="1:4" x14ac:dyDescent="0.2">
      <c r="A304" s="56">
        <v>3312</v>
      </c>
      <c r="B304" s="56" t="s">
        <v>2282</v>
      </c>
      <c r="C304" s="56" t="s">
        <v>2052</v>
      </c>
      <c r="D304" s="62">
        <v>22.37</v>
      </c>
    </row>
    <row r="305" spans="1:4" x14ac:dyDescent="0.2">
      <c r="A305" s="56">
        <v>339</v>
      </c>
      <c r="B305" s="56" t="s">
        <v>2283</v>
      </c>
      <c r="C305" s="56" t="s">
        <v>2048</v>
      </c>
      <c r="D305" s="62">
        <v>1.3</v>
      </c>
    </row>
    <row r="306" spans="1:4" x14ac:dyDescent="0.2">
      <c r="A306" s="56">
        <v>340</v>
      </c>
      <c r="B306" s="56" t="s">
        <v>2284</v>
      </c>
      <c r="C306" s="56" t="s">
        <v>2048</v>
      </c>
      <c r="D306" s="62">
        <v>1.17</v>
      </c>
    </row>
    <row r="307" spans="1:4" x14ac:dyDescent="0.2">
      <c r="A307" s="56">
        <v>43130</v>
      </c>
      <c r="B307" s="56" t="s">
        <v>1266</v>
      </c>
      <c r="C307" s="56" t="s">
        <v>2052</v>
      </c>
      <c r="D307" s="62">
        <v>21.33</v>
      </c>
    </row>
    <row r="308" spans="1:4" x14ac:dyDescent="0.2">
      <c r="A308" s="56">
        <v>344</v>
      </c>
      <c r="B308" s="56" t="s">
        <v>2285</v>
      </c>
      <c r="C308" s="56" t="s">
        <v>2052</v>
      </c>
      <c r="D308" s="62">
        <v>28.04</v>
      </c>
    </row>
    <row r="309" spans="1:4" x14ac:dyDescent="0.2">
      <c r="A309" s="56">
        <v>345</v>
      </c>
      <c r="B309" s="56" t="s">
        <v>383</v>
      </c>
      <c r="C309" s="56" t="s">
        <v>2052</v>
      </c>
      <c r="D309" s="62">
        <v>30.42</v>
      </c>
    </row>
    <row r="310" spans="1:4" x14ac:dyDescent="0.2">
      <c r="A310" s="56">
        <v>43131</v>
      </c>
      <c r="B310" s="56" t="s">
        <v>1764</v>
      </c>
      <c r="C310" s="56" t="s">
        <v>2052</v>
      </c>
      <c r="D310" s="62">
        <v>24.78</v>
      </c>
    </row>
    <row r="311" spans="1:4" x14ac:dyDescent="0.2">
      <c r="A311" s="56">
        <v>3313</v>
      </c>
      <c r="B311" s="56" t="s">
        <v>2286</v>
      </c>
      <c r="C311" s="56" t="s">
        <v>2052</v>
      </c>
      <c r="D311" s="62">
        <v>28.8</v>
      </c>
    </row>
    <row r="312" spans="1:4" x14ac:dyDescent="0.2">
      <c r="A312" s="56">
        <v>43132</v>
      </c>
      <c r="B312" s="56" t="s">
        <v>324</v>
      </c>
      <c r="C312" s="56" t="s">
        <v>2052</v>
      </c>
      <c r="D312" s="62">
        <v>21.33</v>
      </c>
    </row>
    <row r="313" spans="1:4" x14ac:dyDescent="0.2">
      <c r="A313" s="56">
        <v>366</v>
      </c>
      <c r="B313" s="56" t="s">
        <v>284</v>
      </c>
      <c r="C313" s="56" t="s">
        <v>2140</v>
      </c>
      <c r="D313" s="62">
        <v>90</v>
      </c>
    </row>
    <row r="314" spans="1:4" x14ac:dyDescent="0.2">
      <c r="A314" s="56">
        <v>367</v>
      </c>
      <c r="B314" s="56" t="s">
        <v>428</v>
      </c>
      <c r="C314" s="56" t="s">
        <v>2140</v>
      </c>
      <c r="D314" s="62">
        <v>91.17</v>
      </c>
    </row>
    <row r="315" spans="1:4" x14ac:dyDescent="0.2">
      <c r="A315" s="56">
        <v>370</v>
      </c>
      <c r="B315" s="56" t="s">
        <v>315</v>
      </c>
      <c r="C315" s="56" t="s">
        <v>2140</v>
      </c>
      <c r="D315" s="62">
        <v>90</v>
      </c>
    </row>
    <row r="316" spans="1:4" x14ac:dyDescent="0.2">
      <c r="A316" s="56">
        <v>368</v>
      </c>
      <c r="B316" s="56" t="s">
        <v>2287</v>
      </c>
      <c r="C316" s="56" t="s">
        <v>2140</v>
      </c>
      <c r="D316" s="62">
        <v>45</v>
      </c>
    </row>
    <row r="317" spans="1:4" x14ac:dyDescent="0.2">
      <c r="A317" s="56">
        <v>11075</v>
      </c>
      <c r="B317" s="56" t="s">
        <v>2288</v>
      </c>
      <c r="C317" s="56" t="s">
        <v>2140</v>
      </c>
      <c r="D317" s="62">
        <v>1032.92</v>
      </c>
    </row>
    <row r="318" spans="1:4" x14ac:dyDescent="0.2">
      <c r="A318" s="56">
        <v>1381</v>
      </c>
      <c r="B318" s="56" t="s">
        <v>649</v>
      </c>
      <c r="C318" s="56" t="s">
        <v>2052</v>
      </c>
      <c r="D318" s="62">
        <v>0.7</v>
      </c>
    </row>
    <row r="319" spans="1:4" x14ac:dyDescent="0.2">
      <c r="A319" s="56">
        <v>34353</v>
      </c>
      <c r="B319" s="56" t="s">
        <v>2289</v>
      </c>
      <c r="C319" s="56" t="s">
        <v>2052</v>
      </c>
      <c r="D319" s="62">
        <v>1.3</v>
      </c>
    </row>
    <row r="320" spans="1:4" x14ac:dyDescent="0.2">
      <c r="A320" s="56">
        <v>37595</v>
      </c>
      <c r="B320" s="56" t="s">
        <v>676</v>
      </c>
      <c r="C320" s="56" t="s">
        <v>2052</v>
      </c>
      <c r="D320" s="62">
        <v>2.15</v>
      </c>
    </row>
    <row r="321" spans="1:4" x14ac:dyDescent="0.2">
      <c r="A321" s="56">
        <v>37596</v>
      </c>
      <c r="B321" s="56" t="s">
        <v>2290</v>
      </c>
      <c r="C321" s="56" t="s">
        <v>2052</v>
      </c>
      <c r="D321" s="62">
        <v>2.4700000000000002</v>
      </c>
    </row>
    <row r="322" spans="1:4" x14ac:dyDescent="0.2">
      <c r="A322" s="56">
        <v>371</v>
      </c>
      <c r="B322" s="56" t="s">
        <v>2291</v>
      </c>
      <c r="C322" s="56" t="s">
        <v>2052</v>
      </c>
      <c r="D322" s="62">
        <v>0.76</v>
      </c>
    </row>
    <row r="323" spans="1:4" x14ac:dyDescent="0.2">
      <c r="A323" s="56">
        <v>37553</v>
      </c>
      <c r="B323" s="56" t="s">
        <v>2292</v>
      </c>
      <c r="C323" s="56" t="s">
        <v>2052</v>
      </c>
      <c r="D323" s="62">
        <v>1.43</v>
      </c>
    </row>
    <row r="324" spans="1:4" x14ac:dyDescent="0.2">
      <c r="A324" s="56">
        <v>37552</v>
      </c>
      <c r="B324" s="56" t="s">
        <v>2293</v>
      </c>
      <c r="C324" s="56" t="s">
        <v>2052</v>
      </c>
      <c r="D324" s="62">
        <v>2.2999999999999998</v>
      </c>
    </row>
    <row r="325" spans="1:4" x14ac:dyDescent="0.2">
      <c r="A325" s="56">
        <v>36880</v>
      </c>
      <c r="B325" s="56" t="s">
        <v>2294</v>
      </c>
      <c r="C325" s="56" t="s">
        <v>2052</v>
      </c>
      <c r="D325" s="62">
        <v>2.33</v>
      </c>
    </row>
    <row r="326" spans="1:4" x14ac:dyDescent="0.2">
      <c r="A326" s="56">
        <v>34355</v>
      </c>
      <c r="B326" s="56" t="s">
        <v>2295</v>
      </c>
      <c r="C326" s="56" t="s">
        <v>2052</v>
      </c>
      <c r="D326" s="62">
        <v>2.0099999999999998</v>
      </c>
    </row>
    <row r="327" spans="1:4" x14ac:dyDescent="0.2">
      <c r="A327" s="56">
        <v>130</v>
      </c>
      <c r="B327" s="56" t="s">
        <v>2296</v>
      </c>
      <c r="C327" s="56" t="s">
        <v>2052</v>
      </c>
      <c r="D327" s="62">
        <v>6.01</v>
      </c>
    </row>
    <row r="328" spans="1:4" x14ac:dyDescent="0.2">
      <c r="A328" s="56">
        <v>135</v>
      </c>
      <c r="B328" s="56" t="s">
        <v>655</v>
      </c>
      <c r="C328" s="56" t="s">
        <v>2052</v>
      </c>
      <c r="D328" s="62">
        <v>4.84</v>
      </c>
    </row>
    <row r="329" spans="1:4" x14ac:dyDescent="0.2">
      <c r="A329" s="56">
        <v>36886</v>
      </c>
      <c r="B329" s="56" t="s">
        <v>2297</v>
      </c>
      <c r="C329" s="56" t="s">
        <v>2052</v>
      </c>
      <c r="D329" s="62">
        <v>0.72</v>
      </c>
    </row>
    <row r="330" spans="1:4" x14ac:dyDescent="0.2">
      <c r="A330" s="56">
        <v>38546</v>
      </c>
      <c r="B330" s="56" t="s">
        <v>2298</v>
      </c>
      <c r="C330" s="56" t="s">
        <v>2140</v>
      </c>
      <c r="D330" s="62">
        <v>507.38</v>
      </c>
    </row>
    <row r="331" spans="1:4" x14ac:dyDescent="0.2">
      <c r="A331" s="56">
        <v>34549</v>
      </c>
      <c r="B331" s="56" t="s">
        <v>2299</v>
      </c>
      <c r="C331" s="56" t="s">
        <v>2140</v>
      </c>
      <c r="D331" s="62">
        <v>785.95</v>
      </c>
    </row>
    <row r="332" spans="1:4" x14ac:dyDescent="0.2">
      <c r="A332" s="56">
        <v>6081</v>
      </c>
      <c r="B332" s="56" t="s">
        <v>2300</v>
      </c>
      <c r="C332" s="56" t="s">
        <v>2140</v>
      </c>
      <c r="D332" s="62">
        <v>55.01</v>
      </c>
    </row>
    <row r="333" spans="1:4" x14ac:dyDescent="0.2">
      <c r="A333" s="56">
        <v>6077</v>
      </c>
      <c r="B333" s="56" t="s">
        <v>2301</v>
      </c>
      <c r="C333" s="56" t="s">
        <v>2140</v>
      </c>
      <c r="D333" s="62">
        <v>39.29</v>
      </c>
    </row>
    <row r="334" spans="1:4" x14ac:dyDescent="0.2">
      <c r="A334" s="56">
        <v>6079</v>
      </c>
      <c r="B334" s="56" t="s">
        <v>2302</v>
      </c>
      <c r="C334" s="56" t="s">
        <v>2140</v>
      </c>
      <c r="D334" s="62">
        <v>39.29</v>
      </c>
    </row>
    <row r="335" spans="1:4" x14ac:dyDescent="0.2">
      <c r="A335" s="56">
        <v>1091</v>
      </c>
      <c r="B335" s="56" t="s">
        <v>2303</v>
      </c>
      <c r="C335" s="56" t="s">
        <v>2005</v>
      </c>
      <c r="D335" s="62">
        <v>28.25</v>
      </c>
    </row>
    <row r="336" spans="1:4" x14ac:dyDescent="0.2">
      <c r="A336" s="56">
        <v>1094</v>
      </c>
      <c r="B336" s="56" t="s">
        <v>2304</v>
      </c>
      <c r="C336" s="56" t="s">
        <v>2005</v>
      </c>
      <c r="D336" s="62">
        <v>19.760000000000002</v>
      </c>
    </row>
    <row r="337" spans="1:4" x14ac:dyDescent="0.2">
      <c r="A337" s="56">
        <v>1095</v>
      </c>
      <c r="B337" s="56" t="s">
        <v>2305</v>
      </c>
      <c r="C337" s="56" t="s">
        <v>2005</v>
      </c>
      <c r="D337" s="62">
        <v>42</v>
      </c>
    </row>
    <row r="338" spans="1:4" x14ac:dyDescent="0.2">
      <c r="A338" s="56">
        <v>1092</v>
      </c>
      <c r="B338" s="56" t="s">
        <v>2306</v>
      </c>
      <c r="C338" s="56" t="s">
        <v>2005</v>
      </c>
      <c r="D338" s="62">
        <v>32.5</v>
      </c>
    </row>
    <row r="339" spans="1:4" x14ac:dyDescent="0.2">
      <c r="A339" s="56">
        <v>1093</v>
      </c>
      <c r="B339" s="56" t="s">
        <v>2307</v>
      </c>
      <c r="C339" s="56" t="s">
        <v>2005</v>
      </c>
      <c r="D339" s="62">
        <v>75.900000000000006</v>
      </c>
    </row>
    <row r="340" spans="1:4" x14ac:dyDescent="0.2">
      <c r="A340" s="56">
        <v>1090</v>
      </c>
      <c r="B340" s="56" t="s">
        <v>2308</v>
      </c>
      <c r="C340" s="56" t="s">
        <v>2005</v>
      </c>
      <c r="D340" s="62">
        <v>54.34</v>
      </c>
    </row>
    <row r="341" spans="1:4" x14ac:dyDescent="0.2">
      <c r="A341" s="56">
        <v>1096</v>
      </c>
      <c r="B341" s="56" t="s">
        <v>2309</v>
      </c>
      <c r="C341" s="56" t="s">
        <v>2005</v>
      </c>
      <c r="D341" s="62">
        <v>97.79</v>
      </c>
    </row>
    <row r="342" spans="1:4" x14ac:dyDescent="0.2">
      <c r="A342" s="56">
        <v>1097</v>
      </c>
      <c r="B342" s="56" t="s">
        <v>2310</v>
      </c>
      <c r="C342" s="56" t="s">
        <v>2005</v>
      </c>
      <c r="D342" s="62">
        <v>83.01</v>
      </c>
    </row>
    <row r="343" spans="1:4" x14ac:dyDescent="0.2">
      <c r="A343" s="56">
        <v>378</v>
      </c>
      <c r="B343" s="56" t="s">
        <v>2311</v>
      </c>
      <c r="C343" s="56" t="s">
        <v>2142</v>
      </c>
      <c r="D343" s="62">
        <v>15.27</v>
      </c>
    </row>
    <row r="344" spans="1:4" x14ac:dyDescent="0.2">
      <c r="A344" s="56">
        <v>40911</v>
      </c>
      <c r="B344" s="56" t="s">
        <v>2312</v>
      </c>
      <c r="C344" s="56" t="s">
        <v>2144</v>
      </c>
      <c r="D344" s="62">
        <v>2694.34</v>
      </c>
    </row>
    <row r="345" spans="1:4" x14ac:dyDescent="0.2">
      <c r="A345" s="56">
        <v>33939</v>
      </c>
      <c r="B345" s="56" t="s">
        <v>2313</v>
      </c>
      <c r="C345" s="56" t="s">
        <v>2142</v>
      </c>
      <c r="D345" s="62">
        <v>68.069999999999993</v>
      </c>
    </row>
    <row r="346" spans="1:4" x14ac:dyDescent="0.2">
      <c r="A346" s="56">
        <v>40815</v>
      </c>
      <c r="B346" s="56" t="s">
        <v>2314</v>
      </c>
      <c r="C346" s="56" t="s">
        <v>2144</v>
      </c>
      <c r="D346" s="62">
        <v>12009.12</v>
      </c>
    </row>
    <row r="347" spans="1:4" x14ac:dyDescent="0.2">
      <c r="A347" s="56">
        <v>34760</v>
      </c>
      <c r="B347" s="56" t="s">
        <v>2315</v>
      </c>
      <c r="C347" s="56" t="s">
        <v>2142</v>
      </c>
      <c r="D347" s="62">
        <v>64.27</v>
      </c>
    </row>
    <row r="348" spans="1:4" x14ac:dyDescent="0.2">
      <c r="A348" s="56">
        <v>40935</v>
      </c>
      <c r="B348" s="56" t="s">
        <v>2316</v>
      </c>
      <c r="C348" s="56" t="s">
        <v>2144</v>
      </c>
      <c r="D348" s="62">
        <v>11339.53</v>
      </c>
    </row>
    <row r="349" spans="1:4" x14ac:dyDescent="0.2">
      <c r="A349" s="56">
        <v>33952</v>
      </c>
      <c r="B349" s="56" t="s">
        <v>2317</v>
      </c>
      <c r="C349" s="56" t="s">
        <v>2142</v>
      </c>
      <c r="D349" s="62">
        <v>96.69</v>
      </c>
    </row>
    <row r="350" spans="1:4" x14ac:dyDescent="0.2">
      <c r="A350" s="56">
        <v>40816</v>
      </c>
      <c r="B350" s="56" t="s">
        <v>2318</v>
      </c>
      <c r="C350" s="56" t="s">
        <v>2144</v>
      </c>
      <c r="D350" s="62">
        <v>17057.96</v>
      </c>
    </row>
    <row r="351" spans="1:4" x14ac:dyDescent="0.2">
      <c r="A351" s="56">
        <v>33953</v>
      </c>
      <c r="B351" s="56" t="s">
        <v>2319</v>
      </c>
      <c r="C351" s="56" t="s">
        <v>2142</v>
      </c>
      <c r="D351" s="62">
        <v>127.82</v>
      </c>
    </row>
    <row r="352" spans="1:4" x14ac:dyDescent="0.2">
      <c r="A352" s="56">
        <v>40817</v>
      </c>
      <c r="B352" s="56" t="s">
        <v>2320</v>
      </c>
      <c r="C352" s="56" t="s">
        <v>2144</v>
      </c>
      <c r="D352" s="62">
        <v>22552.14</v>
      </c>
    </row>
    <row r="353" spans="1:4" x14ac:dyDescent="0.2">
      <c r="A353" s="56">
        <v>13348</v>
      </c>
      <c r="B353" s="56" t="s">
        <v>1535</v>
      </c>
      <c r="C353" s="56" t="s">
        <v>2005</v>
      </c>
      <c r="D353" s="62">
        <v>1.79</v>
      </c>
    </row>
    <row r="354" spans="1:4" x14ac:dyDescent="0.2">
      <c r="A354" s="56">
        <v>39211</v>
      </c>
      <c r="B354" s="56" t="s">
        <v>2321</v>
      </c>
      <c r="C354" s="56" t="s">
        <v>2005</v>
      </c>
      <c r="D354" s="62">
        <v>1.59</v>
      </c>
    </row>
    <row r="355" spans="1:4" x14ac:dyDescent="0.2">
      <c r="A355" s="56">
        <v>39212</v>
      </c>
      <c r="B355" s="56" t="s">
        <v>2322</v>
      </c>
      <c r="C355" s="56" t="s">
        <v>2005</v>
      </c>
      <c r="D355" s="62">
        <v>1.77</v>
      </c>
    </row>
    <row r="356" spans="1:4" x14ac:dyDescent="0.2">
      <c r="A356" s="56">
        <v>39208</v>
      </c>
      <c r="B356" s="56" t="s">
        <v>2323</v>
      </c>
      <c r="C356" s="56" t="s">
        <v>2005</v>
      </c>
      <c r="D356" s="62">
        <v>0.48</v>
      </c>
    </row>
    <row r="357" spans="1:4" x14ac:dyDescent="0.2">
      <c r="A357" s="56">
        <v>39210</v>
      </c>
      <c r="B357" s="56" t="s">
        <v>2324</v>
      </c>
      <c r="C357" s="56" t="s">
        <v>2005</v>
      </c>
      <c r="D357" s="62">
        <v>0.89</v>
      </c>
    </row>
    <row r="358" spans="1:4" x14ac:dyDescent="0.2">
      <c r="A358" s="56">
        <v>39214</v>
      </c>
      <c r="B358" s="56" t="s">
        <v>2325</v>
      </c>
      <c r="C358" s="56" t="s">
        <v>2005</v>
      </c>
      <c r="D358" s="62">
        <v>3.28</v>
      </c>
    </row>
    <row r="359" spans="1:4" x14ac:dyDescent="0.2">
      <c r="A359" s="56">
        <v>39213</v>
      </c>
      <c r="B359" s="56" t="s">
        <v>2326</v>
      </c>
      <c r="C359" s="56" t="s">
        <v>2005</v>
      </c>
      <c r="D359" s="62">
        <v>2.3199999999999998</v>
      </c>
    </row>
    <row r="360" spans="1:4" x14ac:dyDescent="0.2">
      <c r="A360" s="56">
        <v>39209</v>
      </c>
      <c r="B360" s="56" t="s">
        <v>2327</v>
      </c>
      <c r="C360" s="56" t="s">
        <v>2005</v>
      </c>
      <c r="D360" s="62">
        <v>0.56999999999999995</v>
      </c>
    </row>
    <row r="361" spans="1:4" x14ac:dyDescent="0.2">
      <c r="A361" s="56">
        <v>39207</v>
      </c>
      <c r="B361" s="56" t="s">
        <v>2328</v>
      </c>
      <c r="C361" s="56" t="s">
        <v>2005</v>
      </c>
      <c r="D361" s="62">
        <v>0.89</v>
      </c>
    </row>
    <row r="362" spans="1:4" x14ac:dyDescent="0.2">
      <c r="A362" s="56">
        <v>39215</v>
      </c>
      <c r="B362" s="56" t="s">
        <v>2329</v>
      </c>
      <c r="C362" s="56" t="s">
        <v>2005</v>
      </c>
      <c r="D362" s="62">
        <v>5.98</v>
      </c>
    </row>
    <row r="363" spans="1:4" x14ac:dyDescent="0.2">
      <c r="A363" s="56">
        <v>39216</v>
      </c>
      <c r="B363" s="56" t="s">
        <v>2330</v>
      </c>
      <c r="C363" s="56" t="s">
        <v>2005</v>
      </c>
      <c r="D363" s="62">
        <v>8.34</v>
      </c>
    </row>
    <row r="364" spans="1:4" x14ac:dyDescent="0.2">
      <c r="A364" s="56">
        <v>11267</v>
      </c>
      <c r="B364" s="56" t="s">
        <v>1051</v>
      </c>
      <c r="C364" s="56" t="s">
        <v>2005</v>
      </c>
      <c r="D364" s="62">
        <v>1.56</v>
      </c>
    </row>
    <row r="365" spans="1:4" x14ac:dyDescent="0.2">
      <c r="A365" s="56">
        <v>379</v>
      </c>
      <c r="B365" s="56" t="s">
        <v>1269</v>
      </c>
      <c r="C365" s="56" t="s">
        <v>2005</v>
      </c>
      <c r="D365" s="62">
        <v>1.57</v>
      </c>
    </row>
    <row r="366" spans="1:4" x14ac:dyDescent="0.2">
      <c r="A366" s="56">
        <v>510</v>
      </c>
      <c r="B366" s="56" t="s">
        <v>2331</v>
      </c>
      <c r="C366" s="56" t="s">
        <v>2052</v>
      </c>
      <c r="D366" s="62">
        <v>13.16</v>
      </c>
    </row>
    <row r="367" spans="1:4" x14ac:dyDescent="0.2">
      <c r="A367" s="56">
        <v>516</v>
      </c>
      <c r="B367" s="56" t="s">
        <v>2332</v>
      </c>
      <c r="C367" s="56" t="s">
        <v>2052</v>
      </c>
      <c r="D367" s="62">
        <v>15.59</v>
      </c>
    </row>
    <row r="368" spans="1:4" x14ac:dyDescent="0.2">
      <c r="A368" s="56">
        <v>509</v>
      </c>
      <c r="B368" s="56" t="s">
        <v>2333</v>
      </c>
      <c r="C368" s="56" t="s">
        <v>2052</v>
      </c>
      <c r="D368" s="62">
        <v>17.489999999999998</v>
      </c>
    </row>
    <row r="369" spans="1:4" x14ac:dyDescent="0.2">
      <c r="A369" s="56">
        <v>40331</v>
      </c>
      <c r="B369" s="56" t="s">
        <v>2334</v>
      </c>
      <c r="C369" s="56" t="s">
        <v>2142</v>
      </c>
      <c r="D369" s="62">
        <v>16.940000000000001</v>
      </c>
    </row>
    <row r="370" spans="1:4" x14ac:dyDescent="0.2">
      <c r="A370" s="56">
        <v>40930</v>
      </c>
      <c r="B370" s="56" t="s">
        <v>2335</v>
      </c>
      <c r="C370" s="56" t="s">
        <v>2144</v>
      </c>
      <c r="D370" s="62">
        <v>2992.25</v>
      </c>
    </row>
    <row r="371" spans="1:4" x14ac:dyDescent="0.2">
      <c r="A371" s="56">
        <v>11761</v>
      </c>
      <c r="B371" s="56" t="s">
        <v>2336</v>
      </c>
      <c r="C371" s="56" t="s">
        <v>2005</v>
      </c>
      <c r="D371" s="62">
        <v>84.06</v>
      </c>
    </row>
    <row r="372" spans="1:4" x14ac:dyDescent="0.2">
      <c r="A372" s="56">
        <v>377</v>
      </c>
      <c r="B372" s="56" t="s">
        <v>2337</v>
      </c>
      <c r="C372" s="56" t="s">
        <v>2005</v>
      </c>
      <c r="D372" s="62">
        <v>39.5</v>
      </c>
    </row>
    <row r="373" spans="1:4" x14ac:dyDescent="0.2">
      <c r="A373" s="56">
        <v>7588</v>
      </c>
      <c r="B373" s="56" t="s">
        <v>2338</v>
      </c>
      <c r="C373" s="56" t="s">
        <v>2005</v>
      </c>
      <c r="D373" s="62">
        <v>65.86</v>
      </c>
    </row>
    <row r="374" spans="1:4" x14ac:dyDescent="0.2">
      <c r="A374" s="56">
        <v>34392</v>
      </c>
      <c r="B374" s="56" t="s">
        <v>2339</v>
      </c>
      <c r="C374" s="56" t="s">
        <v>2142</v>
      </c>
      <c r="D374" s="62">
        <v>11.56</v>
      </c>
    </row>
    <row r="375" spans="1:4" x14ac:dyDescent="0.2">
      <c r="A375" s="56">
        <v>40908</v>
      </c>
      <c r="B375" s="56" t="s">
        <v>2340</v>
      </c>
      <c r="C375" s="56" t="s">
        <v>2144</v>
      </c>
      <c r="D375" s="62">
        <v>2042.42</v>
      </c>
    </row>
    <row r="376" spans="1:4" x14ac:dyDescent="0.2">
      <c r="A376" s="56">
        <v>34551</v>
      </c>
      <c r="B376" s="56" t="s">
        <v>2341</v>
      </c>
      <c r="C376" s="56" t="s">
        <v>2142</v>
      </c>
      <c r="D376" s="62">
        <v>10.83</v>
      </c>
    </row>
    <row r="377" spans="1:4" x14ac:dyDescent="0.2">
      <c r="A377" s="56">
        <v>41078</v>
      </c>
      <c r="B377" s="56" t="s">
        <v>2342</v>
      </c>
      <c r="C377" s="56" t="s">
        <v>2144</v>
      </c>
      <c r="D377" s="62">
        <v>1913.58</v>
      </c>
    </row>
    <row r="378" spans="1:4" x14ac:dyDescent="0.2">
      <c r="A378" s="56">
        <v>246</v>
      </c>
      <c r="B378" s="56" t="s">
        <v>2343</v>
      </c>
      <c r="C378" s="56" t="s">
        <v>2142</v>
      </c>
      <c r="D378" s="62">
        <v>11.56</v>
      </c>
    </row>
    <row r="379" spans="1:4" x14ac:dyDescent="0.2">
      <c r="A379" s="56">
        <v>40927</v>
      </c>
      <c r="B379" s="56" t="s">
        <v>2344</v>
      </c>
      <c r="C379" s="56" t="s">
        <v>2144</v>
      </c>
      <c r="D379" s="62">
        <v>2042.42</v>
      </c>
    </row>
    <row r="380" spans="1:4" x14ac:dyDescent="0.2">
      <c r="A380" s="56">
        <v>2350</v>
      </c>
      <c r="B380" s="56" t="s">
        <v>2345</v>
      </c>
      <c r="C380" s="56" t="s">
        <v>2142</v>
      </c>
      <c r="D380" s="62">
        <v>14.31</v>
      </c>
    </row>
    <row r="381" spans="1:4" x14ac:dyDescent="0.2">
      <c r="A381" s="56">
        <v>40812</v>
      </c>
      <c r="B381" s="56" t="s">
        <v>2346</v>
      </c>
      <c r="C381" s="56" t="s">
        <v>2144</v>
      </c>
      <c r="D381" s="62">
        <v>2527.88</v>
      </c>
    </row>
    <row r="382" spans="1:4" x14ac:dyDescent="0.2">
      <c r="A382" s="56">
        <v>245</v>
      </c>
      <c r="B382" s="56" t="s">
        <v>2347</v>
      </c>
      <c r="C382" s="56" t="s">
        <v>2142</v>
      </c>
      <c r="D382" s="62">
        <v>23.51</v>
      </c>
    </row>
    <row r="383" spans="1:4" x14ac:dyDescent="0.2">
      <c r="A383" s="56">
        <v>41090</v>
      </c>
      <c r="B383" s="56" t="s">
        <v>2348</v>
      </c>
      <c r="C383" s="56" t="s">
        <v>2144</v>
      </c>
      <c r="D383" s="62">
        <v>4151.37</v>
      </c>
    </row>
    <row r="384" spans="1:4" x14ac:dyDescent="0.2">
      <c r="A384" s="56">
        <v>251</v>
      </c>
      <c r="B384" s="56" t="s">
        <v>2349</v>
      </c>
      <c r="C384" s="56" t="s">
        <v>2142</v>
      </c>
      <c r="D384" s="62">
        <v>12.42</v>
      </c>
    </row>
    <row r="385" spans="1:4" x14ac:dyDescent="0.2">
      <c r="A385" s="56">
        <v>40975</v>
      </c>
      <c r="B385" s="56" t="s">
        <v>2350</v>
      </c>
      <c r="C385" s="56" t="s">
        <v>2144</v>
      </c>
      <c r="D385" s="62">
        <v>2194.06</v>
      </c>
    </row>
    <row r="386" spans="1:4" x14ac:dyDescent="0.2">
      <c r="A386" s="56">
        <v>6127</v>
      </c>
      <c r="B386" s="56" t="s">
        <v>2351</v>
      </c>
      <c r="C386" s="56" t="s">
        <v>2142</v>
      </c>
      <c r="D386" s="62">
        <v>10.83</v>
      </c>
    </row>
    <row r="387" spans="1:4" x14ac:dyDescent="0.2">
      <c r="A387" s="56">
        <v>41072</v>
      </c>
      <c r="B387" s="56" t="s">
        <v>2352</v>
      </c>
      <c r="C387" s="56" t="s">
        <v>2144</v>
      </c>
      <c r="D387" s="62">
        <v>1913.58</v>
      </c>
    </row>
    <row r="388" spans="1:4" x14ac:dyDescent="0.2">
      <c r="A388" s="56">
        <v>6121</v>
      </c>
      <c r="B388" s="56" t="s">
        <v>2353</v>
      </c>
      <c r="C388" s="56" t="s">
        <v>2142</v>
      </c>
      <c r="D388" s="62">
        <v>10.92</v>
      </c>
    </row>
    <row r="389" spans="1:4" x14ac:dyDescent="0.2">
      <c r="A389" s="56">
        <v>41071</v>
      </c>
      <c r="B389" s="56" t="s">
        <v>2354</v>
      </c>
      <c r="C389" s="56" t="s">
        <v>2144</v>
      </c>
      <c r="D389" s="62">
        <v>1926.84</v>
      </c>
    </row>
    <row r="390" spans="1:4" x14ac:dyDescent="0.2">
      <c r="A390" s="56">
        <v>244</v>
      </c>
      <c r="B390" s="56" t="s">
        <v>2355</v>
      </c>
      <c r="C390" s="56" t="s">
        <v>2142</v>
      </c>
      <c r="D390" s="62">
        <v>14.04</v>
      </c>
    </row>
    <row r="391" spans="1:4" x14ac:dyDescent="0.2">
      <c r="A391" s="56">
        <v>41093</v>
      </c>
      <c r="B391" s="56" t="s">
        <v>2356</v>
      </c>
      <c r="C391" s="56" t="s">
        <v>2144</v>
      </c>
      <c r="D391" s="62">
        <v>2477.5300000000002</v>
      </c>
    </row>
    <row r="392" spans="1:4" x14ac:dyDescent="0.2">
      <c r="A392" s="56">
        <v>532</v>
      </c>
      <c r="B392" s="56" t="s">
        <v>2357</v>
      </c>
      <c r="C392" s="56" t="s">
        <v>2142</v>
      </c>
      <c r="D392" s="62">
        <v>22.76</v>
      </c>
    </row>
    <row r="393" spans="1:4" x14ac:dyDescent="0.2">
      <c r="A393" s="56">
        <v>40931</v>
      </c>
      <c r="B393" s="56" t="s">
        <v>2358</v>
      </c>
      <c r="C393" s="56" t="s">
        <v>2144</v>
      </c>
      <c r="D393" s="62">
        <v>4017.54</v>
      </c>
    </row>
    <row r="394" spans="1:4" x14ac:dyDescent="0.2">
      <c r="A394" s="56">
        <v>36150</v>
      </c>
      <c r="B394" s="56" t="s">
        <v>2359</v>
      </c>
      <c r="C394" s="56" t="s">
        <v>2005</v>
      </c>
      <c r="D394" s="62">
        <v>40.090000000000003</v>
      </c>
    </row>
    <row r="395" spans="1:4" x14ac:dyDescent="0.2">
      <c r="A395" s="56">
        <v>4760</v>
      </c>
      <c r="B395" s="56" t="s">
        <v>2360</v>
      </c>
      <c r="C395" s="56" t="s">
        <v>2142</v>
      </c>
      <c r="D395" s="62">
        <v>15.27</v>
      </c>
    </row>
    <row r="396" spans="1:4" x14ac:dyDescent="0.2">
      <c r="A396" s="56">
        <v>41069</v>
      </c>
      <c r="B396" s="56" t="s">
        <v>2361</v>
      </c>
      <c r="C396" s="56" t="s">
        <v>2144</v>
      </c>
      <c r="D396" s="62">
        <v>2694.34</v>
      </c>
    </row>
    <row r="397" spans="1:4" x14ac:dyDescent="0.2">
      <c r="A397" s="56">
        <v>10422</v>
      </c>
      <c r="B397" s="56" t="s">
        <v>2362</v>
      </c>
      <c r="C397" s="56" t="s">
        <v>2005</v>
      </c>
      <c r="D397" s="62">
        <v>411.04</v>
      </c>
    </row>
    <row r="398" spans="1:4" x14ac:dyDescent="0.2">
      <c r="A398" s="56">
        <v>44019</v>
      </c>
      <c r="B398" s="56" t="s">
        <v>2363</v>
      </c>
      <c r="C398" s="56" t="s">
        <v>2005</v>
      </c>
      <c r="D398" s="62">
        <v>568.97</v>
      </c>
    </row>
    <row r="399" spans="1:4" x14ac:dyDescent="0.2">
      <c r="A399" s="56">
        <v>36520</v>
      </c>
      <c r="B399" s="56" t="s">
        <v>2364</v>
      </c>
      <c r="C399" s="56" t="s">
        <v>2005</v>
      </c>
      <c r="D399" s="62">
        <v>691.81</v>
      </c>
    </row>
    <row r="400" spans="1:4" x14ac:dyDescent="0.2">
      <c r="A400" s="56">
        <v>42319</v>
      </c>
      <c r="B400" s="56" t="s">
        <v>2365</v>
      </c>
      <c r="C400" s="56" t="s">
        <v>2005</v>
      </c>
      <c r="D400" s="62">
        <v>619.9</v>
      </c>
    </row>
    <row r="401" spans="1:4" x14ac:dyDescent="0.2">
      <c r="A401" s="56">
        <v>10420</v>
      </c>
      <c r="B401" s="56" t="s">
        <v>2366</v>
      </c>
      <c r="C401" s="56" t="s">
        <v>2005</v>
      </c>
      <c r="D401" s="62">
        <v>219.9</v>
      </c>
    </row>
    <row r="402" spans="1:4" x14ac:dyDescent="0.2">
      <c r="A402" s="56">
        <v>10421</v>
      </c>
      <c r="B402" s="56" t="s">
        <v>2367</v>
      </c>
      <c r="C402" s="56" t="s">
        <v>2005</v>
      </c>
      <c r="D402" s="62">
        <v>241.64</v>
      </c>
    </row>
    <row r="403" spans="1:4" x14ac:dyDescent="0.2">
      <c r="A403" s="56">
        <v>11786</v>
      </c>
      <c r="B403" s="56" t="s">
        <v>2368</v>
      </c>
      <c r="C403" s="56" t="s">
        <v>2005</v>
      </c>
      <c r="D403" s="62">
        <v>487.24</v>
      </c>
    </row>
    <row r="404" spans="1:4" x14ac:dyDescent="0.2">
      <c r="A404" s="56">
        <v>10</v>
      </c>
      <c r="B404" s="56" t="s">
        <v>2369</v>
      </c>
      <c r="C404" s="56" t="s">
        <v>2005</v>
      </c>
      <c r="D404" s="62">
        <v>10.62</v>
      </c>
    </row>
    <row r="405" spans="1:4" x14ac:dyDescent="0.2">
      <c r="A405" s="56">
        <v>4815</v>
      </c>
      <c r="B405" s="56" t="s">
        <v>2370</v>
      </c>
      <c r="C405" s="56" t="s">
        <v>2005</v>
      </c>
      <c r="D405" s="62">
        <v>5.67</v>
      </c>
    </row>
    <row r="406" spans="1:4" x14ac:dyDescent="0.2">
      <c r="A406" s="56">
        <v>541</v>
      </c>
      <c r="B406" s="56" t="s">
        <v>2371</v>
      </c>
      <c r="C406" s="56" t="s">
        <v>2005</v>
      </c>
      <c r="D406" s="62">
        <v>209.7</v>
      </c>
    </row>
    <row r="407" spans="1:4" x14ac:dyDescent="0.2">
      <c r="A407" s="56">
        <v>542</v>
      </c>
      <c r="B407" s="56" t="s">
        <v>2372</v>
      </c>
      <c r="C407" s="56" t="s">
        <v>2005</v>
      </c>
      <c r="D407" s="62">
        <v>262.86</v>
      </c>
    </row>
    <row r="408" spans="1:4" x14ac:dyDescent="0.2">
      <c r="A408" s="56">
        <v>540</v>
      </c>
      <c r="B408" s="56" t="s">
        <v>2373</v>
      </c>
      <c r="C408" s="56" t="s">
        <v>2005</v>
      </c>
      <c r="D408" s="62">
        <v>592.35</v>
      </c>
    </row>
    <row r="409" spans="1:4" x14ac:dyDescent="0.2">
      <c r="A409" s="56">
        <v>38364</v>
      </c>
      <c r="B409" s="56" t="s">
        <v>2374</v>
      </c>
      <c r="C409" s="56" t="s">
        <v>2005</v>
      </c>
      <c r="D409" s="62">
        <v>1042.97</v>
      </c>
    </row>
    <row r="410" spans="1:4" x14ac:dyDescent="0.2">
      <c r="A410" s="56">
        <v>11692</v>
      </c>
      <c r="B410" s="56" t="s">
        <v>2375</v>
      </c>
      <c r="C410" s="56" t="s">
        <v>2376</v>
      </c>
      <c r="D410" s="62">
        <v>491.78</v>
      </c>
    </row>
    <row r="411" spans="1:4" x14ac:dyDescent="0.2">
      <c r="A411" s="56">
        <v>1746</v>
      </c>
      <c r="B411" s="56" t="s">
        <v>2377</v>
      </c>
      <c r="C411" s="56" t="s">
        <v>2005</v>
      </c>
      <c r="D411" s="62">
        <v>219.6</v>
      </c>
    </row>
    <row r="412" spans="1:4" x14ac:dyDescent="0.2">
      <c r="A412" s="56">
        <v>1748</v>
      </c>
      <c r="B412" s="56" t="s">
        <v>2378</v>
      </c>
      <c r="C412" s="56" t="s">
        <v>2005</v>
      </c>
      <c r="D412" s="62">
        <v>292.01</v>
      </c>
    </row>
    <row r="413" spans="1:4" x14ac:dyDescent="0.2">
      <c r="A413" s="56">
        <v>1749</v>
      </c>
      <c r="B413" s="56" t="s">
        <v>2379</v>
      </c>
      <c r="C413" s="56" t="s">
        <v>2005</v>
      </c>
      <c r="D413" s="62">
        <v>423.08</v>
      </c>
    </row>
    <row r="414" spans="1:4" x14ac:dyDescent="0.2">
      <c r="A414" s="56">
        <v>37412</v>
      </c>
      <c r="B414" s="56" t="s">
        <v>2380</v>
      </c>
      <c r="C414" s="56" t="s">
        <v>2005</v>
      </c>
      <c r="D414" s="62">
        <v>214.66</v>
      </c>
    </row>
    <row r="415" spans="1:4" x14ac:dyDescent="0.2">
      <c r="A415" s="56">
        <v>1745</v>
      </c>
      <c r="B415" s="56" t="s">
        <v>2381</v>
      </c>
      <c r="C415" s="56" t="s">
        <v>2005</v>
      </c>
      <c r="D415" s="62">
        <v>255.25</v>
      </c>
    </row>
    <row r="416" spans="1:4" x14ac:dyDescent="0.2">
      <c r="A416" s="56">
        <v>1750</v>
      </c>
      <c r="B416" s="56" t="s">
        <v>2382</v>
      </c>
      <c r="C416" s="56" t="s">
        <v>2005</v>
      </c>
      <c r="D416" s="62">
        <v>596.5</v>
      </c>
    </row>
    <row r="417" spans="1:4" x14ac:dyDescent="0.2">
      <c r="A417" s="56">
        <v>11687</v>
      </c>
      <c r="B417" s="56" t="s">
        <v>2383</v>
      </c>
      <c r="C417" s="56" t="s">
        <v>2048</v>
      </c>
      <c r="D417" s="62">
        <v>950.4</v>
      </c>
    </row>
    <row r="418" spans="1:4" x14ac:dyDescent="0.2">
      <c r="A418" s="56">
        <v>11689</v>
      </c>
      <c r="B418" s="56" t="s">
        <v>2384</v>
      </c>
      <c r="C418" s="56" t="s">
        <v>2048</v>
      </c>
      <c r="D418" s="62">
        <v>1190.8</v>
      </c>
    </row>
    <row r="419" spans="1:4" x14ac:dyDescent="0.2">
      <c r="A419" s="56">
        <v>11693</v>
      </c>
      <c r="B419" s="56" t="s">
        <v>2385</v>
      </c>
      <c r="C419" s="56" t="s">
        <v>2376</v>
      </c>
      <c r="D419" s="62">
        <v>232.51</v>
      </c>
    </row>
    <row r="420" spans="1:4" x14ac:dyDescent="0.2">
      <c r="A420" s="56">
        <v>36215</v>
      </c>
      <c r="B420" s="56" t="s">
        <v>2386</v>
      </c>
      <c r="C420" s="56" t="s">
        <v>2005</v>
      </c>
      <c r="D420" s="62">
        <v>883.19</v>
      </c>
    </row>
    <row r="421" spans="1:4" x14ac:dyDescent="0.2">
      <c r="A421" s="56">
        <v>42439</v>
      </c>
      <c r="B421" s="56" t="s">
        <v>2387</v>
      </c>
      <c r="C421" s="56" t="s">
        <v>2005</v>
      </c>
      <c r="D421" s="62">
        <v>1197.21</v>
      </c>
    </row>
    <row r="422" spans="1:4" x14ac:dyDescent="0.2">
      <c r="A422" s="56">
        <v>38381</v>
      </c>
      <c r="B422" s="56" t="s">
        <v>2388</v>
      </c>
      <c r="C422" s="56" t="s">
        <v>2005</v>
      </c>
      <c r="D422" s="62">
        <v>10.41</v>
      </c>
    </row>
    <row r="423" spans="1:4" x14ac:dyDescent="0.2">
      <c r="A423" s="56">
        <v>39621</v>
      </c>
      <c r="B423" s="56" t="s">
        <v>2389</v>
      </c>
      <c r="C423" s="56" t="s">
        <v>2390</v>
      </c>
      <c r="D423" s="62">
        <v>1163.54</v>
      </c>
    </row>
    <row r="424" spans="1:4" x14ac:dyDescent="0.2">
      <c r="A424" s="56">
        <v>39624</v>
      </c>
      <c r="B424" s="56" t="s">
        <v>2391</v>
      </c>
      <c r="C424" s="56" t="s">
        <v>2390</v>
      </c>
      <c r="D424" s="62">
        <v>1283.52</v>
      </c>
    </row>
    <row r="425" spans="1:4" x14ac:dyDescent="0.2">
      <c r="A425" s="56">
        <v>39615</v>
      </c>
      <c r="B425" s="56" t="s">
        <v>2392</v>
      </c>
      <c r="C425" s="56" t="s">
        <v>2005</v>
      </c>
      <c r="D425" s="62">
        <v>518.66</v>
      </c>
    </row>
    <row r="426" spans="1:4" x14ac:dyDescent="0.2">
      <c r="A426" s="56">
        <v>39620</v>
      </c>
      <c r="B426" s="56" t="s">
        <v>2393</v>
      </c>
      <c r="C426" s="56" t="s">
        <v>2005</v>
      </c>
      <c r="D426" s="62">
        <v>792.13</v>
      </c>
    </row>
    <row r="427" spans="1:4" x14ac:dyDescent="0.2">
      <c r="A427" s="56">
        <v>39623</v>
      </c>
      <c r="B427" s="56" t="s">
        <v>2394</v>
      </c>
      <c r="C427" s="56" t="s">
        <v>2005</v>
      </c>
      <c r="D427" s="62">
        <v>848.44</v>
      </c>
    </row>
    <row r="428" spans="1:4" x14ac:dyDescent="0.2">
      <c r="A428" s="56">
        <v>546</v>
      </c>
      <c r="B428" s="56" t="s">
        <v>1463</v>
      </c>
      <c r="C428" s="56" t="s">
        <v>2052</v>
      </c>
      <c r="D428" s="62">
        <v>11.12</v>
      </c>
    </row>
    <row r="429" spans="1:4" x14ac:dyDescent="0.2">
      <c r="A429" s="56">
        <v>566</v>
      </c>
      <c r="B429" s="56" t="s">
        <v>2395</v>
      </c>
      <c r="C429" s="56" t="s">
        <v>2048</v>
      </c>
      <c r="D429" s="62">
        <v>5.27</v>
      </c>
    </row>
    <row r="430" spans="1:4" x14ac:dyDescent="0.2">
      <c r="A430" s="56">
        <v>565</v>
      </c>
      <c r="B430" s="56" t="s">
        <v>2396</v>
      </c>
      <c r="C430" s="56" t="s">
        <v>2048</v>
      </c>
      <c r="D430" s="62">
        <v>19.23</v>
      </c>
    </row>
    <row r="431" spans="1:4" x14ac:dyDescent="0.2">
      <c r="A431" s="56">
        <v>555</v>
      </c>
      <c r="B431" s="56" t="s">
        <v>547</v>
      </c>
      <c r="C431" s="56" t="s">
        <v>2048</v>
      </c>
      <c r="D431" s="62">
        <v>13.63</v>
      </c>
    </row>
    <row r="432" spans="1:4" x14ac:dyDescent="0.2">
      <c r="A432" s="56">
        <v>557</v>
      </c>
      <c r="B432" s="56" t="s">
        <v>2397</v>
      </c>
      <c r="C432" s="56" t="s">
        <v>2048</v>
      </c>
      <c r="D432" s="62">
        <v>42.78</v>
      </c>
    </row>
    <row r="433" spans="1:4" x14ac:dyDescent="0.2">
      <c r="A433" s="56">
        <v>552</v>
      </c>
      <c r="B433" s="56" t="s">
        <v>2398</v>
      </c>
      <c r="C433" s="56" t="s">
        <v>2048</v>
      </c>
      <c r="D433" s="62">
        <v>21.23</v>
      </c>
    </row>
    <row r="434" spans="1:4" x14ac:dyDescent="0.2">
      <c r="A434" s="56">
        <v>563</v>
      </c>
      <c r="B434" s="56" t="s">
        <v>2399</v>
      </c>
      <c r="C434" s="56" t="s">
        <v>2048</v>
      </c>
      <c r="D434" s="62">
        <v>31.9</v>
      </c>
    </row>
    <row r="435" spans="1:4" x14ac:dyDescent="0.2">
      <c r="A435" s="56">
        <v>549</v>
      </c>
      <c r="B435" s="56" t="s">
        <v>2400</v>
      </c>
      <c r="C435" s="56" t="s">
        <v>2048</v>
      </c>
      <c r="D435" s="62">
        <v>57.41</v>
      </c>
    </row>
    <row r="436" spans="1:4" x14ac:dyDescent="0.2">
      <c r="A436" s="56">
        <v>551</v>
      </c>
      <c r="B436" s="56" t="s">
        <v>2401</v>
      </c>
      <c r="C436" s="56" t="s">
        <v>2048</v>
      </c>
      <c r="D436" s="62">
        <v>113.68</v>
      </c>
    </row>
    <row r="437" spans="1:4" x14ac:dyDescent="0.2">
      <c r="A437" s="56">
        <v>559</v>
      </c>
      <c r="B437" s="56" t="s">
        <v>549</v>
      </c>
      <c r="C437" s="56" t="s">
        <v>2048</v>
      </c>
      <c r="D437" s="62">
        <v>28.42</v>
      </c>
    </row>
    <row r="438" spans="1:4" x14ac:dyDescent="0.2">
      <c r="A438" s="56">
        <v>560</v>
      </c>
      <c r="B438" s="56" t="s">
        <v>1475</v>
      </c>
      <c r="C438" s="56" t="s">
        <v>2048</v>
      </c>
      <c r="D438" s="62">
        <v>35.549999999999997</v>
      </c>
    </row>
    <row r="439" spans="1:4" x14ac:dyDescent="0.2">
      <c r="A439" s="56">
        <v>547</v>
      </c>
      <c r="B439" s="56" t="s">
        <v>2402</v>
      </c>
      <c r="C439" s="56" t="s">
        <v>2048</v>
      </c>
      <c r="D439" s="62">
        <v>42.57</v>
      </c>
    </row>
    <row r="440" spans="1:4" x14ac:dyDescent="0.2">
      <c r="A440" s="56">
        <v>36207</v>
      </c>
      <c r="B440" s="56" t="s">
        <v>2403</v>
      </c>
      <c r="C440" s="56" t="s">
        <v>2005</v>
      </c>
      <c r="D440" s="62">
        <v>391.19</v>
      </c>
    </row>
    <row r="441" spans="1:4" x14ac:dyDescent="0.2">
      <c r="A441" s="56">
        <v>36209</v>
      </c>
      <c r="B441" s="56" t="s">
        <v>2404</v>
      </c>
      <c r="C441" s="56" t="s">
        <v>2005</v>
      </c>
      <c r="D441" s="62">
        <v>448.95</v>
      </c>
    </row>
    <row r="442" spans="1:4" x14ac:dyDescent="0.2">
      <c r="A442" s="56">
        <v>36210</v>
      </c>
      <c r="B442" s="56" t="s">
        <v>2405</v>
      </c>
      <c r="C442" s="56" t="s">
        <v>2005</v>
      </c>
      <c r="D442" s="62">
        <v>485.75</v>
      </c>
    </row>
    <row r="443" spans="1:4" x14ac:dyDescent="0.2">
      <c r="A443" s="56">
        <v>36204</v>
      </c>
      <c r="B443" s="56" t="s">
        <v>488</v>
      </c>
      <c r="C443" s="56" t="s">
        <v>2005</v>
      </c>
      <c r="D443" s="62">
        <v>172.23</v>
      </c>
    </row>
    <row r="444" spans="1:4" x14ac:dyDescent="0.2">
      <c r="A444" s="56">
        <v>36205</v>
      </c>
      <c r="B444" s="56" t="s">
        <v>2406</v>
      </c>
      <c r="C444" s="56" t="s">
        <v>2005</v>
      </c>
      <c r="D444" s="62">
        <v>191.28</v>
      </c>
    </row>
    <row r="445" spans="1:4" x14ac:dyDescent="0.2">
      <c r="A445" s="56">
        <v>36081</v>
      </c>
      <c r="B445" s="56" t="s">
        <v>2407</v>
      </c>
      <c r="C445" s="56" t="s">
        <v>2005</v>
      </c>
      <c r="D445" s="62">
        <v>203.95</v>
      </c>
    </row>
    <row r="446" spans="1:4" x14ac:dyDescent="0.2">
      <c r="A446" s="56">
        <v>36206</v>
      </c>
      <c r="B446" s="56" t="s">
        <v>915</v>
      </c>
      <c r="C446" s="56" t="s">
        <v>2005</v>
      </c>
      <c r="D446" s="62">
        <v>213.67</v>
      </c>
    </row>
    <row r="447" spans="1:4" x14ac:dyDescent="0.2">
      <c r="A447" s="56">
        <v>36218</v>
      </c>
      <c r="B447" s="56" t="s">
        <v>2408</v>
      </c>
      <c r="C447" s="56" t="s">
        <v>2005</v>
      </c>
      <c r="D447" s="62">
        <v>136.26</v>
      </c>
    </row>
    <row r="448" spans="1:4" x14ac:dyDescent="0.2">
      <c r="A448" s="56">
        <v>36220</v>
      </c>
      <c r="B448" s="56" t="s">
        <v>2409</v>
      </c>
      <c r="C448" s="56" t="s">
        <v>2005</v>
      </c>
      <c r="D448" s="62">
        <v>156.24</v>
      </c>
    </row>
    <row r="449" spans="1:4" x14ac:dyDescent="0.2">
      <c r="A449" s="56">
        <v>36080</v>
      </c>
      <c r="B449" s="56" t="s">
        <v>2410</v>
      </c>
      <c r="C449" s="56" t="s">
        <v>2005</v>
      </c>
      <c r="D449" s="62">
        <v>169</v>
      </c>
    </row>
    <row r="450" spans="1:4" x14ac:dyDescent="0.2">
      <c r="A450" s="56">
        <v>36223</v>
      </c>
      <c r="B450" s="56" t="s">
        <v>2411</v>
      </c>
      <c r="C450" s="56" t="s">
        <v>2005</v>
      </c>
      <c r="D450" s="62">
        <v>176.97</v>
      </c>
    </row>
    <row r="451" spans="1:4" x14ac:dyDescent="0.2">
      <c r="A451" s="56">
        <v>38127</v>
      </c>
      <c r="B451" s="56" t="s">
        <v>2412</v>
      </c>
      <c r="C451" s="56" t="s">
        <v>2005</v>
      </c>
      <c r="D451" s="62">
        <v>433.01</v>
      </c>
    </row>
    <row r="452" spans="1:4" x14ac:dyDescent="0.2">
      <c r="A452" s="56">
        <v>38060</v>
      </c>
      <c r="B452" s="56" t="s">
        <v>1688</v>
      </c>
      <c r="C452" s="56" t="s">
        <v>2005</v>
      </c>
      <c r="D452" s="62">
        <v>53.77</v>
      </c>
    </row>
    <row r="453" spans="1:4" x14ac:dyDescent="0.2">
      <c r="A453" s="56">
        <v>10956</v>
      </c>
      <c r="B453" s="56" t="s">
        <v>2413</v>
      </c>
      <c r="C453" s="56" t="s">
        <v>2005</v>
      </c>
      <c r="D453" s="62">
        <v>58.97</v>
      </c>
    </row>
    <row r="454" spans="1:4" x14ac:dyDescent="0.2">
      <c r="A454" s="56">
        <v>39380</v>
      </c>
      <c r="B454" s="56" t="s">
        <v>2414</v>
      </c>
      <c r="C454" s="56" t="s">
        <v>2005</v>
      </c>
      <c r="D454" s="62">
        <v>21.07</v>
      </c>
    </row>
    <row r="455" spans="1:4" x14ac:dyDescent="0.2">
      <c r="A455" s="56">
        <v>44172</v>
      </c>
      <c r="B455" s="56" t="s">
        <v>2415</v>
      </c>
      <c r="C455" s="56" t="s">
        <v>2005</v>
      </c>
      <c r="D455" s="62">
        <v>7.39</v>
      </c>
    </row>
    <row r="456" spans="1:4" x14ac:dyDescent="0.2">
      <c r="A456" s="56">
        <v>37597</v>
      </c>
      <c r="B456" s="56" t="s">
        <v>2416</v>
      </c>
      <c r="C456" s="56" t="s">
        <v>2005</v>
      </c>
      <c r="D456" s="62">
        <v>632675.78</v>
      </c>
    </row>
    <row r="457" spans="1:4" x14ac:dyDescent="0.2">
      <c r="A457" s="56">
        <v>183</v>
      </c>
      <c r="B457" s="56" t="s">
        <v>499</v>
      </c>
      <c r="C457" s="56" t="s">
        <v>2417</v>
      </c>
      <c r="D457" s="62">
        <v>160</v>
      </c>
    </row>
    <row r="458" spans="1:4" x14ac:dyDescent="0.2">
      <c r="A458" s="56">
        <v>184</v>
      </c>
      <c r="B458" s="56" t="s">
        <v>2418</v>
      </c>
      <c r="C458" s="56" t="s">
        <v>2417</v>
      </c>
      <c r="D458" s="62">
        <v>99.09</v>
      </c>
    </row>
    <row r="459" spans="1:4" x14ac:dyDescent="0.2">
      <c r="A459" s="56">
        <v>181</v>
      </c>
      <c r="B459" s="56" t="s">
        <v>510</v>
      </c>
      <c r="C459" s="56" t="s">
        <v>2417</v>
      </c>
      <c r="D459" s="62">
        <v>213.67</v>
      </c>
    </row>
    <row r="460" spans="1:4" x14ac:dyDescent="0.2">
      <c r="A460" s="56">
        <v>20001</v>
      </c>
      <c r="B460" s="56" t="s">
        <v>2419</v>
      </c>
      <c r="C460" s="56" t="s">
        <v>2417</v>
      </c>
      <c r="D460" s="62">
        <v>123.87</v>
      </c>
    </row>
    <row r="461" spans="1:4" x14ac:dyDescent="0.2">
      <c r="A461" s="56">
        <v>39837</v>
      </c>
      <c r="B461" s="56" t="s">
        <v>2420</v>
      </c>
      <c r="C461" s="56" t="s">
        <v>2417</v>
      </c>
      <c r="D461" s="62">
        <v>583.05999999999995</v>
      </c>
    </row>
    <row r="462" spans="1:4" x14ac:dyDescent="0.2">
      <c r="A462" s="56">
        <v>43366</v>
      </c>
      <c r="B462" s="56" t="s">
        <v>2421</v>
      </c>
      <c r="C462" s="56" t="s">
        <v>2052</v>
      </c>
      <c r="D462" s="62">
        <v>1.66</v>
      </c>
    </row>
    <row r="463" spans="1:4" x14ac:dyDescent="0.2">
      <c r="A463" s="56">
        <v>10535</v>
      </c>
      <c r="B463" s="56" t="s">
        <v>2422</v>
      </c>
      <c r="C463" s="56" t="s">
        <v>2005</v>
      </c>
      <c r="D463" s="62">
        <v>6030</v>
      </c>
    </row>
    <row r="464" spans="1:4" x14ac:dyDescent="0.2">
      <c r="A464" s="56">
        <v>10537</v>
      </c>
      <c r="B464" s="56" t="s">
        <v>2423</v>
      </c>
      <c r="C464" s="56" t="s">
        <v>2005</v>
      </c>
      <c r="D464" s="62">
        <v>8223.2800000000007</v>
      </c>
    </row>
    <row r="465" spans="1:4" x14ac:dyDescent="0.2">
      <c r="A465" s="56">
        <v>13891</v>
      </c>
      <c r="B465" s="56" t="s">
        <v>2424</v>
      </c>
      <c r="C465" s="56" t="s">
        <v>2005</v>
      </c>
      <c r="D465" s="62">
        <v>7542.6</v>
      </c>
    </row>
    <row r="466" spans="1:4" x14ac:dyDescent="0.2">
      <c r="A466" s="56">
        <v>44492</v>
      </c>
      <c r="B466" s="56" t="s">
        <v>2425</v>
      </c>
      <c r="C466" s="56" t="s">
        <v>2005</v>
      </c>
      <c r="D466" s="62">
        <v>32807.279999999999</v>
      </c>
    </row>
    <row r="467" spans="1:4" x14ac:dyDescent="0.2">
      <c r="A467" s="56">
        <v>36396</v>
      </c>
      <c r="B467" s="56" t="s">
        <v>2426</v>
      </c>
      <c r="C467" s="56" t="s">
        <v>2005</v>
      </c>
      <c r="D467" s="62">
        <v>6898.72</v>
      </c>
    </row>
    <row r="468" spans="1:4" x14ac:dyDescent="0.2">
      <c r="A468" s="56">
        <v>36397</v>
      </c>
      <c r="B468" s="56" t="s">
        <v>2427</v>
      </c>
      <c r="C468" s="56" t="s">
        <v>2005</v>
      </c>
      <c r="D468" s="62">
        <v>24528.81</v>
      </c>
    </row>
    <row r="469" spans="1:4" x14ac:dyDescent="0.2">
      <c r="A469" s="56">
        <v>36398</v>
      </c>
      <c r="B469" s="56" t="s">
        <v>2428</v>
      </c>
      <c r="C469" s="56" t="s">
        <v>2005</v>
      </c>
      <c r="D469" s="62">
        <v>29812.720000000001</v>
      </c>
    </row>
    <row r="470" spans="1:4" x14ac:dyDescent="0.2">
      <c r="A470" s="56">
        <v>647</v>
      </c>
      <c r="B470" s="56" t="s">
        <v>2429</v>
      </c>
      <c r="C470" s="56" t="s">
        <v>2142</v>
      </c>
      <c r="D470" s="62">
        <v>16.940000000000001</v>
      </c>
    </row>
    <row r="471" spans="1:4" x14ac:dyDescent="0.2">
      <c r="A471" s="56">
        <v>40920</v>
      </c>
      <c r="B471" s="56" t="s">
        <v>2430</v>
      </c>
      <c r="C471" s="56" t="s">
        <v>2144</v>
      </c>
      <c r="D471" s="62">
        <v>2992.25</v>
      </c>
    </row>
    <row r="472" spans="1:4" x14ac:dyDescent="0.2">
      <c r="A472" s="56">
        <v>715</v>
      </c>
      <c r="B472" s="56" t="s">
        <v>2431</v>
      </c>
      <c r="C472" s="56" t="s">
        <v>2005</v>
      </c>
      <c r="D472" s="62">
        <v>33.299999999999997</v>
      </c>
    </row>
    <row r="473" spans="1:4" x14ac:dyDescent="0.2">
      <c r="A473" s="56">
        <v>716</v>
      </c>
      <c r="B473" s="56" t="s">
        <v>2432</v>
      </c>
      <c r="C473" s="56" t="s">
        <v>2005</v>
      </c>
      <c r="D473" s="62">
        <v>37.659999999999997</v>
      </c>
    </row>
    <row r="474" spans="1:4" x14ac:dyDescent="0.2">
      <c r="A474" s="56">
        <v>38783</v>
      </c>
      <c r="B474" s="56" t="s">
        <v>2433</v>
      </c>
      <c r="C474" s="56" t="s">
        <v>2005</v>
      </c>
      <c r="D474" s="62">
        <v>1</v>
      </c>
    </row>
    <row r="475" spans="1:4" x14ac:dyDescent="0.2">
      <c r="A475" s="56">
        <v>37593</v>
      </c>
      <c r="B475" s="56" t="s">
        <v>2434</v>
      </c>
      <c r="C475" s="56" t="s">
        <v>2005</v>
      </c>
      <c r="D475" s="62">
        <v>2.46</v>
      </c>
    </row>
    <row r="476" spans="1:4" x14ac:dyDescent="0.2">
      <c r="A476" s="56">
        <v>37594</v>
      </c>
      <c r="B476" s="56" t="s">
        <v>2435</v>
      </c>
      <c r="C476" s="56" t="s">
        <v>2005</v>
      </c>
      <c r="D476" s="62">
        <v>3.06</v>
      </c>
    </row>
    <row r="477" spans="1:4" x14ac:dyDescent="0.2">
      <c r="A477" s="56">
        <v>37592</v>
      </c>
      <c r="B477" s="56" t="s">
        <v>2436</v>
      </c>
      <c r="C477" s="56" t="s">
        <v>2005</v>
      </c>
      <c r="D477" s="62">
        <v>1.94</v>
      </c>
    </row>
    <row r="478" spans="1:4" x14ac:dyDescent="0.2">
      <c r="A478" s="56">
        <v>7270</v>
      </c>
      <c r="B478" s="56" t="s">
        <v>2437</v>
      </c>
      <c r="C478" s="56" t="s">
        <v>2005</v>
      </c>
      <c r="D478" s="62">
        <v>0.87</v>
      </c>
    </row>
    <row r="479" spans="1:4" x14ac:dyDescent="0.2">
      <c r="A479" s="56">
        <v>7267</v>
      </c>
      <c r="B479" s="56" t="s">
        <v>306</v>
      </c>
      <c r="C479" s="56" t="s">
        <v>2005</v>
      </c>
      <c r="D479" s="62">
        <v>0.68</v>
      </c>
    </row>
    <row r="480" spans="1:4" x14ac:dyDescent="0.2">
      <c r="A480" s="56">
        <v>7271</v>
      </c>
      <c r="B480" s="56" t="s">
        <v>2438</v>
      </c>
      <c r="C480" s="56" t="s">
        <v>2005</v>
      </c>
      <c r="D480" s="62">
        <v>0.75</v>
      </c>
    </row>
    <row r="481" spans="1:4" x14ac:dyDescent="0.2">
      <c r="A481" s="56">
        <v>7268</v>
      </c>
      <c r="B481" s="56" t="s">
        <v>2439</v>
      </c>
      <c r="C481" s="56" t="s">
        <v>2005</v>
      </c>
      <c r="D481" s="62">
        <v>1.04</v>
      </c>
    </row>
    <row r="482" spans="1:4" x14ac:dyDescent="0.2">
      <c r="A482" s="56">
        <v>41372</v>
      </c>
      <c r="B482" s="56" t="s">
        <v>2440</v>
      </c>
      <c r="C482" s="56" t="s">
        <v>2376</v>
      </c>
      <c r="D482" s="62">
        <v>90.61</v>
      </c>
    </row>
    <row r="483" spans="1:4" x14ac:dyDescent="0.2">
      <c r="A483" s="56">
        <v>41371</v>
      </c>
      <c r="B483" s="56" t="s">
        <v>2441</v>
      </c>
      <c r="C483" s="56" t="s">
        <v>2376</v>
      </c>
      <c r="D483" s="62">
        <v>53.55</v>
      </c>
    </row>
    <row r="484" spans="1:4" x14ac:dyDescent="0.2">
      <c r="A484" s="56">
        <v>34556</v>
      </c>
      <c r="B484" s="56" t="s">
        <v>2442</v>
      </c>
      <c r="C484" s="56" t="s">
        <v>2005</v>
      </c>
      <c r="D484" s="62">
        <v>3.86</v>
      </c>
    </row>
    <row r="485" spans="1:4" x14ac:dyDescent="0.2">
      <c r="A485" s="56">
        <v>37873</v>
      </c>
      <c r="B485" s="56" t="s">
        <v>2443</v>
      </c>
      <c r="C485" s="56" t="s">
        <v>2005</v>
      </c>
      <c r="D485" s="62">
        <v>3.92</v>
      </c>
    </row>
    <row r="486" spans="1:4" x14ac:dyDescent="0.2">
      <c r="A486" s="56">
        <v>34564</v>
      </c>
      <c r="B486" s="56" t="s">
        <v>2444</v>
      </c>
      <c r="C486" s="56" t="s">
        <v>2005</v>
      </c>
      <c r="D486" s="62">
        <v>4.1100000000000003</v>
      </c>
    </row>
    <row r="487" spans="1:4" x14ac:dyDescent="0.2">
      <c r="A487" s="56">
        <v>34565</v>
      </c>
      <c r="B487" s="56" t="s">
        <v>2445</v>
      </c>
      <c r="C487" s="56" t="s">
        <v>2005</v>
      </c>
      <c r="D487" s="62">
        <v>4.3499999999999996</v>
      </c>
    </row>
    <row r="488" spans="1:4" x14ac:dyDescent="0.2">
      <c r="A488" s="56">
        <v>38590</v>
      </c>
      <c r="B488" s="56" t="s">
        <v>2446</v>
      </c>
      <c r="C488" s="56" t="s">
        <v>2005</v>
      </c>
      <c r="D488" s="62">
        <v>3.21</v>
      </c>
    </row>
    <row r="489" spans="1:4" x14ac:dyDescent="0.2">
      <c r="A489" s="56">
        <v>34566</v>
      </c>
      <c r="B489" s="56" t="s">
        <v>2447</v>
      </c>
      <c r="C489" s="56" t="s">
        <v>2005</v>
      </c>
      <c r="D489" s="62">
        <v>3.37</v>
      </c>
    </row>
    <row r="490" spans="1:4" x14ac:dyDescent="0.2">
      <c r="A490" s="56">
        <v>34567</v>
      </c>
      <c r="B490" s="56" t="s">
        <v>2448</v>
      </c>
      <c r="C490" s="56" t="s">
        <v>2005</v>
      </c>
      <c r="D490" s="62">
        <v>3.58</v>
      </c>
    </row>
    <row r="491" spans="1:4" x14ac:dyDescent="0.2">
      <c r="A491" s="56">
        <v>38591</v>
      </c>
      <c r="B491" s="56" t="s">
        <v>2449</v>
      </c>
      <c r="C491" s="56" t="s">
        <v>2005</v>
      </c>
      <c r="D491" s="62">
        <v>3.25</v>
      </c>
    </row>
    <row r="492" spans="1:4" x14ac:dyDescent="0.2">
      <c r="A492" s="56">
        <v>34568</v>
      </c>
      <c r="B492" s="56" t="s">
        <v>2450</v>
      </c>
      <c r="C492" s="56" t="s">
        <v>2005</v>
      </c>
      <c r="D492" s="62">
        <v>4.2300000000000004</v>
      </c>
    </row>
    <row r="493" spans="1:4" x14ac:dyDescent="0.2">
      <c r="A493" s="56">
        <v>34569</v>
      </c>
      <c r="B493" s="56" t="s">
        <v>2451</v>
      </c>
      <c r="C493" s="56" t="s">
        <v>2005</v>
      </c>
      <c r="D493" s="62">
        <v>4.3499999999999996</v>
      </c>
    </row>
    <row r="494" spans="1:4" x14ac:dyDescent="0.2">
      <c r="A494" s="56">
        <v>34570</v>
      </c>
      <c r="B494" s="56" t="s">
        <v>2452</v>
      </c>
      <c r="C494" s="56" t="s">
        <v>2005</v>
      </c>
      <c r="D494" s="62">
        <v>4.72</v>
      </c>
    </row>
    <row r="495" spans="1:4" x14ac:dyDescent="0.2">
      <c r="A495" s="56">
        <v>25070</v>
      </c>
      <c r="B495" s="56" t="s">
        <v>2453</v>
      </c>
      <c r="C495" s="56" t="s">
        <v>2005</v>
      </c>
      <c r="D495" s="62">
        <v>3.55</v>
      </c>
    </row>
    <row r="496" spans="1:4" x14ac:dyDescent="0.2">
      <c r="A496" s="56">
        <v>34571</v>
      </c>
      <c r="B496" s="56" t="s">
        <v>2454</v>
      </c>
      <c r="C496" s="56" t="s">
        <v>2005</v>
      </c>
      <c r="D496" s="62">
        <v>3.59</v>
      </c>
    </row>
    <row r="497" spans="1:4" x14ac:dyDescent="0.2">
      <c r="A497" s="56">
        <v>34573</v>
      </c>
      <c r="B497" s="56" t="s">
        <v>2455</v>
      </c>
      <c r="C497" s="56" t="s">
        <v>2005</v>
      </c>
      <c r="D497" s="62">
        <v>3.77</v>
      </c>
    </row>
    <row r="498" spans="1:4" x14ac:dyDescent="0.2">
      <c r="A498" s="56">
        <v>37107</v>
      </c>
      <c r="B498" s="56" t="s">
        <v>2456</v>
      </c>
      <c r="C498" s="56" t="s">
        <v>2005</v>
      </c>
      <c r="D498" s="62">
        <v>4.9800000000000004</v>
      </c>
    </row>
    <row r="499" spans="1:4" x14ac:dyDescent="0.2">
      <c r="A499" s="56">
        <v>34576</v>
      </c>
      <c r="B499" s="56" t="s">
        <v>2457</v>
      </c>
      <c r="C499" s="56" t="s">
        <v>2005</v>
      </c>
      <c r="D499" s="62">
        <v>5.5</v>
      </c>
    </row>
    <row r="500" spans="1:4" x14ac:dyDescent="0.2">
      <c r="A500" s="56">
        <v>34577</v>
      </c>
      <c r="B500" s="56" t="s">
        <v>2458</v>
      </c>
      <c r="C500" s="56" t="s">
        <v>2005</v>
      </c>
      <c r="D500" s="62">
        <v>5.74</v>
      </c>
    </row>
    <row r="501" spans="1:4" x14ac:dyDescent="0.2">
      <c r="A501" s="56">
        <v>34578</v>
      </c>
      <c r="B501" s="56" t="s">
        <v>2459</v>
      </c>
      <c r="C501" s="56" t="s">
        <v>2005</v>
      </c>
      <c r="D501" s="62">
        <v>6.22</v>
      </c>
    </row>
    <row r="502" spans="1:4" x14ac:dyDescent="0.2">
      <c r="A502" s="56">
        <v>34579</v>
      </c>
      <c r="B502" s="56" t="s">
        <v>2460</v>
      </c>
      <c r="C502" s="56" t="s">
        <v>2005</v>
      </c>
      <c r="D502" s="62">
        <v>6.64</v>
      </c>
    </row>
    <row r="503" spans="1:4" x14ac:dyDescent="0.2">
      <c r="A503" s="56">
        <v>25067</v>
      </c>
      <c r="B503" s="56" t="s">
        <v>1619</v>
      </c>
      <c r="C503" s="56" t="s">
        <v>2005</v>
      </c>
      <c r="D503" s="62">
        <v>4.4400000000000004</v>
      </c>
    </row>
    <row r="504" spans="1:4" x14ac:dyDescent="0.2">
      <c r="A504" s="56">
        <v>34580</v>
      </c>
      <c r="B504" s="56" t="s">
        <v>2461</v>
      </c>
      <c r="C504" s="56" t="s">
        <v>2005</v>
      </c>
      <c r="D504" s="62">
        <v>4.96</v>
      </c>
    </row>
    <row r="505" spans="1:4" x14ac:dyDescent="0.2">
      <c r="A505" s="56">
        <v>25071</v>
      </c>
      <c r="B505" s="56" t="s">
        <v>2462</v>
      </c>
      <c r="C505" s="56" t="s">
        <v>2005</v>
      </c>
      <c r="D505" s="62">
        <v>2.4700000000000002</v>
      </c>
    </row>
    <row r="506" spans="1:4" x14ac:dyDescent="0.2">
      <c r="A506" s="56">
        <v>44171</v>
      </c>
      <c r="B506" s="56" t="s">
        <v>2463</v>
      </c>
      <c r="C506" s="56" t="s">
        <v>2005</v>
      </c>
      <c r="D506" s="62">
        <v>21.09</v>
      </c>
    </row>
    <row r="507" spans="1:4" x14ac:dyDescent="0.2">
      <c r="A507" s="56">
        <v>38395</v>
      </c>
      <c r="B507" s="56" t="s">
        <v>2464</v>
      </c>
      <c r="C507" s="56" t="s">
        <v>2005</v>
      </c>
      <c r="D507" s="62">
        <v>8.6999999999999993</v>
      </c>
    </row>
    <row r="508" spans="1:4" x14ac:dyDescent="0.2">
      <c r="A508" s="56">
        <v>34583</v>
      </c>
      <c r="B508" s="56" t="s">
        <v>2465</v>
      </c>
      <c r="C508" s="56" t="s">
        <v>2376</v>
      </c>
      <c r="D508" s="62">
        <v>65</v>
      </c>
    </row>
    <row r="509" spans="1:4" x14ac:dyDescent="0.2">
      <c r="A509" s="56">
        <v>34584</v>
      </c>
      <c r="B509" s="56" t="s">
        <v>2466</v>
      </c>
      <c r="C509" s="56" t="s">
        <v>2376</v>
      </c>
      <c r="D509" s="62">
        <v>47.66</v>
      </c>
    </row>
    <row r="510" spans="1:4" x14ac:dyDescent="0.2">
      <c r="A510" s="56">
        <v>709</v>
      </c>
      <c r="B510" s="56" t="s">
        <v>2467</v>
      </c>
      <c r="C510" s="56" t="s">
        <v>2376</v>
      </c>
      <c r="D510" s="62">
        <v>799.14</v>
      </c>
    </row>
    <row r="511" spans="1:4" x14ac:dyDescent="0.2">
      <c r="A511" s="56">
        <v>34599</v>
      </c>
      <c r="B511" s="56" t="s">
        <v>2468</v>
      </c>
      <c r="C511" s="56" t="s">
        <v>2005</v>
      </c>
      <c r="D511" s="62">
        <v>2.54</v>
      </c>
    </row>
    <row r="512" spans="1:4" x14ac:dyDescent="0.2">
      <c r="A512" s="56">
        <v>34592</v>
      </c>
      <c r="B512" s="56" t="s">
        <v>2469</v>
      </c>
      <c r="C512" s="56" t="s">
        <v>2005</v>
      </c>
      <c r="D512" s="62">
        <v>2.82</v>
      </c>
    </row>
    <row r="513" spans="1:4" x14ac:dyDescent="0.2">
      <c r="A513" s="56">
        <v>37103</v>
      </c>
      <c r="B513" s="56" t="s">
        <v>2470</v>
      </c>
      <c r="C513" s="56" t="s">
        <v>2005</v>
      </c>
      <c r="D513" s="62">
        <v>3.23</v>
      </c>
    </row>
    <row r="514" spans="1:4" x14ac:dyDescent="0.2">
      <c r="A514" s="56">
        <v>34555</v>
      </c>
      <c r="B514" s="56" t="s">
        <v>2471</v>
      </c>
      <c r="C514" s="56" t="s">
        <v>2005</v>
      </c>
      <c r="D514" s="62">
        <v>4.0999999999999996</v>
      </c>
    </row>
    <row r="515" spans="1:4" x14ac:dyDescent="0.2">
      <c r="A515" s="56">
        <v>674</v>
      </c>
      <c r="B515" s="56" t="s">
        <v>2472</v>
      </c>
      <c r="C515" s="56" t="s">
        <v>2376</v>
      </c>
      <c r="D515" s="62">
        <v>64.56</v>
      </c>
    </row>
    <row r="516" spans="1:4" x14ac:dyDescent="0.2">
      <c r="A516" s="56">
        <v>34600</v>
      </c>
      <c r="B516" s="56" t="s">
        <v>2473</v>
      </c>
      <c r="C516" s="56" t="s">
        <v>2376</v>
      </c>
      <c r="D516" s="62">
        <v>94.83</v>
      </c>
    </row>
    <row r="517" spans="1:4" x14ac:dyDescent="0.2">
      <c r="A517" s="56">
        <v>652</v>
      </c>
      <c r="B517" s="56" t="s">
        <v>2474</v>
      </c>
      <c r="C517" s="56" t="s">
        <v>2376</v>
      </c>
      <c r="D517" s="62">
        <v>145.27000000000001</v>
      </c>
    </row>
    <row r="518" spans="1:4" x14ac:dyDescent="0.2">
      <c r="A518" s="56">
        <v>651</v>
      </c>
      <c r="B518" s="56" t="s">
        <v>2475</v>
      </c>
      <c r="C518" s="56" t="s">
        <v>2005</v>
      </c>
      <c r="D518" s="62">
        <v>3.11</v>
      </c>
    </row>
    <row r="519" spans="1:4" x14ac:dyDescent="0.2">
      <c r="A519" s="56">
        <v>654</v>
      </c>
      <c r="B519" s="56" t="s">
        <v>2476</v>
      </c>
      <c r="C519" s="56" t="s">
        <v>2005</v>
      </c>
      <c r="D519" s="62">
        <v>3.86</v>
      </c>
    </row>
    <row r="520" spans="1:4" x14ac:dyDescent="0.2">
      <c r="A520" s="56">
        <v>650</v>
      </c>
      <c r="B520" s="56" t="s">
        <v>2477</v>
      </c>
      <c r="C520" s="56" t="s">
        <v>2005</v>
      </c>
      <c r="D520" s="62">
        <v>2.4900000000000002</v>
      </c>
    </row>
    <row r="521" spans="1:4" x14ac:dyDescent="0.2">
      <c r="A521" s="56">
        <v>718</v>
      </c>
      <c r="B521" s="56" t="s">
        <v>2478</v>
      </c>
      <c r="C521" s="56" t="s">
        <v>2005</v>
      </c>
      <c r="D521" s="62">
        <v>32.9</v>
      </c>
    </row>
    <row r="522" spans="1:4" x14ac:dyDescent="0.2">
      <c r="A522" s="56">
        <v>11981</v>
      </c>
      <c r="B522" s="56" t="s">
        <v>2479</v>
      </c>
      <c r="C522" s="56" t="s">
        <v>2005</v>
      </c>
      <c r="D522" s="62">
        <v>31.96</v>
      </c>
    </row>
    <row r="523" spans="1:4" x14ac:dyDescent="0.2">
      <c r="A523" s="56">
        <v>34586</v>
      </c>
      <c r="B523" s="56" t="s">
        <v>2480</v>
      </c>
      <c r="C523" s="56" t="s">
        <v>2005</v>
      </c>
      <c r="D523" s="62">
        <v>2.1</v>
      </c>
    </row>
    <row r="524" spans="1:4" x14ac:dyDescent="0.2">
      <c r="A524" s="56">
        <v>38603</v>
      </c>
      <c r="B524" s="56" t="s">
        <v>2481</v>
      </c>
      <c r="C524" s="56" t="s">
        <v>2005</v>
      </c>
      <c r="D524" s="62">
        <v>2.5499999999999998</v>
      </c>
    </row>
    <row r="525" spans="1:4" x14ac:dyDescent="0.2">
      <c r="A525" s="56">
        <v>34588</v>
      </c>
      <c r="B525" s="56" t="s">
        <v>2482</v>
      </c>
      <c r="C525" s="56" t="s">
        <v>2005</v>
      </c>
      <c r="D525" s="62">
        <v>2.75</v>
      </c>
    </row>
    <row r="526" spans="1:4" x14ac:dyDescent="0.2">
      <c r="A526" s="56">
        <v>34590</v>
      </c>
      <c r="B526" s="56" t="s">
        <v>2483</v>
      </c>
      <c r="C526" s="56" t="s">
        <v>2005</v>
      </c>
      <c r="D526" s="62">
        <v>2.5099999999999998</v>
      </c>
    </row>
    <row r="527" spans="1:4" x14ac:dyDescent="0.2">
      <c r="A527" s="56">
        <v>34591</v>
      </c>
      <c r="B527" s="56" t="s">
        <v>2484</v>
      </c>
      <c r="C527" s="56" t="s">
        <v>2005</v>
      </c>
      <c r="D527" s="62">
        <v>3.4</v>
      </c>
    </row>
    <row r="528" spans="1:4" x14ac:dyDescent="0.2">
      <c r="A528" s="56">
        <v>40517</v>
      </c>
      <c r="B528" s="56" t="s">
        <v>2485</v>
      </c>
      <c r="C528" s="56" t="s">
        <v>2376</v>
      </c>
      <c r="D528" s="62">
        <v>41.92</v>
      </c>
    </row>
    <row r="529" spans="1:4" x14ac:dyDescent="0.2">
      <c r="A529" s="56">
        <v>40515</v>
      </c>
      <c r="B529" s="56" t="s">
        <v>2486</v>
      </c>
      <c r="C529" s="56" t="s">
        <v>2376</v>
      </c>
      <c r="D529" s="62">
        <v>94.32</v>
      </c>
    </row>
    <row r="530" spans="1:4" x14ac:dyDescent="0.2">
      <c r="A530" s="56">
        <v>40529</v>
      </c>
      <c r="B530" s="56" t="s">
        <v>2487</v>
      </c>
      <c r="C530" s="56" t="s">
        <v>2376</v>
      </c>
      <c r="D530" s="62">
        <v>60.26</v>
      </c>
    </row>
    <row r="531" spans="1:4" x14ac:dyDescent="0.2">
      <c r="A531" s="56">
        <v>36170</v>
      </c>
      <c r="B531" s="56" t="s">
        <v>718</v>
      </c>
      <c r="C531" s="56" t="s">
        <v>2376</v>
      </c>
      <c r="D531" s="62">
        <v>50</v>
      </c>
    </row>
    <row r="532" spans="1:4" x14ac:dyDescent="0.2">
      <c r="A532" s="56">
        <v>40524</v>
      </c>
      <c r="B532" s="56" t="s">
        <v>715</v>
      </c>
      <c r="C532" s="56" t="s">
        <v>2376</v>
      </c>
      <c r="D532" s="62">
        <v>58.95</v>
      </c>
    </row>
    <row r="533" spans="1:4" x14ac:dyDescent="0.2">
      <c r="A533" s="56">
        <v>36156</v>
      </c>
      <c r="B533" s="56" t="s">
        <v>2488</v>
      </c>
      <c r="C533" s="56" t="s">
        <v>2376</v>
      </c>
      <c r="D533" s="62">
        <v>45.85</v>
      </c>
    </row>
    <row r="534" spans="1:4" x14ac:dyDescent="0.2">
      <c r="A534" s="56">
        <v>36155</v>
      </c>
      <c r="B534" s="56" t="s">
        <v>2489</v>
      </c>
      <c r="C534" s="56" t="s">
        <v>2376</v>
      </c>
      <c r="D534" s="62">
        <v>39.58</v>
      </c>
    </row>
    <row r="535" spans="1:4" x14ac:dyDescent="0.2">
      <c r="A535" s="56">
        <v>36154</v>
      </c>
      <c r="B535" s="56" t="s">
        <v>2490</v>
      </c>
      <c r="C535" s="56" t="s">
        <v>2376</v>
      </c>
      <c r="D535" s="62">
        <v>55.02</v>
      </c>
    </row>
    <row r="536" spans="1:4" x14ac:dyDescent="0.2">
      <c r="A536" s="56">
        <v>695</v>
      </c>
      <c r="B536" s="56" t="s">
        <v>2491</v>
      </c>
      <c r="C536" s="56" t="s">
        <v>2376</v>
      </c>
      <c r="D536" s="62">
        <v>40.409999999999997</v>
      </c>
    </row>
    <row r="537" spans="1:4" x14ac:dyDescent="0.2">
      <c r="A537" s="56">
        <v>679</v>
      </c>
      <c r="B537" s="56" t="s">
        <v>2492</v>
      </c>
      <c r="C537" s="56" t="s">
        <v>2376</v>
      </c>
      <c r="D537" s="62">
        <v>60.26</v>
      </c>
    </row>
    <row r="538" spans="1:4" x14ac:dyDescent="0.2">
      <c r="A538" s="56">
        <v>711</v>
      </c>
      <c r="B538" s="56" t="s">
        <v>2493</v>
      </c>
      <c r="C538" s="56" t="s">
        <v>2376</v>
      </c>
      <c r="D538" s="62">
        <v>39.86</v>
      </c>
    </row>
    <row r="539" spans="1:4" x14ac:dyDescent="0.2">
      <c r="A539" s="56">
        <v>712</v>
      </c>
      <c r="B539" s="56" t="s">
        <v>2494</v>
      </c>
      <c r="C539" s="56" t="s">
        <v>2376</v>
      </c>
      <c r="D539" s="62">
        <v>50.21</v>
      </c>
    </row>
    <row r="540" spans="1:4" x14ac:dyDescent="0.2">
      <c r="A540" s="56">
        <v>12614</v>
      </c>
      <c r="B540" s="56" t="s">
        <v>2495</v>
      </c>
      <c r="C540" s="56" t="s">
        <v>2005</v>
      </c>
      <c r="D540" s="62">
        <v>47.03</v>
      </c>
    </row>
    <row r="541" spans="1:4" x14ac:dyDescent="0.2">
      <c r="A541" s="56">
        <v>6140</v>
      </c>
      <c r="B541" s="56" t="s">
        <v>2496</v>
      </c>
      <c r="C541" s="56" t="s">
        <v>2005</v>
      </c>
      <c r="D541" s="62">
        <v>3.36</v>
      </c>
    </row>
    <row r="542" spans="1:4" x14ac:dyDescent="0.2">
      <c r="A542" s="56">
        <v>38399</v>
      </c>
      <c r="B542" s="56" t="s">
        <v>2497</v>
      </c>
      <c r="C542" s="56" t="s">
        <v>2005</v>
      </c>
      <c r="D542" s="62">
        <v>293.54000000000002</v>
      </c>
    </row>
    <row r="543" spans="1:4" x14ac:dyDescent="0.2">
      <c r="A543" s="56">
        <v>735</v>
      </c>
      <c r="B543" s="56" t="s">
        <v>2498</v>
      </c>
      <c r="C543" s="56" t="s">
        <v>2005</v>
      </c>
      <c r="D543" s="62">
        <v>2691.4</v>
      </c>
    </row>
    <row r="544" spans="1:4" x14ac:dyDescent="0.2">
      <c r="A544" s="56">
        <v>736</v>
      </c>
      <c r="B544" s="56" t="s">
        <v>2499</v>
      </c>
      <c r="C544" s="56" t="s">
        <v>2005</v>
      </c>
      <c r="D544" s="62">
        <v>2262.98</v>
      </c>
    </row>
    <row r="545" spans="1:4" x14ac:dyDescent="0.2">
      <c r="A545" s="56">
        <v>729</v>
      </c>
      <c r="B545" s="56" t="s">
        <v>2500</v>
      </c>
      <c r="C545" s="56" t="s">
        <v>2005</v>
      </c>
      <c r="D545" s="62">
        <v>922.19</v>
      </c>
    </row>
    <row r="546" spans="1:4" x14ac:dyDescent="0.2">
      <c r="A546" s="56">
        <v>39925</v>
      </c>
      <c r="B546" s="56" t="s">
        <v>2501</v>
      </c>
      <c r="C546" s="56" t="s">
        <v>2005</v>
      </c>
      <c r="D546" s="62">
        <v>13325.56</v>
      </c>
    </row>
    <row r="547" spans="1:4" x14ac:dyDescent="0.2">
      <c r="A547" s="56">
        <v>731</v>
      </c>
      <c r="B547" s="56" t="s">
        <v>2502</v>
      </c>
      <c r="C547" s="56" t="s">
        <v>2005</v>
      </c>
      <c r="D547" s="62">
        <v>897.52</v>
      </c>
    </row>
    <row r="548" spans="1:4" x14ac:dyDescent="0.2">
      <c r="A548" s="56">
        <v>10575</v>
      </c>
      <c r="B548" s="56" t="s">
        <v>2503</v>
      </c>
      <c r="C548" s="56" t="s">
        <v>2005</v>
      </c>
      <c r="D548" s="62">
        <v>1400.64</v>
      </c>
    </row>
    <row r="549" spans="1:4" x14ac:dyDescent="0.2">
      <c r="A549" s="56">
        <v>733</v>
      </c>
      <c r="B549" s="56" t="s">
        <v>2504</v>
      </c>
      <c r="C549" s="56" t="s">
        <v>2005</v>
      </c>
      <c r="D549" s="62">
        <v>1533.53</v>
      </c>
    </row>
    <row r="550" spans="1:4" x14ac:dyDescent="0.2">
      <c r="A550" s="56">
        <v>732</v>
      </c>
      <c r="B550" s="56" t="s">
        <v>1050</v>
      </c>
      <c r="C550" s="56" t="s">
        <v>2005</v>
      </c>
      <c r="D550" s="62">
        <v>1512.92</v>
      </c>
    </row>
    <row r="551" spans="1:4" x14ac:dyDescent="0.2">
      <c r="A551" s="56">
        <v>737</v>
      </c>
      <c r="B551" s="56" t="s">
        <v>2505</v>
      </c>
      <c r="C551" s="56" t="s">
        <v>2005</v>
      </c>
      <c r="D551" s="62">
        <v>8484</v>
      </c>
    </row>
    <row r="552" spans="1:4" x14ac:dyDescent="0.2">
      <c r="A552" s="56">
        <v>738</v>
      </c>
      <c r="B552" s="56" t="s">
        <v>2506</v>
      </c>
      <c r="C552" s="56" t="s">
        <v>2005</v>
      </c>
      <c r="D552" s="62">
        <v>3933.97</v>
      </c>
    </row>
    <row r="553" spans="1:4" x14ac:dyDescent="0.2">
      <c r="A553" s="56">
        <v>740</v>
      </c>
      <c r="B553" s="56" t="s">
        <v>2507</v>
      </c>
      <c r="C553" s="56" t="s">
        <v>2005</v>
      </c>
      <c r="D553" s="62">
        <v>7981.21</v>
      </c>
    </row>
    <row r="554" spans="1:4" x14ac:dyDescent="0.2">
      <c r="A554" s="56">
        <v>734</v>
      </c>
      <c r="B554" s="56" t="s">
        <v>2508</v>
      </c>
      <c r="C554" s="56" t="s">
        <v>2005</v>
      </c>
      <c r="D554" s="62">
        <v>1621.84</v>
      </c>
    </row>
    <row r="555" spans="1:4" x14ac:dyDescent="0.2">
      <c r="A555" s="56">
        <v>39008</v>
      </c>
      <c r="B555" s="56" t="s">
        <v>2509</v>
      </c>
      <c r="C555" s="56" t="s">
        <v>2005</v>
      </c>
      <c r="D555" s="62">
        <v>73507.539999999994</v>
      </c>
    </row>
    <row r="556" spans="1:4" x14ac:dyDescent="0.2">
      <c r="A556" s="56">
        <v>39009</v>
      </c>
      <c r="B556" s="56" t="s">
        <v>2510</v>
      </c>
      <c r="C556" s="56" t="s">
        <v>2005</v>
      </c>
      <c r="D556" s="62">
        <v>78754.22</v>
      </c>
    </row>
    <row r="557" spans="1:4" x14ac:dyDescent="0.2">
      <c r="A557" s="56">
        <v>10587</v>
      </c>
      <c r="B557" s="56" t="s">
        <v>2511</v>
      </c>
      <c r="C557" s="56" t="s">
        <v>2005</v>
      </c>
      <c r="D557" s="62">
        <v>4179.37</v>
      </c>
    </row>
    <row r="558" spans="1:4" x14ac:dyDescent="0.2">
      <c r="A558" s="56">
        <v>759</v>
      </c>
      <c r="B558" s="56" t="s">
        <v>2512</v>
      </c>
      <c r="C558" s="56" t="s">
        <v>2005</v>
      </c>
      <c r="D558" s="62">
        <v>6009.1</v>
      </c>
    </row>
    <row r="559" spans="1:4" x14ac:dyDescent="0.2">
      <c r="A559" s="56">
        <v>761</v>
      </c>
      <c r="B559" s="56" t="s">
        <v>2513</v>
      </c>
      <c r="C559" s="56" t="s">
        <v>2005</v>
      </c>
      <c r="D559" s="62">
        <v>10185.93</v>
      </c>
    </row>
    <row r="560" spans="1:4" x14ac:dyDescent="0.2">
      <c r="A560" s="56">
        <v>750</v>
      </c>
      <c r="B560" s="56" t="s">
        <v>2514</v>
      </c>
      <c r="C560" s="56" t="s">
        <v>2005</v>
      </c>
      <c r="D560" s="62">
        <v>9670.73</v>
      </c>
    </row>
    <row r="561" spans="1:4" x14ac:dyDescent="0.2">
      <c r="A561" s="56">
        <v>755</v>
      </c>
      <c r="B561" s="56" t="s">
        <v>2515</v>
      </c>
      <c r="C561" s="56" t="s">
        <v>2005</v>
      </c>
      <c r="D561" s="62">
        <v>39684</v>
      </c>
    </row>
    <row r="562" spans="1:4" x14ac:dyDescent="0.2">
      <c r="A562" s="56">
        <v>749</v>
      </c>
      <c r="B562" s="56" t="s">
        <v>2516</v>
      </c>
      <c r="C562" s="56" t="s">
        <v>2005</v>
      </c>
      <c r="D562" s="62">
        <v>14595.04</v>
      </c>
    </row>
    <row r="563" spans="1:4" x14ac:dyDescent="0.2">
      <c r="A563" s="56">
        <v>756</v>
      </c>
      <c r="B563" s="56" t="s">
        <v>2517</v>
      </c>
      <c r="C563" s="56" t="s">
        <v>2005</v>
      </c>
      <c r="D563" s="62">
        <v>43280.72</v>
      </c>
    </row>
    <row r="564" spans="1:4" x14ac:dyDescent="0.2">
      <c r="A564" s="56">
        <v>757</v>
      </c>
      <c r="B564" s="56" t="s">
        <v>2518</v>
      </c>
      <c r="C564" s="56" t="s">
        <v>2005</v>
      </c>
      <c r="D564" s="62">
        <v>19652.21</v>
      </c>
    </row>
    <row r="565" spans="1:4" x14ac:dyDescent="0.2">
      <c r="A565" s="56">
        <v>10588</v>
      </c>
      <c r="B565" s="56" t="s">
        <v>2519</v>
      </c>
      <c r="C565" s="56" t="s">
        <v>2005</v>
      </c>
      <c r="D565" s="62">
        <v>4338.71</v>
      </c>
    </row>
    <row r="566" spans="1:4" x14ac:dyDescent="0.2">
      <c r="A566" s="56">
        <v>10592</v>
      </c>
      <c r="B566" s="56" t="s">
        <v>2520</v>
      </c>
      <c r="C566" s="56" t="s">
        <v>2005</v>
      </c>
      <c r="D566" s="62">
        <v>5240.59</v>
      </c>
    </row>
    <row r="567" spans="1:4" x14ac:dyDescent="0.2">
      <c r="A567" s="56">
        <v>10589</v>
      </c>
      <c r="B567" s="56" t="s">
        <v>2521</v>
      </c>
      <c r="C567" s="56" t="s">
        <v>2005</v>
      </c>
      <c r="D567" s="62">
        <v>7040.4</v>
      </c>
    </row>
    <row r="568" spans="1:4" x14ac:dyDescent="0.2">
      <c r="A568" s="56">
        <v>760</v>
      </c>
      <c r="B568" s="56" t="s">
        <v>2522</v>
      </c>
      <c r="C568" s="56" t="s">
        <v>2005</v>
      </c>
      <c r="D568" s="62">
        <v>39304.42</v>
      </c>
    </row>
    <row r="569" spans="1:4" x14ac:dyDescent="0.2">
      <c r="A569" s="56">
        <v>751</v>
      </c>
      <c r="B569" s="56" t="s">
        <v>2523</v>
      </c>
      <c r="C569" s="56" t="s">
        <v>2005</v>
      </c>
      <c r="D569" s="62">
        <v>6190.44</v>
      </c>
    </row>
    <row r="570" spans="1:4" x14ac:dyDescent="0.2">
      <c r="A570" s="56">
        <v>754</v>
      </c>
      <c r="B570" s="56" t="s">
        <v>2524</v>
      </c>
      <c r="C570" s="56" t="s">
        <v>2005</v>
      </c>
      <c r="D570" s="62">
        <v>9826.1</v>
      </c>
    </row>
    <row r="571" spans="1:4" x14ac:dyDescent="0.2">
      <c r="A571" s="56">
        <v>44489</v>
      </c>
      <c r="B571" s="56" t="s">
        <v>2525</v>
      </c>
      <c r="C571" s="56" t="s">
        <v>2005</v>
      </c>
      <c r="D571" s="62">
        <v>229256.02</v>
      </c>
    </row>
    <row r="572" spans="1:4" x14ac:dyDescent="0.2">
      <c r="A572" s="56">
        <v>39917</v>
      </c>
      <c r="B572" s="56" t="s">
        <v>2526</v>
      </c>
      <c r="C572" s="56" t="s">
        <v>2005</v>
      </c>
      <c r="D572" s="62">
        <v>112912.88</v>
      </c>
    </row>
    <row r="573" spans="1:4" x14ac:dyDescent="0.2">
      <c r="A573" s="56">
        <v>38167</v>
      </c>
      <c r="B573" s="56" t="s">
        <v>2527</v>
      </c>
      <c r="C573" s="56" t="s">
        <v>2390</v>
      </c>
      <c r="D573" s="62">
        <v>24.15</v>
      </c>
    </row>
    <row r="574" spans="1:4" x14ac:dyDescent="0.2">
      <c r="A574" s="56">
        <v>36145</v>
      </c>
      <c r="B574" s="56" t="s">
        <v>2528</v>
      </c>
      <c r="C574" s="56" t="s">
        <v>2390</v>
      </c>
      <c r="D574" s="62">
        <v>38.880000000000003</v>
      </c>
    </row>
    <row r="575" spans="1:4" x14ac:dyDescent="0.2">
      <c r="A575" s="56">
        <v>12893</v>
      </c>
      <c r="B575" s="56" t="s">
        <v>2529</v>
      </c>
      <c r="C575" s="56" t="s">
        <v>2390</v>
      </c>
      <c r="D575" s="62">
        <v>64.8</v>
      </c>
    </row>
    <row r="576" spans="1:4" x14ac:dyDescent="0.2">
      <c r="A576" s="56">
        <v>11685</v>
      </c>
      <c r="B576" s="56" t="s">
        <v>2530</v>
      </c>
      <c r="C576" s="56" t="s">
        <v>2005</v>
      </c>
      <c r="D576" s="62">
        <v>26.8</v>
      </c>
    </row>
    <row r="577" spans="1:4" x14ac:dyDescent="0.2">
      <c r="A577" s="56">
        <v>11680</v>
      </c>
      <c r="B577" s="56" t="s">
        <v>2531</v>
      </c>
      <c r="C577" s="56" t="s">
        <v>2005</v>
      </c>
      <c r="D577" s="62">
        <v>12.14</v>
      </c>
    </row>
    <row r="578" spans="1:4" x14ac:dyDescent="0.2">
      <c r="A578" s="56">
        <v>11679</v>
      </c>
      <c r="B578" s="56" t="s">
        <v>2532</v>
      </c>
      <c r="C578" s="56" t="s">
        <v>2005</v>
      </c>
      <c r="D578" s="62">
        <v>16.46</v>
      </c>
    </row>
    <row r="579" spans="1:4" x14ac:dyDescent="0.2">
      <c r="A579" s="56">
        <v>2512</v>
      </c>
      <c r="B579" s="56" t="s">
        <v>2533</v>
      </c>
      <c r="C579" s="56" t="s">
        <v>2005</v>
      </c>
      <c r="D579" s="62">
        <v>40.5</v>
      </c>
    </row>
    <row r="580" spans="1:4" x14ac:dyDescent="0.2">
      <c r="A580" s="56">
        <v>4374</v>
      </c>
      <c r="B580" s="56" t="s">
        <v>1533</v>
      </c>
      <c r="C580" s="56" t="s">
        <v>2005</v>
      </c>
      <c r="D580" s="62">
        <v>0.4</v>
      </c>
    </row>
    <row r="581" spans="1:4" x14ac:dyDescent="0.2">
      <c r="A581" s="56">
        <v>7568</v>
      </c>
      <c r="B581" s="56" t="s">
        <v>528</v>
      </c>
      <c r="C581" s="56" t="s">
        <v>2005</v>
      </c>
      <c r="D581" s="62">
        <v>0.67</v>
      </c>
    </row>
    <row r="582" spans="1:4" x14ac:dyDescent="0.2">
      <c r="A582" s="56">
        <v>7584</v>
      </c>
      <c r="B582" s="56" t="s">
        <v>2534</v>
      </c>
      <c r="C582" s="56" t="s">
        <v>2005</v>
      </c>
      <c r="D582" s="62">
        <v>1.02</v>
      </c>
    </row>
    <row r="583" spans="1:4" x14ac:dyDescent="0.2">
      <c r="A583" s="56">
        <v>11945</v>
      </c>
      <c r="B583" s="56" t="s">
        <v>2535</v>
      </c>
      <c r="C583" s="56" t="s">
        <v>2005</v>
      </c>
      <c r="D583" s="62">
        <v>0.06</v>
      </c>
    </row>
    <row r="584" spans="1:4" x14ac:dyDescent="0.2">
      <c r="A584" s="56">
        <v>11946</v>
      </c>
      <c r="B584" s="56" t="s">
        <v>2536</v>
      </c>
      <c r="C584" s="56" t="s">
        <v>2005</v>
      </c>
      <c r="D584" s="62">
        <v>7.0000000000000007E-2</v>
      </c>
    </row>
    <row r="585" spans="1:4" x14ac:dyDescent="0.2">
      <c r="A585" s="56">
        <v>4375</v>
      </c>
      <c r="B585" s="56" t="s">
        <v>2537</v>
      </c>
      <c r="C585" s="56" t="s">
        <v>2005</v>
      </c>
      <c r="D585" s="62">
        <v>0.11</v>
      </c>
    </row>
    <row r="586" spans="1:4" x14ac:dyDescent="0.2">
      <c r="A586" s="56">
        <v>11950</v>
      </c>
      <c r="B586" s="56" t="s">
        <v>532</v>
      </c>
      <c r="C586" s="56" t="s">
        <v>2005</v>
      </c>
      <c r="D586" s="62">
        <v>0.22</v>
      </c>
    </row>
    <row r="587" spans="1:4" x14ac:dyDescent="0.2">
      <c r="A587" s="56">
        <v>4376</v>
      </c>
      <c r="B587" s="56" t="s">
        <v>2538</v>
      </c>
      <c r="C587" s="56" t="s">
        <v>2005</v>
      </c>
      <c r="D587" s="62">
        <v>0.21</v>
      </c>
    </row>
    <row r="588" spans="1:4" x14ac:dyDescent="0.2">
      <c r="A588" s="56">
        <v>7583</v>
      </c>
      <c r="B588" s="56" t="s">
        <v>2539</v>
      </c>
      <c r="C588" s="56" t="s">
        <v>2005</v>
      </c>
      <c r="D588" s="62">
        <v>0.46</v>
      </c>
    </row>
    <row r="589" spans="1:4" x14ac:dyDescent="0.2">
      <c r="A589" s="56">
        <v>4350</v>
      </c>
      <c r="B589" s="56" t="s">
        <v>1321</v>
      </c>
      <c r="C589" s="56" t="s">
        <v>2005</v>
      </c>
      <c r="D589" s="62">
        <v>0.68</v>
      </c>
    </row>
    <row r="590" spans="1:4" x14ac:dyDescent="0.2">
      <c r="A590" s="56">
        <v>44400</v>
      </c>
      <c r="B590" s="56" t="s">
        <v>2540</v>
      </c>
      <c r="C590" s="56" t="s">
        <v>2005</v>
      </c>
      <c r="D590" s="62">
        <v>29.65</v>
      </c>
    </row>
    <row r="591" spans="1:4" x14ac:dyDescent="0.2">
      <c r="A591" s="56">
        <v>39886</v>
      </c>
      <c r="B591" s="56" t="s">
        <v>2541</v>
      </c>
      <c r="C591" s="56" t="s">
        <v>2005</v>
      </c>
      <c r="D591" s="62">
        <v>5.75</v>
      </c>
    </row>
    <row r="592" spans="1:4" x14ac:dyDescent="0.2">
      <c r="A592" s="56">
        <v>39887</v>
      </c>
      <c r="B592" s="56" t="s">
        <v>2542</v>
      </c>
      <c r="C592" s="56" t="s">
        <v>2005</v>
      </c>
      <c r="D592" s="62">
        <v>8.6199999999999992</v>
      </c>
    </row>
    <row r="593" spans="1:4" x14ac:dyDescent="0.2">
      <c r="A593" s="56">
        <v>39888</v>
      </c>
      <c r="B593" s="56" t="s">
        <v>2543</v>
      </c>
      <c r="C593" s="56" t="s">
        <v>2005</v>
      </c>
      <c r="D593" s="62">
        <v>19.72</v>
      </c>
    </row>
    <row r="594" spans="1:4" x14ac:dyDescent="0.2">
      <c r="A594" s="56">
        <v>39890</v>
      </c>
      <c r="B594" s="56" t="s">
        <v>2544</v>
      </c>
      <c r="C594" s="56" t="s">
        <v>2005</v>
      </c>
      <c r="D594" s="62">
        <v>33.67</v>
      </c>
    </row>
    <row r="595" spans="1:4" x14ac:dyDescent="0.2">
      <c r="A595" s="56">
        <v>39891</v>
      </c>
      <c r="B595" s="56" t="s">
        <v>2545</v>
      </c>
      <c r="C595" s="56" t="s">
        <v>2005</v>
      </c>
      <c r="D595" s="62">
        <v>47.47</v>
      </c>
    </row>
    <row r="596" spans="1:4" x14ac:dyDescent="0.2">
      <c r="A596" s="56">
        <v>39892</v>
      </c>
      <c r="B596" s="56" t="s">
        <v>2546</v>
      </c>
      <c r="C596" s="56" t="s">
        <v>2005</v>
      </c>
      <c r="D596" s="62">
        <v>147.97</v>
      </c>
    </row>
    <row r="597" spans="1:4" x14ac:dyDescent="0.2">
      <c r="A597" s="56">
        <v>790</v>
      </c>
      <c r="B597" s="56" t="s">
        <v>2547</v>
      </c>
      <c r="C597" s="56" t="s">
        <v>2005</v>
      </c>
      <c r="D597" s="62">
        <v>14.73</v>
      </c>
    </row>
    <row r="598" spans="1:4" x14ac:dyDescent="0.2">
      <c r="A598" s="56">
        <v>766</v>
      </c>
      <c r="B598" s="56" t="s">
        <v>2548</v>
      </c>
      <c r="C598" s="56" t="s">
        <v>2005</v>
      </c>
      <c r="D598" s="62">
        <v>14.73</v>
      </c>
    </row>
    <row r="599" spans="1:4" x14ac:dyDescent="0.2">
      <c r="A599" s="56">
        <v>791</v>
      </c>
      <c r="B599" s="56" t="s">
        <v>2549</v>
      </c>
      <c r="C599" s="56" t="s">
        <v>2005</v>
      </c>
      <c r="D599" s="62">
        <v>14.73</v>
      </c>
    </row>
    <row r="600" spans="1:4" x14ac:dyDescent="0.2">
      <c r="A600" s="56">
        <v>767</v>
      </c>
      <c r="B600" s="56" t="s">
        <v>2550</v>
      </c>
      <c r="C600" s="56" t="s">
        <v>2005</v>
      </c>
      <c r="D600" s="62">
        <v>14.73</v>
      </c>
    </row>
    <row r="601" spans="1:4" x14ac:dyDescent="0.2">
      <c r="A601" s="56">
        <v>768</v>
      </c>
      <c r="B601" s="56" t="s">
        <v>2551</v>
      </c>
      <c r="C601" s="56" t="s">
        <v>2005</v>
      </c>
      <c r="D601" s="62">
        <v>11.57</v>
      </c>
    </row>
    <row r="602" spans="1:4" x14ac:dyDescent="0.2">
      <c r="A602" s="56">
        <v>789</v>
      </c>
      <c r="B602" s="56" t="s">
        <v>2552</v>
      </c>
      <c r="C602" s="56" t="s">
        <v>2005</v>
      </c>
      <c r="D602" s="62">
        <v>11.32</v>
      </c>
    </row>
    <row r="603" spans="1:4" x14ac:dyDescent="0.2">
      <c r="A603" s="56">
        <v>769</v>
      </c>
      <c r="B603" s="56" t="s">
        <v>2553</v>
      </c>
      <c r="C603" s="56" t="s">
        <v>2005</v>
      </c>
      <c r="D603" s="62">
        <v>11.57</v>
      </c>
    </row>
    <row r="604" spans="1:4" x14ac:dyDescent="0.2">
      <c r="A604" s="56">
        <v>770</v>
      </c>
      <c r="B604" s="56" t="s">
        <v>2554</v>
      </c>
      <c r="C604" s="56" t="s">
        <v>2005</v>
      </c>
      <c r="D604" s="62">
        <v>4.08</v>
      </c>
    </row>
    <row r="605" spans="1:4" x14ac:dyDescent="0.2">
      <c r="A605" s="56">
        <v>12394</v>
      </c>
      <c r="B605" s="56" t="s">
        <v>2555</v>
      </c>
      <c r="C605" s="56" t="s">
        <v>2005</v>
      </c>
      <c r="D605" s="62">
        <v>4.08</v>
      </c>
    </row>
    <row r="606" spans="1:4" x14ac:dyDescent="0.2">
      <c r="A606" s="56">
        <v>764</v>
      </c>
      <c r="B606" s="56" t="s">
        <v>2556</v>
      </c>
      <c r="C606" s="56" t="s">
        <v>2005</v>
      </c>
      <c r="D606" s="62">
        <v>7.12</v>
      </c>
    </row>
    <row r="607" spans="1:4" x14ac:dyDescent="0.2">
      <c r="A607" s="56">
        <v>765</v>
      </c>
      <c r="B607" s="56" t="s">
        <v>2557</v>
      </c>
      <c r="C607" s="56" t="s">
        <v>2005</v>
      </c>
      <c r="D607" s="62">
        <v>7.12</v>
      </c>
    </row>
    <row r="608" spans="1:4" x14ac:dyDescent="0.2">
      <c r="A608" s="56">
        <v>787</v>
      </c>
      <c r="B608" s="56" t="s">
        <v>2558</v>
      </c>
      <c r="C608" s="56" t="s">
        <v>2005</v>
      </c>
      <c r="D608" s="62">
        <v>31.8</v>
      </c>
    </row>
    <row r="609" spans="1:4" x14ac:dyDescent="0.2">
      <c r="A609" s="56">
        <v>774</v>
      </c>
      <c r="B609" s="56" t="s">
        <v>2559</v>
      </c>
      <c r="C609" s="56" t="s">
        <v>2005</v>
      </c>
      <c r="D609" s="62">
        <v>31.8</v>
      </c>
    </row>
    <row r="610" spans="1:4" x14ac:dyDescent="0.2">
      <c r="A610" s="56">
        <v>773</v>
      </c>
      <c r="B610" s="56" t="s">
        <v>2560</v>
      </c>
      <c r="C610" s="56" t="s">
        <v>2005</v>
      </c>
      <c r="D610" s="62">
        <v>31.8</v>
      </c>
    </row>
    <row r="611" spans="1:4" x14ac:dyDescent="0.2">
      <c r="A611" s="56">
        <v>775</v>
      </c>
      <c r="B611" s="56" t="s">
        <v>2561</v>
      </c>
      <c r="C611" s="56" t="s">
        <v>2005</v>
      </c>
      <c r="D611" s="62">
        <v>31.8</v>
      </c>
    </row>
    <row r="612" spans="1:4" x14ac:dyDescent="0.2">
      <c r="A612" s="56">
        <v>788</v>
      </c>
      <c r="B612" s="56" t="s">
        <v>2562</v>
      </c>
      <c r="C612" s="56" t="s">
        <v>2005</v>
      </c>
      <c r="D612" s="62">
        <v>19.760000000000002</v>
      </c>
    </row>
    <row r="613" spans="1:4" x14ac:dyDescent="0.2">
      <c r="A613" s="56">
        <v>772</v>
      </c>
      <c r="B613" s="56" t="s">
        <v>2563</v>
      </c>
      <c r="C613" s="56" t="s">
        <v>2005</v>
      </c>
      <c r="D613" s="62">
        <v>19.760000000000002</v>
      </c>
    </row>
    <row r="614" spans="1:4" x14ac:dyDescent="0.2">
      <c r="A614" s="56">
        <v>771</v>
      </c>
      <c r="B614" s="56" t="s">
        <v>2564</v>
      </c>
      <c r="C614" s="56" t="s">
        <v>2005</v>
      </c>
      <c r="D614" s="62">
        <v>19.760000000000002</v>
      </c>
    </row>
    <row r="615" spans="1:4" x14ac:dyDescent="0.2">
      <c r="A615" s="56">
        <v>779</v>
      </c>
      <c r="B615" s="56" t="s">
        <v>2565</v>
      </c>
      <c r="C615" s="56" t="s">
        <v>2005</v>
      </c>
      <c r="D615" s="62">
        <v>4.91</v>
      </c>
    </row>
    <row r="616" spans="1:4" x14ac:dyDescent="0.2">
      <c r="A616" s="56">
        <v>776</v>
      </c>
      <c r="B616" s="56" t="s">
        <v>2566</v>
      </c>
      <c r="C616" s="56" t="s">
        <v>2005</v>
      </c>
      <c r="D616" s="62">
        <v>46.88</v>
      </c>
    </row>
    <row r="617" spans="1:4" x14ac:dyDescent="0.2">
      <c r="A617" s="56">
        <v>777</v>
      </c>
      <c r="B617" s="56" t="s">
        <v>2567</v>
      </c>
      <c r="C617" s="56" t="s">
        <v>2005</v>
      </c>
      <c r="D617" s="62">
        <v>45.58</v>
      </c>
    </row>
    <row r="618" spans="1:4" x14ac:dyDescent="0.2">
      <c r="A618" s="56">
        <v>780</v>
      </c>
      <c r="B618" s="56" t="s">
        <v>2568</v>
      </c>
      <c r="C618" s="56" t="s">
        <v>2005</v>
      </c>
      <c r="D618" s="62">
        <v>45.8</v>
      </c>
    </row>
    <row r="619" spans="1:4" x14ac:dyDescent="0.2">
      <c r="A619" s="56">
        <v>778</v>
      </c>
      <c r="B619" s="56" t="s">
        <v>2569</v>
      </c>
      <c r="C619" s="56" t="s">
        <v>2005</v>
      </c>
      <c r="D619" s="62">
        <v>46.88</v>
      </c>
    </row>
    <row r="620" spans="1:4" x14ac:dyDescent="0.2">
      <c r="A620" s="56">
        <v>781</v>
      </c>
      <c r="B620" s="56" t="s">
        <v>2570</v>
      </c>
      <c r="C620" s="56" t="s">
        <v>2005</v>
      </c>
      <c r="D620" s="62">
        <v>86.62</v>
      </c>
    </row>
    <row r="621" spans="1:4" x14ac:dyDescent="0.2">
      <c r="A621" s="56">
        <v>786</v>
      </c>
      <c r="B621" s="56" t="s">
        <v>2571</v>
      </c>
      <c r="C621" s="56" t="s">
        <v>2005</v>
      </c>
      <c r="D621" s="62">
        <v>86.62</v>
      </c>
    </row>
    <row r="622" spans="1:4" x14ac:dyDescent="0.2">
      <c r="A622" s="56">
        <v>782</v>
      </c>
      <c r="B622" s="56" t="s">
        <v>2572</v>
      </c>
      <c r="C622" s="56" t="s">
        <v>2005</v>
      </c>
      <c r="D622" s="62">
        <v>86.62</v>
      </c>
    </row>
    <row r="623" spans="1:4" x14ac:dyDescent="0.2">
      <c r="A623" s="56">
        <v>783</v>
      </c>
      <c r="B623" s="56" t="s">
        <v>2573</v>
      </c>
      <c r="C623" s="56" t="s">
        <v>2005</v>
      </c>
      <c r="D623" s="62">
        <v>237.08</v>
      </c>
    </row>
    <row r="624" spans="1:4" x14ac:dyDescent="0.2">
      <c r="A624" s="56">
        <v>785</v>
      </c>
      <c r="B624" s="56" t="s">
        <v>2574</v>
      </c>
      <c r="C624" s="56" t="s">
        <v>2005</v>
      </c>
      <c r="D624" s="62">
        <v>250.5</v>
      </c>
    </row>
    <row r="625" spans="1:4" x14ac:dyDescent="0.2">
      <c r="A625" s="56">
        <v>784</v>
      </c>
      <c r="B625" s="56" t="s">
        <v>2575</v>
      </c>
      <c r="C625" s="56" t="s">
        <v>2005</v>
      </c>
      <c r="D625" s="62">
        <v>268.73</v>
      </c>
    </row>
    <row r="626" spans="1:4" x14ac:dyDescent="0.2">
      <c r="A626" s="56">
        <v>828</v>
      </c>
      <c r="B626" s="56" t="s">
        <v>2576</v>
      </c>
      <c r="C626" s="56" t="s">
        <v>2005</v>
      </c>
      <c r="D626" s="62">
        <v>0.59</v>
      </c>
    </row>
    <row r="627" spans="1:4" x14ac:dyDescent="0.2">
      <c r="A627" s="56">
        <v>829</v>
      </c>
      <c r="B627" s="56" t="s">
        <v>2577</v>
      </c>
      <c r="C627" s="56" t="s">
        <v>2005</v>
      </c>
      <c r="D627" s="62">
        <v>0.95</v>
      </c>
    </row>
    <row r="628" spans="1:4" x14ac:dyDescent="0.2">
      <c r="A628" s="56">
        <v>812</v>
      </c>
      <c r="B628" s="56" t="s">
        <v>2578</v>
      </c>
      <c r="C628" s="56" t="s">
        <v>2005</v>
      </c>
      <c r="D628" s="62">
        <v>2.1</v>
      </c>
    </row>
    <row r="629" spans="1:4" x14ac:dyDescent="0.2">
      <c r="A629" s="56">
        <v>819</v>
      </c>
      <c r="B629" s="56" t="s">
        <v>2579</v>
      </c>
      <c r="C629" s="56" t="s">
        <v>2005</v>
      </c>
      <c r="D629" s="62">
        <v>3.64</v>
      </c>
    </row>
    <row r="630" spans="1:4" x14ac:dyDescent="0.2">
      <c r="A630" s="56">
        <v>818</v>
      </c>
      <c r="B630" s="56" t="s">
        <v>2580</v>
      </c>
      <c r="C630" s="56" t="s">
        <v>2005</v>
      </c>
      <c r="D630" s="62">
        <v>6.8</v>
      </c>
    </row>
    <row r="631" spans="1:4" x14ac:dyDescent="0.2">
      <c r="A631" s="56">
        <v>832</v>
      </c>
      <c r="B631" s="56" t="s">
        <v>2581</v>
      </c>
      <c r="C631" s="56" t="s">
        <v>2005</v>
      </c>
      <c r="D631" s="62">
        <v>2.8</v>
      </c>
    </row>
    <row r="632" spans="1:4" x14ac:dyDescent="0.2">
      <c r="A632" s="56">
        <v>834</v>
      </c>
      <c r="B632" s="56" t="s">
        <v>2582</v>
      </c>
      <c r="C632" s="56" t="s">
        <v>2005</v>
      </c>
      <c r="D632" s="62">
        <v>3.63</v>
      </c>
    </row>
    <row r="633" spans="1:4" x14ac:dyDescent="0.2">
      <c r="A633" s="56">
        <v>813</v>
      </c>
      <c r="B633" s="56" t="s">
        <v>873</v>
      </c>
      <c r="C633" s="56" t="s">
        <v>2005</v>
      </c>
      <c r="D633" s="62">
        <v>4.2300000000000004</v>
      </c>
    </row>
    <row r="634" spans="1:4" x14ac:dyDescent="0.2">
      <c r="A634" s="56">
        <v>820</v>
      </c>
      <c r="B634" s="56" t="s">
        <v>904</v>
      </c>
      <c r="C634" s="56" t="s">
        <v>2005</v>
      </c>
      <c r="D634" s="62">
        <v>5.69</v>
      </c>
    </row>
    <row r="635" spans="1:4" x14ac:dyDescent="0.2">
      <c r="A635" s="56">
        <v>816</v>
      </c>
      <c r="B635" s="56" t="s">
        <v>2583</v>
      </c>
      <c r="C635" s="56" t="s">
        <v>2005</v>
      </c>
      <c r="D635" s="62">
        <v>10.14</v>
      </c>
    </row>
    <row r="636" spans="1:4" x14ac:dyDescent="0.2">
      <c r="A636" s="56">
        <v>814</v>
      </c>
      <c r="B636" s="56" t="s">
        <v>2584</v>
      </c>
      <c r="C636" s="56" t="s">
        <v>2005</v>
      </c>
      <c r="D636" s="62">
        <v>12.6</v>
      </c>
    </row>
    <row r="637" spans="1:4" x14ac:dyDescent="0.2">
      <c r="A637" s="56">
        <v>822</v>
      </c>
      <c r="B637" s="56" t="s">
        <v>2585</v>
      </c>
      <c r="C637" s="56" t="s">
        <v>2005</v>
      </c>
      <c r="D637" s="62">
        <v>16.45</v>
      </c>
    </row>
    <row r="638" spans="1:4" x14ac:dyDescent="0.2">
      <c r="A638" s="56">
        <v>821</v>
      </c>
      <c r="B638" s="56" t="s">
        <v>877</v>
      </c>
      <c r="C638" s="56" t="s">
        <v>2005</v>
      </c>
      <c r="D638" s="62">
        <v>18.809999999999999</v>
      </c>
    </row>
    <row r="639" spans="1:4" x14ac:dyDescent="0.2">
      <c r="A639" s="56">
        <v>20086</v>
      </c>
      <c r="B639" s="56" t="s">
        <v>2586</v>
      </c>
      <c r="C639" s="56" t="s">
        <v>2005</v>
      </c>
      <c r="D639" s="62">
        <v>2.69</v>
      </c>
    </row>
    <row r="640" spans="1:4" x14ac:dyDescent="0.2">
      <c r="A640" s="56">
        <v>39191</v>
      </c>
      <c r="B640" s="56" t="s">
        <v>2587</v>
      </c>
      <c r="C640" s="56" t="s">
        <v>2005</v>
      </c>
      <c r="D640" s="62">
        <v>18.64</v>
      </c>
    </row>
    <row r="641" spans="1:4" x14ac:dyDescent="0.2">
      <c r="A641" s="56">
        <v>39190</v>
      </c>
      <c r="B641" s="56" t="s">
        <v>2588</v>
      </c>
      <c r="C641" s="56" t="s">
        <v>2005</v>
      </c>
      <c r="D641" s="62">
        <v>19.47</v>
      </c>
    </row>
    <row r="642" spans="1:4" x14ac:dyDescent="0.2">
      <c r="A642" s="56">
        <v>39189</v>
      </c>
      <c r="B642" s="56" t="s">
        <v>2589</v>
      </c>
      <c r="C642" s="56" t="s">
        <v>2005</v>
      </c>
      <c r="D642" s="62">
        <v>20.6</v>
      </c>
    </row>
    <row r="643" spans="1:4" x14ac:dyDescent="0.2">
      <c r="A643" s="56">
        <v>39186</v>
      </c>
      <c r="B643" s="56" t="s">
        <v>2590</v>
      </c>
      <c r="C643" s="56" t="s">
        <v>2005</v>
      </c>
      <c r="D643" s="62">
        <v>18.43</v>
      </c>
    </row>
    <row r="644" spans="1:4" x14ac:dyDescent="0.2">
      <c r="A644" s="56">
        <v>39188</v>
      </c>
      <c r="B644" s="56" t="s">
        <v>2591</v>
      </c>
      <c r="C644" s="56" t="s">
        <v>2005</v>
      </c>
      <c r="D644" s="62">
        <v>15.17</v>
      </c>
    </row>
    <row r="645" spans="1:4" x14ac:dyDescent="0.2">
      <c r="A645" s="56">
        <v>39187</v>
      </c>
      <c r="B645" s="56" t="s">
        <v>2592</v>
      </c>
      <c r="C645" s="56" t="s">
        <v>2005</v>
      </c>
      <c r="D645" s="62">
        <v>15.9</v>
      </c>
    </row>
    <row r="646" spans="1:4" x14ac:dyDescent="0.2">
      <c r="A646" s="56">
        <v>39184</v>
      </c>
      <c r="B646" s="56" t="s">
        <v>2593</v>
      </c>
      <c r="C646" s="56" t="s">
        <v>2005</v>
      </c>
      <c r="D646" s="62">
        <v>5.98</v>
      </c>
    </row>
    <row r="647" spans="1:4" x14ac:dyDescent="0.2">
      <c r="A647" s="56">
        <v>39185</v>
      </c>
      <c r="B647" s="56" t="s">
        <v>2594</v>
      </c>
      <c r="C647" s="56" t="s">
        <v>2005</v>
      </c>
      <c r="D647" s="62">
        <v>5.45</v>
      </c>
    </row>
    <row r="648" spans="1:4" x14ac:dyDescent="0.2">
      <c r="A648" s="56">
        <v>39198</v>
      </c>
      <c r="B648" s="56" t="s">
        <v>2595</v>
      </c>
      <c r="C648" s="56" t="s">
        <v>2005</v>
      </c>
      <c r="D648" s="62">
        <v>61.14</v>
      </c>
    </row>
    <row r="649" spans="1:4" x14ac:dyDescent="0.2">
      <c r="A649" s="56">
        <v>39197</v>
      </c>
      <c r="B649" s="56" t="s">
        <v>2596</v>
      </c>
      <c r="C649" s="56" t="s">
        <v>2005</v>
      </c>
      <c r="D649" s="62">
        <v>63.87</v>
      </c>
    </row>
    <row r="650" spans="1:4" x14ac:dyDescent="0.2">
      <c r="A650" s="56">
        <v>39196</v>
      </c>
      <c r="B650" s="56" t="s">
        <v>2597</v>
      </c>
      <c r="C650" s="56" t="s">
        <v>2005</v>
      </c>
      <c r="D650" s="62">
        <v>65.87</v>
      </c>
    </row>
    <row r="651" spans="1:4" x14ac:dyDescent="0.2">
      <c r="A651" s="56">
        <v>39199</v>
      </c>
      <c r="B651" s="56" t="s">
        <v>2598</v>
      </c>
      <c r="C651" s="56" t="s">
        <v>2005</v>
      </c>
      <c r="D651" s="62">
        <v>58.84</v>
      </c>
    </row>
    <row r="652" spans="1:4" x14ac:dyDescent="0.2">
      <c r="A652" s="56">
        <v>39195</v>
      </c>
      <c r="B652" s="56" t="s">
        <v>2599</v>
      </c>
      <c r="C652" s="56" t="s">
        <v>2005</v>
      </c>
      <c r="D652" s="62">
        <v>33.96</v>
      </c>
    </row>
    <row r="653" spans="1:4" x14ac:dyDescent="0.2">
      <c r="A653" s="56">
        <v>39194</v>
      </c>
      <c r="B653" s="56" t="s">
        <v>2600</v>
      </c>
      <c r="C653" s="56" t="s">
        <v>2005</v>
      </c>
      <c r="D653" s="62">
        <v>36.340000000000003</v>
      </c>
    </row>
    <row r="654" spans="1:4" x14ac:dyDescent="0.2">
      <c r="A654" s="56">
        <v>39193</v>
      </c>
      <c r="B654" s="56" t="s">
        <v>2601</v>
      </c>
      <c r="C654" s="56" t="s">
        <v>2005</v>
      </c>
      <c r="D654" s="62">
        <v>39.83</v>
      </c>
    </row>
    <row r="655" spans="1:4" x14ac:dyDescent="0.2">
      <c r="A655" s="56">
        <v>39192</v>
      </c>
      <c r="B655" s="56" t="s">
        <v>2602</v>
      </c>
      <c r="C655" s="56" t="s">
        <v>2005</v>
      </c>
      <c r="D655" s="62">
        <v>41.44</v>
      </c>
    </row>
    <row r="656" spans="1:4" x14ac:dyDescent="0.2">
      <c r="A656" s="56">
        <v>39920</v>
      </c>
      <c r="B656" s="56" t="s">
        <v>2603</v>
      </c>
      <c r="C656" s="56" t="s">
        <v>2005</v>
      </c>
      <c r="D656" s="62">
        <v>5.0199999999999996</v>
      </c>
    </row>
    <row r="657" spans="1:4" x14ac:dyDescent="0.2">
      <c r="A657" s="56">
        <v>39201</v>
      </c>
      <c r="B657" s="56" t="s">
        <v>2604</v>
      </c>
      <c r="C657" s="56" t="s">
        <v>2005</v>
      </c>
      <c r="D657" s="62">
        <v>73.099999999999994</v>
      </c>
    </row>
    <row r="658" spans="1:4" x14ac:dyDescent="0.2">
      <c r="A658" s="56">
        <v>39200</v>
      </c>
      <c r="B658" s="56" t="s">
        <v>2605</v>
      </c>
      <c r="C658" s="56" t="s">
        <v>2005</v>
      </c>
      <c r="D658" s="62">
        <v>73.69</v>
      </c>
    </row>
    <row r="659" spans="1:4" x14ac:dyDescent="0.2">
      <c r="A659" s="56">
        <v>39203</v>
      </c>
      <c r="B659" s="56" t="s">
        <v>2606</v>
      </c>
      <c r="C659" s="56" t="s">
        <v>2005</v>
      </c>
      <c r="D659" s="62">
        <v>59.5</v>
      </c>
    </row>
    <row r="660" spans="1:4" x14ac:dyDescent="0.2">
      <c r="A660" s="56">
        <v>39202</v>
      </c>
      <c r="B660" s="56" t="s">
        <v>2607</v>
      </c>
      <c r="C660" s="56" t="s">
        <v>2005</v>
      </c>
      <c r="D660" s="62">
        <v>69.89</v>
      </c>
    </row>
    <row r="661" spans="1:4" x14ac:dyDescent="0.2">
      <c r="A661" s="56">
        <v>39205</v>
      </c>
      <c r="B661" s="56" t="s">
        <v>2608</v>
      </c>
      <c r="C661" s="56" t="s">
        <v>2005</v>
      </c>
      <c r="D661" s="62">
        <v>116.61</v>
      </c>
    </row>
    <row r="662" spans="1:4" x14ac:dyDescent="0.2">
      <c r="A662" s="56">
        <v>39204</v>
      </c>
      <c r="B662" s="56" t="s">
        <v>2609</v>
      </c>
      <c r="C662" s="56" t="s">
        <v>2005</v>
      </c>
      <c r="D662" s="62">
        <v>119.43</v>
      </c>
    </row>
    <row r="663" spans="1:4" x14ac:dyDescent="0.2">
      <c r="A663" s="56">
        <v>39206</v>
      </c>
      <c r="B663" s="56" t="s">
        <v>2610</v>
      </c>
      <c r="C663" s="56" t="s">
        <v>2005</v>
      </c>
      <c r="D663" s="62">
        <v>113.3</v>
      </c>
    </row>
    <row r="664" spans="1:4" x14ac:dyDescent="0.2">
      <c r="A664" s="56">
        <v>798</v>
      </c>
      <c r="B664" s="56" t="s">
        <v>2611</v>
      </c>
      <c r="C664" s="56" t="s">
        <v>2005</v>
      </c>
      <c r="D664" s="62">
        <v>1.17</v>
      </c>
    </row>
    <row r="665" spans="1:4" x14ac:dyDescent="0.2">
      <c r="A665" s="56">
        <v>797</v>
      </c>
      <c r="B665" s="56" t="s">
        <v>2612</v>
      </c>
      <c r="C665" s="56" t="s">
        <v>2005</v>
      </c>
      <c r="D665" s="62">
        <v>8.52</v>
      </c>
    </row>
    <row r="666" spans="1:4" x14ac:dyDescent="0.2">
      <c r="A666" s="56">
        <v>796</v>
      </c>
      <c r="B666" s="56" t="s">
        <v>2613</v>
      </c>
      <c r="C666" s="56" t="s">
        <v>2005</v>
      </c>
      <c r="D666" s="62">
        <v>7.23</v>
      </c>
    </row>
    <row r="667" spans="1:4" x14ac:dyDescent="0.2">
      <c r="A667" s="56">
        <v>799</v>
      </c>
      <c r="B667" s="56" t="s">
        <v>2614</v>
      </c>
      <c r="C667" s="56" t="s">
        <v>2005</v>
      </c>
      <c r="D667" s="62">
        <v>3.5</v>
      </c>
    </row>
    <row r="668" spans="1:4" x14ac:dyDescent="0.2">
      <c r="A668" s="56">
        <v>792</v>
      </c>
      <c r="B668" s="56" t="s">
        <v>2615</v>
      </c>
      <c r="C668" s="56" t="s">
        <v>2005</v>
      </c>
      <c r="D668" s="62">
        <v>3.39</v>
      </c>
    </row>
    <row r="669" spans="1:4" x14ac:dyDescent="0.2">
      <c r="A669" s="56">
        <v>38001</v>
      </c>
      <c r="B669" s="56" t="s">
        <v>2616</v>
      </c>
      <c r="C669" s="56" t="s">
        <v>2005</v>
      </c>
      <c r="D669" s="62">
        <v>1.1000000000000001</v>
      </c>
    </row>
    <row r="670" spans="1:4" x14ac:dyDescent="0.2">
      <c r="A670" s="56">
        <v>38002</v>
      </c>
      <c r="B670" s="56" t="s">
        <v>2617</v>
      </c>
      <c r="C670" s="56" t="s">
        <v>2005</v>
      </c>
      <c r="D670" s="62">
        <v>3.83</v>
      </c>
    </row>
    <row r="671" spans="1:4" x14ac:dyDescent="0.2">
      <c r="A671" s="56">
        <v>38003</v>
      </c>
      <c r="B671" s="56" t="s">
        <v>2618</v>
      </c>
      <c r="C671" s="56" t="s">
        <v>2005</v>
      </c>
      <c r="D671" s="62">
        <v>26.14</v>
      </c>
    </row>
    <row r="672" spans="1:4" x14ac:dyDescent="0.2">
      <c r="A672" s="56">
        <v>38004</v>
      </c>
      <c r="B672" s="56" t="s">
        <v>2619</v>
      </c>
      <c r="C672" s="56" t="s">
        <v>2005</v>
      </c>
      <c r="D672" s="62">
        <v>30.06</v>
      </c>
    </row>
    <row r="673" spans="1:4" x14ac:dyDescent="0.2">
      <c r="A673" s="56">
        <v>44263</v>
      </c>
      <c r="B673" s="56" t="s">
        <v>2620</v>
      </c>
      <c r="C673" s="56" t="s">
        <v>2005</v>
      </c>
      <c r="D673" s="62">
        <v>53.97</v>
      </c>
    </row>
    <row r="674" spans="1:4" x14ac:dyDescent="0.2">
      <c r="A674" s="56">
        <v>36327</v>
      </c>
      <c r="B674" s="56" t="s">
        <v>2621</v>
      </c>
      <c r="C674" s="56" t="s">
        <v>2005</v>
      </c>
      <c r="D674" s="62">
        <v>3.89</v>
      </c>
    </row>
    <row r="675" spans="1:4" x14ac:dyDescent="0.2">
      <c r="A675" s="56">
        <v>38992</v>
      </c>
      <c r="B675" s="56" t="s">
        <v>2622</v>
      </c>
      <c r="C675" s="56" t="s">
        <v>2005</v>
      </c>
      <c r="D675" s="62">
        <v>4.7300000000000004</v>
      </c>
    </row>
    <row r="676" spans="1:4" x14ac:dyDescent="0.2">
      <c r="A676" s="56">
        <v>38993</v>
      </c>
      <c r="B676" s="56" t="s">
        <v>2623</v>
      </c>
      <c r="C676" s="56" t="s">
        <v>2005</v>
      </c>
      <c r="D676" s="62">
        <v>12.29</v>
      </c>
    </row>
    <row r="677" spans="1:4" x14ac:dyDescent="0.2">
      <c r="A677" s="56">
        <v>44175</v>
      </c>
      <c r="B677" s="56" t="s">
        <v>2624</v>
      </c>
      <c r="C677" s="56" t="s">
        <v>2005</v>
      </c>
      <c r="D677" s="62">
        <v>21.44</v>
      </c>
    </row>
    <row r="678" spans="1:4" x14ac:dyDescent="0.2">
      <c r="A678" s="56">
        <v>44177</v>
      </c>
      <c r="B678" s="56" t="s">
        <v>2625</v>
      </c>
      <c r="C678" s="56" t="s">
        <v>2005</v>
      </c>
      <c r="D678" s="62">
        <v>16.02</v>
      </c>
    </row>
    <row r="679" spans="1:4" x14ac:dyDescent="0.2">
      <c r="A679" s="56">
        <v>38418</v>
      </c>
      <c r="B679" s="56" t="s">
        <v>2626</v>
      </c>
      <c r="C679" s="56" t="s">
        <v>2005</v>
      </c>
      <c r="D679" s="62">
        <v>4.62</v>
      </c>
    </row>
    <row r="680" spans="1:4" x14ac:dyDescent="0.2">
      <c r="A680" s="56">
        <v>39178</v>
      </c>
      <c r="B680" s="56" t="s">
        <v>2627</v>
      </c>
      <c r="C680" s="56" t="s">
        <v>2005</v>
      </c>
      <c r="D680" s="62">
        <v>2.0099999999999998</v>
      </c>
    </row>
    <row r="681" spans="1:4" x14ac:dyDescent="0.2">
      <c r="A681" s="56">
        <v>39177</v>
      </c>
      <c r="B681" s="56" t="s">
        <v>2628</v>
      </c>
      <c r="C681" s="56" t="s">
        <v>2005</v>
      </c>
      <c r="D681" s="62">
        <v>1.82</v>
      </c>
    </row>
    <row r="682" spans="1:4" x14ac:dyDescent="0.2">
      <c r="A682" s="56">
        <v>39174</v>
      </c>
      <c r="B682" s="56" t="s">
        <v>2629</v>
      </c>
      <c r="C682" s="56" t="s">
        <v>2005</v>
      </c>
      <c r="D682" s="62">
        <v>0.91</v>
      </c>
    </row>
    <row r="683" spans="1:4" x14ac:dyDescent="0.2">
      <c r="A683" s="56">
        <v>39176</v>
      </c>
      <c r="B683" s="56" t="s">
        <v>2630</v>
      </c>
      <c r="C683" s="56" t="s">
        <v>2005</v>
      </c>
      <c r="D683" s="62">
        <v>1.19</v>
      </c>
    </row>
    <row r="684" spans="1:4" x14ac:dyDescent="0.2">
      <c r="A684" s="56">
        <v>39180</v>
      </c>
      <c r="B684" s="56" t="s">
        <v>2631</v>
      </c>
      <c r="C684" s="56" t="s">
        <v>2005</v>
      </c>
      <c r="D684" s="62">
        <v>5.47</v>
      </c>
    </row>
    <row r="685" spans="1:4" x14ac:dyDescent="0.2">
      <c r="A685" s="56">
        <v>39179</v>
      </c>
      <c r="B685" s="56" t="s">
        <v>2632</v>
      </c>
      <c r="C685" s="56" t="s">
        <v>2005</v>
      </c>
      <c r="D685" s="62">
        <v>4.84</v>
      </c>
    </row>
    <row r="686" spans="1:4" x14ac:dyDescent="0.2">
      <c r="A686" s="56">
        <v>39175</v>
      </c>
      <c r="B686" s="56" t="s">
        <v>2633</v>
      </c>
      <c r="C686" s="56" t="s">
        <v>2005</v>
      </c>
      <c r="D686" s="62">
        <v>1.1100000000000001</v>
      </c>
    </row>
    <row r="687" spans="1:4" x14ac:dyDescent="0.2">
      <c r="A687" s="56">
        <v>39217</v>
      </c>
      <c r="B687" s="56" t="s">
        <v>2634</v>
      </c>
      <c r="C687" s="56" t="s">
        <v>2005</v>
      </c>
      <c r="D687" s="62">
        <v>0.86</v>
      </c>
    </row>
    <row r="688" spans="1:4" x14ac:dyDescent="0.2">
      <c r="A688" s="56">
        <v>39181</v>
      </c>
      <c r="B688" s="56" t="s">
        <v>2635</v>
      </c>
      <c r="C688" s="56" t="s">
        <v>2005</v>
      </c>
      <c r="D688" s="62">
        <v>7.34</v>
      </c>
    </row>
    <row r="689" spans="1:4" x14ac:dyDescent="0.2">
      <c r="A689" s="56">
        <v>39182</v>
      </c>
      <c r="B689" s="56" t="s">
        <v>2636</v>
      </c>
      <c r="C689" s="56" t="s">
        <v>2005</v>
      </c>
      <c r="D689" s="62">
        <v>10.32</v>
      </c>
    </row>
    <row r="690" spans="1:4" x14ac:dyDescent="0.2">
      <c r="A690" s="56">
        <v>12616</v>
      </c>
      <c r="B690" s="56" t="s">
        <v>2637</v>
      </c>
      <c r="C690" s="56" t="s">
        <v>2005</v>
      </c>
      <c r="D690" s="62">
        <v>14.26</v>
      </c>
    </row>
    <row r="691" spans="1:4" x14ac:dyDescent="0.2">
      <c r="A691" s="56">
        <v>1049</v>
      </c>
      <c r="B691" s="56" t="s">
        <v>2638</v>
      </c>
      <c r="C691" s="56" t="s">
        <v>2005</v>
      </c>
      <c r="D691" s="62">
        <v>8.64</v>
      </c>
    </row>
    <row r="692" spans="1:4" x14ac:dyDescent="0.2">
      <c r="A692" s="56">
        <v>1099</v>
      </c>
      <c r="B692" s="56" t="s">
        <v>2639</v>
      </c>
      <c r="C692" s="56" t="s">
        <v>2005</v>
      </c>
      <c r="D692" s="62">
        <v>6.61</v>
      </c>
    </row>
    <row r="693" spans="1:4" x14ac:dyDescent="0.2">
      <c r="A693" s="56">
        <v>39678</v>
      </c>
      <c r="B693" s="56" t="s">
        <v>2640</v>
      </c>
      <c r="C693" s="56" t="s">
        <v>2005</v>
      </c>
      <c r="D693" s="62">
        <v>2.66</v>
      </c>
    </row>
    <row r="694" spans="1:4" x14ac:dyDescent="0.2">
      <c r="A694" s="56">
        <v>1050</v>
      </c>
      <c r="B694" s="56" t="s">
        <v>2641</v>
      </c>
      <c r="C694" s="56" t="s">
        <v>2005</v>
      </c>
      <c r="D694" s="62">
        <v>4.5199999999999996</v>
      </c>
    </row>
    <row r="695" spans="1:4" x14ac:dyDescent="0.2">
      <c r="A695" s="56">
        <v>1101</v>
      </c>
      <c r="B695" s="56" t="s">
        <v>2642</v>
      </c>
      <c r="C695" s="56" t="s">
        <v>2005</v>
      </c>
      <c r="D695" s="62">
        <v>28.49</v>
      </c>
    </row>
    <row r="696" spans="1:4" x14ac:dyDescent="0.2">
      <c r="A696" s="56">
        <v>1100</v>
      </c>
      <c r="B696" s="56" t="s">
        <v>2643</v>
      </c>
      <c r="C696" s="56" t="s">
        <v>2005</v>
      </c>
      <c r="D696" s="62">
        <v>14.7</v>
      </c>
    </row>
    <row r="697" spans="1:4" x14ac:dyDescent="0.2">
      <c r="A697" s="56">
        <v>39679</v>
      </c>
      <c r="B697" s="56" t="s">
        <v>2644</v>
      </c>
      <c r="C697" s="56" t="s">
        <v>2005</v>
      </c>
      <c r="D697" s="62">
        <v>56.79</v>
      </c>
    </row>
    <row r="698" spans="1:4" x14ac:dyDescent="0.2">
      <c r="A698" s="56">
        <v>1098</v>
      </c>
      <c r="B698" s="56" t="s">
        <v>2645</v>
      </c>
      <c r="C698" s="56" t="s">
        <v>2005</v>
      </c>
      <c r="D698" s="62">
        <v>3.52</v>
      </c>
    </row>
    <row r="699" spans="1:4" x14ac:dyDescent="0.2">
      <c r="A699" s="56">
        <v>1102</v>
      </c>
      <c r="B699" s="56" t="s">
        <v>2646</v>
      </c>
      <c r="C699" s="56" t="s">
        <v>2005</v>
      </c>
      <c r="D699" s="62">
        <v>42.49</v>
      </c>
    </row>
    <row r="700" spans="1:4" x14ac:dyDescent="0.2">
      <c r="A700" s="56">
        <v>1051</v>
      </c>
      <c r="B700" s="56" t="s">
        <v>2647</v>
      </c>
      <c r="C700" s="56" t="s">
        <v>2005</v>
      </c>
      <c r="D700" s="62">
        <v>61.76</v>
      </c>
    </row>
    <row r="701" spans="1:4" x14ac:dyDescent="0.2">
      <c r="A701" s="56">
        <v>37399</v>
      </c>
      <c r="B701" s="56" t="s">
        <v>2648</v>
      </c>
      <c r="C701" s="56" t="s">
        <v>2005</v>
      </c>
      <c r="D701" s="62">
        <v>46.36</v>
      </c>
    </row>
    <row r="702" spans="1:4" x14ac:dyDescent="0.2">
      <c r="A702" s="56">
        <v>43834</v>
      </c>
      <c r="B702" s="56" t="s">
        <v>2649</v>
      </c>
      <c r="C702" s="56" t="s">
        <v>2048</v>
      </c>
      <c r="D702" s="62">
        <v>27.16</v>
      </c>
    </row>
    <row r="703" spans="1:4" x14ac:dyDescent="0.2">
      <c r="A703" s="56">
        <v>43835</v>
      </c>
      <c r="B703" s="56" t="s">
        <v>2650</v>
      </c>
      <c r="C703" s="56" t="s">
        <v>2048</v>
      </c>
      <c r="D703" s="62">
        <v>2.4300000000000002</v>
      </c>
    </row>
    <row r="704" spans="1:4" x14ac:dyDescent="0.2">
      <c r="A704" s="56">
        <v>43833</v>
      </c>
      <c r="B704" s="56" t="s">
        <v>1714</v>
      </c>
      <c r="C704" s="56" t="s">
        <v>2048</v>
      </c>
      <c r="D704" s="62">
        <v>2.5299999999999998</v>
      </c>
    </row>
    <row r="705" spans="1:4" x14ac:dyDescent="0.2">
      <c r="A705" s="56">
        <v>41955</v>
      </c>
      <c r="B705" s="56" t="s">
        <v>2651</v>
      </c>
      <c r="C705" s="56" t="s">
        <v>2052</v>
      </c>
      <c r="D705" s="62">
        <v>71.39</v>
      </c>
    </row>
    <row r="706" spans="1:4" x14ac:dyDescent="0.2">
      <c r="A706" s="56">
        <v>41953</v>
      </c>
      <c r="B706" s="56" t="s">
        <v>2652</v>
      </c>
      <c r="C706" s="56" t="s">
        <v>2052</v>
      </c>
      <c r="D706" s="62">
        <v>68.13</v>
      </c>
    </row>
    <row r="707" spans="1:4" x14ac:dyDescent="0.2">
      <c r="A707" s="56">
        <v>41954</v>
      </c>
      <c r="B707" s="56" t="s">
        <v>2653</v>
      </c>
      <c r="C707" s="56" t="s">
        <v>2052</v>
      </c>
      <c r="D707" s="62">
        <v>67.48</v>
      </c>
    </row>
    <row r="708" spans="1:4" x14ac:dyDescent="0.2">
      <c r="A708" s="56">
        <v>25004</v>
      </c>
      <c r="B708" s="56" t="s">
        <v>2654</v>
      </c>
      <c r="C708" s="56" t="s">
        <v>2052</v>
      </c>
      <c r="D708" s="62">
        <v>45.56</v>
      </c>
    </row>
    <row r="709" spans="1:4" x14ac:dyDescent="0.2">
      <c r="A709" s="56">
        <v>25002</v>
      </c>
      <c r="B709" s="56" t="s">
        <v>2655</v>
      </c>
      <c r="C709" s="56" t="s">
        <v>2052</v>
      </c>
      <c r="D709" s="62">
        <v>45.56</v>
      </c>
    </row>
    <row r="710" spans="1:4" x14ac:dyDescent="0.2">
      <c r="A710" s="56">
        <v>37409</v>
      </c>
      <c r="B710" s="56" t="s">
        <v>2656</v>
      </c>
      <c r="C710" s="56" t="s">
        <v>2052</v>
      </c>
      <c r="D710" s="62">
        <v>45.56</v>
      </c>
    </row>
    <row r="711" spans="1:4" x14ac:dyDescent="0.2">
      <c r="A711" s="56">
        <v>841</v>
      </c>
      <c r="B711" s="56" t="s">
        <v>2657</v>
      </c>
      <c r="C711" s="56" t="s">
        <v>2052</v>
      </c>
      <c r="D711" s="62">
        <v>46.12</v>
      </c>
    </row>
    <row r="712" spans="1:4" x14ac:dyDescent="0.2">
      <c r="A712" s="56">
        <v>25005</v>
      </c>
      <c r="B712" s="56" t="s">
        <v>2658</v>
      </c>
      <c r="C712" s="56" t="s">
        <v>2052</v>
      </c>
      <c r="D712" s="62">
        <v>49.99</v>
      </c>
    </row>
    <row r="713" spans="1:4" x14ac:dyDescent="0.2">
      <c r="A713" s="56">
        <v>25003</v>
      </c>
      <c r="B713" s="56" t="s">
        <v>2659</v>
      </c>
      <c r="C713" s="56" t="s">
        <v>2052</v>
      </c>
      <c r="D713" s="62">
        <v>50.75</v>
      </c>
    </row>
    <row r="714" spans="1:4" x14ac:dyDescent="0.2">
      <c r="A714" s="56">
        <v>37410</v>
      </c>
      <c r="B714" s="56" t="s">
        <v>2660</v>
      </c>
      <c r="C714" s="56" t="s">
        <v>2052</v>
      </c>
      <c r="D714" s="62">
        <v>49.99</v>
      </c>
    </row>
    <row r="715" spans="1:4" x14ac:dyDescent="0.2">
      <c r="A715" s="56">
        <v>842</v>
      </c>
      <c r="B715" s="56" t="s">
        <v>2661</v>
      </c>
      <c r="C715" s="56" t="s">
        <v>2052</v>
      </c>
      <c r="D715" s="62">
        <v>50.7</v>
      </c>
    </row>
    <row r="716" spans="1:4" x14ac:dyDescent="0.2">
      <c r="A716" s="56">
        <v>44391</v>
      </c>
      <c r="B716" s="56" t="s">
        <v>2662</v>
      </c>
      <c r="C716" s="56" t="s">
        <v>2048</v>
      </c>
      <c r="D716" s="62">
        <v>108.04</v>
      </c>
    </row>
    <row r="717" spans="1:4" x14ac:dyDescent="0.2">
      <c r="A717" s="56">
        <v>44388</v>
      </c>
      <c r="B717" s="56" t="s">
        <v>2663</v>
      </c>
      <c r="C717" s="56" t="s">
        <v>2048</v>
      </c>
      <c r="D717" s="62">
        <v>2.34</v>
      </c>
    </row>
    <row r="718" spans="1:4" x14ac:dyDescent="0.2">
      <c r="A718" s="56">
        <v>44392</v>
      </c>
      <c r="B718" s="56" t="s">
        <v>2664</v>
      </c>
      <c r="C718" s="56" t="s">
        <v>2048</v>
      </c>
      <c r="D718" s="62">
        <v>215.13</v>
      </c>
    </row>
    <row r="719" spans="1:4" x14ac:dyDescent="0.2">
      <c r="A719" s="56">
        <v>44390</v>
      </c>
      <c r="B719" s="56" t="s">
        <v>2665</v>
      </c>
      <c r="C719" s="56" t="s">
        <v>2048</v>
      </c>
      <c r="D719" s="62">
        <v>45.58</v>
      </c>
    </row>
    <row r="720" spans="1:4" x14ac:dyDescent="0.2">
      <c r="A720" s="56">
        <v>44389</v>
      </c>
      <c r="B720" s="56" t="s">
        <v>2666</v>
      </c>
      <c r="C720" s="56" t="s">
        <v>2048</v>
      </c>
      <c r="D720" s="62">
        <v>5.38</v>
      </c>
    </row>
    <row r="721" spans="1:4" x14ac:dyDescent="0.2">
      <c r="A721" s="56">
        <v>862</v>
      </c>
      <c r="B721" s="56" t="s">
        <v>2667</v>
      </c>
      <c r="C721" s="56" t="s">
        <v>2048</v>
      </c>
      <c r="D721" s="62">
        <v>9.86</v>
      </c>
    </row>
    <row r="722" spans="1:4" x14ac:dyDescent="0.2">
      <c r="A722" s="56">
        <v>866</v>
      </c>
      <c r="B722" s="56" t="s">
        <v>2668</v>
      </c>
      <c r="C722" s="56" t="s">
        <v>2048</v>
      </c>
      <c r="D722" s="62">
        <v>125.27</v>
      </c>
    </row>
    <row r="723" spans="1:4" x14ac:dyDescent="0.2">
      <c r="A723" s="56">
        <v>892</v>
      </c>
      <c r="B723" s="56" t="s">
        <v>2669</v>
      </c>
      <c r="C723" s="56" t="s">
        <v>2048</v>
      </c>
      <c r="D723" s="62">
        <v>151.63999999999999</v>
      </c>
    </row>
    <row r="724" spans="1:4" x14ac:dyDescent="0.2">
      <c r="A724" s="56">
        <v>857</v>
      </c>
      <c r="B724" s="56" t="s">
        <v>2670</v>
      </c>
      <c r="C724" s="56" t="s">
        <v>2048</v>
      </c>
      <c r="D724" s="62">
        <v>16.489999999999998</v>
      </c>
    </row>
    <row r="725" spans="1:4" x14ac:dyDescent="0.2">
      <c r="A725" s="56">
        <v>37404</v>
      </c>
      <c r="B725" s="56" t="s">
        <v>2671</v>
      </c>
      <c r="C725" s="56" t="s">
        <v>2048</v>
      </c>
      <c r="D725" s="62">
        <v>175.44</v>
      </c>
    </row>
    <row r="726" spans="1:4" x14ac:dyDescent="0.2">
      <c r="A726" s="56">
        <v>868</v>
      </c>
      <c r="B726" s="56" t="s">
        <v>2672</v>
      </c>
      <c r="C726" s="56" t="s">
        <v>2048</v>
      </c>
      <c r="D726" s="62">
        <v>23.5</v>
      </c>
    </row>
    <row r="727" spans="1:4" x14ac:dyDescent="0.2">
      <c r="A727" s="56">
        <v>863</v>
      </c>
      <c r="B727" s="56" t="s">
        <v>1349</v>
      </c>
      <c r="C727" s="56" t="s">
        <v>2048</v>
      </c>
      <c r="D727" s="62">
        <v>34.61</v>
      </c>
    </row>
    <row r="728" spans="1:4" x14ac:dyDescent="0.2">
      <c r="A728" s="56">
        <v>867</v>
      </c>
      <c r="B728" s="56" t="s">
        <v>1275</v>
      </c>
      <c r="C728" s="56" t="s">
        <v>2048</v>
      </c>
      <c r="D728" s="62">
        <v>49.31</v>
      </c>
    </row>
    <row r="729" spans="1:4" x14ac:dyDescent="0.2">
      <c r="A729" s="56">
        <v>864</v>
      </c>
      <c r="B729" s="56" t="s">
        <v>2673</v>
      </c>
      <c r="C729" s="56" t="s">
        <v>2048</v>
      </c>
      <c r="D729" s="62">
        <v>65.14</v>
      </c>
    </row>
    <row r="730" spans="1:4" x14ac:dyDescent="0.2">
      <c r="A730" s="56">
        <v>865</v>
      </c>
      <c r="B730" s="56" t="s">
        <v>2674</v>
      </c>
      <c r="C730" s="56" t="s">
        <v>2048</v>
      </c>
      <c r="D730" s="62">
        <v>93.69</v>
      </c>
    </row>
    <row r="731" spans="1:4" x14ac:dyDescent="0.2">
      <c r="A731" s="56">
        <v>993</v>
      </c>
      <c r="B731" s="56" t="s">
        <v>2675</v>
      </c>
      <c r="C731" s="56" t="s">
        <v>2048</v>
      </c>
      <c r="D731" s="62">
        <v>1.78</v>
      </c>
    </row>
    <row r="732" spans="1:4" x14ac:dyDescent="0.2">
      <c r="A732" s="56">
        <v>1020</v>
      </c>
      <c r="B732" s="56" t="s">
        <v>1139</v>
      </c>
      <c r="C732" s="56" t="s">
        <v>2048</v>
      </c>
      <c r="D732" s="62">
        <v>9.09</v>
      </c>
    </row>
    <row r="733" spans="1:4" x14ac:dyDescent="0.2">
      <c r="A733" s="56">
        <v>1017</v>
      </c>
      <c r="B733" s="56" t="s">
        <v>2676</v>
      </c>
      <c r="C733" s="56" t="s">
        <v>2048</v>
      </c>
      <c r="D733" s="62">
        <v>111.4</v>
      </c>
    </row>
    <row r="734" spans="1:4" x14ac:dyDescent="0.2">
      <c r="A734" s="56">
        <v>999</v>
      </c>
      <c r="B734" s="56" t="s">
        <v>2677</v>
      </c>
      <c r="C734" s="56" t="s">
        <v>2048</v>
      </c>
      <c r="D734" s="62">
        <v>134.96</v>
      </c>
    </row>
    <row r="735" spans="1:4" x14ac:dyDescent="0.2">
      <c r="A735" s="56">
        <v>995</v>
      </c>
      <c r="B735" s="56" t="s">
        <v>1133</v>
      </c>
      <c r="C735" s="56" t="s">
        <v>2048</v>
      </c>
      <c r="D735" s="62">
        <v>14.47</v>
      </c>
    </row>
    <row r="736" spans="1:4" x14ac:dyDescent="0.2">
      <c r="A736" s="56">
        <v>1000</v>
      </c>
      <c r="B736" s="56" t="s">
        <v>2678</v>
      </c>
      <c r="C736" s="56" t="s">
        <v>2048</v>
      </c>
      <c r="D736" s="62">
        <v>165.77</v>
      </c>
    </row>
    <row r="737" spans="1:4" x14ac:dyDescent="0.2">
      <c r="A737" s="56">
        <v>1022</v>
      </c>
      <c r="B737" s="56" t="s">
        <v>2679</v>
      </c>
      <c r="C737" s="56" t="s">
        <v>2048</v>
      </c>
      <c r="D737" s="62">
        <v>2.48</v>
      </c>
    </row>
    <row r="738" spans="1:4" x14ac:dyDescent="0.2">
      <c r="A738" s="56">
        <v>1015</v>
      </c>
      <c r="B738" s="56" t="s">
        <v>2680</v>
      </c>
      <c r="C738" s="56" t="s">
        <v>2048</v>
      </c>
      <c r="D738" s="62">
        <v>220.29</v>
      </c>
    </row>
    <row r="739" spans="1:4" x14ac:dyDescent="0.2">
      <c r="A739" s="56">
        <v>996</v>
      </c>
      <c r="B739" s="56" t="s">
        <v>1142</v>
      </c>
      <c r="C739" s="56" t="s">
        <v>2048</v>
      </c>
      <c r="D739" s="62">
        <v>22.44</v>
      </c>
    </row>
    <row r="740" spans="1:4" x14ac:dyDescent="0.2">
      <c r="A740" s="56">
        <v>1001</v>
      </c>
      <c r="B740" s="56" t="s">
        <v>2681</v>
      </c>
      <c r="C740" s="56" t="s">
        <v>2048</v>
      </c>
      <c r="D740" s="62">
        <v>285.82</v>
      </c>
    </row>
    <row r="741" spans="1:4" x14ac:dyDescent="0.2">
      <c r="A741" s="56">
        <v>1019</v>
      </c>
      <c r="B741" s="56" t="s">
        <v>1145</v>
      </c>
      <c r="C741" s="56" t="s">
        <v>2048</v>
      </c>
      <c r="D741" s="62">
        <v>31.71</v>
      </c>
    </row>
    <row r="742" spans="1:4" x14ac:dyDescent="0.2">
      <c r="A742" s="56">
        <v>1021</v>
      </c>
      <c r="B742" s="56" t="s">
        <v>2682</v>
      </c>
      <c r="C742" s="56" t="s">
        <v>2048</v>
      </c>
      <c r="D742" s="62">
        <v>3.81</v>
      </c>
    </row>
    <row r="743" spans="1:4" x14ac:dyDescent="0.2">
      <c r="A743" s="56">
        <v>39249</v>
      </c>
      <c r="B743" s="56" t="s">
        <v>2683</v>
      </c>
      <c r="C743" s="56" t="s">
        <v>2048</v>
      </c>
      <c r="D743" s="62">
        <v>384.31</v>
      </c>
    </row>
    <row r="744" spans="1:4" x14ac:dyDescent="0.2">
      <c r="A744" s="56">
        <v>1018</v>
      </c>
      <c r="B744" s="56" t="s">
        <v>1148</v>
      </c>
      <c r="C744" s="56" t="s">
        <v>2048</v>
      </c>
      <c r="D744" s="62">
        <v>46.9</v>
      </c>
    </row>
    <row r="745" spans="1:4" x14ac:dyDescent="0.2">
      <c r="A745" s="56">
        <v>39250</v>
      </c>
      <c r="B745" s="56" t="s">
        <v>2684</v>
      </c>
      <c r="C745" s="56" t="s">
        <v>2048</v>
      </c>
      <c r="D745" s="62">
        <v>459.72</v>
      </c>
    </row>
    <row r="746" spans="1:4" x14ac:dyDescent="0.2">
      <c r="A746" s="56">
        <v>994</v>
      </c>
      <c r="B746" s="56" t="s">
        <v>1136</v>
      </c>
      <c r="C746" s="56" t="s">
        <v>2048</v>
      </c>
      <c r="D746" s="62">
        <v>5.54</v>
      </c>
    </row>
    <row r="747" spans="1:4" x14ac:dyDescent="0.2">
      <c r="A747" s="56">
        <v>977</v>
      </c>
      <c r="B747" s="56" t="s">
        <v>1151</v>
      </c>
      <c r="C747" s="56" t="s">
        <v>2048</v>
      </c>
      <c r="D747" s="62">
        <v>65.61</v>
      </c>
    </row>
    <row r="748" spans="1:4" x14ac:dyDescent="0.2">
      <c r="A748" s="56">
        <v>998</v>
      </c>
      <c r="B748" s="56" t="s">
        <v>2685</v>
      </c>
      <c r="C748" s="56" t="s">
        <v>2048</v>
      </c>
      <c r="D748" s="62">
        <v>85.19</v>
      </c>
    </row>
    <row r="749" spans="1:4" x14ac:dyDescent="0.2">
      <c r="A749" s="56">
        <v>39251</v>
      </c>
      <c r="B749" s="56" t="s">
        <v>2686</v>
      </c>
      <c r="C749" s="56" t="s">
        <v>2048</v>
      </c>
      <c r="D749" s="62">
        <v>0.61</v>
      </c>
    </row>
    <row r="750" spans="1:4" x14ac:dyDescent="0.2">
      <c r="A750" s="56">
        <v>1011</v>
      </c>
      <c r="B750" s="56" t="s">
        <v>2687</v>
      </c>
      <c r="C750" s="56" t="s">
        <v>2048</v>
      </c>
      <c r="D750" s="62">
        <v>0.84</v>
      </c>
    </row>
    <row r="751" spans="1:4" x14ac:dyDescent="0.2">
      <c r="A751" s="56">
        <v>39252</v>
      </c>
      <c r="B751" s="56" t="s">
        <v>2688</v>
      </c>
      <c r="C751" s="56" t="s">
        <v>2048</v>
      </c>
      <c r="D751" s="62">
        <v>1.1000000000000001</v>
      </c>
    </row>
    <row r="752" spans="1:4" x14ac:dyDescent="0.2">
      <c r="A752" s="56">
        <v>1013</v>
      </c>
      <c r="B752" s="56" t="s">
        <v>2689</v>
      </c>
      <c r="C752" s="56" t="s">
        <v>2048</v>
      </c>
      <c r="D752" s="62">
        <v>1.32</v>
      </c>
    </row>
    <row r="753" spans="1:4" x14ac:dyDescent="0.2">
      <c r="A753" s="56">
        <v>980</v>
      </c>
      <c r="B753" s="56" t="s">
        <v>2690</v>
      </c>
      <c r="C753" s="56" t="s">
        <v>2048</v>
      </c>
      <c r="D753" s="62">
        <v>9.5299999999999994</v>
      </c>
    </row>
    <row r="754" spans="1:4" x14ac:dyDescent="0.2">
      <c r="A754" s="56">
        <v>39237</v>
      </c>
      <c r="B754" s="56" t="s">
        <v>2691</v>
      </c>
      <c r="C754" s="56" t="s">
        <v>2048</v>
      </c>
      <c r="D754" s="62">
        <v>101.41</v>
      </c>
    </row>
    <row r="755" spans="1:4" x14ac:dyDescent="0.2">
      <c r="A755" s="56">
        <v>39238</v>
      </c>
      <c r="B755" s="56" t="s">
        <v>2692</v>
      </c>
      <c r="C755" s="56" t="s">
        <v>2048</v>
      </c>
      <c r="D755" s="62">
        <v>127.91</v>
      </c>
    </row>
    <row r="756" spans="1:4" x14ac:dyDescent="0.2">
      <c r="A756" s="56">
        <v>979</v>
      </c>
      <c r="B756" s="56" t="s">
        <v>2693</v>
      </c>
      <c r="C756" s="56" t="s">
        <v>2048</v>
      </c>
      <c r="D756" s="62">
        <v>13.62</v>
      </c>
    </row>
    <row r="757" spans="1:4" x14ac:dyDescent="0.2">
      <c r="A757" s="56">
        <v>39239</v>
      </c>
      <c r="B757" s="56" t="s">
        <v>2694</v>
      </c>
      <c r="C757" s="56" t="s">
        <v>2048</v>
      </c>
      <c r="D757" s="62">
        <v>154.52000000000001</v>
      </c>
    </row>
    <row r="758" spans="1:4" x14ac:dyDescent="0.2">
      <c r="A758" s="56">
        <v>1014</v>
      </c>
      <c r="B758" s="56" t="s">
        <v>1124</v>
      </c>
      <c r="C758" s="56" t="s">
        <v>2048</v>
      </c>
      <c r="D758" s="62">
        <v>2.09</v>
      </c>
    </row>
    <row r="759" spans="1:4" x14ac:dyDescent="0.2">
      <c r="A759" s="56">
        <v>39240</v>
      </c>
      <c r="B759" s="56" t="s">
        <v>2695</v>
      </c>
      <c r="C759" s="56" t="s">
        <v>2048</v>
      </c>
      <c r="D759" s="62">
        <v>203.24</v>
      </c>
    </row>
    <row r="760" spans="1:4" x14ac:dyDescent="0.2">
      <c r="A760" s="56">
        <v>39232</v>
      </c>
      <c r="B760" s="56" t="s">
        <v>2696</v>
      </c>
      <c r="C760" s="56" t="s">
        <v>2048</v>
      </c>
      <c r="D760" s="62">
        <v>21.33</v>
      </c>
    </row>
    <row r="761" spans="1:4" x14ac:dyDescent="0.2">
      <c r="A761" s="56">
        <v>39233</v>
      </c>
      <c r="B761" s="56" t="s">
        <v>2697</v>
      </c>
      <c r="C761" s="56" t="s">
        <v>2048</v>
      </c>
      <c r="D761" s="62">
        <v>31.09</v>
      </c>
    </row>
    <row r="762" spans="1:4" x14ac:dyDescent="0.2">
      <c r="A762" s="56">
        <v>981</v>
      </c>
      <c r="B762" s="56" t="s">
        <v>1127</v>
      </c>
      <c r="C762" s="56" t="s">
        <v>2048</v>
      </c>
      <c r="D762" s="62">
        <v>3.47</v>
      </c>
    </row>
    <row r="763" spans="1:4" x14ac:dyDescent="0.2">
      <c r="A763" s="56">
        <v>39234</v>
      </c>
      <c r="B763" s="56" t="s">
        <v>2698</v>
      </c>
      <c r="C763" s="56" t="s">
        <v>2048</v>
      </c>
      <c r="D763" s="62">
        <v>43.27</v>
      </c>
    </row>
    <row r="764" spans="1:4" x14ac:dyDescent="0.2">
      <c r="A764" s="56">
        <v>982</v>
      </c>
      <c r="B764" s="56" t="s">
        <v>1130</v>
      </c>
      <c r="C764" s="56" t="s">
        <v>2048</v>
      </c>
      <c r="D764" s="62">
        <v>4.99</v>
      </c>
    </row>
    <row r="765" spans="1:4" x14ac:dyDescent="0.2">
      <c r="A765" s="56">
        <v>39235</v>
      </c>
      <c r="B765" s="56" t="s">
        <v>2699</v>
      </c>
      <c r="C765" s="56" t="s">
        <v>2048</v>
      </c>
      <c r="D765" s="62">
        <v>63.82</v>
      </c>
    </row>
    <row r="766" spans="1:4" x14ac:dyDescent="0.2">
      <c r="A766" s="56">
        <v>39236</v>
      </c>
      <c r="B766" s="56" t="s">
        <v>2700</v>
      </c>
      <c r="C766" s="56" t="s">
        <v>2048</v>
      </c>
      <c r="D766" s="62">
        <v>84.59</v>
      </c>
    </row>
    <row r="767" spans="1:4" x14ac:dyDescent="0.2">
      <c r="A767" s="56">
        <v>990</v>
      </c>
      <c r="B767" s="56" t="s">
        <v>2701</v>
      </c>
      <c r="C767" s="56" t="s">
        <v>2048</v>
      </c>
      <c r="D767" s="62">
        <v>150.09</v>
      </c>
    </row>
    <row r="768" spans="1:4" x14ac:dyDescent="0.2">
      <c r="A768" s="56">
        <v>39241</v>
      </c>
      <c r="B768" s="56" t="s">
        <v>2702</v>
      </c>
      <c r="C768" s="56" t="s">
        <v>2048</v>
      </c>
      <c r="D768" s="62">
        <v>14.77</v>
      </c>
    </row>
    <row r="769" spans="1:4" x14ac:dyDescent="0.2">
      <c r="A769" s="56">
        <v>1005</v>
      </c>
      <c r="B769" s="56" t="s">
        <v>2703</v>
      </c>
      <c r="C769" s="56" t="s">
        <v>2048</v>
      </c>
      <c r="D769" s="62">
        <v>186.87</v>
      </c>
    </row>
    <row r="770" spans="1:4" x14ac:dyDescent="0.2">
      <c r="A770" s="56">
        <v>991</v>
      </c>
      <c r="B770" s="56" t="s">
        <v>2704</v>
      </c>
      <c r="C770" s="56" t="s">
        <v>2048</v>
      </c>
      <c r="D770" s="62">
        <v>244.76</v>
      </c>
    </row>
    <row r="771" spans="1:4" x14ac:dyDescent="0.2">
      <c r="A771" s="56">
        <v>986</v>
      </c>
      <c r="B771" s="56" t="s">
        <v>2705</v>
      </c>
      <c r="C771" s="56" t="s">
        <v>2048</v>
      </c>
      <c r="D771" s="62">
        <v>23.34</v>
      </c>
    </row>
    <row r="772" spans="1:4" x14ac:dyDescent="0.2">
      <c r="A772" s="56">
        <v>987</v>
      </c>
      <c r="B772" s="56" t="s">
        <v>2706</v>
      </c>
      <c r="C772" s="56" t="s">
        <v>2048</v>
      </c>
      <c r="D772" s="62">
        <v>31.96</v>
      </c>
    </row>
    <row r="773" spans="1:4" x14ac:dyDescent="0.2">
      <c r="A773" s="56">
        <v>1007</v>
      </c>
      <c r="B773" s="56" t="s">
        <v>2707</v>
      </c>
      <c r="C773" s="56" t="s">
        <v>2048</v>
      </c>
      <c r="D773" s="62">
        <v>44.24</v>
      </c>
    </row>
    <row r="774" spans="1:4" x14ac:dyDescent="0.2">
      <c r="A774" s="56">
        <v>1008</v>
      </c>
      <c r="B774" s="56" t="s">
        <v>2708</v>
      </c>
      <c r="C774" s="56" t="s">
        <v>2048</v>
      </c>
      <c r="D774" s="62">
        <v>5.61</v>
      </c>
    </row>
    <row r="775" spans="1:4" x14ac:dyDescent="0.2">
      <c r="A775" s="56">
        <v>988</v>
      </c>
      <c r="B775" s="56" t="s">
        <v>2709</v>
      </c>
      <c r="C775" s="56" t="s">
        <v>2048</v>
      </c>
      <c r="D775" s="62">
        <v>60.99</v>
      </c>
    </row>
    <row r="776" spans="1:4" x14ac:dyDescent="0.2">
      <c r="A776" s="56">
        <v>989</v>
      </c>
      <c r="B776" s="56" t="s">
        <v>2710</v>
      </c>
      <c r="C776" s="56" t="s">
        <v>2048</v>
      </c>
      <c r="D776" s="62">
        <v>84.2</v>
      </c>
    </row>
    <row r="777" spans="1:4" x14ac:dyDescent="0.2">
      <c r="A777" s="56">
        <v>1006</v>
      </c>
      <c r="B777" s="56" t="s">
        <v>2711</v>
      </c>
      <c r="C777" s="56" t="s">
        <v>2048</v>
      </c>
      <c r="D777" s="62">
        <v>112.88</v>
      </c>
    </row>
    <row r="778" spans="1:4" x14ac:dyDescent="0.2">
      <c r="A778" s="56">
        <v>43972</v>
      </c>
      <c r="B778" s="56" t="s">
        <v>2712</v>
      </c>
      <c r="C778" s="56" t="s">
        <v>2048</v>
      </c>
      <c r="D778" s="62">
        <v>5.18</v>
      </c>
    </row>
    <row r="779" spans="1:4" x14ac:dyDescent="0.2">
      <c r="A779" s="56">
        <v>43971</v>
      </c>
      <c r="B779" s="56" t="s">
        <v>2713</v>
      </c>
      <c r="C779" s="56" t="s">
        <v>2048</v>
      </c>
      <c r="D779" s="62">
        <v>3.96</v>
      </c>
    </row>
    <row r="780" spans="1:4" x14ac:dyDescent="0.2">
      <c r="A780" s="56">
        <v>39598</v>
      </c>
      <c r="B780" s="56" t="s">
        <v>2714</v>
      </c>
      <c r="C780" s="56" t="s">
        <v>2048</v>
      </c>
      <c r="D780" s="62">
        <v>7.34</v>
      </c>
    </row>
    <row r="781" spans="1:4" x14ac:dyDescent="0.2">
      <c r="A781" s="56">
        <v>43973</v>
      </c>
      <c r="B781" s="56" t="s">
        <v>2715</v>
      </c>
      <c r="C781" s="56" t="s">
        <v>2048</v>
      </c>
      <c r="D781" s="62">
        <v>5.42</v>
      </c>
    </row>
    <row r="782" spans="1:4" x14ac:dyDescent="0.2">
      <c r="A782" s="56">
        <v>39599</v>
      </c>
      <c r="B782" s="56" t="s">
        <v>1547</v>
      </c>
      <c r="C782" s="56" t="s">
        <v>2048</v>
      </c>
      <c r="D782" s="62">
        <v>10.56</v>
      </c>
    </row>
    <row r="783" spans="1:4" x14ac:dyDescent="0.2">
      <c r="A783" s="56">
        <v>43832</v>
      </c>
      <c r="B783" s="56" t="s">
        <v>2716</v>
      </c>
      <c r="C783" s="56" t="s">
        <v>2048</v>
      </c>
      <c r="D783" s="62">
        <v>27.82</v>
      </c>
    </row>
    <row r="784" spans="1:4" x14ac:dyDescent="0.2">
      <c r="A784" s="56">
        <v>34602</v>
      </c>
      <c r="B784" s="56" t="s">
        <v>2717</v>
      </c>
      <c r="C784" s="56" t="s">
        <v>2048</v>
      </c>
      <c r="D784" s="62">
        <v>3.86</v>
      </c>
    </row>
    <row r="785" spans="1:4" x14ac:dyDescent="0.2">
      <c r="A785" s="56">
        <v>34607</v>
      </c>
      <c r="B785" s="56" t="s">
        <v>2718</v>
      </c>
      <c r="C785" s="56" t="s">
        <v>2048</v>
      </c>
      <c r="D785" s="62">
        <v>9.4600000000000009</v>
      </c>
    </row>
    <row r="786" spans="1:4" x14ac:dyDescent="0.2">
      <c r="A786" s="56">
        <v>34609</v>
      </c>
      <c r="B786" s="56" t="s">
        <v>2719</v>
      </c>
      <c r="C786" s="56" t="s">
        <v>2048</v>
      </c>
      <c r="D786" s="62">
        <v>13.77</v>
      </c>
    </row>
    <row r="787" spans="1:4" x14ac:dyDescent="0.2">
      <c r="A787" s="56">
        <v>34618</v>
      </c>
      <c r="B787" s="56" t="s">
        <v>2720</v>
      </c>
      <c r="C787" s="56" t="s">
        <v>2048</v>
      </c>
      <c r="D787" s="62">
        <v>5.26</v>
      </c>
    </row>
    <row r="788" spans="1:4" x14ac:dyDescent="0.2">
      <c r="A788" s="56">
        <v>34621</v>
      </c>
      <c r="B788" s="56" t="s">
        <v>2721</v>
      </c>
      <c r="C788" s="56" t="s">
        <v>2048</v>
      </c>
      <c r="D788" s="62">
        <v>13.05</v>
      </c>
    </row>
    <row r="789" spans="1:4" x14ac:dyDescent="0.2">
      <c r="A789" s="56">
        <v>34622</v>
      </c>
      <c r="B789" s="56" t="s">
        <v>2722</v>
      </c>
      <c r="C789" s="56" t="s">
        <v>2048</v>
      </c>
      <c r="D789" s="62">
        <v>19.38</v>
      </c>
    </row>
    <row r="790" spans="1:4" x14ac:dyDescent="0.2">
      <c r="A790" s="56">
        <v>34624</v>
      </c>
      <c r="B790" s="56" t="s">
        <v>2723</v>
      </c>
      <c r="C790" s="56" t="s">
        <v>2048</v>
      </c>
      <c r="D790" s="62">
        <v>7.03</v>
      </c>
    </row>
    <row r="791" spans="1:4" x14ac:dyDescent="0.2">
      <c r="A791" s="56">
        <v>34627</v>
      </c>
      <c r="B791" s="56" t="s">
        <v>2724</v>
      </c>
      <c r="C791" s="56" t="s">
        <v>2048</v>
      </c>
      <c r="D791" s="62">
        <v>16.95</v>
      </c>
    </row>
    <row r="792" spans="1:4" x14ac:dyDescent="0.2">
      <c r="A792" s="56">
        <v>34629</v>
      </c>
      <c r="B792" s="56" t="s">
        <v>2725</v>
      </c>
      <c r="C792" s="56" t="s">
        <v>2048</v>
      </c>
      <c r="D792" s="62">
        <v>25.9</v>
      </c>
    </row>
    <row r="793" spans="1:4" x14ac:dyDescent="0.2">
      <c r="A793" s="56">
        <v>39257</v>
      </c>
      <c r="B793" s="56" t="s">
        <v>2726</v>
      </c>
      <c r="C793" s="56" t="s">
        <v>2048</v>
      </c>
      <c r="D793" s="62">
        <v>5.27</v>
      </c>
    </row>
    <row r="794" spans="1:4" x14ac:dyDescent="0.2">
      <c r="A794" s="56">
        <v>39261</v>
      </c>
      <c r="B794" s="56" t="s">
        <v>2727</v>
      </c>
      <c r="C794" s="56" t="s">
        <v>2048</v>
      </c>
      <c r="D794" s="62">
        <v>30.17</v>
      </c>
    </row>
    <row r="795" spans="1:4" x14ac:dyDescent="0.2">
      <c r="A795" s="56">
        <v>39268</v>
      </c>
      <c r="B795" s="56" t="s">
        <v>2728</v>
      </c>
      <c r="C795" s="56" t="s">
        <v>2048</v>
      </c>
      <c r="D795" s="62">
        <v>471.64</v>
      </c>
    </row>
    <row r="796" spans="1:4" x14ac:dyDescent="0.2">
      <c r="A796" s="56">
        <v>39262</v>
      </c>
      <c r="B796" s="56" t="s">
        <v>2729</v>
      </c>
      <c r="C796" s="56" t="s">
        <v>2048</v>
      </c>
      <c r="D796" s="62">
        <v>48.05</v>
      </c>
    </row>
    <row r="797" spans="1:4" x14ac:dyDescent="0.2">
      <c r="A797" s="56">
        <v>39258</v>
      </c>
      <c r="B797" s="56" t="s">
        <v>2730</v>
      </c>
      <c r="C797" s="56" t="s">
        <v>2048</v>
      </c>
      <c r="D797" s="62">
        <v>7.94</v>
      </c>
    </row>
    <row r="798" spans="1:4" x14ac:dyDescent="0.2">
      <c r="A798" s="56">
        <v>39263</v>
      </c>
      <c r="B798" s="56" t="s">
        <v>2731</v>
      </c>
      <c r="C798" s="56" t="s">
        <v>2048</v>
      </c>
      <c r="D798" s="62">
        <v>83.09</v>
      </c>
    </row>
    <row r="799" spans="1:4" x14ac:dyDescent="0.2">
      <c r="A799" s="56">
        <v>39264</v>
      </c>
      <c r="B799" s="56" t="s">
        <v>2732</v>
      </c>
      <c r="C799" s="56" t="s">
        <v>2048</v>
      </c>
      <c r="D799" s="62">
        <v>115.1</v>
      </c>
    </row>
    <row r="800" spans="1:4" x14ac:dyDescent="0.2">
      <c r="A800" s="56">
        <v>39259</v>
      </c>
      <c r="B800" s="56" t="s">
        <v>1513</v>
      </c>
      <c r="C800" s="56" t="s">
        <v>2048</v>
      </c>
      <c r="D800" s="62">
        <v>12.23</v>
      </c>
    </row>
    <row r="801" spans="1:4" x14ac:dyDescent="0.2">
      <c r="A801" s="56">
        <v>39265</v>
      </c>
      <c r="B801" s="56" t="s">
        <v>2733</v>
      </c>
      <c r="C801" s="56" t="s">
        <v>2048</v>
      </c>
      <c r="D801" s="62">
        <v>156.27000000000001</v>
      </c>
    </row>
    <row r="802" spans="1:4" x14ac:dyDescent="0.2">
      <c r="A802" s="56">
        <v>39260</v>
      </c>
      <c r="B802" s="56" t="s">
        <v>2734</v>
      </c>
      <c r="C802" s="56" t="s">
        <v>2048</v>
      </c>
      <c r="D802" s="62">
        <v>18.73</v>
      </c>
    </row>
    <row r="803" spans="1:4" x14ac:dyDescent="0.2">
      <c r="A803" s="56">
        <v>39266</v>
      </c>
      <c r="B803" s="56" t="s">
        <v>2735</v>
      </c>
      <c r="C803" s="56" t="s">
        <v>2048</v>
      </c>
      <c r="D803" s="62">
        <v>235.8</v>
      </c>
    </row>
    <row r="804" spans="1:4" x14ac:dyDescent="0.2">
      <c r="A804" s="56">
        <v>39267</v>
      </c>
      <c r="B804" s="56" t="s">
        <v>2736</v>
      </c>
      <c r="C804" s="56" t="s">
        <v>2048</v>
      </c>
      <c r="D804" s="62">
        <v>294.81</v>
      </c>
    </row>
    <row r="805" spans="1:4" x14ac:dyDescent="0.2">
      <c r="A805" s="56">
        <v>11901</v>
      </c>
      <c r="B805" s="56" t="s">
        <v>2737</v>
      </c>
      <c r="C805" s="56" t="s">
        <v>2048</v>
      </c>
      <c r="D805" s="62">
        <v>0.95</v>
      </c>
    </row>
    <row r="806" spans="1:4" x14ac:dyDescent="0.2">
      <c r="A806" s="56">
        <v>11902</v>
      </c>
      <c r="B806" s="56" t="s">
        <v>2738</v>
      </c>
      <c r="C806" s="56" t="s">
        <v>2048</v>
      </c>
      <c r="D806" s="62">
        <v>1.82</v>
      </c>
    </row>
    <row r="807" spans="1:4" x14ac:dyDescent="0.2">
      <c r="A807" s="56">
        <v>11903</v>
      </c>
      <c r="B807" s="56" t="s">
        <v>2739</v>
      </c>
      <c r="C807" s="56" t="s">
        <v>2048</v>
      </c>
      <c r="D807" s="62">
        <v>1.93</v>
      </c>
    </row>
    <row r="808" spans="1:4" x14ac:dyDescent="0.2">
      <c r="A808" s="56">
        <v>11904</v>
      </c>
      <c r="B808" s="56" t="s">
        <v>2740</v>
      </c>
      <c r="C808" s="56" t="s">
        <v>2048</v>
      </c>
      <c r="D808" s="62">
        <v>2.92</v>
      </c>
    </row>
    <row r="809" spans="1:4" x14ac:dyDescent="0.2">
      <c r="A809" s="56">
        <v>11905</v>
      </c>
      <c r="B809" s="56" t="s">
        <v>2741</v>
      </c>
      <c r="C809" s="56" t="s">
        <v>2048</v>
      </c>
      <c r="D809" s="62">
        <v>3.56</v>
      </c>
    </row>
    <row r="810" spans="1:4" x14ac:dyDescent="0.2">
      <c r="A810" s="56">
        <v>11906</v>
      </c>
      <c r="B810" s="56" t="s">
        <v>2742</v>
      </c>
      <c r="C810" s="56" t="s">
        <v>2048</v>
      </c>
      <c r="D810" s="62">
        <v>4.53</v>
      </c>
    </row>
    <row r="811" spans="1:4" x14ac:dyDescent="0.2">
      <c r="A811" s="56">
        <v>11919</v>
      </c>
      <c r="B811" s="56" t="s">
        <v>2743</v>
      </c>
      <c r="C811" s="56" t="s">
        <v>2048</v>
      </c>
      <c r="D811" s="62">
        <v>8.31</v>
      </c>
    </row>
    <row r="812" spans="1:4" x14ac:dyDescent="0.2">
      <c r="A812" s="56">
        <v>11920</v>
      </c>
      <c r="B812" s="56" t="s">
        <v>1625</v>
      </c>
      <c r="C812" s="56" t="s">
        <v>2048</v>
      </c>
      <c r="D812" s="62">
        <v>15.78</v>
      </c>
    </row>
    <row r="813" spans="1:4" x14ac:dyDescent="0.2">
      <c r="A813" s="56">
        <v>11924</v>
      </c>
      <c r="B813" s="56" t="s">
        <v>2744</v>
      </c>
      <c r="C813" s="56" t="s">
        <v>2048</v>
      </c>
      <c r="D813" s="62">
        <v>132.47999999999999</v>
      </c>
    </row>
    <row r="814" spans="1:4" x14ac:dyDescent="0.2">
      <c r="A814" s="56">
        <v>11921</v>
      </c>
      <c r="B814" s="56" t="s">
        <v>2745</v>
      </c>
      <c r="C814" s="56" t="s">
        <v>2048</v>
      </c>
      <c r="D814" s="62">
        <v>23.09</v>
      </c>
    </row>
    <row r="815" spans="1:4" x14ac:dyDescent="0.2">
      <c r="A815" s="56">
        <v>11922</v>
      </c>
      <c r="B815" s="56" t="s">
        <v>2746</v>
      </c>
      <c r="C815" s="56" t="s">
        <v>2048</v>
      </c>
      <c r="D815" s="62">
        <v>37.340000000000003</v>
      </c>
    </row>
    <row r="816" spans="1:4" x14ac:dyDescent="0.2">
      <c r="A816" s="56">
        <v>11923</v>
      </c>
      <c r="B816" s="56" t="s">
        <v>2747</v>
      </c>
      <c r="C816" s="56" t="s">
        <v>2048</v>
      </c>
      <c r="D816" s="62">
        <v>54.66</v>
      </c>
    </row>
    <row r="817" spans="1:4" x14ac:dyDescent="0.2">
      <c r="A817" s="56">
        <v>11916</v>
      </c>
      <c r="B817" s="56" t="s">
        <v>2748</v>
      </c>
      <c r="C817" s="56" t="s">
        <v>2048</v>
      </c>
      <c r="D817" s="62">
        <v>11.37</v>
      </c>
    </row>
    <row r="818" spans="1:4" x14ac:dyDescent="0.2">
      <c r="A818" s="56">
        <v>11914</v>
      </c>
      <c r="B818" s="56" t="s">
        <v>2749</v>
      </c>
      <c r="C818" s="56" t="s">
        <v>2048</v>
      </c>
      <c r="D818" s="62">
        <v>81.89</v>
      </c>
    </row>
    <row r="819" spans="1:4" x14ac:dyDescent="0.2">
      <c r="A819" s="56">
        <v>11917</v>
      </c>
      <c r="B819" s="56" t="s">
        <v>2750</v>
      </c>
      <c r="C819" s="56" t="s">
        <v>2048</v>
      </c>
      <c r="D819" s="62">
        <v>20.02</v>
      </c>
    </row>
    <row r="820" spans="1:4" x14ac:dyDescent="0.2">
      <c r="A820" s="56">
        <v>11918</v>
      </c>
      <c r="B820" s="56" t="s">
        <v>2751</v>
      </c>
      <c r="C820" s="56" t="s">
        <v>2048</v>
      </c>
      <c r="D820" s="62">
        <v>23.75</v>
      </c>
    </row>
    <row r="821" spans="1:4" x14ac:dyDescent="0.2">
      <c r="A821" s="56">
        <v>37734</v>
      </c>
      <c r="B821" s="56" t="s">
        <v>2752</v>
      </c>
      <c r="C821" s="56" t="s">
        <v>2005</v>
      </c>
      <c r="D821" s="62">
        <v>102965.03</v>
      </c>
    </row>
    <row r="822" spans="1:4" x14ac:dyDescent="0.2">
      <c r="A822" s="56">
        <v>42251</v>
      </c>
      <c r="B822" s="56" t="s">
        <v>2753</v>
      </c>
      <c r="C822" s="56" t="s">
        <v>2005</v>
      </c>
      <c r="D822" s="62">
        <v>116923.07</v>
      </c>
    </row>
    <row r="823" spans="1:4" x14ac:dyDescent="0.2">
      <c r="A823" s="56">
        <v>37733</v>
      </c>
      <c r="B823" s="56" t="s">
        <v>2754</v>
      </c>
      <c r="C823" s="56" t="s">
        <v>2005</v>
      </c>
      <c r="D823" s="62">
        <v>77202.789999999994</v>
      </c>
    </row>
    <row r="824" spans="1:4" x14ac:dyDescent="0.2">
      <c r="A824" s="56">
        <v>37735</v>
      </c>
      <c r="B824" s="56" t="s">
        <v>2755</v>
      </c>
      <c r="C824" s="56" t="s">
        <v>2005</v>
      </c>
      <c r="D824" s="62">
        <v>93029.37</v>
      </c>
    </row>
    <row r="825" spans="1:4" x14ac:dyDescent="0.2">
      <c r="A825" s="56">
        <v>5090</v>
      </c>
      <c r="B825" s="56" t="s">
        <v>2756</v>
      </c>
      <c r="C825" s="56" t="s">
        <v>2005</v>
      </c>
      <c r="D825" s="62">
        <v>17.73</v>
      </c>
    </row>
    <row r="826" spans="1:4" x14ac:dyDescent="0.2">
      <c r="A826" s="56">
        <v>5085</v>
      </c>
      <c r="B826" s="56" t="s">
        <v>2757</v>
      </c>
      <c r="C826" s="56" t="s">
        <v>2005</v>
      </c>
      <c r="D826" s="62">
        <v>26.39</v>
      </c>
    </row>
    <row r="827" spans="1:4" x14ac:dyDescent="0.2">
      <c r="A827" s="56">
        <v>43603</v>
      </c>
      <c r="B827" s="56" t="s">
        <v>2758</v>
      </c>
      <c r="C827" s="56" t="s">
        <v>2005</v>
      </c>
      <c r="D827" s="62">
        <v>37.71</v>
      </c>
    </row>
    <row r="828" spans="1:4" x14ac:dyDescent="0.2">
      <c r="A828" s="56">
        <v>38374</v>
      </c>
      <c r="B828" s="56" t="s">
        <v>2759</v>
      </c>
      <c r="C828" s="56" t="s">
        <v>2005</v>
      </c>
      <c r="D828" s="62">
        <v>974.63</v>
      </c>
    </row>
    <row r="829" spans="1:4" x14ac:dyDescent="0.2">
      <c r="A829" s="56">
        <v>20209</v>
      </c>
      <c r="B829" s="56" t="s">
        <v>2760</v>
      </c>
      <c r="C829" s="56" t="s">
        <v>2048</v>
      </c>
      <c r="D829" s="62">
        <v>14.28</v>
      </c>
    </row>
    <row r="830" spans="1:4" x14ac:dyDescent="0.2">
      <c r="A830" s="56">
        <v>20212</v>
      </c>
      <c r="B830" s="56" t="s">
        <v>2761</v>
      </c>
      <c r="C830" s="56" t="s">
        <v>2048</v>
      </c>
      <c r="D830" s="62">
        <v>11.96</v>
      </c>
    </row>
    <row r="831" spans="1:4" x14ac:dyDescent="0.2">
      <c r="A831" s="56">
        <v>4430</v>
      </c>
      <c r="B831" s="56" t="s">
        <v>2762</v>
      </c>
      <c r="C831" s="56" t="s">
        <v>2048</v>
      </c>
      <c r="D831" s="62">
        <v>7</v>
      </c>
    </row>
    <row r="832" spans="1:4" x14ac:dyDescent="0.2">
      <c r="A832" s="56">
        <v>4433</v>
      </c>
      <c r="B832" s="56" t="s">
        <v>124</v>
      </c>
      <c r="C832" s="56" t="s">
        <v>2048</v>
      </c>
      <c r="D832" s="62">
        <v>13.68</v>
      </c>
    </row>
    <row r="833" spans="1:4" x14ac:dyDescent="0.2">
      <c r="A833" s="56">
        <v>4400</v>
      </c>
      <c r="B833" s="56" t="s">
        <v>2763</v>
      </c>
      <c r="C833" s="56" t="s">
        <v>2048</v>
      </c>
      <c r="D833" s="62">
        <v>11.14</v>
      </c>
    </row>
    <row r="834" spans="1:4" x14ac:dyDescent="0.2">
      <c r="A834" s="56">
        <v>2729</v>
      </c>
      <c r="B834" s="56" t="s">
        <v>2764</v>
      </c>
      <c r="C834" s="56" t="s">
        <v>2005</v>
      </c>
      <c r="D834" s="62">
        <v>24.71</v>
      </c>
    </row>
    <row r="835" spans="1:4" x14ac:dyDescent="0.2">
      <c r="A835" s="56">
        <v>4513</v>
      </c>
      <c r="B835" s="56" t="s">
        <v>268</v>
      </c>
      <c r="C835" s="56" t="s">
        <v>2048</v>
      </c>
      <c r="D835" s="62">
        <v>7.01</v>
      </c>
    </row>
    <row r="836" spans="1:4" x14ac:dyDescent="0.2">
      <c r="A836" s="56">
        <v>11871</v>
      </c>
      <c r="B836" s="56" t="s">
        <v>2765</v>
      </c>
      <c r="C836" s="56" t="s">
        <v>2005</v>
      </c>
      <c r="D836" s="62">
        <v>432</v>
      </c>
    </row>
    <row r="837" spans="1:4" x14ac:dyDescent="0.2">
      <c r="A837" s="56">
        <v>34636</v>
      </c>
      <c r="B837" s="56" t="s">
        <v>2766</v>
      </c>
      <c r="C837" s="56" t="s">
        <v>2005</v>
      </c>
      <c r="D837" s="62">
        <v>483.94</v>
      </c>
    </row>
    <row r="838" spans="1:4" x14ac:dyDescent="0.2">
      <c r="A838" s="56">
        <v>34639</v>
      </c>
      <c r="B838" s="56" t="s">
        <v>2767</v>
      </c>
      <c r="C838" s="56" t="s">
        <v>2005</v>
      </c>
      <c r="D838" s="62">
        <v>982.88</v>
      </c>
    </row>
    <row r="839" spans="1:4" x14ac:dyDescent="0.2">
      <c r="A839" s="56">
        <v>34640</v>
      </c>
      <c r="B839" s="56" t="s">
        <v>2768</v>
      </c>
      <c r="C839" s="56" t="s">
        <v>2005</v>
      </c>
      <c r="D839" s="62">
        <v>1104.02</v>
      </c>
    </row>
    <row r="840" spans="1:4" x14ac:dyDescent="0.2">
      <c r="A840" s="56">
        <v>34637</v>
      </c>
      <c r="B840" s="56" t="s">
        <v>2769</v>
      </c>
      <c r="C840" s="56" t="s">
        <v>2005</v>
      </c>
      <c r="D840" s="62">
        <v>277.85000000000002</v>
      </c>
    </row>
    <row r="841" spans="1:4" x14ac:dyDescent="0.2">
      <c r="A841" s="56">
        <v>34638</v>
      </c>
      <c r="B841" s="56" t="s">
        <v>2770</v>
      </c>
      <c r="C841" s="56" t="s">
        <v>2005</v>
      </c>
      <c r="D841" s="62">
        <v>476.48</v>
      </c>
    </row>
    <row r="842" spans="1:4" x14ac:dyDescent="0.2">
      <c r="A842" s="56">
        <v>11868</v>
      </c>
      <c r="B842" s="56" t="s">
        <v>2771</v>
      </c>
      <c r="C842" s="56" t="s">
        <v>2005</v>
      </c>
      <c r="D842" s="62">
        <v>593.73</v>
      </c>
    </row>
    <row r="843" spans="1:4" x14ac:dyDescent="0.2">
      <c r="A843" s="56">
        <v>37106</v>
      </c>
      <c r="B843" s="56" t="s">
        <v>2772</v>
      </c>
      <c r="C843" s="56" t="s">
        <v>2005</v>
      </c>
      <c r="D843" s="62">
        <v>5734.71</v>
      </c>
    </row>
    <row r="844" spans="1:4" x14ac:dyDescent="0.2">
      <c r="A844" s="56">
        <v>11869</v>
      </c>
      <c r="B844" s="56" t="s">
        <v>2773</v>
      </c>
      <c r="C844" s="56" t="s">
        <v>2005</v>
      </c>
      <c r="D844" s="62">
        <v>963.31</v>
      </c>
    </row>
    <row r="845" spans="1:4" x14ac:dyDescent="0.2">
      <c r="A845" s="56">
        <v>37104</v>
      </c>
      <c r="B845" s="56" t="s">
        <v>2774</v>
      </c>
      <c r="C845" s="56" t="s">
        <v>2005</v>
      </c>
      <c r="D845" s="62">
        <v>1241.76</v>
      </c>
    </row>
    <row r="846" spans="1:4" x14ac:dyDescent="0.2">
      <c r="A846" s="56">
        <v>37105</v>
      </c>
      <c r="B846" s="56" t="s">
        <v>2775</v>
      </c>
      <c r="C846" s="56" t="s">
        <v>2005</v>
      </c>
      <c r="D846" s="62">
        <v>2765.6</v>
      </c>
    </row>
    <row r="847" spans="1:4" x14ac:dyDescent="0.2">
      <c r="A847" s="56">
        <v>34641</v>
      </c>
      <c r="B847" s="56" t="s">
        <v>2776</v>
      </c>
      <c r="C847" s="56" t="s">
        <v>2005</v>
      </c>
      <c r="D847" s="62">
        <v>97.93</v>
      </c>
    </row>
    <row r="848" spans="1:4" x14ac:dyDescent="0.2">
      <c r="A848" s="56">
        <v>43434</v>
      </c>
      <c r="B848" s="56" t="s">
        <v>2777</v>
      </c>
      <c r="C848" s="56" t="s">
        <v>2005</v>
      </c>
      <c r="D848" s="62">
        <v>105.88</v>
      </c>
    </row>
    <row r="849" spans="1:4" x14ac:dyDescent="0.2">
      <c r="A849" s="56">
        <v>43435</v>
      </c>
      <c r="B849" s="56" t="s">
        <v>2778</v>
      </c>
      <c r="C849" s="56" t="s">
        <v>2005</v>
      </c>
      <c r="D849" s="62">
        <v>194.11</v>
      </c>
    </row>
    <row r="850" spans="1:4" x14ac:dyDescent="0.2">
      <c r="A850" s="56">
        <v>43436</v>
      </c>
      <c r="B850" s="56" t="s">
        <v>2779</v>
      </c>
      <c r="C850" s="56" t="s">
        <v>2005</v>
      </c>
      <c r="D850" s="62">
        <v>339.7</v>
      </c>
    </row>
    <row r="851" spans="1:4" x14ac:dyDescent="0.2">
      <c r="A851" s="56">
        <v>43437</v>
      </c>
      <c r="B851" s="56" t="s">
        <v>1456</v>
      </c>
      <c r="C851" s="56" t="s">
        <v>2005</v>
      </c>
      <c r="D851" s="62">
        <v>615.88</v>
      </c>
    </row>
    <row r="852" spans="1:4" x14ac:dyDescent="0.2">
      <c r="A852" s="56">
        <v>43438</v>
      </c>
      <c r="B852" s="56" t="s">
        <v>2780</v>
      </c>
      <c r="C852" s="56" t="s">
        <v>2005</v>
      </c>
      <c r="D852" s="62">
        <v>1102.94</v>
      </c>
    </row>
    <row r="853" spans="1:4" x14ac:dyDescent="0.2">
      <c r="A853" s="56">
        <v>41627</v>
      </c>
      <c r="B853" s="56" t="s">
        <v>2781</v>
      </c>
      <c r="C853" s="56" t="s">
        <v>2005</v>
      </c>
      <c r="D853" s="62">
        <v>163.22999999999999</v>
      </c>
    </row>
    <row r="854" spans="1:4" x14ac:dyDescent="0.2">
      <c r="A854" s="56">
        <v>41628</v>
      </c>
      <c r="B854" s="56" t="s">
        <v>2782</v>
      </c>
      <c r="C854" s="56" t="s">
        <v>2005</v>
      </c>
      <c r="D854" s="62">
        <v>299.99</v>
      </c>
    </row>
    <row r="855" spans="1:4" x14ac:dyDescent="0.2">
      <c r="A855" s="56">
        <v>41629</v>
      </c>
      <c r="B855" s="56" t="s">
        <v>2783</v>
      </c>
      <c r="C855" s="56" t="s">
        <v>2005</v>
      </c>
      <c r="D855" s="62">
        <v>381.17</v>
      </c>
    </row>
    <row r="856" spans="1:4" x14ac:dyDescent="0.2">
      <c r="A856" s="56">
        <v>43429</v>
      </c>
      <c r="B856" s="56" t="s">
        <v>2784</v>
      </c>
      <c r="C856" s="56" t="s">
        <v>2005</v>
      </c>
      <c r="D856" s="62">
        <v>84.45</v>
      </c>
    </row>
    <row r="857" spans="1:4" x14ac:dyDescent="0.2">
      <c r="A857" s="56">
        <v>43430</v>
      </c>
      <c r="B857" s="56" t="s">
        <v>2785</v>
      </c>
      <c r="C857" s="56" t="s">
        <v>2005</v>
      </c>
      <c r="D857" s="62">
        <v>140.29</v>
      </c>
    </row>
    <row r="858" spans="1:4" x14ac:dyDescent="0.2">
      <c r="A858" s="56">
        <v>43431</v>
      </c>
      <c r="B858" s="56" t="s">
        <v>2786</v>
      </c>
      <c r="C858" s="56" t="s">
        <v>2005</v>
      </c>
      <c r="D858" s="62">
        <v>271.76</v>
      </c>
    </row>
    <row r="859" spans="1:4" x14ac:dyDescent="0.2">
      <c r="A859" s="56">
        <v>43432</v>
      </c>
      <c r="B859" s="56" t="s">
        <v>2787</v>
      </c>
      <c r="C859" s="56" t="s">
        <v>2005</v>
      </c>
      <c r="D859" s="62">
        <v>564.70000000000005</v>
      </c>
    </row>
    <row r="860" spans="1:4" x14ac:dyDescent="0.2">
      <c r="A860" s="56">
        <v>43433</v>
      </c>
      <c r="B860" s="56" t="s">
        <v>2788</v>
      </c>
      <c r="C860" s="56" t="s">
        <v>2005</v>
      </c>
      <c r="D860" s="62">
        <v>890.29</v>
      </c>
    </row>
    <row r="861" spans="1:4" x14ac:dyDescent="0.2">
      <c r="A861" s="56">
        <v>43094</v>
      </c>
      <c r="B861" s="56" t="s">
        <v>2789</v>
      </c>
      <c r="C861" s="56" t="s">
        <v>2005</v>
      </c>
      <c r="D861" s="62">
        <v>208.08</v>
      </c>
    </row>
    <row r="862" spans="1:4" x14ac:dyDescent="0.2">
      <c r="A862" s="56">
        <v>43093</v>
      </c>
      <c r="B862" s="56" t="s">
        <v>2790</v>
      </c>
      <c r="C862" s="56" t="s">
        <v>2005</v>
      </c>
      <c r="D862" s="62">
        <v>221.12</v>
      </c>
    </row>
    <row r="863" spans="1:4" x14ac:dyDescent="0.2">
      <c r="A863" s="56">
        <v>1030</v>
      </c>
      <c r="B863" s="56" t="s">
        <v>2791</v>
      </c>
      <c r="C863" s="56" t="s">
        <v>2005</v>
      </c>
      <c r="D863" s="62">
        <v>38.64</v>
      </c>
    </row>
    <row r="864" spans="1:4" x14ac:dyDescent="0.2">
      <c r="A864" s="56">
        <v>11694</v>
      </c>
      <c r="B864" s="56" t="s">
        <v>938</v>
      </c>
      <c r="C864" s="56" t="s">
        <v>2005</v>
      </c>
      <c r="D864" s="62">
        <v>854.14</v>
      </c>
    </row>
    <row r="865" spans="1:4" x14ac:dyDescent="0.2">
      <c r="A865" s="56">
        <v>11881</v>
      </c>
      <c r="B865" s="56" t="s">
        <v>2792</v>
      </c>
      <c r="C865" s="56" t="s">
        <v>2005</v>
      </c>
      <c r="D865" s="62">
        <v>149.99</v>
      </c>
    </row>
    <row r="866" spans="1:4" x14ac:dyDescent="0.2">
      <c r="A866" s="56">
        <v>35277</v>
      </c>
      <c r="B866" s="56" t="s">
        <v>2793</v>
      </c>
      <c r="C866" s="56" t="s">
        <v>2005</v>
      </c>
      <c r="D866" s="62">
        <v>260.36</v>
      </c>
    </row>
    <row r="867" spans="1:4" x14ac:dyDescent="0.2">
      <c r="A867" s="56">
        <v>10521</v>
      </c>
      <c r="B867" s="56" t="s">
        <v>2794</v>
      </c>
      <c r="C867" s="56" t="s">
        <v>2005</v>
      </c>
      <c r="D867" s="62">
        <v>333.35</v>
      </c>
    </row>
    <row r="868" spans="1:4" x14ac:dyDescent="0.2">
      <c r="A868" s="56">
        <v>10885</v>
      </c>
      <c r="B868" s="56" t="s">
        <v>2795</v>
      </c>
      <c r="C868" s="56" t="s">
        <v>2005</v>
      </c>
      <c r="D868" s="62">
        <v>421.65</v>
      </c>
    </row>
    <row r="869" spans="1:4" x14ac:dyDescent="0.2">
      <c r="A869" s="56">
        <v>20962</v>
      </c>
      <c r="B869" s="56" t="s">
        <v>2796</v>
      </c>
      <c r="C869" s="56" t="s">
        <v>2005</v>
      </c>
      <c r="D869" s="62">
        <v>349.23</v>
      </c>
    </row>
    <row r="870" spans="1:4" x14ac:dyDescent="0.2">
      <c r="A870" s="56">
        <v>20963</v>
      </c>
      <c r="B870" s="56" t="s">
        <v>2797</v>
      </c>
      <c r="C870" s="56" t="s">
        <v>2005</v>
      </c>
      <c r="D870" s="62">
        <v>426.61</v>
      </c>
    </row>
    <row r="871" spans="1:4" x14ac:dyDescent="0.2">
      <c r="A871" s="56">
        <v>34643</v>
      </c>
      <c r="B871" s="56" t="s">
        <v>1289</v>
      </c>
      <c r="C871" s="56" t="s">
        <v>2005</v>
      </c>
      <c r="D871" s="62">
        <v>29.98</v>
      </c>
    </row>
    <row r="872" spans="1:4" x14ac:dyDescent="0.2">
      <c r="A872" s="56">
        <v>41480</v>
      </c>
      <c r="B872" s="56" t="s">
        <v>2798</v>
      </c>
      <c r="C872" s="56" t="s">
        <v>2005</v>
      </c>
      <c r="D872" s="62">
        <v>34.76</v>
      </c>
    </row>
    <row r="873" spans="1:4" x14ac:dyDescent="0.2">
      <c r="A873" s="56">
        <v>41474</v>
      </c>
      <c r="B873" s="56" t="s">
        <v>2799</v>
      </c>
      <c r="C873" s="56" t="s">
        <v>2005</v>
      </c>
      <c r="D873" s="62">
        <v>55.53</v>
      </c>
    </row>
    <row r="874" spans="1:4" x14ac:dyDescent="0.2">
      <c r="A874" s="56">
        <v>41475</v>
      </c>
      <c r="B874" s="56" t="s">
        <v>2800</v>
      </c>
      <c r="C874" s="56" t="s">
        <v>2005</v>
      </c>
      <c r="D874" s="62">
        <v>47.38</v>
      </c>
    </row>
    <row r="875" spans="1:4" x14ac:dyDescent="0.2">
      <c r="A875" s="56">
        <v>41476</v>
      </c>
      <c r="B875" s="56" t="s">
        <v>2801</v>
      </c>
      <c r="C875" s="56" t="s">
        <v>2005</v>
      </c>
      <c r="D875" s="62">
        <v>103.75</v>
      </c>
    </row>
    <row r="876" spans="1:4" x14ac:dyDescent="0.2">
      <c r="A876" s="56">
        <v>2555</v>
      </c>
      <c r="B876" s="56" t="s">
        <v>2802</v>
      </c>
      <c r="C876" s="56" t="s">
        <v>2005</v>
      </c>
      <c r="D876" s="62">
        <v>1.92</v>
      </c>
    </row>
    <row r="877" spans="1:4" x14ac:dyDescent="0.2">
      <c r="A877" s="56">
        <v>2556</v>
      </c>
      <c r="B877" s="56" t="s">
        <v>2803</v>
      </c>
      <c r="C877" s="56" t="s">
        <v>2005</v>
      </c>
      <c r="D877" s="62">
        <v>1.99</v>
      </c>
    </row>
    <row r="878" spans="1:4" x14ac:dyDescent="0.2">
      <c r="A878" s="56">
        <v>2557</v>
      </c>
      <c r="B878" s="56" t="s">
        <v>2804</v>
      </c>
      <c r="C878" s="56" t="s">
        <v>2005</v>
      </c>
      <c r="D878" s="62">
        <v>4.2</v>
      </c>
    </row>
    <row r="879" spans="1:4" x14ac:dyDescent="0.2">
      <c r="A879" s="56">
        <v>10569</v>
      </c>
      <c r="B879" s="56" t="s">
        <v>2805</v>
      </c>
      <c r="C879" s="56" t="s">
        <v>2005</v>
      </c>
      <c r="D879" s="62">
        <v>4.2</v>
      </c>
    </row>
    <row r="880" spans="1:4" x14ac:dyDescent="0.2">
      <c r="A880" s="56">
        <v>39810</v>
      </c>
      <c r="B880" s="56" t="s">
        <v>2806</v>
      </c>
      <c r="C880" s="56" t="s">
        <v>2005</v>
      </c>
      <c r="D880" s="62">
        <v>28.08</v>
      </c>
    </row>
    <row r="881" spans="1:4" x14ac:dyDescent="0.2">
      <c r="A881" s="56">
        <v>39811</v>
      </c>
      <c r="B881" s="56" t="s">
        <v>2807</v>
      </c>
      <c r="C881" s="56" t="s">
        <v>2005</v>
      </c>
      <c r="D881" s="62">
        <v>34.35</v>
      </c>
    </row>
    <row r="882" spans="1:4" x14ac:dyDescent="0.2">
      <c r="A882" s="56">
        <v>39812</v>
      </c>
      <c r="B882" s="56" t="s">
        <v>2808</v>
      </c>
      <c r="C882" s="56" t="s">
        <v>2005</v>
      </c>
      <c r="D882" s="62">
        <v>56.47</v>
      </c>
    </row>
    <row r="883" spans="1:4" x14ac:dyDescent="0.2">
      <c r="A883" s="56">
        <v>43096</v>
      </c>
      <c r="B883" s="56" t="s">
        <v>2809</v>
      </c>
      <c r="C883" s="56" t="s">
        <v>2005</v>
      </c>
      <c r="D883" s="62">
        <v>187.2</v>
      </c>
    </row>
    <row r="884" spans="1:4" x14ac:dyDescent="0.2">
      <c r="A884" s="56">
        <v>43102</v>
      </c>
      <c r="B884" s="56" t="s">
        <v>2810</v>
      </c>
      <c r="C884" s="56" t="s">
        <v>2005</v>
      </c>
      <c r="D884" s="62">
        <v>113.83</v>
      </c>
    </row>
    <row r="885" spans="1:4" x14ac:dyDescent="0.2">
      <c r="A885" s="56">
        <v>43103</v>
      </c>
      <c r="B885" s="56" t="s">
        <v>2811</v>
      </c>
      <c r="C885" s="56" t="s">
        <v>2005</v>
      </c>
      <c r="D885" s="62">
        <v>167.62</v>
      </c>
    </row>
    <row r="886" spans="1:4" x14ac:dyDescent="0.2">
      <c r="A886" s="56">
        <v>43098</v>
      </c>
      <c r="B886" s="56" t="s">
        <v>2812</v>
      </c>
      <c r="C886" s="56" t="s">
        <v>2005</v>
      </c>
      <c r="D886" s="62">
        <v>63.41</v>
      </c>
    </row>
    <row r="887" spans="1:4" x14ac:dyDescent="0.2">
      <c r="A887" s="56">
        <v>43097</v>
      </c>
      <c r="B887" s="56" t="s">
        <v>2813</v>
      </c>
      <c r="C887" s="56" t="s">
        <v>2005</v>
      </c>
      <c r="D887" s="62">
        <v>37.57</v>
      </c>
    </row>
    <row r="888" spans="1:4" x14ac:dyDescent="0.2">
      <c r="A888" s="56">
        <v>43104</v>
      </c>
      <c r="B888" s="56" t="s">
        <v>2814</v>
      </c>
      <c r="C888" s="56" t="s">
        <v>2005</v>
      </c>
      <c r="D888" s="62">
        <v>444.4</v>
      </c>
    </row>
    <row r="889" spans="1:4" x14ac:dyDescent="0.2">
      <c r="A889" s="56">
        <v>39771</v>
      </c>
      <c r="B889" s="56" t="s">
        <v>2815</v>
      </c>
      <c r="C889" s="56" t="s">
        <v>2005</v>
      </c>
      <c r="D889" s="62">
        <v>40.409999999999997</v>
      </c>
    </row>
    <row r="890" spans="1:4" x14ac:dyDescent="0.2">
      <c r="A890" s="56">
        <v>39772</v>
      </c>
      <c r="B890" s="56" t="s">
        <v>2816</v>
      </c>
      <c r="C890" s="56" t="s">
        <v>2005</v>
      </c>
      <c r="D890" s="62">
        <v>79.430000000000007</v>
      </c>
    </row>
    <row r="891" spans="1:4" x14ac:dyDescent="0.2">
      <c r="A891" s="56">
        <v>39773</v>
      </c>
      <c r="B891" s="56" t="s">
        <v>2817</v>
      </c>
      <c r="C891" s="56" t="s">
        <v>2005</v>
      </c>
      <c r="D891" s="62">
        <v>127.66</v>
      </c>
    </row>
    <row r="892" spans="1:4" x14ac:dyDescent="0.2">
      <c r="A892" s="56">
        <v>39774</v>
      </c>
      <c r="B892" s="56" t="s">
        <v>2818</v>
      </c>
      <c r="C892" s="56" t="s">
        <v>2005</v>
      </c>
      <c r="D892" s="62">
        <v>190.96</v>
      </c>
    </row>
    <row r="893" spans="1:4" x14ac:dyDescent="0.2">
      <c r="A893" s="56">
        <v>39775</v>
      </c>
      <c r="B893" s="56" t="s">
        <v>2819</v>
      </c>
      <c r="C893" s="56" t="s">
        <v>2005</v>
      </c>
      <c r="D893" s="62">
        <v>254.86</v>
      </c>
    </row>
    <row r="894" spans="1:4" x14ac:dyDescent="0.2">
      <c r="A894" s="56">
        <v>39776</v>
      </c>
      <c r="B894" s="56" t="s">
        <v>2820</v>
      </c>
      <c r="C894" s="56" t="s">
        <v>2005</v>
      </c>
      <c r="D894" s="62">
        <v>308</v>
      </c>
    </row>
    <row r="895" spans="1:4" x14ac:dyDescent="0.2">
      <c r="A895" s="56">
        <v>39777</v>
      </c>
      <c r="B895" s="56" t="s">
        <v>2821</v>
      </c>
      <c r="C895" s="56" t="s">
        <v>2005</v>
      </c>
      <c r="D895" s="62">
        <v>390.38</v>
      </c>
    </row>
    <row r="896" spans="1:4" x14ac:dyDescent="0.2">
      <c r="A896" s="56">
        <v>20254</v>
      </c>
      <c r="B896" s="56" t="s">
        <v>2822</v>
      </c>
      <c r="C896" s="56" t="s">
        <v>2005</v>
      </c>
      <c r="D896" s="62">
        <v>28.33</v>
      </c>
    </row>
    <row r="897" spans="1:4" x14ac:dyDescent="0.2">
      <c r="A897" s="56">
        <v>20253</v>
      </c>
      <c r="B897" s="56" t="s">
        <v>2823</v>
      </c>
      <c r="C897" s="56" t="s">
        <v>2005</v>
      </c>
      <c r="D897" s="62">
        <v>93.04</v>
      </c>
    </row>
    <row r="898" spans="1:4" x14ac:dyDescent="0.2">
      <c r="A898" s="56">
        <v>11247</v>
      </c>
      <c r="B898" s="56" t="s">
        <v>2824</v>
      </c>
      <c r="C898" s="56" t="s">
        <v>2005</v>
      </c>
      <c r="D898" s="62">
        <v>1789.12</v>
      </c>
    </row>
    <row r="899" spans="1:4" x14ac:dyDescent="0.2">
      <c r="A899" s="56">
        <v>11250</v>
      </c>
      <c r="B899" s="56" t="s">
        <v>2825</v>
      </c>
      <c r="C899" s="56" t="s">
        <v>2005</v>
      </c>
      <c r="D899" s="62">
        <v>77.02</v>
      </c>
    </row>
    <row r="900" spans="1:4" x14ac:dyDescent="0.2">
      <c r="A900" s="56">
        <v>11249</v>
      </c>
      <c r="B900" s="56" t="s">
        <v>2826</v>
      </c>
      <c r="C900" s="56" t="s">
        <v>2005</v>
      </c>
      <c r="D900" s="62">
        <v>3494.77</v>
      </c>
    </row>
    <row r="901" spans="1:4" x14ac:dyDescent="0.2">
      <c r="A901" s="56">
        <v>11251</v>
      </c>
      <c r="B901" s="56" t="s">
        <v>1716</v>
      </c>
      <c r="C901" s="56" t="s">
        <v>2005</v>
      </c>
      <c r="D901" s="62">
        <v>170.61</v>
      </c>
    </row>
    <row r="902" spans="1:4" x14ac:dyDescent="0.2">
      <c r="A902" s="56">
        <v>11253</v>
      </c>
      <c r="B902" s="56" t="s">
        <v>2827</v>
      </c>
      <c r="C902" s="56" t="s">
        <v>2005</v>
      </c>
      <c r="D902" s="62">
        <v>282.72000000000003</v>
      </c>
    </row>
    <row r="903" spans="1:4" x14ac:dyDescent="0.2">
      <c r="A903" s="56">
        <v>11255</v>
      </c>
      <c r="B903" s="56" t="s">
        <v>1605</v>
      </c>
      <c r="C903" s="56" t="s">
        <v>2005</v>
      </c>
      <c r="D903" s="62">
        <v>422.66</v>
      </c>
    </row>
    <row r="904" spans="1:4" x14ac:dyDescent="0.2">
      <c r="A904" s="56">
        <v>14055</v>
      </c>
      <c r="B904" s="56" t="s">
        <v>2828</v>
      </c>
      <c r="C904" s="56" t="s">
        <v>2005</v>
      </c>
      <c r="D904" s="62">
        <v>850.25</v>
      </c>
    </row>
    <row r="905" spans="1:4" x14ac:dyDescent="0.2">
      <c r="A905" s="56">
        <v>11256</v>
      </c>
      <c r="B905" s="56" t="s">
        <v>2829</v>
      </c>
      <c r="C905" s="56" t="s">
        <v>2005</v>
      </c>
      <c r="D905" s="62">
        <v>529.42999999999995</v>
      </c>
    </row>
    <row r="906" spans="1:4" x14ac:dyDescent="0.2">
      <c r="A906" s="56">
        <v>1872</v>
      </c>
      <c r="B906" s="56" t="s">
        <v>1253</v>
      </c>
      <c r="C906" s="56" t="s">
        <v>2005</v>
      </c>
      <c r="D906" s="62">
        <v>2.1800000000000002</v>
      </c>
    </row>
    <row r="907" spans="1:4" x14ac:dyDescent="0.2">
      <c r="A907" s="56">
        <v>1873</v>
      </c>
      <c r="B907" s="56" t="s">
        <v>1219</v>
      </c>
      <c r="C907" s="56" t="s">
        <v>2005</v>
      </c>
      <c r="D907" s="62">
        <v>4.34</v>
      </c>
    </row>
    <row r="908" spans="1:4" x14ac:dyDescent="0.2">
      <c r="A908" s="56">
        <v>39693</v>
      </c>
      <c r="B908" s="56" t="s">
        <v>2830</v>
      </c>
      <c r="C908" s="56" t="s">
        <v>2005</v>
      </c>
      <c r="D908" s="62">
        <v>3325.07</v>
      </c>
    </row>
    <row r="909" spans="1:4" x14ac:dyDescent="0.2">
      <c r="A909" s="56">
        <v>39692</v>
      </c>
      <c r="B909" s="56" t="s">
        <v>2831</v>
      </c>
      <c r="C909" s="56" t="s">
        <v>2005</v>
      </c>
      <c r="D909" s="62">
        <v>1063.95</v>
      </c>
    </row>
    <row r="910" spans="1:4" x14ac:dyDescent="0.2">
      <c r="A910" s="56">
        <v>1062</v>
      </c>
      <c r="B910" s="56" t="s">
        <v>2832</v>
      </c>
      <c r="C910" s="56" t="s">
        <v>2005</v>
      </c>
      <c r="D910" s="62">
        <v>337.18</v>
      </c>
    </row>
    <row r="911" spans="1:4" x14ac:dyDescent="0.2">
      <c r="A911" s="56">
        <v>39686</v>
      </c>
      <c r="B911" s="56" t="s">
        <v>2833</v>
      </c>
      <c r="C911" s="56" t="s">
        <v>2005</v>
      </c>
      <c r="D911" s="62">
        <v>545.97</v>
      </c>
    </row>
    <row r="912" spans="1:4" x14ac:dyDescent="0.2">
      <c r="A912" s="56">
        <v>43095</v>
      </c>
      <c r="B912" s="56" t="s">
        <v>2834</v>
      </c>
      <c r="C912" s="56" t="s">
        <v>2005</v>
      </c>
      <c r="D912" s="62">
        <v>123.36</v>
      </c>
    </row>
    <row r="913" spans="1:4" x14ac:dyDescent="0.2">
      <c r="A913" s="56">
        <v>1871</v>
      </c>
      <c r="B913" s="56" t="s">
        <v>2835</v>
      </c>
      <c r="C913" s="56" t="s">
        <v>2005</v>
      </c>
      <c r="D913" s="62">
        <v>3.91</v>
      </c>
    </row>
    <row r="914" spans="1:4" x14ac:dyDescent="0.2">
      <c r="A914" s="56">
        <v>12001</v>
      </c>
      <c r="B914" s="56" t="s">
        <v>1256</v>
      </c>
      <c r="C914" s="56" t="s">
        <v>2005</v>
      </c>
      <c r="D914" s="62">
        <v>5.65</v>
      </c>
    </row>
    <row r="915" spans="1:4" x14ac:dyDescent="0.2">
      <c r="A915" s="56">
        <v>11882</v>
      </c>
      <c r="B915" s="56" t="s">
        <v>2836</v>
      </c>
      <c r="C915" s="56" t="s">
        <v>2005</v>
      </c>
      <c r="D915" s="62">
        <v>107.64</v>
      </c>
    </row>
    <row r="916" spans="1:4" x14ac:dyDescent="0.2">
      <c r="A916" s="56">
        <v>1068</v>
      </c>
      <c r="B916" s="56" t="s">
        <v>2837</v>
      </c>
      <c r="C916" s="56" t="s">
        <v>2005</v>
      </c>
      <c r="D916" s="62">
        <v>2224.0700000000002</v>
      </c>
    </row>
    <row r="917" spans="1:4" x14ac:dyDescent="0.2">
      <c r="A917" s="56">
        <v>39690</v>
      </c>
      <c r="B917" s="56" t="s">
        <v>2838</v>
      </c>
      <c r="C917" s="56" t="s">
        <v>2005</v>
      </c>
      <c r="D917" s="62">
        <v>3731.26</v>
      </c>
    </row>
    <row r="918" spans="1:4" x14ac:dyDescent="0.2">
      <c r="A918" s="56">
        <v>39691</v>
      </c>
      <c r="B918" s="56" t="s">
        <v>2839</v>
      </c>
      <c r="C918" s="56" t="s">
        <v>2005</v>
      </c>
      <c r="D918" s="62">
        <v>4692.88</v>
      </c>
    </row>
    <row r="919" spans="1:4" x14ac:dyDescent="0.2">
      <c r="A919" s="56">
        <v>39808</v>
      </c>
      <c r="B919" s="56" t="s">
        <v>2840</v>
      </c>
      <c r="C919" s="56" t="s">
        <v>2005</v>
      </c>
      <c r="D919" s="62">
        <v>64.400000000000006</v>
      </c>
    </row>
    <row r="920" spans="1:4" x14ac:dyDescent="0.2">
      <c r="A920" s="56">
        <v>39809</v>
      </c>
      <c r="B920" s="56" t="s">
        <v>2841</v>
      </c>
      <c r="C920" s="56" t="s">
        <v>2005</v>
      </c>
      <c r="D920" s="62">
        <v>152.75</v>
      </c>
    </row>
    <row r="921" spans="1:4" x14ac:dyDescent="0.2">
      <c r="A921" s="56">
        <v>43439</v>
      </c>
      <c r="B921" s="56" t="s">
        <v>2842</v>
      </c>
      <c r="C921" s="56" t="s">
        <v>2005</v>
      </c>
      <c r="D921" s="62">
        <v>494.11</v>
      </c>
    </row>
    <row r="922" spans="1:4" x14ac:dyDescent="0.2">
      <c r="A922" s="56">
        <v>5103</v>
      </c>
      <c r="B922" s="56" t="s">
        <v>822</v>
      </c>
      <c r="C922" s="56" t="s">
        <v>2005</v>
      </c>
      <c r="D922" s="62">
        <v>16.48</v>
      </c>
    </row>
    <row r="923" spans="1:4" x14ac:dyDescent="0.2">
      <c r="A923" s="56">
        <v>11880</v>
      </c>
      <c r="B923" s="56" t="s">
        <v>2843</v>
      </c>
      <c r="C923" s="56" t="s">
        <v>2005</v>
      </c>
      <c r="D923" s="62">
        <v>69.319999999999993</v>
      </c>
    </row>
    <row r="924" spans="1:4" x14ac:dyDescent="0.2">
      <c r="A924" s="56">
        <v>11714</v>
      </c>
      <c r="B924" s="56" t="s">
        <v>2844</v>
      </c>
      <c r="C924" s="56" t="s">
        <v>2005</v>
      </c>
      <c r="D924" s="62">
        <v>47.23</v>
      </c>
    </row>
    <row r="925" spans="1:4" x14ac:dyDescent="0.2">
      <c r="A925" s="56">
        <v>11712</v>
      </c>
      <c r="B925" s="56" t="s">
        <v>236</v>
      </c>
      <c r="C925" s="56" t="s">
        <v>2005</v>
      </c>
      <c r="D925" s="62">
        <v>30.84</v>
      </c>
    </row>
    <row r="926" spans="1:4" x14ac:dyDescent="0.2">
      <c r="A926" s="56">
        <v>11717</v>
      </c>
      <c r="B926" s="56" t="s">
        <v>2845</v>
      </c>
      <c r="C926" s="56" t="s">
        <v>2005</v>
      </c>
      <c r="D926" s="62">
        <v>37.17</v>
      </c>
    </row>
    <row r="927" spans="1:4" x14ac:dyDescent="0.2">
      <c r="A927" s="56">
        <v>1106</v>
      </c>
      <c r="B927" s="56" t="s">
        <v>2846</v>
      </c>
      <c r="C927" s="56" t="s">
        <v>2052</v>
      </c>
      <c r="D927" s="62">
        <v>1.03</v>
      </c>
    </row>
    <row r="928" spans="1:4" x14ac:dyDescent="0.2">
      <c r="A928" s="56">
        <v>11161</v>
      </c>
      <c r="B928" s="56" t="s">
        <v>2847</v>
      </c>
      <c r="C928" s="56" t="s">
        <v>2052</v>
      </c>
      <c r="D928" s="62">
        <v>1.72</v>
      </c>
    </row>
    <row r="929" spans="1:4" x14ac:dyDescent="0.2">
      <c r="A929" s="56">
        <v>1107</v>
      </c>
      <c r="B929" s="56" t="s">
        <v>2848</v>
      </c>
      <c r="C929" s="56" t="s">
        <v>2052</v>
      </c>
      <c r="D929" s="62">
        <v>0.87</v>
      </c>
    </row>
    <row r="930" spans="1:4" x14ac:dyDescent="0.2">
      <c r="A930" s="56">
        <v>44479</v>
      </c>
      <c r="B930" s="56" t="s">
        <v>2849</v>
      </c>
      <c r="C930" s="56" t="s">
        <v>2052</v>
      </c>
      <c r="D930" s="62">
        <v>0.34</v>
      </c>
    </row>
    <row r="931" spans="1:4" x14ac:dyDescent="0.2">
      <c r="A931" s="56">
        <v>41068</v>
      </c>
      <c r="B931" s="56" t="s">
        <v>2850</v>
      </c>
      <c r="C931" s="56" t="s">
        <v>2144</v>
      </c>
      <c r="D931" s="62">
        <v>2694.34</v>
      </c>
    </row>
    <row r="932" spans="1:4" x14ac:dyDescent="0.2">
      <c r="A932" s="56">
        <v>4759</v>
      </c>
      <c r="B932" s="56" t="s">
        <v>2851</v>
      </c>
      <c r="C932" s="56" t="s">
        <v>2142</v>
      </c>
      <c r="D932" s="62">
        <v>15.27</v>
      </c>
    </row>
    <row r="933" spans="1:4" x14ac:dyDescent="0.2">
      <c r="A933" s="56">
        <v>12618</v>
      </c>
      <c r="B933" s="56" t="s">
        <v>2852</v>
      </c>
      <c r="C933" s="56" t="s">
        <v>2005</v>
      </c>
      <c r="D933" s="62">
        <v>145.53</v>
      </c>
    </row>
    <row r="934" spans="1:4" x14ac:dyDescent="0.2">
      <c r="A934" s="56">
        <v>1108</v>
      </c>
      <c r="B934" s="56" t="s">
        <v>2853</v>
      </c>
      <c r="C934" s="56" t="s">
        <v>2048</v>
      </c>
      <c r="D934" s="62">
        <v>36.270000000000003</v>
      </c>
    </row>
    <row r="935" spans="1:4" x14ac:dyDescent="0.2">
      <c r="A935" s="56">
        <v>1117</v>
      </c>
      <c r="B935" s="56" t="s">
        <v>2854</v>
      </c>
      <c r="C935" s="56" t="s">
        <v>2048</v>
      </c>
      <c r="D935" s="62">
        <v>36.56</v>
      </c>
    </row>
    <row r="936" spans="1:4" x14ac:dyDescent="0.2">
      <c r="A936" s="56">
        <v>1118</v>
      </c>
      <c r="B936" s="56" t="s">
        <v>2855</v>
      </c>
      <c r="C936" s="56" t="s">
        <v>2048</v>
      </c>
      <c r="D936" s="62">
        <v>43.2</v>
      </c>
    </row>
    <row r="937" spans="1:4" x14ac:dyDescent="0.2">
      <c r="A937" s="56">
        <v>1110</v>
      </c>
      <c r="B937" s="56" t="s">
        <v>2856</v>
      </c>
      <c r="C937" s="56" t="s">
        <v>2048</v>
      </c>
      <c r="D937" s="62">
        <v>43.2</v>
      </c>
    </row>
    <row r="938" spans="1:4" x14ac:dyDescent="0.2">
      <c r="A938" s="56">
        <v>40784</v>
      </c>
      <c r="B938" s="56" t="s">
        <v>2857</v>
      </c>
      <c r="C938" s="56" t="s">
        <v>2048</v>
      </c>
      <c r="D938" s="62">
        <v>119.17</v>
      </c>
    </row>
    <row r="939" spans="1:4" x14ac:dyDescent="0.2">
      <c r="A939" s="56">
        <v>40782</v>
      </c>
      <c r="B939" s="56" t="s">
        <v>2858</v>
      </c>
      <c r="C939" s="56" t="s">
        <v>2048</v>
      </c>
      <c r="D939" s="62">
        <v>46.76</v>
      </c>
    </row>
    <row r="940" spans="1:4" x14ac:dyDescent="0.2">
      <c r="A940" s="56">
        <v>40783</v>
      </c>
      <c r="B940" s="56" t="s">
        <v>615</v>
      </c>
      <c r="C940" s="56" t="s">
        <v>2048</v>
      </c>
      <c r="D940" s="62">
        <v>60.92</v>
      </c>
    </row>
    <row r="941" spans="1:4" x14ac:dyDescent="0.2">
      <c r="A941" s="56">
        <v>1109</v>
      </c>
      <c r="B941" s="56" t="s">
        <v>2859</v>
      </c>
      <c r="C941" s="56" t="s">
        <v>2048</v>
      </c>
      <c r="D941" s="62">
        <v>36.270000000000003</v>
      </c>
    </row>
    <row r="942" spans="1:4" x14ac:dyDescent="0.2">
      <c r="A942" s="56">
        <v>1119</v>
      </c>
      <c r="B942" s="56" t="s">
        <v>2860</v>
      </c>
      <c r="C942" s="56" t="s">
        <v>2048</v>
      </c>
      <c r="D942" s="62">
        <v>23.38</v>
      </c>
    </row>
    <row r="943" spans="1:4" x14ac:dyDescent="0.2">
      <c r="A943" s="56">
        <v>13115</v>
      </c>
      <c r="B943" s="56" t="s">
        <v>2861</v>
      </c>
      <c r="C943" s="56" t="s">
        <v>2048</v>
      </c>
      <c r="D943" s="62">
        <v>24.32</v>
      </c>
    </row>
    <row r="944" spans="1:4" x14ac:dyDescent="0.2">
      <c r="A944" s="56">
        <v>10541</v>
      </c>
      <c r="B944" s="56" t="s">
        <v>2862</v>
      </c>
      <c r="C944" s="56" t="s">
        <v>2048</v>
      </c>
      <c r="D944" s="62">
        <v>29.72</v>
      </c>
    </row>
    <row r="945" spans="1:4" x14ac:dyDescent="0.2">
      <c r="A945" s="56">
        <v>10542</v>
      </c>
      <c r="B945" s="56" t="s">
        <v>2863</v>
      </c>
      <c r="C945" s="56" t="s">
        <v>2048</v>
      </c>
      <c r="D945" s="62">
        <v>38.869999999999997</v>
      </c>
    </row>
    <row r="946" spans="1:4" x14ac:dyDescent="0.2">
      <c r="A946" s="56">
        <v>10543</v>
      </c>
      <c r="B946" s="56" t="s">
        <v>2864</v>
      </c>
      <c r="C946" s="56" t="s">
        <v>2048</v>
      </c>
      <c r="D946" s="62">
        <v>63.06</v>
      </c>
    </row>
    <row r="947" spans="1:4" x14ac:dyDescent="0.2">
      <c r="A947" s="56">
        <v>10544</v>
      </c>
      <c r="B947" s="56" t="s">
        <v>2865</v>
      </c>
      <c r="C947" s="56" t="s">
        <v>2048</v>
      </c>
      <c r="D947" s="62">
        <v>81.56</v>
      </c>
    </row>
    <row r="948" spans="1:4" x14ac:dyDescent="0.2">
      <c r="A948" s="56">
        <v>10545</v>
      </c>
      <c r="B948" s="56" t="s">
        <v>2866</v>
      </c>
      <c r="C948" s="56" t="s">
        <v>2048</v>
      </c>
      <c r="D948" s="62">
        <v>152.43</v>
      </c>
    </row>
    <row r="949" spans="1:4" x14ac:dyDescent="0.2">
      <c r="A949" s="56">
        <v>38365</v>
      </c>
      <c r="B949" s="56" t="s">
        <v>630</v>
      </c>
      <c r="C949" s="56" t="s">
        <v>2376</v>
      </c>
      <c r="D949" s="62">
        <v>3.08</v>
      </c>
    </row>
    <row r="950" spans="1:4" x14ac:dyDescent="0.2">
      <c r="A950" s="56">
        <v>44056</v>
      </c>
      <c r="B950" s="56" t="s">
        <v>2867</v>
      </c>
      <c r="C950" s="56" t="s">
        <v>2005</v>
      </c>
      <c r="D950" s="62">
        <v>477837.81</v>
      </c>
    </row>
    <row r="951" spans="1:4" x14ac:dyDescent="0.2">
      <c r="A951" s="56">
        <v>44057</v>
      </c>
      <c r="B951" s="56" t="s">
        <v>2868</v>
      </c>
      <c r="C951" s="56" t="s">
        <v>2005</v>
      </c>
      <c r="D951" s="62">
        <v>510000</v>
      </c>
    </row>
    <row r="952" spans="1:4" x14ac:dyDescent="0.2">
      <c r="A952" s="56">
        <v>37754</v>
      </c>
      <c r="B952" s="56" t="s">
        <v>2869</v>
      </c>
      <c r="C952" s="56" t="s">
        <v>2005</v>
      </c>
      <c r="D952" s="62">
        <v>527275.68000000005</v>
      </c>
    </row>
    <row r="953" spans="1:4" x14ac:dyDescent="0.2">
      <c r="A953" s="56">
        <v>37757</v>
      </c>
      <c r="B953" s="56" t="s">
        <v>2870</v>
      </c>
      <c r="C953" s="56" t="s">
        <v>2005</v>
      </c>
      <c r="D953" s="62">
        <v>588108.13</v>
      </c>
    </row>
    <row r="954" spans="1:4" x14ac:dyDescent="0.2">
      <c r="A954" s="56">
        <v>44058</v>
      </c>
      <c r="B954" s="56" t="s">
        <v>2871</v>
      </c>
      <c r="C954" s="56" t="s">
        <v>2005</v>
      </c>
      <c r="D954" s="62">
        <v>555945.94999999995</v>
      </c>
    </row>
    <row r="955" spans="1:4" x14ac:dyDescent="0.2">
      <c r="A955" s="56">
        <v>37752</v>
      </c>
      <c r="B955" s="56" t="s">
        <v>2872</v>
      </c>
      <c r="C955" s="56" t="s">
        <v>2005</v>
      </c>
      <c r="D955" s="62">
        <v>578918.9</v>
      </c>
    </row>
    <row r="956" spans="1:4" x14ac:dyDescent="0.2">
      <c r="A956" s="56">
        <v>44059</v>
      </c>
      <c r="B956" s="56" t="s">
        <v>2873</v>
      </c>
      <c r="C956" s="56" t="s">
        <v>2005</v>
      </c>
      <c r="D956" s="62">
        <v>457621.62</v>
      </c>
    </row>
    <row r="957" spans="1:4" x14ac:dyDescent="0.2">
      <c r="A957" s="56">
        <v>37750</v>
      </c>
      <c r="B957" s="56" t="s">
        <v>2874</v>
      </c>
      <c r="C957" s="56" t="s">
        <v>2005</v>
      </c>
      <c r="D957" s="62">
        <v>458540.54</v>
      </c>
    </row>
    <row r="958" spans="1:4" x14ac:dyDescent="0.2">
      <c r="A958" s="56">
        <v>37758</v>
      </c>
      <c r="B958" s="56" t="s">
        <v>2875</v>
      </c>
      <c r="C958" s="56" t="s">
        <v>2005</v>
      </c>
      <c r="D958" s="62">
        <v>729621.6</v>
      </c>
    </row>
    <row r="959" spans="1:4" x14ac:dyDescent="0.2">
      <c r="A959" s="56">
        <v>44060</v>
      </c>
      <c r="B959" s="56" t="s">
        <v>2876</v>
      </c>
      <c r="C959" s="56" t="s">
        <v>2005</v>
      </c>
      <c r="D959" s="62">
        <v>705729.73</v>
      </c>
    </row>
    <row r="960" spans="1:4" x14ac:dyDescent="0.2">
      <c r="A960" s="56">
        <v>37749</v>
      </c>
      <c r="B960" s="56" t="s">
        <v>2877</v>
      </c>
      <c r="C960" s="56" t="s">
        <v>2005</v>
      </c>
      <c r="D960" s="62">
        <v>753513.52</v>
      </c>
    </row>
    <row r="961" spans="1:4" x14ac:dyDescent="0.2">
      <c r="A961" s="56">
        <v>44061</v>
      </c>
      <c r="B961" s="56" t="s">
        <v>2878</v>
      </c>
      <c r="C961" s="56" t="s">
        <v>2005</v>
      </c>
      <c r="D961" s="62">
        <v>691945.96</v>
      </c>
    </row>
    <row r="962" spans="1:4" x14ac:dyDescent="0.2">
      <c r="A962" s="56">
        <v>1159</v>
      </c>
      <c r="B962" s="56" t="s">
        <v>2879</v>
      </c>
      <c r="C962" s="56" t="s">
        <v>2005</v>
      </c>
      <c r="D962" s="62">
        <v>269386.83</v>
      </c>
    </row>
    <row r="963" spans="1:4" x14ac:dyDescent="0.2">
      <c r="A963" s="56">
        <v>12114</v>
      </c>
      <c r="B963" s="56" t="s">
        <v>2880</v>
      </c>
      <c r="C963" s="56" t="s">
        <v>2005</v>
      </c>
      <c r="D963" s="62">
        <v>152.62</v>
      </c>
    </row>
    <row r="964" spans="1:4" x14ac:dyDescent="0.2">
      <c r="A964" s="56">
        <v>38106</v>
      </c>
      <c r="B964" s="56" t="s">
        <v>2881</v>
      </c>
      <c r="C964" s="56" t="s">
        <v>2005</v>
      </c>
      <c r="D964" s="62">
        <v>20.74</v>
      </c>
    </row>
    <row r="965" spans="1:4" x14ac:dyDescent="0.2">
      <c r="A965" s="56">
        <v>38085</v>
      </c>
      <c r="B965" s="56" t="s">
        <v>2882</v>
      </c>
      <c r="C965" s="56" t="s">
        <v>2005</v>
      </c>
      <c r="D965" s="62">
        <v>24.5</v>
      </c>
    </row>
    <row r="966" spans="1:4" x14ac:dyDescent="0.2">
      <c r="A966" s="56">
        <v>38599</v>
      </c>
      <c r="B966" s="56" t="s">
        <v>2883</v>
      </c>
      <c r="C966" s="56" t="s">
        <v>2005</v>
      </c>
      <c r="D966" s="62">
        <v>4.79</v>
      </c>
    </row>
    <row r="967" spans="1:4" x14ac:dyDescent="0.2">
      <c r="A967" s="56">
        <v>38596</v>
      </c>
      <c r="B967" s="56" t="s">
        <v>2884</v>
      </c>
      <c r="C967" s="56" t="s">
        <v>2005</v>
      </c>
      <c r="D967" s="62">
        <v>3.98</v>
      </c>
    </row>
    <row r="968" spans="1:4" x14ac:dyDescent="0.2">
      <c r="A968" s="56">
        <v>38600</v>
      </c>
      <c r="B968" s="56" t="s">
        <v>2885</v>
      </c>
      <c r="C968" s="56" t="s">
        <v>2005</v>
      </c>
      <c r="D968" s="62">
        <v>5.08</v>
      </c>
    </row>
    <row r="969" spans="1:4" x14ac:dyDescent="0.2">
      <c r="A969" s="56">
        <v>38597</v>
      </c>
      <c r="B969" s="56" t="s">
        <v>2886</v>
      </c>
      <c r="C969" s="56" t="s">
        <v>2005</v>
      </c>
      <c r="D969" s="62">
        <v>4</v>
      </c>
    </row>
    <row r="970" spans="1:4" x14ac:dyDescent="0.2">
      <c r="A970" s="56">
        <v>659</v>
      </c>
      <c r="B970" s="56" t="s">
        <v>2887</v>
      </c>
      <c r="C970" s="56" t="s">
        <v>2005</v>
      </c>
      <c r="D970" s="62">
        <v>2.2999999999999998</v>
      </c>
    </row>
    <row r="971" spans="1:4" x14ac:dyDescent="0.2">
      <c r="A971" s="56">
        <v>660</v>
      </c>
      <c r="B971" s="56" t="s">
        <v>1618</v>
      </c>
      <c r="C971" s="56" t="s">
        <v>2005</v>
      </c>
      <c r="D971" s="62">
        <v>2.76</v>
      </c>
    </row>
    <row r="972" spans="1:4" x14ac:dyDescent="0.2">
      <c r="A972" s="56">
        <v>658</v>
      </c>
      <c r="B972" s="56" t="s">
        <v>2888</v>
      </c>
      <c r="C972" s="56" t="s">
        <v>2005</v>
      </c>
      <c r="D972" s="62">
        <v>1.55</v>
      </c>
    </row>
    <row r="973" spans="1:4" x14ac:dyDescent="0.2">
      <c r="A973" s="56">
        <v>38548</v>
      </c>
      <c r="B973" s="56" t="s">
        <v>2889</v>
      </c>
      <c r="C973" s="56" t="s">
        <v>2005</v>
      </c>
      <c r="D973" s="62">
        <v>1.83</v>
      </c>
    </row>
    <row r="974" spans="1:4" x14ac:dyDescent="0.2">
      <c r="A974" s="56">
        <v>34649</v>
      </c>
      <c r="B974" s="56" t="s">
        <v>2890</v>
      </c>
      <c r="C974" s="56" t="s">
        <v>2005</v>
      </c>
      <c r="D974" s="62">
        <v>2.4700000000000002</v>
      </c>
    </row>
    <row r="975" spans="1:4" x14ac:dyDescent="0.2">
      <c r="A975" s="56">
        <v>34655</v>
      </c>
      <c r="B975" s="56" t="s">
        <v>2891</v>
      </c>
      <c r="C975" s="56" t="s">
        <v>2005</v>
      </c>
      <c r="D975" s="62">
        <v>3.28</v>
      </c>
    </row>
    <row r="976" spans="1:4" x14ac:dyDescent="0.2">
      <c r="A976" s="56">
        <v>40607</v>
      </c>
      <c r="B976" s="56" t="s">
        <v>2892</v>
      </c>
      <c r="C976" s="56" t="s">
        <v>2005</v>
      </c>
      <c r="D976" s="62">
        <v>4</v>
      </c>
    </row>
    <row r="977" spans="1:4" x14ac:dyDescent="0.2">
      <c r="A977" s="56">
        <v>567</v>
      </c>
      <c r="B977" s="56" t="s">
        <v>2893</v>
      </c>
      <c r="C977" s="56" t="s">
        <v>2048</v>
      </c>
      <c r="D977" s="62">
        <v>14.1</v>
      </c>
    </row>
    <row r="978" spans="1:4" x14ac:dyDescent="0.2">
      <c r="A978" s="56">
        <v>574</v>
      </c>
      <c r="B978" s="56" t="s">
        <v>2894</v>
      </c>
      <c r="C978" s="56" t="s">
        <v>2048</v>
      </c>
      <c r="D978" s="62">
        <v>37.07</v>
      </c>
    </row>
    <row r="979" spans="1:4" x14ac:dyDescent="0.2">
      <c r="A979" s="56">
        <v>568</v>
      </c>
      <c r="B979" s="56" t="s">
        <v>1306</v>
      </c>
      <c r="C979" s="56" t="s">
        <v>2048</v>
      </c>
      <c r="D979" s="62">
        <v>78.12</v>
      </c>
    </row>
    <row r="980" spans="1:4" x14ac:dyDescent="0.2">
      <c r="A980" s="56">
        <v>585</v>
      </c>
      <c r="B980" s="56" t="s">
        <v>2895</v>
      </c>
      <c r="C980" s="56" t="s">
        <v>2052</v>
      </c>
      <c r="D980" s="62">
        <v>32.89</v>
      </c>
    </row>
    <row r="981" spans="1:4" x14ac:dyDescent="0.2">
      <c r="A981" s="56">
        <v>4777</v>
      </c>
      <c r="B981" s="56" t="s">
        <v>1464</v>
      </c>
      <c r="C981" s="56" t="s">
        <v>2052</v>
      </c>
      <c r="D981" s="62">
        <v>10.69</v>
      </c>
    </row>
    <row r="982" spans="1:4" x14ac:dyDescent="0.2">
      <c r="A982" s="56">
        <v>587</v>
      </c>
      <c r="B982" s="56" t="s">
        <v>2896</v>
      </c>
      <c r="C982" s="56" t="s">
        <v>2052</v>
      </c>
      <c r="D982" s="62">
        <v>35.25</v>
      </c>
    </row>
    <row r="983" spans="1:4" x14ac:dyDescent="0.2">
      <c r="A983" s="56">
        <v>590</v>
      </c>
      <c r="B983" s="56" t="s">
        <v>2897</v>
      </c>
      <c r="C983" s="56" t="s">
        <v>2052</v>
      </c>
      <c r="D983" s="62">
        <v>34.07</v>
      </c>
    </row>
    <row r="984" spans="1:4" x14ac:dyDescent="0.2">
      <c r="A984" s="56">
        <v>592</v>
      </c>
      <c r="B984" s="56" t="s">
        <v>2898</v>
      </c>
      <c r="C984" s="56" t="s">
        <v>2052</v>
      </c>
      <c r="D984" s="62">
        <v>35.25</v>
      </c>
    </row>
    <row r="985" spans="1:4" x14ac:dyDescent="0.2">
      <c r="A985" s="56">
        <v>586</v>
      </c>
      <c r="B985" s="56" t="s">
        <v>2899</v>
      </c>
      <c r="C985" s="56" t="s">
        <v>2048</v>
      </c>
      <c r="D985" s="62">
        <v>20.72</v>
      </c>
    </row>
    <row r="986" spans="1:4" x14ac:dyDescent="0.2">
      <c r="A986" s="56">
        <v>591</v>
      </c>
      <c r="B986" s="56" t="s">
        <v>2900</v>
      </c>
      <c r="C986" s="56" t="s">
        <v>2052</v>
      </c>
      <c r="D986" s="62">
        <v>32.89</v>
      </c>
    </row>
    <row r="987" spans="1:4" x14ac:dyDescent="0.2">
      <c r="A987" s="56">
        <v>588</v>
      </c>
      <c r="B987" s="56" t="s">
        <v>2901</v>
      </c>
      <c r="C987" s="56" t="s">
        <v>2048</v>
      </c>
      <c r="D987" s="62">
        <v>32.78</v>
      </c>
    </row>
    <row r="988" spans="1:4" x14ac:dyDescent="0.2">
      <c r="A988" s="56">
        <v>589</v>
      </c>
      <c r="B988" s="56" t="s">
        <v>2902</v>
      </c>
      <c r="C988" s="56" t="s">
        <v>2048</v>
      </c>
      <c r="D988" s="62">
        <v>55.41</v>
      </c>
    </row>
    <row r="989" spans="1:4" x14ac:dyDescent="0.2">
      <c r="A989" s="56">
        <v>584</v>
      </c>
      <c r="B989" s="56" t="s">
        <v>2903</v>
      </c>
      <c r="C989" s="56" t="s">
        <v>2048</v>
      </c>
      <c r="D989" s="62">
        <v>35.01</v>
      </c>
    </row>
    <row r="990" spans="1:4" x14ac:dyDescent="0.2">
      <c r="A990" s="56">
        <v>1165</v>
      </c>
      <c r="B990" s="56" t="s">
        <v>2904</v>
      </c>
      <c r="C990" s="56" t="s">
        <v>2005</v>
      </c>
      <c r="D990" s="62">
        <v>13.65</v>
      </c>
    </row>
    <row r="991" spans="1:4" x14ac:dyDescent="0.2">
      <c r="A991" s="56">
        <v>1164</v>
      </c>
      <c r="B991" s="56" t="s">
        <v>2905</v>
      </c>
      <c r="C991" s="56" t="s">
        <v>2005</v>
      </c>
      <c r="D991" s="62">
        <v>11.05</v>
      </c>
    </row>
    <row r="992" spans="1:4" x14ac:dyDescent="0.2">
      <c r="A992" s="56">
        <v>1162</v>
      </c>
      <c r="B992" s="56" t="s">
        <v>2906</v>
      </c>
      <c r="C992" s="56" t="s">
        <v>2005</v>
      </c>
      <c r="D992" s="62">
        <v>3.84</v>
      </c>
    </row>
    <row r="993" spans="1:4" x14ac:dyDescent="0.2">
      <c r="A993" s="56">
        <v>12395</v>
      </c>
      <c r="B993" s="56" t="s">
        <v>2907</v>
      </c>
      <c r="C993" s="56" t="s">
        <v>2005</v>
      </c>
      <c r="D993" s="62">
        <v>3.73</v>
      </c>
    </row>
    <row r="994" spans="1:4" x14ac:dyDescent="0.2">
      <c r="A994" s="56">
        <v>1170</v>
      </c>
      <c r="B994" s="56" t="s">
        <v>2908</v>
      </c>
      <c r="C994" s="56" t="s">
        <v>2005</v>
      </c>
      <c r="D994" s="62">
        <v>7.24</v>
      </c>
    </row>
    <row r="995" spans="1:4" x14ac:dyDescent="0.2">
      <c r="A995" s="56">
        <v>1169</v>
      </c>
      <c r="B995" s="56" t="s">
        <v>2909</v>
      </c>
      <c r="C995" s="56" t="s">
        <v>2005</v>
      </c>
      <c r="D995" s="62">
        <v>35.57</v>
      </c>
    </row>
    <row r="996" spans="1:4" x14ac:dyDescent="0.2">
      <c r="A996" s="56">
        <v>1166</v>
      </c>
      <c r="B996" s="56" t="s">
        <v>2910</v>
      </c>
      <c r="C996" s="56" t="s">
        <v>2005</v>
      </c>
      <c r="D996" s="62">
        <v>19.72</v>
      </c>
    </row>
    <row r="997" spans="1:4" x14ac:dyDescent="0.2">
      <c r="A997" s="56">
        <v>1163</v>
      </c>
      <c r="B997" s="56" t="s">
        <v>2911</v>
      </c>
      <c r="C997" s="56" t="s">
        <v>2005</v>
      </c>
      <c r="D997" s="62">
        <v>4.97</v>
      </c>
    </row>
    <row r="998" spans="1:4" x14ac:dyDescent="0.2">
      <c r="A998" s="56">
        <v>12396</v>
      </c>
      <c r="B998" s="56" t="s">
        <v>2912</v>
      </c>
      <c r="C998" s="56" t="s">
        <v>2005</v>
      </c>
      <c r="D998" s="62">
        <v>3.73</v>
      </c>
    </row>
    <row r="999" spans="1:4" x14ac:dyDescent="0.2">
      <c r="A999" s="56">
        <v>1168</v>
      </c>
      <c r="B999" s="56" t="s">
        <v>2913</v>
      </c>
      <c r="C999" s="56" t="s">
        <v>2005</v>
      </c>
      <c r="D999" s="62">
        <v>50.7</v>
      </c>
    </row>
    <row r="1000" spans="1:4" x14ac:dyDescent="0.2">
      <c r="A1000" s="56">
        <v>1167</v>
      </c>
      <c r="B1000" s="56" t="s">
        <v>2914</v>
      </c>
      <c r="C1000" s="56" t="s">
        <v>2005</v>
      </c>
      <c r="D1000" s="62">
        <v>84.81</v>
      </c>
    </row>
    <row r="1001" spans="1:4" x14ac:dyDescent="0.2">
      <c r="A1001" s="56">
        <v>36331</v>
      </c>
      <c r="B1001" s="56" t="s">
        <v>2915</v>
      </c>
      <c r="C1001" s="56" t="s">
        <v>2005</v>
      </c>
      <c r="D1001" s="62">
        <v>2.2999999999999998</v>
      </c>
    </row>
    <row r="1002" spans="1:4" x14ac:dyDescent="0.2">
      <c r="A1002" s="56">
        <v>36346</v>
      </c>
      <c r="B1002" s="56" t="s">
        <v>2916</v>
      </c>
      <c r="C1002" s="56" t="s">
        <v>2005</v>
      </c>
      <c r="D1002" s="62">
        <v>3.44</v>
      </c>
    </row>
    <row r="1003" spans="1:4" x14ac:dyDescent="0.2">
      <c r="A1003" s="56">
        <v>1197</v>
      </c>
      <c r="B1003" s="56" t="s">
        <v>2917</v>
      </c>
      <c r="C1003" s="56" t="s">
        <v>2005</v>
      </c>
      <c r="D1003" s="62">
        <v>1.75</v>
      </c>
    </row>
    <row r="1004" spans="1:4" x14ac:dyDescent="0.2">
      <c r="A1004" s="56">
        <v>1202</v>
      </c>
      <c r="B1004" s="56" t="s">
        <v>2918</v>
      </c>
      <c r="C1004" s="56" t="s">
        <v>2005</v>
      </c>
      <c r="D1004" s="62">
        <v>4.96</v>
      </c>
    </row>
    <row r="1005" spans="1:4" x14ac:dyDescent="0.2">
      <c r="A1005" s="56">
        <v>1198</v>
      </c>
      <c r="B1005" s="56" t="s">
        <v>2919</v>
      </c>
      <c r="C1005" s="56" t="s">
        <v>2005</v>
      </c>
      <c r="D1005" s="62">
        <v>2.29</v>
      </c>
    </row>
    <row r="1006" spans="1:4" x14ac:dyDescent="0.2">
      <c r="A1006" s="56">
        <v>20088</v>
      </c>
      <c r="B1006" s="56" t="s">
        <v>2920</v>
      </c>
      <c r="C1006" s="56" t="s">
        <v>2005</v>
      </c>
      <c r="D1006" s="62">
        <v>11.2</v>
      </c>
    </row>
    <row r="1007" spans="1:4" x14ac:dyDescent="0.2">
      <c r="A1007" s="56">
        <v>20089</v>
      </c>
      <c r="B1007" s="56" t="s">
        <v>2921</v>
      </c>
      <c r="C1007" s="56" t="s">
        <v>2005</v>
      </c>
      <c r="D1007" s="62">
        <v>54.89</v>
      </c>
    </row>
    <row r="1008" spans="1:4" x14ac:dyDescent="0.2">
      <c r="A1008" s="56">
        <v>20087</v>
      </c>
      <c r="B1008" s="56" t="s">
        <v>2922</v>
      </c>
      <c r="C1008" s="56" t="s">
        <v>2005</v>
      </c>
      <c r="D1008" s="62">
        <v>9.26</v>
      </c>
    </row>
    <row r="1009" spans="1:4" x14ac:dyDescent="0.2">
      <c r="A1009" s="56">
        <v>1200</v>
      </c>
      <c r="B1009" s="56" t="s">
        <v>2923</v>
      </c>
      <c r="C1009" s="56" t="s">
        <v>2005</v>
      </c>
      <c r="D1009" s="62">
        <v>8.41</v>
      </c>
    </row>
    <row r="1010" spans="1:4" x14ac:dyDescent="0.2">
      <c r="A1010" s="56">
        <v>12909</v>
      </c>
      <c r="B1010" s="56" t="s">
        <v>2924</v>
      </c>
      <c r="C1010" s="56" t="s">
        <v>2005</v>
      </c>
      <c r="D1010" s="62">
        <v>3.9</v>
      </c>
    </row>
    <row r="1011" spans="1:4" x14ac:dyDescent="0.2">
      <c r="A1011" s="56">
        <v>12910</v>
      </c>
      <c r="B1011" s="56" t="s">
        <v>2925</v>
      </c>
      <c r="C1011" s="56" t="s">
        <v>2005</v>
      </c>
      <c r="D1011" s="62">
        <v>7.01</v>
      </c>
    </row>
    <row r="1012" spans="1:4" x14ac:dyDescent="0.2">
      <c r="A1012" s="56">
        <v>1191</v>
      </c>
      <c r="B1012" s="56" t="s">
        <v>2926</v>
      </c>
      <c r="C1012" s="56" t="s">
        <v>2005</v>
      </c>
      <c r="D1012" s="62">
        <v>1.24</v>
      </c>
    </row>
    <row r="1013" spans="1:4" x14ac:dyDescent="0.2">
      <c r="A1013" s="56">
        <v>1185</v>
      </c>
      <c r="B1013" s="56" t="s">
        <v>2927</v>
      </c>
      <c r="C1013" s="56" t="s">
        <v>2005</v>
      </c>
      <c r="D1013" s="62">
        <v>1.24</v>
      </c>
    </row>
    <row r="1014" spans="1:4" x14ac:dyDescent="0.2">
      <c r="A1014" s="56">
        <v>1189</v>
      </c>
      <c r="B1014" s="56" t="s">
        <v>2928</v>
      </c>
      <c r="C1014" s="56" t="s">
        <v>2005</v>
      </c>
      <c r="D1014" s="62">
        <v>2.04</v>
      </c>
    </row>
    <row r="1015" spans="1:4" x14ac:dyDescent="0.2">
      <c r="A1015" s="56">
        <v>1193</v>
      </c>
      <c r="B1015" s="56" t="s">
        <v>2929</v>
      </c>
      <c r="C1015" s="56" t="s">
        <v>2005</v>
      </c>
      <c r="D1015" s="62">
        <v>3.92</v>
      </c>
    </row>
    <row r="1016" spans="1:4" x14ac:dyDescent="0.2">
      <c r="A1016" s="56">
        <v>1194</v>
      </c>
      <c r="B1016" s="56" t="s">
        <v>2930</v>
      </c>
      <c r="C1016" s="56" t="s">
        <v>2005</v>
      </c>
      <c r="D1016" s="62">
        <v>7.07</v>
      </c>
    </row>
    <row r="1017" spans="1:4" x14ac:dyDescent="0.2">
      <c r="A1017" s="56">
        <v>1195</v>
      </c>
      <c r="B1017" s="56" t="s">
        <v>2931</v>
      </c>
      <c r="C1017" s="56" t="s">
        <v>2005</v>
      </c>
      <c r="D1017" s="62">
        <v>11.9</v>
      </c>
    </row>
    <row r="1018" spans="1:4" x14ac:dyDescent="0.2">
      <c r="A1018" s="56">
        <v>1204</v>
      </c>
      <c r="B1018" s="56" t="s">
        <v>2932</v>
      </c>
      <c r="C1018" s="56" t="s">
        <v>2005</v>
      </c>
      <c r="D1018" s="62">
        <v>20.82</v>
      </c>
    </row>
    <row r="1019" spans="1:4" x14ac:dyDescent="0.2">
      <c r="A1019" s="56">
        <v>1207</v>
      </c>
      <c r="B1019" s="56" t="s">
        <v>2933</v>
      </c>
      <c r="C1019" s="56" t="s">
        <v>2005</v>
      </c>
      <c r="D1019" s="62">
        <v>36.29</v>
      </c>
    </row>
    <row r="1020" spans="1:4" x14ac:dyDescent="0.2">
      <c r="A1020" s="56">
        <v>1206</v>
      </c>
      <c r="B1020" s="56" t="s">
        <v>2934</v>
      </c>
      <c r="C1020" s="56" t="s">
        <v>2005</v>
      </c>
      <c r="D1020" s="62">
        <v>9.1</v>
      </c>
    </row>
    <row r="1021" spans="1:4" x14ac:dyDescent="0.2">
      <c r="A1021" s="56">
        <v>1183</v>
      </c>
      <c r="B1021" s="56" t="s">
        <v>2935</v>
      </c>
      <c r="C1021" s="56" t="s">
        <v>2005</v>
      </c>
      <c r="D1021" s="62">
        <v>23.7</v>
      </c>
    </row>
    <row r="1022" spans="1:4" x14ac:dyDescent="0.2">
      <c r="A1022" s="56">
        <v>42685</v>
      </c>
      <c r="B1022" s="56" t="s">
        <v>2936</v>
      </c>
      <c r="C1022" s="56" t="s">
        <v>2005</v>
      </c>
      <c r="D1022" s="62">
        <v>56.88</v>
      </c>
    </row>
    <row r="1023" spans="1:4" x14ac:dyDescent="0.2">
      <c r="A1023" s="56">
        <v>42686</v>
      </c>
      <c r="B1023" s="56" t="s">
        <v>2937</v>
      </c>
      <c r="C1023" s="56" t="s">
        <v>2005</v>
      </c>
      <c r="D1023" s="62">
        <v>62.65</v>
      </c>
    </row>
    <row r="1024" spans="1:4" x14ac:dyDescent="0.2">
      <c r="A1024" s="56">
        <v>12894</v>
      </c>
      <c r="B1024" s="56" t="s">
        <v>2938</v>
      </c>
      <c r="C1024" s="56" t="s">
        <v>2005</v>
      </c>
      <c r="D1024" s="62">
        <v>17.55</v>
      </c>
    </row>
    <row r="1025" spans="1:4" x14ac:dyDescent="0.2">
      <c r="A1025" s="56">
        <v>12895</v>
      </c>
      <c r="B1025" s="56" t="s">
        <v>2939</v>
      </c>
      <c r="C1025" s="56" t="s">
        <v>2005</v>
      </c>
      <c r="D1025" s="62">
        <v>13.5</v>
      </c>
    </row>
    <row r="1026" spans="1:4" x14ac:dyDescent="0.2">
      <c r="A1026" s="56">
        <v>1631</v>
      </c>
      <c r="B1026" s="56" t="s">
        <v>2940</v>
      </c>
      <c r="C1026" s="56" t="s">
        <v>2005</v>
      </c>
      <c r="D1026" s="62">
        <v>119.91</v>
      </c>
    </row>
    <row r="1027" spans="1:4" x14ac:dyDescent="0.2">
      <c r="A1027" s="56">
        <v>1633</v>
      </c>
      <c r="B1027" s="56" t="s">
        <v>2941</v>
      </c>
      <c r="C1027" s="56" t="s">
        <v>2005</v>
      </c>
      <c r="D1027" s="62">
        <v>203.74</v>
      </c>
    </row>
    <row r="1028" spans="1:4" x14ac:dyDescent="0.2">
      <c r="A1028" s="56">
        <v>10818</v>
      </c>
      <c r="B1028" s="56" t="s">
        <v>2942</v>
      </c>
      <c r="C1028" s="56" t="s">
        <v>2052</v>
      </c>
      <c r="D1028" s="62">
        <v>56.44</v>
      </c>
    </row>
    <row r="1029" spans="1:4" x14ac:dyDescent="0.2">
      <c r="A1029" s="56">
        <v>41410</v>
      </c>
      <c r="B1029" s="56" t="s">
        <v>2943</v>
      </c>
      <c r="C1029" s="56" t="s">
        <v>2005</v>
      </c>
      <c r="D1029" s="62">
        <v>75.989999999999995</v>
      </c>
    </row>
    <row r="1030" spans="1:4" x14ac:dyDescent="0.2">
      <c r="A1030" s="56">
        <v>41411</v>
      </c>
      <c r="B1030" s="56" t="s">
        <v>2944</v>
      </c>
      <c r="C1030" s="56" t="s">
        <v>2005</v>
      </c>
      <c r="D1030" s="62">
        <v>68.89</v>
      </c>
    </row>
    <row r="1031" spans="1:4" x14ac:dyDescent="0.2">
      <c r="A1031" s="56">
        <v>41412</v>
      </c>
      <c r="B1031" s="56" t="s">
        <v>2945</v>
      </c>
      <c r="C1031" s="56" t="s">
        <v>2005</v>
      </c>
      <c r="D1031" s="62">
        <v>133.25</v>
      </c>
    </row>
    <row r="1032" spans="1:4" x14ac:dyDescent="0.2">
      <c r="A1032" s="56">
        <v>41413</v>
      </c>
      <c r="B1032" s="56" t="s">
        <v>2946</v>
      </c>
      <c r="C1032" s="56" t="s">
        <v>2005</v>
      </c>
      <c r="D1032" s="62">
        <v>119.9</v>
      </c>
    </row>
    <row r="1033" spans="1:4" x14ac:dyDescent="0.2">
      <c r="A1033" s="56">
        <v>39359</v>
      </c>
      <c r="B1033" s="56" t="s">
        <v>2947</v>
      </c>
      <c r="C1033" s="56" t="s">
        <v>2005</v>
      </c>
      <c r="D1033" s="62">
        <v>24.72</v>
      </c>
    </row>
    <row r="1034" spans="1:4" x14ac:dyDescent="0.2">
      <c r="A1034" s="56">
        <v>39360</v>
      </c>
      <c r="B1034" s="56" t="s">
        <v>2948</v>
      </c>
      <c r="C1034" s="56" t="s">
        <v>2005</v>
      </c>
      <c r="D1034" s="62">
        <v>22.47</v>
      </c>
    </row>
    <row r="1035" spans="1:4" x14ac:dyDescent="0.2">
      <c r="A1035" s="56">
        <v>10710</v>
      </c>
      <c r="B1035" s="56" t="s">
        <v>2949</v>
      </c>
      <c r="C1035" s="56" t="s">
        <v>2376</v>
      </c>
      <c r="D1035" s="62">
        <v>145</v>
      </c>
    </row>
    <row r="1036" spans="1:4" x14ac:dyDescent="0.2">
      <c r="A1036" s="56">
        <v>10709</v>
      </c>
      <c r="B1036" s="56" t="s">
        <v>2950</v>
      </c>
      <c r="C1036" s="56" t="s">
        <v>2376</v>
      </c>
      <c r="D1036" s="62">
        <v>178.14</v>
      </c>
    </row>
    <row r="1037" spans="1:4" x14ac:dyDescent="0.2">
      <c r="A1037" s="56">
        <v>39636</v>
      </c>
      <c r="B1037" s="56" t="s">
        <v>2951</v>
      </c>
      <c r="C1037" s="56" t="s">
        <v>2376</v>
      </c>
      <c r="D1037" s="62">
        <v>181.9</v>
      </c>
    </row>
    <row r="1038" spans="1:4" x14ac:dyDescent="0.2">
      <c r="A1038" s="56">
        <v>10708</v>
      </c>
      <c r="B1038" s="56" t="s">
        <v>2952</v>
      </c>
      <c r="C1038" s="56" t="s">
        <v>2376</v>
      </c>
      <c r="D1038" s="62">
        <v>56.13</v>
      </c>
    </row>
    <row r="1039" spans="1:4" x14ac:dyDescent="0.2">
      <c r="A1039" s="56">
        <v>39635</v>
      </c>
      <c r="B1039" s="56" t="s">
        <v>2953</v>
      </c>
      <c r="C1039" s="56" t="s">
        <v>2376</v>
      </c>
      <c r="D1039" s="62">
        <v>95.56</v>
      </c>
    </row>
    <row r="1040" spans="1:4" x14ac:dyDescent="0.2">
      <c r="A1040" s="56">
        <v>6117</v>
      </c>
      <c r="B1040" s="56" t="s">
        <v>2954</v>
      </c>
      <c r="C1040" s="56" t="s">
        <v>2142</v>
      </c>
      <c r="D1040" s="62">
        <v>11.56</v>
      </c>
    </row>
    <row r="1041" spans="1:4" x14ac:dyDescent="0.2">
      <c r="A1041" s="56">
        <v>40913</v>
      </c>
      <c r="B1041" s="56" t="s">
        <v>2955</v>
      </c>
      <c r="C1041" s="56" t="s">
        <v>2144</v>
      </c>
      <c r="D1041" s="62">
        <v>2042.42</v>
      </c>
    </row>
    <row r="1042" spans="1:4" x14ac:dyDescent="0.2">
      <c r="A1042" s="56">
        <v>1214</v>
      </c>
      <c r="B1042" s="56" t="s">
        <v>2956</v>
      </c>
      <c r="C1042" s="56" t="s">
        <v>2142</v>
      </c>
      <c r="D1042" s="62">
        <v>14.53</v>
      </c>
    </row>
    <row r="1043" spans="1:4" x14ac:dyDescent="0.2">
      <c r="A1043" s="56">
        <v>40915</v>
      </c>
      <c r="B1043" s="56" t="s">
        <v>2957</v>
      </c>
      <c r="C1043" s="56" t="s">
        <v>2144</v>
      </c>
      <c r="D1043" s="62">
        <v>2567</v>
      </c>
    </row>
    <row r="1044" spans="1:4" x14ac:dyDescent="0.2">
      <c r="A1044" s="56">
        <v>1213</v>
      </c>
      <c r="B1044" s="56" t="s">
        <v>2958</v>
      </c>
      <c r="C1044" s="56" t="s">
        <v>2142</v>
      </c>
      <c r="D1044" s="62">
        <v>15.27</v>
      </c>
    </row>
    <row r="1045" spans="1:4" x14ac:dyDescent="0.2">
      <c r="A1045" s="56">
        <v>40914</v>
      </c>
      <c r="B1045" s="56" t="s">
        <v>2959</v>
      </c>
      <c r="C1045" s="56" t="s">
        <v>2144</v>
      </c>
      <c r="D1045" s="62">
        <v>2694.34</v>
      </c>
    </row>
    <row r="1046" spans="1:4" x14ac:dyDescent="0.2">
      <c r="A1046" s="56">
        <v>5091</v>
      </c>
      <c r="B1046" s="56" t="s">
        <v>2960</v>
      </c>
      <c r="C1046" s="56" t="s">
        <v>2005</v>
      </c>
      <c r="D1046" s="62">
        <v>17.309999999999999</v>
      </c>
    </row>
    <row r="1047" spans="1:4" x14ac:dyDescent="0.2">
      <c r="A1047" s="56">
        <v>14615</v>
      </c>
      <c r="B1047" s="56" t="s">
        <v>2961</v>
      </c>
      <c r="C1047" s="56" t="s">
        <v>2005</v>
      </c>
      <c r="D1047" s="62">
        <v>3697.7</v>
      </c>
    </row>
    <row r="1048" spans="1:4" x14ac:dyDescent="0.2">
      <c r="A1048" s="56">
        <v>2711</v>
      </c>
      <c r="B1048" s="56" t="s">
        <v>2962</v>
      </c>
      <c r="C1048" s="56" t="s">
        <v>2005</v>
      </c>
      <c r="D1048" s="62">
        <v>237.55</v>
      </c>
    </row>
    <row r="1049" spans="1:4" x14ac:dyDescent="0.2">
      <c r="A1049" s="56">
        <v>37727</v>
      </c>
      <c r="B1049" s="56" t="s">
        <v>2963</v>
      </c>
      <c r="C1049" s="56" t="s">
        <v>2005</v>
      </c>
      <c r="D1049" s="62">
        <v>24000</v>
      </c>
    </row>
    <row r="1050" spans="1:4" x14ac:dyDescent="0.2">
      <c r="A1050" s="56">
        <v>37728</v>
      </c>
      <c r="B1050" s="56" t="s">
        <v>2964</v>
      </c>
      <c r="C1050" s="56" t="s">
        <v>2005</v>
      </c>
      <c r="D1050" s="62">
        <v>32559.439999999999</v>
      </c>
    </row>
    <row r="1051" spans="1:4" x14ac:dyDescent="0.2">
      <c r="A1051" s="56">
        <v>37729</v>
      </c>
      <c r="B1051" s="56" t="s">
        <v>2965</v>
      </c>
      <c r="C1051" s="56" t="s">
        <v>2005</v>
      </c>
      <c r="D1051" s="62">
        <v>35244.75</v>
      </c>
    </row>
    <row r="1052" spans="1:4" x14ac:dyDescent="0.2">
      <c r="A1052" s="56">
        <v>37730</v>
      </c>
      <c r="B1052" s="56" t="s">
        <v>2966</v>
      </c>
      <c r="C1052" s="56" t="s">
        <v>2005</v>
      </c>
      <c r="D1052" s="62">
        <v>37930.07</v>
      </c>
    </row>
    <row r="1053" spans="1:4" x14ac:dyDescent="0.2">
      <c r="A1053" s="56">
        <v>37731</v>
      </c>
      <c r="B1053" s="56" t="s">
        <v>2967</v>
      </c>
      <c r="C1053" s="56" t="s">
        <v>2005</v>
      </c>
      <c r="D1053" s="62">
        <v>40615.379999999997</v>
      </c>
    </row>
    <row r="1054" spans="1:4" x14ac:dyDescent="0.2">
      <c r="A1054" s="56">
        <v>37732</v>
      </c>
      <c r="B1054" s="56" t="s">
        <v>2968</v>
      </c>
      <c r="C1054" s="56" t="s">
        <v>2005</v>
      </c>
      <c r="D1054" s="62">
        <v>46321.67</v>
      </c>
    </row>
    <row r="1055" spans="1:4" x14ac:dyDescent="0.2">
      <c r="A1055" s="56">
        <v>42256</v>
      </c>
      <c r="B1055" s="56" t="s">
        <v>2969</v>
      </c>
      <c r="C1055" s="56" t="s">
        <v>2052</v>
      </c>
      <c r="D1055" s="62">
        <v>16.86</v>
      </c>
    </row>
    <row r="1056" spans="1:4" x14ac:dyDescent="0.2">
      <c r="A1056" s="56">
        <v>42250</v>
      </c>
      <c r="B1056" s="56" t="s">
        <v>2970</v>
      </c>
      <c r="C1056" s="56" t="s">
        <v>2971</v>
      </c>
      <c r="D1056" s="62">
        <v>7586.47</v>
      </c>
    </row>
    <row r="1057" spans="1:4" x14ac:dyDescent="0.2">
      <c r="A1057" s="56">
        <v>4743</v>
      </c>
      <c r="B1057" s="56" t="s">
        <v>2972</v>
      </c>
      <c r="C1057" s="56" t="s">
        <v>2140</v>
      </c>
      <c r="D1057" s="62">
        <v>129.93</v>
      </c>
    </row>
    <row r="1058" spans="1:4" x14ac:dyDescent="0.2">
      <c r="A1058" s="56">
        <v>4744</v>
      </c>
      <c r="B1058" s="56" t="s">
        <v>2973</v>
      </c>
      <c r="C1058" s="56" t="s">
        <v>2140</v>
      </c>
      <c r="D1058" s="62">
        <v>207.88</v>
      </c>
    </row>
    <row r="1059" spans="1:4" x14ac:dyDescent="0.2">
      <c r="A1059" s="56">
        <v>4745</v>
      </c>
      <c r="B1059" s="56" t="s">
        <v>2974</v>
      </c>
      <c r="C1059" s="56" t="s">
        <v>2140</v>
      </c>
      <c r="D1059" s="62">
        <v>249.33</v>
      </c>
    </row>
    <row r="1060" spans="1:4" x14ac:dyDescent="0.2">
      <c r="A1060" s="56">
        <v>36496</v>
      </c>
      <c r="B1060" s="56" t="s">
        <v>2975</v>
      </c>
      <c r="C1060" s="56" t="s">
        <v>2005</v>
      </c>
      <c r="D1060" s="62">
        <v>9388.39</v>
      </c>
    </row>
    <row r="1061" spans="1:4" x14ac:dyDescent="0.2">
      <c r="A1061" s="56">
        <v>10630</v>
      </c>
      <c r="B1061" s="56" t="s">
        <v>2976</v>
      </c>
      <c r="C1061" s="56" t="s">
        <v>2005</v>
      </c>
      <c r="D1061" s="62">
        <v>845151.16</v>
      </c>
    </row>
    <row r="1062" spans="1:4" x14ac:dyDescent="0.2">
      <c r="A1062" s="56">
        <v>37762</v>
      </c>
      <c r="B1062" s="56" t="s">
        <v>2977</v>
      </c>
      <c r="C1062" s="56" t="s">
        <v>2005</v>
      </c>
      <c r="D1062" s="62">
        <v>724834.65</v>
      </c>
    </row>
    <row r="1063" spans="1:4" x14ac:dyDescent="0.2">
      <c r="A1063" s="56">
        <v>37763</v>
      </c>
      <c r="B1063" s="56" t="s">
        <v>2978</v>
      </c>
      <c r="C1063" s="56" t="s">
        <v>2005</v>
      </c>
      <c r="D1063" s="62">
        <v>733638.19</v>
      </c>
    </row>
    <row r="1064" spans="1:4" x14ac:dyDescent="0.2">
      <c r="A1064" s="56">
        <v>41992</v>
      </c>
      <c r="B1064" s="56" t="s">
        <v>2979</v>
      </c>
      <c r="C1064" s="56" t="s">
        <v>2005</v>
      </c>
      <c r="D1064" s="62">
        <v>834000</v>
      </c>
    </row>
    <row r="1065" spans="1:4" x14ac:dyDescent="0.2">
      <c r="A1065" s="56">
        <v>13215</v>
      </c>
      <c r="B1065" s="56" t="s">
        <v>2980</v>
      </c>
      <c r="C1065" s="56" t="s">
        <v>2005</v>
      </c>
      <c r="D1065" s="62">
        <v>1022691.66</v>
      </c>
    </row>
    <row r="1066" spans="1:4" x14ac:dyDescent="0.2">
      <c r="A1066" s="56">
        <v>4235</v>
      </c>
      <c r="B1066" s="56" t="s">
        <v>2981</v>
      </c>
      <c r="C1066" s="56" t="s">
        <v>2142</v>
      </c>
      <c r="D1066" s="62">
        <v>14.85</v>
      </c>
    </row>
    <row r="1067" spans="1:4" x14ac:dyDescent="0.2">
      <c r="A1067" s="56">
        <v>40976</v>
      </c>
      <c r="B1067" s="56" t="s">
        <v>2982</v>
      </c>
      <c r="C1067" s="56" t="s">
        <v>2144</v>
      </c>
      <c r="D1067" s="62">
        <v>2621.02</v>
      </c>
    </row>
    <row r="1068" spans="1:4" x14ac:dyDescent="0.2">
      <c r="A1068" s="56">
        <v>43091</v>
      </c>
      <c r="B1068" s="56" t="s">
        <v>2983</v>
      </c>
      <c r="C1068" s="56" t="s">
        <v>2005</v>
      </c>
      <c r="D1068" s="62">
        <v>5152.5</v>
      </c>
    </row>
    <row r="1069" spans="1:4" x14ac:dyDescent="0.2">
      <c r="A1069" s="56">
        <v>43092</v>
      </c>
      <c r="B1069" s="56" t="s">
        <v>2984</v>
      </c>
      <c r="C1069" s="56" t="s">
        <v>2005</v>
      </c>
      <c r="D1069" s="62">
        <v>6870</v>
      </c>
    </row>
    <row r="1070" spans="1:4" x14ac:dyDescent="0.2">
      <c r="A1070" s="56">
        <v>43089</v>
      </c>
      <c r="B1070" s="56" t="s">
        <v>2985</v>
      </c>
      <c r="C1070" s="56" t="s">
        <v>2005</v>
      </c>
      <c r="D1070" s="62">
        <v>1197.29</v>
      </c>
    </row>
    <row r="1071" spans="1:4" x14ac:dyDescent="0.2">
      <c r="A1071" s="56">
        <v>43090</v>
      </c>
      <c r="B1071" s="56" t="s">
        <v>2986</v>
      </c>
      <c r="C1071" s="56" t="s">
        <v>2005</v>
      </c>
      <c r="D1071" s="62">
        <v>2642.3</v>
      </c>
    </row>
    <row r="1072" spans="1:4" x14ac:dyDescent="0.2">
      <c r="A1072" s="56">
        <v>41967</v>
      </c>
      <c r="B1072" s="56" t="s">
        <v>2987</v>
      </c>
      <c r="C1072" s="56" t="s">
        <v>2053</v>
      </c>
      <c r="D1072" s="62">
        <v>23.98</v>
      </c>
    </row>
    <row r="1073" spans="1:4" x14ac:dyDescent="0.2">
      <c r="A1073" s="56">
        <v>12760</v>
      </c>
      <c r="B1073" s="56" t="s">
        <v>2988</v>
      </c>
      <c r="C1073" s="56" t="s">
        <v>2376</v>
      </c>
      <c r="D1073" s="62">
        <v>1276.97</v>
      </c>
    </row>
    <row r="1074" spans="1:4" x14ac:dyDescent="0.2">
      <c r="A1074" s="56">
        <v>12759</v>
      </c>
      <c r="B1074" s="56" t="s">
        <v>2989</v>
      </c>
      <c r="C1074" s="56" t="s">
        <v>2376</v>
      </c>
      <c r="D1074" s="62">
        <v>851.3</v>
      </c>
    </row>
    <row r="1075" spans="1:4" x14ac:dyDescent="0.2">
      <c r="A1075" s="56">
        <v>43105</v>
      </c>
      <c r="B1075" s="56" t="s">
        <v>2990</v>
      </c>
      <c r="C1075" s="56" t="s">
        <v>2052</v>
      </c>
      <c r="D1075" s="62">
        <v>47.17</v>
      </c>
    </row>
    <row r="1076" spans="1:4" x14ac:dyDescent="0.2">
      <c r="A1076" s="56">
        <v>40424</v>
      </c>
      <c r="B1076" s="56" t="s">
        <v>2991</v>
      </c>
      <c r="C1076" s="56" t="s">
        <v>2052</v>
      </c>
      <c r="D1076" s="62">
        <v>11.98</v>
      </c>
    </row>
    <row r="1077" spans="1:4" x14ac:dyDescent="0.2">
      <c r="A1077" s="56">
        <v>1325</v>
      </c>
      <c r="B1077" s="56" t="s">
        <v>2992</v>
      </c>
      <c r="C1077" s="56" t="s">
        <v>2052</v>
      </c>
      <c r="D1077" s="62">
        <v>13.12</v>
      </c>
    </row>
    <row r="1078" spans="1:4" x14ac:dyDescent="0.2">
      <c r="A1078" s="56">
        <v>1327</v>
      </c>
      <c r="B1078" s="56" t="s">
        <v>2993</v>
      </c>
      <c r="C1078" s="56" t="s">
        <v>2052</v>
      </c>
      <c r="D1078" s="62">
        <v>13.98</v>
      </c>
    </row>
    <row r="1079" spans="1:4" x14ac:dyDescent="0.2">
      <c r="A1079" s="56">
        <v>1328</v>
      </c>
      <c r="B1079" s="56" t="s">
        <v>2994</v>
      </c>
      <c r="C1079" s="56" t="s">
        <v>2052</v>
      </c>
      <c r="D1079" s="62">
        <v>13.16</v>
      </c>
    </row>
    <row r="1080" spans="1:4" x14ac:dyDescent="0.2">
      <c r="A1080" s="56">
        <v>1321</v>
      </c>
      <c r="B1080" s="56" t="s">
        <v>2995</v>
      </c>
      <c r="C1080" s="56" t="s">
        <v>2052</v>
      </c>
      <c r="D1080" s="62">
        <v>12.18</v>
      </c>
    </row>
    <row r="1081" spans="1:4" x14ac:dyDescent="0.2">
      <c r="A1081" s="56">
        <v>1318</v>
      </c>
      <c r="B1081" s="56" t="s">
        <v>2996</v>
      </c>
      <c r="C1081" s="56" t="s">
        <v>2052</v>
      </c>
      <c r="D1081" s="62">
        <v>12.19</v>
      </c>
    </row>
    <row r="1082" spans="1:4" x14ac:dyDescent="0.2">
      <c r="A1082" s="56">
        <v>1322</v>
      </c>
      <c r="B1082" s="56" t="s">
        <v>2997</v>
      </c>
      <c r="C1082" s="56" t="s">
        <v>2052</v>
      </c>
      <c r="D1082" s="62">
        <v>12.88</v>
      </c>
    </row>
    <row r="1083" spans="1:4" x14ac:dyDescent="0.2">
      <c r="A1083" s="56">
        <v>1323</v>
      </c>
      <c r="B1083" s="56" t="s">
        <v>2998</v>
      </c>
      <c r="C1083" s="56" t="s">
        <v>2052</v>
      </c>
      <c r="D1083" s="62">
        <v>12.88</v>
      </c>
    </row>
    <row r="1084" spans="1:4" x14ac:dyDescent="0.2">
      <c r="A1084" s="56">
        <v>1319</v>
      </c>
      <c r="B1084" s="56" t="s">
        <v>2999</v>
      </c>
      <c r="C1084" s="56" t="s">
        <v>2052</v>
      </c>
      <c r="D1084" s="62">
        <v>10.85</v>
      </c>
    </row>
    <row r="1085" spans="1:4" x14ac:dyDescent="0.2">
      <c r="A1085" s="56">
        <v>11026</v>
      </c>
      <c r="B1085" s="56" t="s">
        <v>3000</v>
      </c>
      <c r="C1085" s="56" t="s">
        <v>2052</v>
      </c>
      <c r="D1085" s="62">
        <v>14.93</v>
      </c>
    </row>
    <row r="1086" spans="1:4" x14ac:dyDescent="0.2">
      <c r="A1086" s="56">
        <v>11027</v>
      </c>
      <c r="B1086" s="56" t="s">
        <v>3001</v>
      </c>
      <c r="C1086" s="56" t="s">
        <v>2052</v>
      </c>
      <c r="D1086" s="62">
        <v>15.54</v>
      </c>
    </row>
    <row r="1087" spans="1:4" x14ac:dyDescent="0.2">
      <c r="A1087" s="56">
        <v>11046</v>
      </c>
      <c r="B1087" s="56" t="s">
        <v>3002</v>
      </c>
      <c r="C1087" s="56" t="s">
        <v>2052</v>
      </c>
      <c r="D1087" s="62">
        <v>14.88</v>
      </c>
    </row>
    <row r="1088" spans="1:4" x14ac:dyDescent="0.2">
      <c r="A1088" s="56">
        <v>11047</v>
      </c>
      <c r="B1088" s="56" t="s">
        <v>3003</v>
      </c>
      <c r="C1088" s="56" t="s">
        <v>2052</v>
      </c>
      <c r="D1088" s="62">
        <v>16.23</v>
      </c>
    </row>
    <row r="1089" spans="1:4" x14ac:dyDescent="0.2">
      <c r="A1089" s="56">
        <v>43668</v>
      </c>
      <c r="B1089" s="56" t="s">
        <v>3004</v>
      </c>
      <c r="C1089" s="56" t="s">
        <v>2052</v>
      </c>
      <c r="D1089" s="62">
        <v>14.32</v>
      </c>
    </row>
    <row r="1090" spans="1:4" x14ac:dyDescent="0.2">
      <c r="A1090" s="56">
        <v>11049</v>
      </c>
      <c r="B1090" s="56" t="s">
        <v>3005</v>
      </c>
      <c r="C1090" s="56" t="s">
        <v>2052</v>
      </c>
      <c r="D1090" s="62">
        <v>15.51</v>
      </c>
    </row>
    <row r="1091" spans="1:4" x14ac:dyDescent="0.2">
      <c r="A1091" s="56">
        <v>43106</v>
      </c>
      <c r="B1091" s="56" t="s">
        <v>3006</v>
      </c>
      <c r="C1091" s="56" t="s">
        <v>2052</v>
      </c>
      <c r="D1091" s="62">
        <v>15.6</v>
      </c>
    </row>
    <row r="1092" spans="1:4" x14ac:dyDescent="0.2">
      <c r="A1092" s="56">
        <v>11051</v>
      </c>
      <c r="B1092" s="56" t="s">
        <v>3007</v>
      </c>
      <c r="C1092" s="56" t="s">
        <v>2052</v>
      </c>
      <c r="D1092" s="62">
        <v>16.28</v>
      </c>
    </row>
    <row r="1093" spans="1:4" x14ac:dyDescent="0.2">
      <c r="A1093" s="56">
        <v>11061</v>
      </c>
      <c r="B1093" s="56" t="s">
        <v>3008</v>
      </c>
      <c r="C1093" s="56" t="s">
        <v>2052</v>
      </c>
      <c r="D1093" s="62">
        <v>19.54</v>
      </c>
    </row>
    <row r="1094" spans="1:4" x14ac:dyDescent="0.2">
      <c r="A1094" s="56">
        <v>43667</v>
      </c>
      <c r="B1094" s="56" t="s">
        <v>3009</v>
      </c>
      <c r="C1094" s="56" t="s">
        <v>2052</v>
      </c>
      <c r="D1094" s="62">
        <v>14.2</v>
      </c>
    </row>
    <row r="1095" spans="1:4" x14ac:dyDescent="0.2">
      <c r="A1095" s="56">
        <v>1333</v>
      </c>
      <c r="B1095" s="56" t="s">
        <v>3010</v>
      </c>
      <c r="C1095" s="56" t="s">
        <v>2052</v>
      </c>
      <c r="D1095" s="62">
        <v>11.83</v>
      </c>
    </row>
    <row r="1096" spans="1:4" x14ac:dyDescent="0.2">
      <c r="A1096" s="56">
        <v>1330</v>
      </c>
      <c r="B1096" s="56" t="s">
        <v>3011</v>
      </c>
      <c r="C1096" s="56" t="s">
        <v>2052</v>
      </c>
      <c r="D1096" s="62">
        <v>11.72</v>
      </c>
    </row>
    <row r="1097" spans="1:4" x14ac:dyDescent="0.2">
      <c r="A1097" s="56">
        <v>10957</v>
      </c>
      <c r="B1097" s="56" t="s">
        <v>3012</v>
      </c>
      <c r="C1097" s="56" t="s">
        <v>2052</v>
      </c>
      <c r="D1097" s="62">
        <v>13.51</v>
      </c>
    </row>
    <row r="1098" spans="1:4" x14ac:dyDescent="0.2">
      <c r="A1098" s="56">
        <v>1332</v>
      </c>
      <c r="B1098" s="56" t="s">
        <v>3013</v>
      </c>
      <c r="C1098" s="56" t="s">
        <v>2052</v>
      </c>
      <c r="D1098" s="62">
        <v>12.02</v>
      </c>
    </row>
    <row r="1099" spans="1:4" x14ac:dyDescent="0.2">
      <c r="A1099" s="56">
        <v>1334</v>
      </c>
      <c r="B1099" s="56" t="s">
        <v>3014</v>
      </c>
      <c r="C1099" s="56" t="s">
        <v>2052</v>
      </c>
      <c r="D1099" s="62">
        <v>13.32</v>
      </c>
    </row>
    <row r="1100" spans="1:4" x14ac:dyDescent="0.2">
      <c r="A1100" s="56">
        <v>1335</v>
      </c>
      <c r="B1100" s="56" t="s">
        <v>3015</v>
      </c>
      <c r="C1100" s="56" t="s">
        <v>2052</v>
      </c>
      <c r="D1100" s="62">
        <v>13.77</v>
      </c>
    </row>
    <row r="1101" spans="1:4" x14ac:dyDescent="0.2">
      <c r="A1101" s="56">
        <v>40425</v>
      </c>
      <c r="B1101" s="56" t="s">
        <v>3016</v>
      </c>
      <c r="C1101" s="56" t="s">
        <v>2052</v>
      </c>
      <c r="D1101" s="62">
        <v>11.78</v>
      </c>
    </row>
    <row r="1102" spans="1:4" x14ac:dyDescent="0.2">
      <c r="A1102" s="56">
        <v>1337</v>
      </c>
      <c r="B1102" s="56" t="s">
        <v>3017</v>
      </c>
      <c r="C1102" s="56" t="s">
        <v>2052</v>
      </c>
      <c r="D1102" s="62">
        <v>13.51</v>
      </c>
    </row>
    <row r="1103" spans="1:4" x14ac:dyDescent="0.2">
      <c r="A1103" s="56">
        <v>1338</v>
      </c>
      <c r="B1103" s="56" t="s">
        <v>3018</v>
      </c>
      <c r="C1103" s="56" t="s">
        <v>2376</v>
      </c>
      <c r="D1103" s="62">
        <v>53.57</v>
      </c>
    </row>
    <row r="1104" spans="1:4" x14ac:dyDescent="0.2">
      <c r="A1104" s="56">
        <v>1340</v>
      </c>
      <c r="B1104" s="56" t="s">
        <v>3019</v>
      </c>
      <c r="C1104" s="56" t="s">
        <v>2376</v>
      </c>
      <c r="D1104" s="62">
        <v>61.93</v>
      </c>
    </row>
    <row r="1105" spans="1:4" x14ac:dyDescent="0.2">
      <c r="A1105" s="56">
        <v>1341</v>
      </c>
      <c r="B1105" s="56" t="s">
        <v>3020</v>
      </c>
      <c r="C1105" s="56" t="s">
        <v>2376</v>
      </c>
      <c r="D1105" s="62">
        <v>59.65</v>
      </c>
    </row>
    <row r="1106" spans="1:4" x14ac:dyDescent="0.2">
      <c r="A1106" s="56">
        <v>34659</v>
      </c>
      <c r="B1106" s="56" t="s">
        <v>3021</v>
      </c>
      <c r="C1106" s="56" t="s">
        <v>2376</v>
      </c>
      <c r="D1106" s="62">
        <v>42.58</v>
      </c>
    </row>
    <row r="1107" spans="1:4" x14ac:dyDescent="0.2">
      <c r="A1107" s="56">
        <v>34514</v>
      </c>
      <c r="B1107" s="56" t="s">
        <v>3022</v>
      </c>
      <c r="C1107" s="56" t="s">
        <v>2376</v>
      </c>
      <c r="D1107" s="62">
        <v>47.16</v>
      </c>
    </row>
    <row r="1108" spans="1:4" x14ac:dyDescent="0.2">
      <c r="A1108" s="56">
        <v>34660</v>
      </c>
      <c r="B1108" s="56" t="s">
        <v>3023</v>
      </c>
      <c r="C1108" s="56" t="s">
        <v>2376</v>
      </c>
      <c r="D1108" s="62">
        <v>59.85</v>
      </c>
    </row>
    <row r="1109" spans="1:4" x14ac:dyDescent="0.2">
      <c r="A1109" s="56">
        <v>34661</v>
      </c>
      <c r="B1109" s="56" t="s">
        <v>3024</v>
      </c>
      <c r="C1109" s="56" t="s">
        <v>2376</v>
      </c>
      <c r="D1109" s="62">
        <v>85.96</v>
      </c>
    </row>
    <row r="1110" spans="1:4" x14ac:dyDescent="0.2">
      <c r="A1110" s="56">
        <v>34667</v>
      </c>
      <c r="B1110" s="56" t="s">
        <v>3025</v>
      </c>
      <c r="C1110" s="56" t="s">
        <v>2376</v>
      </c>
      <c r="D1110" s="62">
        <v>31.13</v>
      </c>
    </row>
    <row r="1111" spans="1:4" x14ac:dyDescent="0.2">
      <c r="A1111" s="56">
        <v>34668</v>
      </c>
      <c r="B1111" s="56" t="s">
        <v>3026</v>
      </c>
      <c r="C1111" s="56" t="s">
        <v>2376</v>
      </c>
      <c r="D1111" s="62">
        <v>40.68</v>
      </c>
    </row>
    <row r="1112" spans="1:4" x14ac:dyDescent="0.2">
      <c r="A1112" s="56">
        <v>34741</v>
      </c>
      <c r="B1112" s="56" t="s">
        <v>3027</v>
      </c>
      <c r="C1112" s="56" t="s">
        <v>2376</v>
      </c>
      <c r="D1112" s="62">
        <v>44.76</v>
      </c>
    </row>
    <row r="1113" spans="1:4" x14ac:dyDescent="0.2">
      <c r="A1113" s="56">
        <v>34664</v>
      </c>
      <c r="B1113" s="56" t="s">
        <v>3028</v>
      </c>
      <c r="C1113" s="56" t="s">
        <v>2376</v>
      </c>
      <c r="D1113" s="62">
        <v>48.84</v>
      </c>
    </row>
    <row r="1114" spans="1:4" x14ac:dyDescent="0.2">
      <c r="A1114" s="56">
        <v>34665</v>
      </c>
      <c r="B1114" s="56" t="s">
        <v>3029</v>
      </c>
      <c r="C1114" s="56" t="s">
        <v>2376</v>
      </c>
      <c r="D1114" s="62">
        <v>60.63</v>
      </c>
    </row>
    <row r="1115" spans="1:4" x14ac:dyDescent="0.2">
      <c r="A1115" s="56">
        <v>34666</v>
      </c>
      <c r="B1115" s="56" t="s">
        <v>3030</v>
      </c>
      <c r="C1115" s="56" t="s">
        <v>2376</v>
      </c>
      <c r="D1115" s="62">
        <v>91.58</v>
      </c>
    </row>
    <row r="1116" spans="1:4" x14ac:dyDescent="0.2">
      <c r="A1116" s="56">
        <v>34669</v>
      </c>
      <c r="B1116" s="56" t="s">
        <v>3031</v>
      </c>
      <c r="C1116" s="56" t="s">
        <v>2376</v>
      </c>
      <c r="D1116" s="62">
        <v>33.58</v>
      </c>
    </row>
    <row r="1117" spans="1:4" x14ac:dyDescent="0.2">
      <c r="A1117" s="56">
        <v>34670</v>
      </c>
      <c r="B1117" s="56" t="s">
        <v>3032</v>
      </c>
      <c r="C1117" s="56" t="s">
        <v>2376</v>
      </c>
      <c r="D1117" s="62">
        <v>41.07</v>
      </c>
    </row>
    <row r="1118" spans="1:4" x14ac:dyDescent="0.2">
      <c r="A1118" s="56">
        <v>34671</v>
      </c>
      <c r="B1118" s="56" t="s">
        <v>3033</v>
      </c>
      <c r="C1118" s="56" t="s">
        <v>2376</v>
      </c>
      <c r="D1118" s="62">
        <v>34.28</v>
      </c>
    </row>
    <row r="1119" spans="1:4" x14ac:dyDescent="0.2">
      <c r="A1119" s="56">
        <v>34672</v>
      </c>
      <c r="B1119" s="56" t="s">
        <v>3034</v>
      </c>
      <c r="C1119" s="56" t="s">
        <v>2376</v>
      </c>
      <c r="D1119" s="62">
        <v>36.15</v>
      </c>
    </row>
    <row r="1120" spans="1:4" x14ac:dyDescent="0.2">
      <c r="A1120" s="56">
        <v>34673</v>
      </c>
      <c r="B1120" s="56" t="s">
        <v>3035</v>
      </c>
      <c r="C1120" s="56" t="s">
        <v>2376</v>
      </c>
      <c r="D1120" s="62">
        <v>44.11</v>
      </c>
    </row>
    <row r="1121" spans="1:4" x14ac:dyDescent="0.2">
      <c r="A1121" s="56">
        <v>34674</v>
      </c>
      <c r="B1121" s="56" t="s">
        <v>3036</v>
      </c>
      <c r="C1121" s="56" t="s">
        <v>2376</v>
      </c>
      <c r="D1121" s="62">
        <v>58.64</v>
      </c>
    </row>
    <row r="1122" spans="1:4" x14ac:dyDescent="0.2">
      <c r="A1122" s="56">
        <v>34675</v>
      </c>
      <c r="B1122" s="56" t="s">
        <v>3037</v>
      </c>
      <c r="C1122" s="56" t="s">
        <v>2376</v>
      </c>
      <c r="D1122" s="62">
        <v>71.5</v>
      </c>
    </row>
    <row r="1123" spans="1:4" x14ac:dyDescent="0.2">
      <c r="A1123" s="56">
        <v>34676</v>
      </c>
      <c r="B1123" s="56" t="s">
        <v>3038</v>
      </c>
      <c r="C1123" s="56" t="s">
        <v>2376</v>
      </c>
      <c r="D1123" s="62">
        <v>20.58</v>
      </c>
    </row>
    <row r="1124" spans="1:4" x14ac:dyDescent="0.2">
      <c r="A1124" s="56">
        <v>34677</v>
      </c>
      <c r="B1124" s="56" t="s">
        <v>3039</v>
      </c>
      <c r="C1124" s="56" t="s">
        <v>2376</v>
      </c>
      <c r="D1124" s="62">
        <v>27.67</v>
      </c>
    </row>
    <row r="1125" spans="1:4" x14ac:dyDescent="0.2">
      <c r="A1125" s="56">
        <v>43126</v>
      </c>
      <c r="B1125" s="56" t="s">
        <v>3040</v>
      </c>
      <c r="C1125" s="56" t="s">
        <v>2376</v>
      </c>
      <c r="D1125" s="62">
        <v>106.89</v>
      </c>
    </row>
    <row r="1126" spans="1:4" x14ac:dyDescent="0.2">
      <c r="A1126" s="56">
        <v>43124</v>
      </c>
      <c r="B1126" s="56" t="s">
        <v>3041</v>
      </c>
      <c r="C1126" s="56" t="s">
        <v>2376</v>
      </c>
      <c r="D1126" s="62">
        <v>124.81</v>
      </c>
    </row>
    <row r="1127" spans="1:4" x14ac:dyDescent="0.2">
      <c r="A1127" s="56">
        <v>43125</v>
      </c>
      <c r="B1127" s="56" t="s">
        <v>3042</v>
      </c>
      <c r="C1127" s="56" t="s">
        <v>2376</v>
      </c>
      <c r="D1127" s="62">
        <v>161.86000000000001</v>
      </c>
    </row>
    <row r="1128" spans="1:4" x14ac:dyDescent="0.2">
      <c r="A1128" s="56">
        <v>40623</v>
      </c>
      <c r="B1128" s="56" t="s">
        <v>3043</v>
      </c>
      <c r="C1128" s="56" t="s">
        <v>2390</v>
      </c>
      <c r="D1128" s="62">
        <v>131.55000000000001</v>
      </c>
    </row>
    <row r="1129" spans="1:4" x14ac:dyDescent="0.2">
      <c r="A1129" s="56">
        <v>43701</v>
      </c>
      <c r="B1129" s="56" t="s">
        <v>3044</v>
      </c>
      <c r="C1129" s="56" t="s">
        <v>2052</v>
      </c>
      <c r="D1129" s="62">
        <v>39.5</v>
      </c>
    </row>
    <row r="1130" spans="1:4" x14ac:dyDescent="0.2">
      <c r="A1130" s="56">
        <v>1345</v>
      </c>
      <c r="B1130" s="56" t="s">
        <v>377</v>
      </c>
      <c r="C1130" s="56" t="s">
        <v>2376</v>
      </c>
      <c r="D1130" s="62">
        <v>111.06</v>
      </c>
    </row>
    <row r="1131" spans="1:4" x14ac:dyDescent="0.2">
      <c r="A1131" s="56">
        <v>1346</v>
      </c>
      <c r="B1131" s="56" t="s">
        <v>620</v>
      </c>
      <c r="C1131" s="56" t="s">
        <v>2376</v>
      </c>
      <c r="D1131" s="62">
        <v>64.599999999999994</v>
      </c>
    </row>
    <row r="1132" spans="1:4" x14ac:dyDescent="0.2">
      <c r="A1132" s="56">
        <v>1347</v>
      </c>
      <c r="B1132" s="56" t="s">
        <v>3045</v>
      </c>
      <c r="C1132" s="56" t="s">
        <v>2376</v>
      </c>
      <c r="D1132" s="62">
        <v>80.05</v>
      </c>
    </row>
    <row r="1133" spans="1:4" x14ac:dyDescent="0.2">
      <c r="A1133" s="56">
        <v>43678</v>
      </c>
      <c r="B1133" s="56" t="s">
        <v>3046</v>
      </c>
      <c r="C1133" s="56" t="s">
        <v>2376</v>
      </c>
      <c r="D1133" s="62">
        <v>92.85</v>
      </c>
    </row>
    <row r="1134" spans="1:4" x14ac:dyDescent="0.2">
      <c r="A1134" s="56">
        <v>43680</v>
      </c>
      <c r="B1134" s="56" t="s">
        <v>3047</v>
      </c>
      <c r="C1134" s="56" t="s">
        <v>2376</v>
      </c>
      <c r="D1134" s="62">
        <v>133.76</v>
      </c>
    </row>
    <row r="1135" spans="1:4" x14ac:dyDescent="0.2">
      <c r="A1135" s="56">
        <v>43679</v>
      </c>
      <c r="B1135" s="56" t="s">
        <v>3048</v>
      </c>
      <c r="C1135" s="56" t="s">
        <v>2376</v>
      </c>
      <c r="D1135" s="62">
        <v>46.94</v>
      </c>
    </row>
    <row r="1136" spans="1:4" x14ac:dyDescent="0.2">
      <c r="A1136" s="56">
        <v>1355</v>
      </c>
      <c r="B1136" s="56" t="s">
        <v>3049</v>
      </c>
      <c r="C1136" s="56" t="s">
        <v>2376</v>
      </c>
      <c r="D1136" s="62">
        <v>53.42</v>
      </c>
    </row>
    <row r="1137" spans="1:4" x14ac:dyDescent="0.2">
      <c r="A1137" s="56">
        <v>1358</v>
      </c>
      <c r="B1137" s="56" t="s">
        <v>3050</v>
      </c>
      <c r="C1137" s="56" t="s">
        <v>2376</v>
      </c>
      <c r="D1137" s="62">
        <v>65.58</v>
      </c>
    </row>
    <row r="1138" spans="1:4" x14ac:dyDescent="0.2">
      <c r="A1138" s="56">
        <v>43681</v>
      </c>
      <c r="B1138" s="56" t="s">
        <v>3051</v>
      </c>
      <c r="C1138" s="56" t="s">
        <v>2376</v>
      </c>
      <c r="D1138" s="62">
        <v>41.32</v>
      </c>
    </row>
    <row r="1139" spans="1:4" x14ac:dyDescent="0.2">
      <c r="A1139" s="56">
        <v>43677</v>
      </c>
      <c r="B1139" s="56" t="s">
        <v>3052</v>
      </c>
      <c r="C1139" s="56" t="s">
        <v>2376</v>
      </c>
      <c r="D1139" s="62">
        <v>81.37</v>
      </c>
    </row>
    <row r="1140" spans="1:4" x14ac:dyDescent="0.2">
      <c r="A1140" s="56">
        <v>43682</v>
      </c>
      <c r="B1140" s="56" t="s">
        <v>1797</v>
      </c>
      <c r="C1140" s="56" t="s">
        <v>2376</v>
      </c>
      <c r="D1140" s="62">
        <v>24.94</v>
      </c>
    </row>
    <row r="1141" spans="1:4" x14ac:dyDescent="0.2">
      <c r="A1141" s="56">
        <v>20971</v>
      </c>
      <c r="B1141" s="56" t="s">
        <v>3053</v>
      </c>
      <c r="C1141" s="56" t="s">
        <v>2005</v>
      </c>
      <c r="D1141" s="62">
        <v>18.989999999999998</v>
      </c>
    </row>
    <row r="1142" spans="1:4" x14ac:dyDescent="0.2">
      <c r="A1142" s="56">
        <v>13279</v>
      </c>
      <c r="B1142" s="56" t="s">
        <v>3054</v>
      </c>
      <c r="C1142" s="56" t="s">
        <v>2052</v>
      </c>
      <c r="D1142" s="62">
        <v>22.09</v>
      </c>
    </row>
    <row r="1143" spans="1:4" x14ac:dyDescent="0.2">
      <c r="A1143" s="56">
        <v>11977</v>
      </c>
      <c r="B1143" s="56" t="s">
        <v>3055</v>
      </c>
      <c r="C1143" s="56" t="s">
        <v>2005</v>
      </c>
      <c r="D1143" s="62">
        <v>11.44</v>
      </c>
    </row>
    <row r="1144" spans="1:4" x14ac:dyDescent="0.2">
      <c r="A1144" s="56">
        <v>11975</v>
      </c>
      <c r="B1144" s="56" t="s">
        <v>3056</v>
      </c>
      <c r="C1144" s="56" t="s">
        <v>2005</v>
      </c>
      <c r="D1144" s="62">
        <v>25.08</v>
      </c>
    </row>
    <row r="1145" spans="1:4" x14ac:dyDescent="0.2">
      <c r="A1145" s="56">
        <v>39746</v>
      </c>
      <c r="B1145" s="56" t="s">
        <v>3057</v>
      </c>
      <c r="C1145" s="56" t="s">
        <v>2005</v>
      </c>
      <c r="D1145" s="62">
        <v>279.14999999999998</v>
      </c>
    </row>
    <row r="1146" spans="1:4" x14ac:dyDescent="0.2">
      <c r="A1146" s="56">
        <v>11976</v>
      </c>
      <c r="B1146" s="56" t="s">
        <v>1517</v>
      </c>
      <c r="C1146" s="56" t="s">
        <v>2005</v>
      </c>
      <c r="D1146" s="62">
        <v>1.28</v>
      </c>
    </row>
    <row r="1147" spans="1:4" x14ac:dyDescent="0.2">
      <c r="A1147" s="56">
        <v>1368</v>
      </c>
      <c r="B1147" s="56" t="s">
        <v>3058</v>
      </c>
      <c r="C1147" s="56" t="s">
        <v>2005</v>
      </c>
      <c r="D1147" s="62">
        <v>73.8</v>
      </c>
    </row>
    <row r="1148" spans="1:4" x14ac:dyDescent="0.2">
      <c r="A1148" s="56">
        <v>1367</v>
      </c>
      <c r="B1148" s="56" t="s">
        <v>3059</v>
      </c>
      <c r="C1148" s="56" t="s">
        <v>2005</v>
      </c>
      <c r="D1148" s="62">
        <v>238.72</v>
      </c>
    </row>
    <row r="1149" spans="1:4" x14ac:dyDescent="0.2">
      <c r="A1149" s="56">
        <v>1380</v>
      </c>
      <c r="B1149" s="56" t="s">
        <v>934</v>
      </c>
      <c r="C1149" s="56" t="s">
        <v>2052</v>
      </c>
      <c r="D1149" s="62">
        <v>3.08</v>
      </c>
    </row>
    <row r="1150" spans="1:4" x14ac:dyDescent="0.2">
      <c r="A1150" s="56">
        <v>1375</v>
      </c>
      <c r="B1150" s="56" t="s">
        <v>3060</v>
      </c>
      <c r="C1150" s="56" t="s">
        <v>2052</v>
      </c>
      <c r="D1150" s="62">
        <v>24.85</v>
      </c>
    </row>
    <row r="1151" spans="1:4" x14ac:dyDescent="0.2">
      <c r="A1151" s="56">
        <v>1379</v>
      </c>
      <c r="B1151" s="56" t="s">
        <v>316</v>
      </c>
      <c r="C1151" s="56" t="s">
        <v>2052</v>
      </c>
      <c r="D1151" s="62">
        <v>0.98</v>
      </c>
    </row>
    <row r="1152" spans="1:4" x14ac:dyDescent="0.2">
      <c r="A1152" s="56">
        <v>13284</v>
      </c>
      <c r="B1152" s="56" t="s">
        <v>3061</v>
      </c>
      <c r="C1152" s="56" t="s">
        <v>2052</v>
      </c>
      <c r="D1152" s="62">
        <v>0.99</v>
      </c>
    </row>
    <row r="1153" spans="1:4" x14ac:dyDescent="0.2">
      <c r="A1153" s="56">
        <v>44528</v>
      </c>
      <c r="B1153" s="56" t="s">
        <v>3062</v>
      </c>
      <c r="C1153" s="56" t="s">
        <v>2052</v>
      </c>
      <c r="D1153" s="62">
        <v>3.7</v>
      </c>
    </row>
    <row r="1154" spans="1:4" x14ac:dyDescent="0.2">
      <c r="A1154" s="56">
        <v>34753</v>
      </c>
      <c r="B1154" s="56" t="s">
        <v>3063</v>
      </c>
      <c r="C1154" s="56" t="s">
        <v>2052</v>
      </c>
      <c r="D1154" s="62">
        <v>1.07</v>
      </c>
    </row>
    <row r="1155" spans="1:4" x14ac:dyDescent="0.2">
      <c r="A1155" s="56">
        <v>420</v>
      </c>
      <c r="B1155" s="56" t="s">
        <v>3064</v>
      </c>
      <c r="C1155" s="56" t="s">
        <v>2005</v>
      </c>
      <c r="D1155" s="62">
        <v>29.47</v>
      </c>
    </row>
    <row r="1156" spans="1:4" x14ac:dyDescent="0.2">
      <c r="A1156" s="56">
        <v>12327</v>
      </c>
      <c r="B1156" s="56" t="s">
        <v>3065</v>
      </c>
      <c r="C1156" s="56" t="s">
        <v>2005</v>
      </c>
      <c r="D1156" s="62">
        <v>35.11</v>
      </c>
    </row>
    <row r="1157" spans="1:4" x14ac:dyDescent="0.2">
      <c r="A1157" s="56">
        <v>36148</v>
      </c>
      <c r="B1157" s="56" t="s">
        <v>3066</v>
      </c>
      <c r="C1157" s="56" t="s">
        <v>2005</v>
      </c>
      <c r="D1157" s="62">
        <v>64.8</v>
      </c>
    </row>
    <row r="1158" spans="1:4" x14ac:dyDescent="0.2">
      <c r="A1158" s="56">
        <v>12329</v>
      </c>
      <c r="B1158" s="56" t="s">
        <v>3067</v>
      </c>
      <c r="C1158" s="56" t="s">
        <v>2052</v>
      </c>
      <c r="D1158" s="62">
        <v>119.21</v>
      </c>
    </row>
    <row r="1159" spans="1:4" x14ac:dyDescent="0.2">
      <c r="A1159" s="56">
        <v>1339</v>
      </c>
      <c r="B1159" s="56" t="s">
        <v>494</v>
      </c>
      <c r="C1159" s="56" t="s">
        <v>2052</v>
      </c>
      <c r="D1159" s="62">
        <v>53.71</v>
      </c>
    </row>
    <row r="1160" spans="1:4" x14ac:dyDescent="0.2">
      <c r="A1160" s="56">
        <v>44396</v>
      </c>
      <c r="B1160" s="56" t="s">
        <v>3068</v>
      </c>
      <c r="C1160" s="56" t="s">
        <v>2052</v>
      </c>
      <c r="D1160" s="62">
        <v>28.58</v>
      </c>
    </row>
    <row r="1161" spans="1:4" x14ac:dyDescent="0.2">
      <c r="A1161" s="56">
        <v>44327</v>
      </c>
      <c r="B1161" s="56" t="s">
        <v>3069</v>
      </c>
      <c r="C1161" s="56" t="s">
        <v>2053</v>
      </c>
      <c r="D1161" s="62">
        <v>97.2</v>
      </c>
    </row>
    <row r="1162" spans="1:4" x14ac:dyDescent="0.2">
      <c r="A1162" s="56">
        <v>37418</v>
      </c>
      <c r="B1162" s="56" t="s">
        <v>3070</v>
      </c>
      <c r="C1162" s="56" t="s">
        <v>2005</v>
      </c>
      <c r="D1162" s="62">
        <v>19.34</v>
      </c>
    </row>
    <row r="1163" spans="1:4" x14ac:dyDescent="0.2">
      <c r="A1163" s="56">
        <v>37419</v>
      </c>
      <c r="B1163" s="56" t="s">
        <v>3071</v>
      </c>
      <c r="C1163" s="56" t="s">
        <v>2005</v>
      </c>
      <c r="D1163" s="62">
        <v>19.86</v>
      </c>
    </row>
    <row r="1164" spans="1:4" x14ac:dyDescent="0.2">
      <c r="A1164" s="56">
        <v>1427</v>
      </c>
      <c r="B1164" s="56" t="s">
        <v>3072</v>
      </c>
      <c r="C1164" s="56" t="s">
        <v>2005</v>
      </c>
      <c r="D1164" s="62">
        <v>21.34</v>
      </c>
    </row>
    <row r="1165" spans="1:4" x14ac:dyDescent="0.2">
      <c r="A1165" s="56">
        <v>1402</v>
      </c>
      <c r="B1165" s="56" t="s">
        <v>3073</v>
      </c>
      <c r="C1165" s="56" t="s">
        <v>2005</v>
      </c>
      <c r="D1165" s="62">
        <v>7.39</v>
      </c>
    </row>
    <row r="1166" spans="1:4" x14ac:dyDescent="0.2">
      <c r="A1166" s="56">
        <v>1420</v>
      </c>
      <c r="B1166" s="56" t="s">
        <v>3074</v>
      </c>
      <c r="C1166" s="56" t="s">
        <v>2005</v>
      </c>
      <c r="D1166" s="62">
        <v>9.5</v>
      </c>
    </row>
    <row r="1167" spans="1:4" x14ac:dyDescent="0.2">
      <c r="A1167" s="56">
        <v>1419</v>
      </c>
      <c r="B1167" s="56" t="s">
        <v>3075</v>
      </c>
      <c r="C1167" s="56" t="s">
        <v>2005</v>
      </c>
      <c r="D1167" s="62">
        <v>11.47</v>
      </c>
    </row>
    <row r="1168" spans="1:4" x14ac:dyDescent="0.2">
      <c r="A1168" s="56">
        <v>1414</v>
      </c>
      <c r="B1168" s="56" t="s">
        <v>3076</v>
      </c>
      <c r="C1168" s="56" t="s">
        <v>2005</v>
      </c>
      <c r="D1168" s="62">
        <v>11.22</v>
      </c>
    </row>
    <row r="1169" spans="1:4" x14ac:dyDescent="0.2">
      <c r="A1169" s="56">
        <v>1413</v>
      </c>
      <c r="B1169" s="56" t="s">
        <v>3077</v>
      </c>
      <c r="C1169" s="56" t="s">
        <v>2005</v>
      </c>
      <c r="D1169" s="62">
        <v>16.579999999999998</v>
      </c>
    </row>
    <row r="1170" spans="1:4" x14ac:dyDescent="0.2">
      <c r="A1170" s="56">
        <v>1412</v>
      </c>
      <c r="B1170" s="56" t="s">
        <v>3078</v>
      </c>
      <c r="C1170" s="56" t="s">
        <v>2005</v>
      </c>
      <c r="D1170" s="62">
        <v>14.05</v>
      </c>
    </row>
    <row r="1171" spans="1:4" x14ac:dyDescent="0.2">
      <c r="A1171" s="56">
        <v>1406</v>
      </c>
      <c r="B1171" s="56" t="s">
        <v>3079</v>
      </c>
      <c r="C1171" s="56" t="s">
        <v>2005</v>
      </c>
      <c r="D1171" s="62">
        <v>16.95</v>
      </c>
    </row>
    <row r="1172" spans="1:4" x14ac:dyDescent="0.2">
      <c r="A1172" s="56">
        <v>11281</v>
      </c>
      <c r="B1172" s="56" t="s">
        <v>3080</v>
      </c>
      <c r="C1172" s="56" t="s">
        <v>2005</v>
      </c>
      <c r="D1172" s="62">
        <v>11299.9</v>
      </c>
    </row>
    <row r="1173" spans="1:4" x14ac:dyDescent="0.2">
      <c r="A1173" s="56">
        <v>1442</v>
      </c>
      <c r="B1173" s="56" t="s">
        <v>3081</v>
      </c>
      <c r="C1173" s="56" t="s">
        <v>2005</v>
      </c>
      <c r="D1173" s="62">
        <v>9486.18</v>
      </c>
    </row>
    <row r="1174" spans="1:4" x14ac:dyDescent="0.2">
      <c r="A1174" s="56">
        <v>13457</v>
      </c>
      <c r="B1174" s="56" t="s">
        <v>3082</v>
      </c>
      <c r="C1174" s="56" t="s">
        <v>2005</v>
      </c>
      <c r="D1174" s="62">
        <v>8188.33</v>
      </c>
    </row>
    <row r="1175" spans="1:4" x14ac:dyDescent="0.2">
      <c r="A1175" s="56">
        <v>40699</v>
      </c>
      <c r="B1175" s="56" t="s">
        <v>3083</v>
      </c>
      <c r="C1175" s="56" t="s">
        <v>2005</v>
      </c>
      <c r="D1175" s="62">
        <v>6329.89</v>
      </c>
    </row>
    <row r="1176" spans="1:4" x14ac:dyDescent="0.2">
      <c r="A1176" s="56">
        <v>40701</v>
      </c>
      <c r="B1176" s="56" t="s">
        <v>3084</v>
      </c>
      <c r="C1176" s="56" t="s">
        <v>2005</v>
      </c>
      <c r="D1176" s="62">
        <v>111921.16</v>
      </c>
    </row>
    <row r="1177" spans="1:4" x14ac:dyDescent="0.2">
      <c r="A1177" s="56">
        <v>40700</v>
      </c>
      <c r="B1177" s="56" t="s">
        <v>3085</v>
      </c>
      <c r="C1177" s="56" t="s">
        <v>2005</v>
      </c>
      <c r="D1177" s="62">
        <v>14735.16</v>
      </c>
    </row>
    <row r="1178" spans="1:4" x14ac:dyDescent="0.2">
      <c r="A1178" s="56">
        <v>13458</v>
      </c>
      <c r="B1178" s="56" t="s">
        <v>3086</v>
      </c>
      <c r="C1178" s="56" t="s">
        <v>2005</v>
      </c>
      <c r="D1178" s="62">
        <v>14002.04</v>
      </c>
    </row>
    <row r="1179" spans="1:4" x14ac:dyDescent="0.2">
      <c r="A1179" s="56">
        <v>11134</v>
      </c>
      <c r="B1179" s="56" t="s">
        <v>697</v>
      </c>
      <c r="C1179" s="56" t="s">
        <v>2376</v>
      </c>
      <c r="D1179" s="62">
        <v>92.03</v>
      </c>
    </row>
    <row r="1180" spans="1:4" x14ac:dyDescent="0.2">
      <c r="A1180" s="56">
        <v>11135</v>
      </c>
      <c r="B1180" s="56" t="s">
        <v>3087</v>
      </c>
      <c r="C1180" s="56" t="s">
        <v>2376</v>
      </c>
      <c r="D1180" s="62">
        <v>99.36</v>
      </c>
    </row>
    <row r="1181" spans="1:4" x14ac:dyDescent="0.2">
      <c r="A1181" s="56">
        <v>11136</v>
      </c>
      <c r="B1181" s="56" t="s">
        <v>3088</v>
      </c>
      <c r="C1181" s="56" t="s">
        <v>2376</v>
      </c>
      <c r="D1181" s="62">
        <v>113.78</v>
      </c>
    </row>
    <row r="1182" spans="1:4" x14ac:dyDescent="0.2">
      <c r="A1182" s="56">
        <v>34743</v>
      </c>
      <c r="B1182" s="56" t="s">
        <v>3089</v>
      </c>
      <c r="C1182" s="56" t="s">
        <v>2376</v>
      </c>
      <c r="D1182" s="62">
        <v>137.28</v>
      </c>
    </row>
    <row r="1183" spans="1:4" x14ac:dyDescent="0.2">
      <c r="A1183" s="56">
        <v>11137</v>
      </c>
      <c r="B1183" s="56" t="s">
        <v>3090</v>
      </c>
      <c r="C1183" s="56" t="s">
        <v>2376</v>
      </c>
      <c r="D1183" s="62">
        <v>155.91999999999999</v>
      </c>
    </row>
    <row r="1184" spans="1:4" x14ac:dyDescent="0.2">
      <c r="A1184" s="56">
        <v>34745</v>
      </c>
      <c r="B1184" s="56" t="s">
        <v>3091</v>
      </c>
      <c r="C1184" s="56" t="s">
        <v>2376</v>
      </c>
      <c r="D1184" s="62">
        <v>185.42</v>
      </c>
    </row>
    <row r="1185" spans="1:4" x14ac:dyDescent="0.2">
      <c r="A1185" s="56">
        <v>34746</v>
      </c>
      <c r="B1185" s="56" t="s">
        <v>3092</v>
      </c>
      <c r="C1185" s="56" t="s">
        <v>2376</v>
      </c>
      <c r="D1185" s="62">
        <v>50.56</v>
      </c>
    </row>
    <row r="1186" spans="1:4" x14ac:dyDescent="0.2">
      <c r="A1186" s="56">
        <v>1360</v>
      </c>
      <c r="B1186" s="56" t="s">
        <v>3093</v>
      </c>
      <c r="C1186" s="56" t="s">
        <v>2376</v>
      </c>
      <c r="D1186" s="62">
        <v>58.99</v>
      </c>
    </row>
    <row r="1187" spans="1:4" x14ac:dyDescent="0.2">
      <c r="A1187" s="56">
        <v>36524</v>
      </c>
      <c r="B1187" s="56" t="s">
        <v>3094</v>
      </c>
      <c r="C1187" s="56" t="s">
        <v>2005</v>
      </c>
      <c r="D1187" s="62">
        <v>187749.54</v>
      </c>
    </row>
    <row r="1188" spans="1:4" x14ac:dyDescent="0.2">
      <c r="A1188" s="56">
        <v>36526</v>
      </c>
      <c r="B1188" s="56" t="s">
        <v>3095</v>
      </c>
      <c r="C1188" s="56" t="s">
        <v>2005</v>
      </c>
      <c r="D1188" s="62">
        <v>151296.23000000001</v>
      </c>
    </row>
    <row r="1189" spans="1:4" x14ac:dyDescent="0.2">
      <c r="A1189" s="56">
        <v>36523</v>
      </c>
      <c r="B1189" s="56" t="s">
        <v>3096</v>
      </c>
      <c r="C1189" s="56" t="s">
        <v>2005</v>
      </c>
      <c r="D1189" s="62">
        <v>323904.81</v>
      </c>
    </row>
    <row r="1190" spans="1:4" x14ac:dyDescent="0.2">
      <c r="A1190" s="56">
        <v>36527</v>
      </c>
      <c r="B1190" s="56" t="s">
        <v>3097</v>
      </c>
      <c r="C1190" s="56" t="s">
        <v>2005</v>
      </c>
      <c r="D1190" s="62">
        <v>351827.34</v>
      </c>
    </row>
    <row r="1191" spans="1:4" x14ac:dyDescent="0.2">
      <c r="A1191" s="56">
        <v>13803</v>
      </c>
      <c r="B1191" s="56" t="s">
        <v>3098</v>
      </c>
      <c r="C1191" s="56" t="s">
        <v>2005</v>
      </c>
      <c r="D1191" s="62">
        <v>127217.7</v>
      </c>
    </row>
    <row r="1192" spans="1:4" x14ac:dyDescent="0.2">
      <c r="A1192" s="56">
        <v>38642</v>
      </c>
      <c r="B1192" s="56" t="s">
        <v>3099</v>
      </c>
      <c r="C1192" s="56" t="s">
        <v>2005</v>
      </c>
      <c r="D1192" s="62">
        <v>81914.429999999993</v>
      </c>
    </row>
    <row r="1193" spans="1:4" x14ac:dyDescent="0.2">
      <c r="A1193" s="56">
        <v>36522</v>
      </c>
      <c r="B1193" s="56" t="s">
        <v>3100</v>
      </c>
      <c r="C1193" s="56" t="s">
        <v>2005</v>
      </c>
      <c r="D1193" s="62">
        <v>95265.51</v>
      </c>
    </row>
    <row r="1194" spans="1:4" x14ac:dyDescent="0.2">
      <c r="A1194" s="56">
        <v>36525</v>
      </c>
      <c r="B1194" s="56" t="s">
        <v>3101</v>
      </c>
      <c r="C1194" s="56" t="s">
        <v>2005</v>
      </c>
      <c r="D1194" s="62">
        <v>127582.76</v>
      </c>
    </row>
    <row r="1195" spans="1:4" x14ac:dyDescent="0.2">
      <c r="A1195" s="56">
        <v>34348</v>
      </c>
      <c r="B1195" s="56" t="s">
        <v>3102</v>
      </c>
      <c r="C1195" s="56" t="s">
        <v>2048</v>
      </c>
      <c r="D1195" s="62">
        <v>22.34</v>
      </c>
    </row>
    <row r="1196" spans="1:4" x14ac:dyDescent="0.2">
      <c r="A1196" s="56">
        <v>34347</v>
      </c>
      <c r="B1196" s="56" t="s">
        <v>3103</v>
      </c>
      <c r="C1196" s="56" t="s">
        <v>2048</v>
      </c>
      <c r="D1196" s="62">
        <v>15.97</v>
      </c>
    </row>
    <row r="1197" spans="1:4" x14ac:dyDescent="0.2">
      <c r="A1197" s="56">
        <v>11146</v>
      </c>
      <c r="B1197" s="56" t="s">
        <v>3104</v>
      </c>
      <c r="C1197" s="56" t="s">
        <v>2140</v>
      </c>
      <c r="D1197" s="62">
        <v>523.24</v>
      </c>
    </row>
    <row r="1198" spans="1:4" x14ac:dyDescent="0.2">
      <c r="A1198" s="56">
        <v>11147</v>
      </c>
      <c r="B1198" s="56" t="s">
        <v>3105</v>
      </c>
      <c r="C1198" s="56" t="s">
        <v>2140</v>
      </c>
      <c r="D1198" s="62">
        <v>543.72</v>
      </c>
    </row>
    <row r="1199" spans="1:4" x14ac:dyDescent="0.2">
      <c r="A1199" s="56">
        <v>34872</v>
      </c>
      <c r="B1199" s="56" t="s">
        <v>3106</v>
      </c>
      <c r="C1199" s="56" t="s">
        <v>2140</v>
      </c>
      <c r="D1199" s="62">
        <v>549.82000000000005</v>
      </c>
    </row>
    <row r="1200" spans="1:4" x14ac:dyDescent="0.2">
      <c r="A1200" s="56">
        <v>34491</v>
      </c>
      <c r="B1200" s="56" t="s">
        <v>3107</v>
      </c>
      <c r="C1200" s="56" t="s">
        <v>2140</v>
      </c>
      <c r="D1200" s="62">
        <v>565.75</v>
      </c>
    </row>
    <row r="1201" spans="1:4" x14ac:dyDescent="0.2">
      <c r="A1201" s="56">
        <v>34770</v>
      </c>
      <c r="B1201" s="56" t="s">
        <v>3108</v>
      </c>
      <c r="C1201" s="56" t="s">
        <v>2971</v>
      </c>
      <c r="D1201" s="62">
        <v>513.98</v>
      </c>
    </row>
    <row r="1202" spans="1:4" x14ac:dyDescent="0.2">
      <c r="A1202" s="56">
        <v>1518</v>
      </c>
      <c r="B1202" s="56" t="s">
        <v>3109</v>
      </c>
      <c r="C1202" s="56" t="s">
        <v>2971</v>
      </c>
      <c r="D1202" s="62">
        <v>524</v>
      </c>
    </row>
    <row r="1203" spans="1:4" x14ac:dyDescent="0.2">
      <c r="A1203" s="56">
        <v>41965</v>
      </c>
      <c r="B1203" s="56" t="s">
        <v>3110</v>
      </c>
      <c r="C1203" s="56" t="s">
        <v>2971</v>
      </c>
      <c r="D1203" s="62">
        <v>459.46</v>
      </c>
    </row>
    <row r="1204" spans="1:4" x14ac:dyDescent="0.2">
      <c r="A1204" s="56">
        <v>34492</v>
      </c>
      <c r="B1204" s="56" t="s">
        <v>1039</v>
      </c>
      <c r="C1204" s="56" t="s">
        <v>2140</v>
      </c>
      <c r="D1204" s="62">
        <v>465</v>
      </c>
    </row>
    <row r="1205" spans="1:4" x14ac:dyDescent="0.2">
      <c r="A1205" s="56">
        <v>1524</v>
      </c>
      <c r="B1205" s="56" t="s">
        <v>3111</v>
      </c>
      <c r="C1205" s="56" t="s">
        <v>2140</v>
      </c>
      <c r="D1205" s="62">
        <v>502.01</v>
      </c>
    </row>
    <row r="1206" spans="1:4" x14ac:dyDescent="0.2">
      <c r="A1206" s="56">
        <v>38404</v>
      </c>
      <c r="B1206" s="56" t="s">
        <v>3112</v>
      </c>
      <c r="C1206" s="56" t="s">
        <v>2140</v>
      </c>
      <c r="D1206" s="62">
        <v>481.65</v>
      </c>
    </row>
    <row r="1207" spans="1:4" x14ac:dyDescent="0.2">
      <c r="A1207" s="56">
        <v>39849</v>
      </c>
      <c r="B1207" s="56" t="s">
        <v>3113</v>
      </c>
      <c r="C1207" s="56" t="s">
        <v>2140</v>
      </c>
      <c r="D1207" s="62">
        <v>551.97</v>
      </c>
    </row>
    <row r="1208" spans="1:4" x14ac:dyDescent="0.2">
      <c r="A1208" s="56">
        <v>38464</v>
      </c>
      <c r="B1208" s="56" t="s">
        <v>3114</v>
      </c>
      <c r="C1208" s="56" t="s">
        <v>2140</v>
      </c>
      <c r="D1208" s="62">
        <v>559.98</v>
      </c>
    </row>
    <row r="1209" spans="1:4" x14ac:dyDescent="0.2">
      <c r="A1209" s="56">
        <v>34493</v>
      </c>
      <c r="B1209" s="56" t="s">
        <v>3115</v>
      </c>
      <c r="C1209" s="56" t="s">
        <v>2140</v>
      </c>
      <c r="D1209" s="62">
        <v>478.1</v>
      </c>
    </row>
    <row r="1210" spans="1:4" x14ac:dyDescent="0.2">
      <c r="A1210" s="56">
        <v>1527</v>
      </c>
      <c r="B1210" s="56" t="s">
        <v>3116</v>
      </c>
      <c r="C1210" s="56" t="s">
        <v>2140</v>
      </c>
      <c r="D1210" s="62">
        <v>517.95000000000005</v>
      </c>
    </row>
    <row r="1211" spans="1:4" x14ac:dyDescent="0.2">
      <c r="A1211" s="56">
        <v>38405</v>
      </c>
      <c r="B1211" s="56" t="s">
        <v>3117</v>
      </c>
      <c r="C1211" s="56" t="s">
        <v>2140</v>
      </c>
      <c r="D1211" s="62">
        <v>496.5</v>
      </c>
    </row>
    <row r="1212" spans="1:4" x14ac:dyDescent="0.2">
      <c r="A1212" s="56">
        <v>38408</v>
      </c>
      <c r="B1212" s="56" t="s">
        <v>3118</v>
      </c>
      <c r="C1212" s="56" t="s">
        <v>2140</v>
      </c>
      <c r="D1212" s="62">
        <v>549.58000000000004</v>
      </c>
    </row>
    <row r="1213" spans="1:4" x14ac:dyDescent="0.2">
      <c r="A1213" s="56">
        <v>34494</v>
      </c>
      <c r="B1213" s="56" t="s">
        <v>3119</v>
      </c>
      <c r="C1213" s="56" t="s">
        <v>2140</v>
      </c>
      <c r="D1213" s="62">
        <v>494.04</v>
      </c>
    </row>
    <row r="1214" spans="1:4" x14ac:dyDescent="0.2">
      <c r="A1214" s="56">
        <v>1525</v>
      </c>
      <c r="B1214" s="56" t="s">
        <v>3120</v>
      </c>
      <c r="C1214" s="56" t="s">
        <v>2140</v>
      </c>
      <c r="D1214" s="62">
        <v>533.88</v>
      </c>
    </row>
    <row r="1215" spans="1:4" x14ac:dyDescent="0.2">
      <c r="A1215" s="56">
        <v>38406</v>
      </c>
      <c r="B1215" s="56" t="s">
        <v>3121</v>
      </c>
      <c r="C1215" s="56" t="s">
        <v>2140</v>
      </c>
      <c r="D1215" s="62">
        <v>524.27</v>
      </c>
    </row>
    <row r="1216" spans="1:4" x14ac:dyDescent="0.2">
      <c r="A1216" s="56">
        <v>38409</v>
      </c>
      <c r="B1216" s="56" t="s">
        <v>3122</v>
      </c>
      <c r="C1216" s="56" t="s">
        <v>2140</v>
      </c>
      <c r="D1216" s="62">
        <v>553.32000000000005</v>
      </c>
    </row>
    <row r="1217" spans="1:4" x14ac:dyDescent="0.2">
      <c r="A1217" s="56">
        <v>43360</v>
      </c>
      <c r="B1217" s="56" t="s">
        <v>3123</v>
      </c>
      <c r="C1217" s="56" t="s">
        <v>2140</v>
      </c>
      <c r="D1217" s="62">
        <v>576.96</v>
      </c>
    </row>
    <row r="1218" spans="1:4" x14ac:dyDescent="0.2">
      <c r="A1218" s="56">
        <v>34495</v>
      </c>
      <c r="B1218" s="56" t="s">
        <v>3124</v>
      </c>
      <c r="C1218" s="56" t="s">
        <v>2140</v>
      </c>
      <c r="D1218" s="62">
        <v>509.98</v>
      </c>
    </row>
    <row r="1219" spans="1:4" x14ac:dyDescent="0.2">
      <c r="A1219" s="56">
        <v>11145</v>
      </c>
      <c r="B1219" s="56" t="s">
        <v>3125</v>
      </c>
      <c r="C1219" s="56" t="s">
        <v>2140</v>
      </c>
      <c r="D1219" s="62">
        <v>549.82000000000005</v>
      </c>
    </row>
    <row r="1220" spans="1:4" x14ac:dyDescent="0.2">
      <c r="A1220" s="56">
        <v>34496</v>
      </c>
      <c r="B1220" s="56" t="s">
        <v>3126</v>
      </c>
      <c r="C1220" s="56" t="s">
        <v>2140</v>
      </c>
      <c r="D1220" s="62">
        <v>531.99</v>
      </c>
    </row>
    <row r="1221" spans="1:4" x14ac:dyDescent="0.2">
      <c r="A1221" s="56">
        <v>34479</v>
      </c>
      <c r="B1221" s="56" t="s">
        <v>3127</v>
      </c>
      <c r="C1221" s="56" t="s">
        <v>2140</v>
      </c>
      <c r="D1221" s="62">
        <v>565.75</v>
      </c>
    </row>
    <row r="1222" spans="1:4" x14ac:dyDescent="0.2">
      <c r="A1222" s="56">
        <v>34481</v>
      </c>
      <c r="B1222" s="56" t="s">
        <v>3128</v>
      </c>
      <c r="C1222" s="56" t="s">
        <v>2140</v>
      </c>
      <c r="D1222" s="62">
        <v>591.15</v>
      </c>
    </row>
    <row r="1223" spans="1:4" x14ac:dyDescent="0.2">
      <c r="A1223" s="56">
        <v>34483</v>
      </c>
      <c r="B1223" s="56" t="s">
        <v>3129</v>
      </c>
      <c r="C1223" s="56" t="s">
        <v>2140</v>
      </c>
      <c r="D1223" s="62">
        <v>631.6</v>
      </c>
    </row>
    <row r="1224" spans="1:4" x14ac:dyDescent="0.2">
      <c r="A1224" s="56">
        <v>34485</v>
      </c>
      <c r="B1224" s="56" t="s">
        <v>3130</v>
      </c>
      <c r="C1224" s="56" t="s">
        <v>2140</v>
      </c>
      <c r="D1224" s="62">
        <v>675.42</v>
      </c>
    </row>
    <row r="1225" spans="1:4" x14ac:dyDescent="0.2">
      <c r="A1225" s="56">
        <v>14041</v>
      </c>
      <c r="B1225" s="56" t="s">
        <v>3131</v>
      </c>
      <c r="C1225" s="56" t="s">
        <v>2140</v>
      </c>
      <c r="D1225" s="62">
        <v>439.06</v>
      </c>
    </row>
    <row r="1226" spans="1:4" x14ac:dyDescent="0.2">
      <c r="A1226" s="56">
        <v>1523</v>
      </c>
      <c r="B1226" s="56" t="s">
        <v>3132</v>
      </c>
      <c r="C1226" s="56" t="s">
        <v>2140</v>
      </c>
      <c r="D1226" s="62">
        <v>446.23</v>
      </c>
    </row>
    <row r="1227" spans="1:4" x14ac:dyDescent="0.2">
      <c r="A1227" s="56">
        <v>14052</v>
      </c>
      <c r="B1227" s="56" t="s">
        <v>3133</v>
      </c>
      <c r="C1227" s="56" t="s">
        <v>2005</v>
      </c>
      <c r="D1227" s="62">
        <v>11.93</v>
      </c>
    </row>
    <row r="1228" spans="1:4" x14ac:dyDescent="0.2">
      <c r="A1228" s="56">
        <v>14054</v>
      </c>
      <c r="B1228" s="56" t="s">
        <v>3134</v>
      </c>
      <c r="C1228" s="56" t="s">
        <v>2005</v>
      </c>
      <c r="D1228" s="62">
        <v>15.51</v>
      </c>
    </row>
    <row r="1229" spans="1:4" x14ac:dyDescent="0.2">
      <c r="A1229" s="56">
        <v>14053</v>
      </c>
      <c r="B1229" s="56" t="s">
        <v>3135</v>
      </c>
      <c r="C1229" s="56" t="s">
        <v>2005</v>
      </c>
      <c r="D1229" s="62">
        <v>12.11</v>
      </c>
    </row>
    <row r="1230" spans="1:4" x14ac:dyDescent="0.2">
      <c r="A1230" s="56">
        <v>2558</v>
      </c>
      <c r="B1230" s="56" t="s">
        <v>3136</v>
      </c>
      <c r="C1230" s="56" t="s">
        <v>2005</v>
      </c>
      <c r="D1230" s="62">
        <v>9.1199999999999992</v>
      </c>
    </row>
    <row r="1231" spans="1:4" x14ac:dyDescent="0.2">
      <c r="A1231" s="56">
        <v>2560</v>
      </c>
      <c r="B1231" s="56" t="s">
        <v>3137</v>
      </c>
      <c r="C1231" s="56" t="s">
        <v>2005</v>
      </c>
      <c r="D1231" s="62">
        <v>16.05</v>
      </c>
    </row>
    <row r="1232" spans="1:4" x14ac:dyDescent="0.2">
      <c r="A1232" s="56">
        <v>2559</v>
      </c>
      <c r="B1232" s="56" t="s">
        <v>3138</v>
      </c>
      <c r="C1232" s="56" t="s">
        <v>2005</v>
      </c>
      <c r="D1232" s="62">
        <v>12.84</v>
      </c>
    </row>
    <row r="1233" spans="1:4" x14ac:dyDescent="0.2">
      <c r="A1233" s="56">
        <v>2592</v>
      </c>
      <c r="B1233" s="56" t="s">
        <v>3139</v>
      </c>
      <c r="C1233" s="56" t="s">
        <v>2005</v>
      </c>
      <c r="D1233" s="62">
        <v>212.86</v>
      </c>
    </row>
    <row r="1234" spans="1:4" x14ac:dyDescent="0.2">
      <c r="A1234" s="56">
        <v>2566</v>
      </c>
      <c r="B1234" s="56" t="s">
        <v>3140</v>
      </c>
      <c r="C1234" s="56" t="s">
        <v>2005</v>
      </c>
      <c r="D1234" s="62">
        <v>21.42</v>
      </c>
    </row>
    <row r="1235" spans="1:4" x14ac:dyDescent="0.2">
      <c r="A1235" s="56">
        <v>2589</v>
      </c>
      <c r="B1235" s="56" t="s">
        <v>3141</v>
      </c>
      <c r="C1235" s="56" t="s">
        <v>2005</v>
      </c>
      <c r="D1235" s="62">
        <v>28.47</v>
      </c>
    </row>
    <row r="1236" spans="1:4" x14ac:dyDescent="0.2">
      <c r="A1236" s="56">
        <v>2591</v>
      </c>
      <c r="B1236" s="56" t="s">
        <v>3142</v>
      </c>
      <c r="C1236" s="56" t="s">
        <v>2005</v>
      </c>
      <c r="D1236" s="62">
        <v>10.38</v>
      </c>
    </row>
    <row r="1237" spans="1:4" x14ac:dyDescent="0.2">
      <c r="A1237" s="56">
        <v>2590</v>
      </c>
      <c r="B1237" s="56" t="s">
        <v>3143</v>
      </c>
      <c r="C1237" s="56" t="s">
        <v>2005</v>
      </c>
      <c r="D1237" s="62">
        <v>17.47</v>
      </c>
    </row>
    <row r="1238" spans="1:4" x14ac:dyDescent="0.2">
      <c r="A1238" s="56">
        <v>2567</v>
      </c>
      <c r="B1238" s="56" t="s">
        <v>3144</v>
      </c>
      <c r="C1238" s="56" t="s">
        <v>2005</v>
      </c>
      <c r="D1238" s="62">
        <v>41.76</v>
      </c>
    </row>
    <row r="1239" spans="1:4" x14ac:dyDescent="0.2">
      <c r="A1239" s="56">
        <v>2565</v>
      </c>
      <c r="B1239" s="56" t="s">
        <v>3145</v>
      </c>
      <c r="C1239" s="56" t="s">
        <v>2005</v>
      </c>
      <c r="D1239" s="62">
        <v>10.4</v>
      </c>
    </row>
    <row r="1240" spans="1:4" x14ac:dyDescent="0.2">
      <c r="A1240" s="56">
        <v>2568</v>
      </c>
      <c r="B1240" s="56" t="s">
        <v>3146</v>
      </c>
      <c r="C1240" s="56" t="s">
        <v>2005</v>
      </c>
      <c r="D1240" s="62">
        <v>115.97</v>
      </c>
    </row>
    <row r="1241" spans="1:4" x14ac:dyDescent="0.2">
      <c r="A1241" s="56">
        <v>2594</v>
      </c>
      <c r="B1241" s="56" t="s">
        <v>3147</v>
      </c>
      <c r="C1241" s="56" t="s">
        <v>2005</v>
      </c>
      <c r="D1241" s="62">
        <v>193.2</v>
      </c>
    </row>
    <row r="1242" spans="1:4" x14ac:dyDescent="0.2">
      <c r="A1242" s="56">
        <v>2587</v>
      </c>
      <c r="B1242" s="56" t="s">
        <v>3148</v>
      </c>
      <c r="C1242" s="56" t="s">
        <v>2005</v>
      </c>
      <c r="D1242" s="62">
        <v>32.92</v>
      </c>
    </row>
    <row r="1243" spans="1:4" x14ac:dyDescent="0.2">
      <c r="A1243" s="56">
        <v>2588</v>
      </c>
      <c r="B1243" s="56" t="s">
        <v>3149</v>
      </c>
      <c r="C1243" s="56" t="s">
        <v>2005</v>
      </c>
      <c r="D1243" s="62">
        <v>26.15</v>
      </c>
    </row>
    <row r="1244" spans="1:4" x14ac:dyDescent="0.2">
      <c r="A1244" s="56">
        <v>2569</v>
      </c>
      <c r="B1244" s="56" t="s">
        <v>3150</v>
      </c>
      <c r="C1244" s="56" t="s">
        <v>2005</v>
      </c>
      <c r="D1244" s="62">
        <v>10.08</v>
      </c>
    </row>
    <row r="1245" spans="1:4" x14ac:dyDescent="0.2">
      <c r="A1245" s="56">
        <v>2570</v>
      </c>
      <c r="B1245" s="56" t="s">
        <v>3151</v>
      </c>
      <c r="C1245" s="56" t="s">
        <v>2005</v>
      </c>
      <c r="D1245" s="62">
        <v>16.89</v>
      </c>
    </row>
    <row r="1246" spans="1:4" x14ac:dyDescent="0.2">
      <c r="A1246" s="56">
        <v>2571</v>
      </c>
      <c r="B1246" s="56" t="s">
        <v>3152</v>
      </c>
      <c r="C1246" s="56" t="s">
        <v>2005</v>
      </c>
      <c r="D1246" s="62">
        <v>50.15</v>
      </c>
    </row>
    <row r="1247" spans="1:4" x14ac:dyDescent="0.2">
      <c r="A1247" s="56">
        <v>2593</v>
      </c>
      <c r="B1247" s="56" t="s">
        <v>3153</v>
      </c>
      <c r="C1247" s="56" t="s">
        <v>2005</v>
      </c>
      <c r="D1247" s="62">
        <v>10.74</v>
      </c>
    </row>
    <row r="1248" spans="1:4" x14ac:dyDescent="0.2">
      <c r="A1248" s="56">
        <v>2572</v>
      </c>
      <c r="B1248" s="56" t="s">
        <v>3154</v>
      </c>
      <c r="C1248" s="56" t="s">
        <v>2005</v>
      </c>
      <c r="D1248" s="62">
        <v>148.30000000000001</v>
      </c>
    </row>
    <row r="1249" spans="1:4" x14ac:dyDescent="0.2">
      <c r="A1249" s="56">
        <v>2595</v>
      </c>
      <c r="B1249" s="56" t="s">
        <v>3155</v>
      </c>
      <c r="C1249" s="56" t="s">
        <v>2005</v>
      </c>
      <c r="D1249" s="62">
        <v>231.39</v>
      </c>
    </row>
    <row r="1250" spans="1:4" x14ac:dyDescent="0.2">
      <c r="A1250" s="56">
        <v>2576</v>
      </c>
      <c r="B1250" s="56" t="s">
        <v>3156</v>
      </c>
      <c r="C1250" s="56" t="s">
        <v>2005</v>
      </c>
      <c r="D1250" s="62">
        <v>39.44</v>
      </c>
    </row>
    <row r="1251" spans="1:4" x14ac:dyDescent="0.2">
      <c r="A1251" s="56">
        <v>2575</v>
      </c>
      <c r="B1251" s="56" t="s">
        <v>3157</v>
      </c>
      <c r="C1251" s="56" t="s">
        <v>2005</v>
      </c>
      <c r="D1251" s="62">
        <v>29.65</v>
      </c>
    </row>
    <row r="1252" spans="1:4" x14ac:dyDescent="0.2">
      <c r="A1252" s="56">
        <v>2573</v>
      </c>
      <c r="B1252" s="56" t="s">
        <v>3158</v>
      </c>
      <c r="C1252" s="56" t="s">
        <v>2005</v>
      </c>
      <c r="D1252" s="62">
        <v>12.31</v>
      </c>
    </row>
    <row r="1253" spans="1:4" x14ac:dyDescent="0.2">
      <c r="A1253" s="56">
        <v>2586</v>
      </c>
      <c r="B1253" s="56" t="s">
        <v>3159</v>
      </c>
      <c r="C1253" s="56" t="s">
        <v>2005</v>
      </c>
      <c r="D1253" s="62">
        <v>19.96</v>
      </c>
    </row>
    <row r="1254" spans="1:4" x14ac:dyDescent="0.2">
      <c r="A1254" s="56">
        <v>2577</v>
      </c>
      <c r="B1254" s="56" t="s">
        <v>3160</v>
      </c>
      <c r="C1254" s="56" t="s">
        <v>2005</v>
      </c>
      <c r="D1254" s="62">
        <v>53.45</v>
      </c>
    </row>
    <row r="1255" spans="1:4" x14ac:dyDescent="0.2">
      <c r="A1255" s="56">
        <v>2574</v>
      </c>
      <c r="B1255" s="56" t="s">
        <v>3161</v>
      </c>
      <c r="C1255" s="56" t="s">
        <v>2005</v>
      </c>
      <c r="D1255" s="62">
        <v>12.39</v>
      </c>
    </row>
    <row r="1256" spans="1:4" x14ac:dyDescent="0.2">
      <c r="A1256" s="56">
        <v>2578</v>
      </c>
      <c r="B1256" s="56" t="s">
        <v>3162</v>
      </c>
      <c r="C1256" s="56" t="s">
        <v>2005</v>
      </c>
      <c r="D1256" s="62">
        <v>166.87</v>
      </c>
    </row>
    <row r="1257" spans="1:4" x14ac:dyDescent="0.2">
      <c r="A1257" s="56">
        <v>2585</v>
      </c>
      <c r="B1257" s="56" t="s">
        <v>3163</v>
      </c>
      <c r="C1257" s="56" t="s">
        <v>2005</v>
      </c>
      <c r="D1257" s="62">
        <v>228.99</v>
      </c>
    </row>
    <row r="1258" spans="1:4" x14ac:dyDescent="0.2">
      <c r="A1258" s="56">
        <v>12008</v>
      </c>
      <c r="B1258" s="56" t="s">
        <v>3164</v>
      </c>
      <c r="C1258" s="56" t="s">
        <v>2005</v>
      </c>
      <c r="D1258" s="62">
        <v>122.86</v>
      </c>
    </row>
    <row r="1259" spans="1:4" x14ac:dyDescent="0.2">
      <c r="A1259" s="56">
        <v>2582</v>
      </c>
      <c r="B1259" s="56" t="s">
        <v>3165</v>
      </c>
      <c r="C1259" s="56" t="s">
        <v>2005</v>
      </c>
      <c r="D1259" s="62">
        <v>36.590000000000003</v>
      </c>
    </row>
    <row r="1260" spans="1:4" x14ac:dyDescent="0.2">
      <c r="A1260" s="56">
        <v>2597</v>
      </c>
      <c r="B1260" s="56" t="s">
        <v>3166</v>
      </c>
      <c r="C1260" s="56" t="s">
        <v>2005</v>
      </c>
      <c r="D1260" s="62">
        <v>31.36</v>
      </c>
    </row>
    <row r="1261" spans="1:4" x14ac:dyDescent="0.2">
      <c r="A1261" s="56">
        <v>2579</v>
      </c>
      <c r="B1261" s="56" t="s">
        <v>3167</v>
      </c>
      <c r="C1261" s="56" t="s">
        <v>2005</v>
      </c>
      <c r="D1261" s="62">
        <v>14.93</v>
      </c>
    </row>
    <row r="1262" spans="1:4" x14ac:dyDescent="0.2">
      <c r="A1262" s="56">
        <v>2581</v>
      </c>
      <c r="B1262" s="56" t="s">
        <v>3168</v>
      </c>
      <c r="C1262" s="56" t="s">
        <v>2005</v>
      </c>
      <c r="D1262" s="62">
        <v>19.100000000000001</v>
      </c>
    </row>
    <row r="1263" spans="1:4" x14ac:dyDescent="0.2">
      <c r="A1263" s="56">
        <v>2596</v>
      </c>
      <c r="B1263" s="56" t="s">
        <v>3169</v>
      </c>
      <c r="C1263" s="56" t="s">
        <v>2005</v>
      </c>
      <c r="D1263" s="62">
        <v>56.49</v>
      </c>
    </row>
    <row r="1264" spans="1:4" x14ac:dyDescent="0.2">
      <c r="A1264" s="56">
        <v>2580</v>
      </c>
      <c r="B1264" s="56" t="s">
        <v>3170</v>
      </c>
      <c r="C1264" s="56" t="s">
        <v>2005</v>
      </c>
      <c r="D1264" s="62">
        <v>16.36</v>
      </c>
    </row>
    <row r="1265" spans="1:4" x14ac:dyDescent="0.2">
      <c r="A1265" s="56">
        <v>2583</v>
      </c>
      <c r="B1265" s="56" t="s">
        <v>3171</v>
      </c>
      <c r="C1265" s="56" t="s">
        <v>2005</v>
      </c>
      <c r="D1265" s="62">
        <v>137.41</v>
      </c>
    </row>
    <row r="1266" spans="1:4" x14ac:dyDescent="0.2">
      <c r="A1266" s="56">
        <v>2584</v>
      </c>
      <c r="B1266" s="56" t="s">
        <v>3172</v>
      </c>
      <c r="C1266" s="56" t="s">
        <v>2005</v>
      </c>
      <c r="D1266" s="62">
        <v>228.75</v>
      </c>
    </row>
    <row r="1267" spans="1:4" x14ac:dyDescent="0.2">
      <c r="A1267" s="56">
        <v>12010</v>
      </c>
      <c r="B1267" s="56" t="s">
        <v>3173</v>
      </c>
      <c r="C1267" s="56" t="s">
        <v>2005</v>
      </c>
      <c r="D1267" s="62">
        <v>9.18</v>
      </c>
    </row>
    <row r="1268" spans="1:4" x14ac:dyDescent="0.2">
      <c r="A1268" s="56">
        <v>39329</v>
      </c>
      <c r="B1268" s="56" t="s">
        <v>3174</v>
      </c>
      <c r="C1268" s="56" t="s">
        <v>2005</v>
      </c>
      <c r="D1268" s="62">
        <v>9.6</v>
      </c>
    </row>
    <row r="1269" spans="1:4" x14ac:dyDescent="0.2">
      <c r="A1269" s="56">
        <v>39330</v>
      </c>
      <c r="B1269" s="56" t="s">
        <v>3175</v>
      </c>
      <c r="C1269" s="56" t="s">
        <v>2005</v>
      </c>
      <c r="D1269" s="62">
        <v>10.1</v>
      </c>
    </row>
    <row r="1270" spans="1:4" x14ac:dyDescent="0.2">
      <c r="A1270" s="56">
        <v>39332</v>
      </c>
      <c r="B1270" s="56" t="s">
        <v>3176</v>
      </c>
      <c r="C1270" s="56" t="s">
        <v>2005</v>
      </c>
      <c r="D1270" s="62">
        <v>11.29</v>
      </c>
    </row>
    <row r="1271" spans="1:4" x14ac:dyDescent="0.2">
      <c r="A1271" s="56">
        <v>39331</v>
      </c>
      <c r="B1271" s="56" t="s">
        <v>3177</v>
      </c>
      <c r="C1271" s="56" t="s">
        <v>2005</v>
      </c>
      <c r="D1271" s="62">
        <v>8.99</v>
      </c>
    </row>
    <row r="1272" spans="1:4" x14ac:dyDescent="0.2">
      <c r="A1272" s="56">
        <v>39333</v>
      </c>
      <c r="B1272" s="56" t="s">
        <v>3178</v>
      </c>
      <c r="C1272" s="56" t="s">
        <v>2005</v>
      </c>
      <c r="D1272" s="62">
        <v>8.76</v>
      </c>
    </row>
    <row r="1273" spans="1:4" x14ac:dyDescent="0.2">
      <c r="A1273" s="56">
        <v>39335</v>
      </c>
      <c r="B1273" s="56" t="s">
        <v>3179</v>
      </c>
      <c r="C1273" s="56" t="s">
        <v>2005</v>
      </c>
      <c r="D1273" s="62">
        <v>10.14</v>
      </c>
    </row>
    <row r="1274" spans="1:4" x14ac:dyDescent="0.2">
      <c r="A1274" s="56">
        <v>39334</v>
      </c>
      <c r="B1274" s="56" t="s">
        <v>3180</v>
      </c>
      <c r="C1274" s="56" t="s">
        <v>2005</v>
      </c>
      <c r="D1274" s="62">
        <v>8.06</v>
      </c>
    </row>
    <row r="1275" spans="1:4" x14ac:dyDescent="0.2">
      <c r="A1275" s="56">
        <v>12016</v>
      </c>
      <c r="B1275" s="56" t="s">
        <v>3181</v>
      </c>
      <c r="C1275" s="56" t="s">
        <v>2005</v>
      </c>
      <c r="D1275" s="62">
        <v>10.119999999999999</v>
      </c>
    </row>
    <row r="1276" spans="1:4" x14ac:dyDescent="0.2">
      <c r="A1276" s="56">
        <v>12015</v>
      </c>
      <c r="B1276" s="56" t="s">
        <v>3182</v>
      </c>
      <c r="C1276" s="56" t="s">
        <v>2005</v>
      </c>
      <c r="D1276" s="62">
        <v>11.78</v>
      </c>
    </row>
    <row r="1277" spans="1:4" x14ac:dyDescent="0.2">
      <c r="A1277" s="56">
        <v>12020</v>
      </c>
      <c r="B1277" s="56" t="s">
        <v>3183</v>
      </c>
      <c r="C1277" s="56" t="s">
        <v>2005</v>
      </c>
      <c r="D1277" s="62">
        <v>10.119999999999999</v>
      </c>
    </row>
    <row r="1278" spans="1:4" x14ac:dyDescent="0.2">
      <c r="A1278" s="56">
        <v>12019</v>
      </c>
      <c r="B1278" s="56" t="s">
        <v>3184</v>
      </c>
      <c r="C1278" s="56" t="s">
        <v>2005</v>
      </c>
      <c r="D1278" s="62">
        <v>11.78</v>
      </c>
    </row>
    <row r="1279" spans="1:4" x14ac:dyDescent="0.2">
      <c r="A1279" s="56">
        <v>39336</v>
      </c>
      <c r="B1279" s="56" t="s">
        <v>3185</v>
      </c>
      <c r="C1279" s="56" t="s">
        <v>2005</v>
      </c>
      <c r="D1279" s="62">
        <v>10.1</v>
      </c>
    </row>
    <row r="1280" spans="1:4" x14ac:dyDescent="0.2">
      <c r="A1280" s="56">
        <v>39338</v>
      </c>
      <c r="B1280" s="56" t="s">
        <v>3186</v>
      </c>
      <c r="C1280" s="56" t="s">
        <v>2005</v>
      </c>
      <c r="D1280" s="62">
        <v>11.29</v>
      </c>
    </row>
    <row r="1281" spans="1:4" x14ac:dyDescent="0.2">
      <c r="A1281" s="56">
        <v>39337</v>
      </c>
      <c r="B1281" s="56" t="s">
        <v>3187</v>
      </c>
      <c r="C1281" s="56" t="s">
        <v>2005</v>
      </c>
      <c r="D1281" s="62">
        <v>8.99</v>
      </c>
    </row>
    <row r="1282" spans="1:4" x14ac:dyDescent="0.2">
      <c r="A1282" s="56">
        <v>39341</v>
      </c>
      <c r="B1282" s="56" t="s">
        <v>3188</v>
      </c>
      <c r="C1282" s="56" t="s">
        <v>2005</v>
      </c>
      <c r="D1282" s="62">
        <v>14.72</v>
      </c>
    </row>
    <row r="1283" spans="1:4" x14ac:dyDescent="0.2">
      <c r="A1283" s="56">
        <v>39340</v>
      </c>
      <c r="B1283" s="56" t="s">
        <v>3189</v>
      </c>
      <c r="C1283" s="56" t="s">
        <v>2005</v>
      </c>
      <c r="D1283" s="62">
        <v>10.81</v>
      </c>
    </row>
    <row r="1284" spans="1:4" x14ac:dyDescent="0.2">
      <c r="A1284" s="56">
        <v>12025</v>
      </c>
      <c r="B1284" s="56" t="s">
        <v>3190</v>
      </c>
      <c r="C1284" s="56" t="s">
        <v>2005</v>
      </c>
      <c r="D1284" s="62">
        <v>11.16</v>
      </c>
    </row>
    <row r="1285" spans="1:4" x14ac:dyDescent="0.2">
      <c r="A1285" s="56">
        <v>39342</v>
      </c>
      <c r="B1285" s="56" t="s">
        <v>3191</v>
      </c>
      <c r="C1285" s="56" t="s">
        <v>2005</v>
      </c>
      <c r="D1285" s="62">
        <v>14.72</v>
      </c>
    </row>
    <row r="1286" spans="1:4" x14ac:dyDescent="0.2">
      <c r="A1286" s="56">
        <v>39343</v>
      </c>
      <c r="B1286" s="56" t="s">
        <v>3192</v>
      </c>
      <c r="C1286" s="56" t="s">
        <v>2005</v>
      </c>
      <c r="D1286" s="62">
        <v>12.43</v>
      </c>
    </row>
    <row r="1287" spans="1:4" x14ac:dyDescent="0.2">
      <c r="A1287" s="56">
        <v>39345</v>
      </c>
      <c r="B1287" s="56" t="s">
        <v>3193</v>
      </c>
      <c r="C1287" s="56" t="s">
        <v>2005</v>
      </c>
      <c r="D1287" s="62">
        <v>16.82</v>
      </c>
    </row>
    <row r="1288" spans="1:4" x14ac:dyDescent="0.2">
      <c r="A1288" s="56">
        <v>39344</v>
      </c>
      <c r="B1288" s="56" t="s">
        <v>3194</v>
      </c>
      <c r="C1288" s="56" t="s">
        <v>2005</v>
      </c>
      <c r="D1288" s="62">
        <v>12.02</v>
      </c>
    </row>
    <row r="1289" spans="1:4" x14ac:dyDescent="0.2">
      <c r="A1289" s="56">
        <v>12623</v>
      </c>
      <c r="B1289" s="56" t="s">
        <v>3195</v>
      </c>
      <c r="C1289" s="56" t="s">
        <v>2048</v>
      </c>
      <c r="D1289" s="62">
        <v>38.369999999999997</v>
      </c>
    </row>
    <row r="1290" spans="1:4" x14ac:dyDescent="0.2">
      <c r="A1290" s="56">
        <v>34498</v>
      </c>
      <c r="B1290" s="56" t="s">
        <v>3196</v>
      </c>
      <c r="C1290" s="56" t="s">
        <v>2005</v>
      </c>
      <c r="D1290" s="62">
        <v>116.81</v>
      </c>
    </row>
    <row r="1291" spans="1:4" x14ac:dyDescent="0.2">
      <c r="A1291" s="56">
        <v>13244</v>
      </c>
      <c r="B1291" s="56" t="s">
        <v>3197</v>
      </c>
      <c r="C1291" s="56" t="s">
        <v>2005</v>
      </c>
      <c r="D1291" s="62">
        <v>49.17</v>
      </c>
    </row>
    <row r="1292" spans="1:4" x14ac:dyDescent="0.2">
      <c r="A1292" s="56">
        <v>38998</v>
      </c>
      <c r="B1292" s="56" t="s">
        <v>3198</v>
      </c>
      <c r="C1292" s="56" t="s">
        <v>2005</v>
      </c>
      <c r="D1292" s="62">
        <v>10.34</v>
      </c>
    </row>
    <row r="1293" spans="1:4" x14ac:dyDescent="0.2">
      <c r="A1293" s="56">
        <v>38999</v>
      </c>
      <c r="B1293" s="56" t="s">
        <v>3199</v>
      </c>
      <c r="C1293" s="56" t="s">
        <v>2005</v>
      </c>
      <c r="D1293" s="62">
        <v>26.13</v>
      </c>
    </row>
    <row r="1294" spans="1:4" x14ac:dyDescent="0.2">
      <c r="A1294" s="56">
        <v>38996</v>
      </c>
      <c r="B1294" s="56" t="s">
        <v>3200</v>
      </c>
      <c r="C1294" s="56" t="s">
        <v>2005</v>
      </c>
      <c r="D1294" s="62">
        <v>18.47</v>
      </c>
    </row>
    <row r="1295" spans="1:4" x14ac:dyDescent="0.2">
      <c r="A1295" s="56">
        <v>44173</v>
      </c>
      <c r="B1295" s="56" t="s">
        <v>3201</v>
      </c>
      <c r="C1295" s="56" t="s">
        <v>2005</v>
      </c>
      <c r="D1295" s="62">
        <v>17.96</v>
      </c>
    </row>
    <row r="1296" spans="1:4" x14ac:dyDescent="0.2">
      <c r="A1296" s="56">
        <v>44174</v>
      </c>
      <c r="B1296" s="56" t="s">
        <v>3202</v>
      </c>
      <c r="C1296" s="56" t="s">
        <v>2005</v>
      </c>
      <c r="D1296" s="62">
        <v>29.4</v>
      </c>
    </row>
    <row r="1297" spans="1:4" x14ac:dyDescent="0.2">
      <c r="A1297" s="56">
        <v>38997</v>
      </c>
      <c r="B1297" s="56" t="s">
        <v>3203</v>
      </c>
      <c r="C1297" s="56" t="s">
        <v>2005</v>
      </c>
      <c r="D1297" s="62">
        <v>26.42</v>
      </c>
    </row>
    <row r="1298" spans="1:4" x14ac:dyDescent="0.2">
      <c r="A1298" s="56">
        <v>39600</v>
      </c>
      <c r="B1298" s="56" t="s">
        <v>3204</v>
      </c>
      <c r="C1298" s="56" t="s">
        <v>2005</v>
      </c>
      <c r="D1298" s="62">
        <v>20.76</v>
      </c>
    </row>
    <row r="1299" spans="1:4" x14ac:dyDescent="0.2">
      <c r="A1299" s="56">
        <v>39601</v>
      </c>
      <c r="B1299" s="56" t="s">
        <v>3205</v>
      </c>
      <c r="C1299" s="56" t="s">
        <v>2005</v>
      </c>
      <c r="D1299" s="62">
        <v>44.04</v>
      </c>
    </row>
    <row r="1300" spans="1:4" x14ac:dyDescent="0.2">
      <c r="A1300" s="56">
        <v>39862</v>
      </c>
      <c r="B1300" s="56" t="s">
        <v>3206</v>
      </c>
      <c r="C1300" s="56" t="s">
        <v>2005</v>
      </c>
      <c r="D1300" s="62">
        <v>13.44</v>
      </c>
    </row>
    <row r="1301" spans="1:4" x14ac:dyDescent="0.2">
      <c r="A1301" s="56">
        <v>39863</v>
      </c>
      <c r="B1301" s="56" t="s">
        <v>3207</v>
      </c>
      <c r="C1301" s="56" t="s">
        <v>2005</v>
      </c>
      <c r="D1301" s="62">
        <v>13.63</v>
      </c>
    </row>
    <row r="1302" spans="1:4" x14ac:dyDescent="0.2">
      <c r="A1302" s="56">
        <v>39864</v>
      </c>
      <c r="B1302" s="56" t="s">
        <v>3208</v>
      </c>
      <c r="C1302" s="56" t="s">
        <v>2005</v>
      </c>
      <c r="D1302" s="62">
        <v>16.91</v>
      </c>
    </row>
    <row r="1303" spans="1:4" x14ac:dyDescent="0.2">
      <c r="A1303" s="56">
        <v>39865</v>
      </c>
      <c r="B1303" s="56" t="s">
        <v>3209</v>
      </c>
      <c r="C1303" s="56" t="s">
        <v>2005</v>
      </c>
      <c r="D1303" s="62">
        <v>23.83</v>
      </c>
    </row>
    <row r="1304" spans="1:4" x14ac:dyDescent="0.2">
      <c r="A1304" s="56">
        <v>2517</v>
      </c>
      <c r="B1304" s="56" t="s">
        <v>3210</v>
      </c>
      <c r="C1304" s="56" t="s">
        <v>2005</v>
      </c>
      <c r="D1304" s="62">
        <v>22.79</v>
      </c>
    </row>
    <row r="1305" spans="1:4" x14ac:dyDescent="0.2">
      <c r="A1305" s="56">
        <v>2522</v>
      </c>
      <c r="B1305" s="56" t="s">
        <v>3211</v>
      </c>
      <c r="C1305" s="56" t="s">
        <v>2005</v>
      </c>
      <c r="D1305" s="62">
        <v>14.73</v>
      </c>
    </row>
    <row r="1306" spans="1:4" x14ac:dyDescent="0.2">
      <c r="A1306" s="56">
        <v>2548</v>
      </c>
      <c r="B1306" s="56" t="s">
        <v>3212</v>
      </c>
      <c r="C1306" s="56" t="s">
        <v>2005</v>
      </c>
      <c r="D1306" s="62">
        <v>9.06</v>
      </c>
    </row>
    <row r="1307" spans="1:4" x14ac:dyDescent="0.2">
      <c r="A1307" s="56">
        <v>2516</v>
      </c>
      <c r="B1307" s="56" t="s">
        <v>3213</v>
      </c>
      <c r="C1307" s="56" t="s">
        <v>2005</v>
      </c>
      <c r="D1307" s="62">
        <v>11.83</v>
      </c>
    </row>
    <row r="1308" spans="1:4" x14ac:dyDescent="0.2">
      <c r="A1308" s="56">
        <v>2518</v>
      </c>
      <c r="B1308" s="56" t="s">
        <v>3214</v>
      </c>
      <c r="C1308" s="56" t="s">
        <v>2005</v>
      </c>
      <c r="D1308" s="62">
        <v>108.49</v>
      </c>
    </row>
    <row r="1309" spans="1:4" x14ac:dyDescent="0.2">
      <c r="A1309" s="56">
        <v>2521</v>
      </c>
      <c r="B1309" s="56" t="s">
        <v>3215</v>
      </c>
      <c r="C1309" s="56" t="s">
        <v>2005</v>
      </c>
      <c r="D1309" s="62">
        <v>46.18</v>
      </c>
    </row>
    <row r="1310" spans="1:4" x14ac:dyDescent="0.2">
      <c r="A1310" s="56">
        <v>2515</v>
      </c>
      <c r="B1310" s="56" t="s">
        <v>3216</v>
      </c>
      <c r="C1310" s="56" t="s">
        <v>2005</v>
      </c>
      <c r="D1310" s="62">
        <v>9.84</v>
      </c>
    </row>
    <row r="1311" spans="1:4" x14ac:dyDescent="0.2">
      <c r="A1311" s="56">
        <v>2519</v>
      </c>
      <c r="B1311" s="56" t="s">
        <v>3217</v>
      </c>
      <c r="C1311" s="56" t="s">
        <v>2005</v>
      </c>
      <c r="D1311" s="62">
        <v>130.81</v>
      </c>
    </row>
    <row r="1312" spans="1:4" x14ac:dyDescent="0.2">
      <c r="A1312" s="56">
        <v>2520</v>
      </c>
      <c r="B1312" s="56" t="s">
        <v>3218</v>
      </c>
      <c r="C1312" s="56" t="s">
        <v>2005</v>
      </c>
      <c r="D1312" s="62">
        <v>240.76</v>
      </c>
    </row>
    <row r="1313" spans="1:4" x14ac:dyDescent="0.2">
      <c r="A1313" s="56">
        <v>1602</v>
      </c>
      <c r="B1313" s="56" t="s">
        <v>3219</v>
      </c>
      <c r="C1313" s="56" t="s">
        <v>2005</v>
      </c>
      <c r="D1313" s="62">
        <v>49.98</v>
      </c>
    </row>
    <row r="1314" spans="1:4" x14ac:dyDescent="0.2">
      <c r="A1314" s="56">
        <v>1601</v>
      </c>
      <c r="B1314" s="56" t="s">
        <v>3220</v>
      </c>
      <c r="C1314" s="56" t="s">
        <v>2005</v>
      </c>
      <c r="D1314" s="62">
        <v>44.55</v>
      </c>
    </row>
    <row r="1315" spans="1:4" x14ac:dyDescent="0.2">
      <c r="A1315" s="56">
        <v>1598</v>
      </c>
      <c r="B1315" s="56" t="s">
        <v>1363</v>
      </c>
      <c r="C1315" s="56" t="s">
        <v>2005</v>
      </c>
      <c r="D1315" s="62">
        <v>13.18</v>
      </c>
    </row>
    <row r="1316" spans="1:4" x14ac:dyDescent="0.2">
      <c r="A1316" s="56">
        <v>1600</v>
      </c>
      <c r="B1316" s="56" t="s">
        <v>3221</v>
      </c>
      <c r="C1316" s="56" t="s">
        <v>2005</v>
      </c>
      <c r="D1316" s="62">
        <v>19.46</v>
      </c>
    </row>
    <row r="1317" spans="1:4" x14ac:dyDescent="0.2">
      <c r="A1317" s="56">
        <v>1603</v>
      </c>
      <c r="B1317" s="56" t="s">
        <v>3222</v>
      </c>
      <c r="C1317" s="56" t="s">
        <v>2005</v>
      </c>
      <c r="D1317" s="62">
        <v>75.47</v>
      </c>
    </row>
    <row r="1318" spans="1:4" x14ac:dyDescent="0.2">
      <c r="A1318" s="56">
        <v>1599</v>
      </c>
      <c r="B1318" s="56" t="s">
        <v>3223</v>
      </c>
      <c r="C1318" s="56" t="s">
        <v>2005</v>
      </c>
      <c r="D1318" s="62">
        <v>15.3</v>
      </c>
    </row>
    <row r="1319" spans="1:4" x14ac:dyDescent="0.2">
      <c r="A1319" s="56">
        <v>1597</v>
      </c>
      <c r="B1319" s="56" t="s">
        <v>3224</v>
      </c>
      <c r="C1319" s="56" t="s">
        <v>2005</v>
      </c>
      <c r="D1319" s="62">
        <v>12.39</v>
      </c>
    </row>
    <row r="1320" spans="1:4" x14ac:dyDescent="0.2">
      <c r="A1320" s="56">
        <v>39602</v>
      </c>
      <c r="B1320" s="56" t="s">
        <v>3225</v>
      </c>
      <c r="C1320" s="56" t="s">
        <v>2005</v>
      </c>
      <c r="D1320" s="62">
        <v>2.2000000000000002</v>
      </c>
    </row>
    <row r="1321" spans="1:4" x14ac:dyDescent="0.2">
      <c r="A1321" s="56">
        <v>39603</v>
      </c>
      <c r="B1321" s="56" t="s">
        <v>3226</v>
      </c>
      <c r="C1321" s="56" t="s">
        <v>2005</v>
      </c>
      <c r="D1321" s="62">
        <v>4.6900000000000004</v>
      </c>
    </row>
    <row r="1322" spans="1:4" x14ac:dyDescent="0.2">
      <c r="A1322" s="56">
        <v>11821</v>
      </c>
      <c r="B1322" s="56" t="s">
        <v>3227</v>
      </c>
      <c r="C1322" s="56" t="s">
        <v>2005</v>
      </c>
      <c r="D1322" s="62">
        <v>10.18</v>
      </c>
    </row>
    <row r="1323" spans="1:4" x14ac:dyDescent="0.2">
      <c r="A1323" s="56">
        <v>1562</v>
      </c>
      <c r="B1323" s="56" t="s">
        <v>3228</v>
      </c>
      <c r="C1323" s="56" t="s">
        <v>2005</v>
      </c>
      <c r="D1323" s="62">
        <v>16.670000000000002</v>
      </c>
    </row>
    <row r="1324" spans="1:4" x14ac:dyDescent="0.2">
      <c r="A1324" s="56">
        <v>1563</v>
      </c>
      <c r="B1324" s="56" t="s">
        <v>3229</v>
      </c>
      <c r="C1324" s="56" t="s">
        <v>2005</v>
      </c>
      <c r="D1324" s="62">
        <v>22.37</v>
      </c>
    </row>
    <row r="1325" spans="1:4" x14ac:dyDescent="0.2">
      <c r="A1325" s="56">
        <v>11856</v>
      </c>
      <c r="B1325" s="56" t="s">
        <v>3230</v>
      </c>
      <c r="C1325" s="56" t="s">
        <v>2005</v>
      </c>
      <c r="D1325" s="62">
        <v>6.67</v>
      </c>
    </row>
    <row r="1326" spans="1:4" x14ac:dyDescent="0.2">
      <c r="A1326" s="56">
        <v>11857</v>
      </c>
      <c r="B1326" s="56" t="s">
        <v>3231</v>
      </c>
      <c r="C1326" s="56" t="s">
        <v>2005</v>
      </c>
      <c r="D1326" s="62">
        <v>35.1</v>
      </c>
    </row>
    <row r="1327" spans="1:4" x14ac:dyDescent="0.2">
      <c r="A1327" s="56">
        <v>11858</v>
      </c>
      <c r="B1327" s="56" t="s">
        <v>3232</v>
      </c>
      <c r="C1327" s="56" t="s">
        <v>2005</v>
      </c>
      <c r="D1327" s="62">
        <v>43.57</v>
      </c>
    </row>
    <row r="1328" spans="1:4" x14ac:dyDescent="0.2">
      <c r="A1328" s="56">
        <v>1539</v>
      </c>
      <c r="B1328" s="56" t="s">
        <v>3233</v>
      </c>
      <c r="C1328" s="56" t="s">
        <v>2005</v>
      </c>
      <c r="D1328" s="62">
        <v>7.84</v>
      </c>
    </row>
    <row r="1329" spans="1:4" x14ac:dyDescent="0.2">
      <c r="A1329" s="56">
        <v>11859</v>
      </c>
      <c r="B1329" s="56" t="s">
        <v>3234</v>
      </c>
      <c r="C1329" s="56" t="s">
        <v>2005</v>
      </c>
      <c r="D1329" s="62">
        <v>59.27</v>
      </c>
    </row>
    <row r="1330" spans="1:4" x14ac:dyDescent="0.2">
      <c r="A1330" s="56">
        <v>1550</v>
      </c>
      <c r="B1330" s="56" t="s">
        <v>3235</v>
      </c>
      <c r="C1330" s="56" t="s">
        <v>2005</v>
      </c>
      <c r="D1330" s="62">
        <v>8.27</v>
      </c>
    </row>
    <row r="1331" spans="1:4" x14ac:dyDescent="0.2">
      <c r="A1331" s="56">
        <v>11854</v>
      </c>
      <c r="B1331" s="56" t="s">
        <v>3236</v>
      </c>
      <c r="C1331" s="56" t="s">
        <v>2005</v>
      </c>
      <c r="D1331" s="62">
        <v>10.33</v>
      </c>
    </row>
    <row r="1332" spans="1:4" x14ac:dyDescent="0.2">
      <c r="A1332" s="56">
        <v>11862</v>
      </c>
      <c r="B1332" s="56" t="s">
        <v>3237</v>
      </c>
      <c r="C1332" s="56" t="s">
        <v>2005</v>
      </c>
      <c r="D1332" s="62">
        <v>14.49</v>
      </c>
    </row>
    <row r="1333" spans="1:4" x14ac:dyDescent="0.2">
      <c r="A1333" s="56">
        <v>11863</v>
      </c>
      <c r="B1333" s="56" t="s">
        <v>3238</v>
      </c>
      <c r="C1333" s="56" t="s">
        <v>2005</v>
      </c>
      <c r="D1333" s="62">
        <v>5.85</v>
      </c>
    </row>
    <row r="1334" spans="1:4" x14ac:dyDescent="0.2">
      <c r="A1334" s="56">
        <v>11855</v>
      </c>
      <c r="B1334" s="56" t="s">
        <v>3239</v>
      </c>
      <c r="C1334" s="56" t="s">
        <v>2005</v>
      </c>
      <c r="D1334" s="62">
        <v>21.63</v>
      </c>
    </row>
    <row r="1335" spans="1:4" x14ac:dyDescent="0.2">
      <c r="A1335" s="56">
        <v>11864</v>
      </c>
      <c r="B1335" s="56" t="s">
        <v>3240</v>
      </c>
      <c r="C1335" s="56" t="s">
        <v>2005</v>
      </c>
      <c r="D1335" s="62">
        <v>32.71</v>
      </c>
    </row>
    <row r="1336" spans="1:4" x14ac:dyDescent="0.2">
      <c r="A1336" s="56">
        <v>2527</v>
      </c>
      <c r="B1336" s="56" t="s">
        <v>3241</v>
      </c>
      <c r="C1336" s="56" t="s">
        <v>2005</v>
      </c>
      <c r="D1336" s="62">
        <v>8.16</v>
      </c>
    </row>
    <row r="1337" spans="1:4" x14ac:dyDescent="0.2">
      <c r="A1337" s="56">
        <v>2526</v>
      </c>
      <c r="B1337" s="56" t="s">
        <v>3242</v>
      </c>
      <c r="C1337" s="56" t="s">
        <v>2005</v>
      </c>
      <c r="D1337" s="62">
        <v>5.22</v>
      </c>
    </row>
    <row r="1338" spans="1:4" x14ac:dyDescent="0.2">
      <c r="A1338" s="56">
        <v>2487</v>
      </c>
      <c r="B1338" s="56" t="s">
        <v>3243</v>
      </c>
      <c r="C1338" s="56" t="s">
        <v>2005</v>
      </c>
      <c r="D1338" s="62">
        <v>1.78</v>
      </c>
    </row>
    <row r="1339" spans="1:4" x14ac:dyDescent="0.2">
      <c r="A1339" s="56">
        <v>2483</v>
      </c>
      <c r="B1339" s="56" t="s">
        <v>3244</v>
      </c>
      <c r="C1339" s="56" t="s">
        <v>2005</v>
      </c>
      <c r="D1339" s="62">
        <v>3.72</v>
      </c>
    </row>
    <row r="1340" spans="1:4" x14ac:dyDescent="0.2">
      <c r="A1340" s="56">
        <v>2528</v>
      </c>
      <c r="B1340" s="56" t="s">
        <v>3245</v>
      </c>
      <c r="C1340" s="56" t="s">
        <v>2005</v>
      </c>
      <c r="D1340" s="62">
        <v>20.53</v>
      </c>
    </row>
    <row r="1341" spans="1:4" x14ac:dyDescent="0.2">
      <c r="A1341" s="56">
        <v>2489</v>
      </c>
      <c r="B1341" s="56" t="s">
        <v>3246</v>
      </c>
      <c r="C1341" s="56" t="s">
        <v>2005</v>
      </c>
      <c r="D1341" s="62">
        <v>9.0399999999999991</v>
      </c>
    </row>
    <row r="1342" spans="1:4" x14ac:dyDescent="0.2">
      <c r="A1342" s="56">
        <v>2488</v>
      </c>
      <c r="B1342" s="56" t="s">
        <v>3247</v>
      </c>
      <c r="C1342" s="56" t="s">
        <v>2005</v>
      </c>
      <c r="D1342" s="62">
        <v>2.09</v>
      </c>
    </row>
    <row r="1343" spans="1:4" x14ac:dyDescent="0.2">
      <c r="A1343" s="56">
        <v>2484</v>
      </c>
      <c r="B1343" s="56" t="s">
        <v>3248</v>
      </c>
      <c r="C1343" s="56" t="s">
        <v>2005</v>
      </c>
      <c r="D1343" s="62">
        <v>29.81</v>
      </c>
    </row>
    <row r="1344" spans="1:4" x14ac:dyDescent="0.2">
      <c r="A1344" s="56">
        <v>2485</v>
      </c>
      <c r="B1344" s="56" t="s">
        <v>3249</v>
      </c>
      <c r="C1344" s="56" t="s">
        <v>2005</v>
      </c>
      <c r="D1344" s="62">
        <v>46.73</v>
      </c>
    </row>
    <row r="1345" spans="1:4" x14ac:dyDescent="0.2">
      <c r="A1345" s="56">
        <v>39279</v>
      </c>
      <c r="B1345" s="56" t="s">
        <v>3250</v>
      </c>
      <c r="C1345" s="56" t="s">
        <v>2005</v>
      </c>
      <c r="D1345" s="62">
        <v>7.92</v>
      </c>
    </row>
    <row r="1346" spans="1:4" x14ac:dyDescent="0.2">
      <c r="A1346" s="56">
        <v>39280</v>
      </c>
      <c r="B1346" s="56" t="s">
        <v>3251</v>
      </c>
      <c r="C1346" s="56" t="s">
        <v>2005</v>
      </c>
      <c r="D1346" s="62">
        <v>8.8699999999999992</v>
      </c>
    </row>
    <row r="1347" spans="1:4" x14ac:dyDescent="0.2">
      <c r="A1347" s="56">
        <v>39281</v>
      </c>
      <c r="B1347" s="56" t="s">
        <v>3252</v>
      </c>
      <c r="C1347" s="56" t="s">
        <v>2005</v>
      </c>
      <c r="D1347" s="62">
        <v>11.72</v>
      </c>
    </row>
    <row r="1348" spans="1:4" x14ac:dyDescent="0.2">
      <c r="A1348" s="56">
        <v>39282</v>
      </c>
      <c r="B1348" s="56" t="s">
        <v>3253</v>
      </c>
      <c r="C1348" s="56" t="s">
        <v>2005</v>
      </c>
      <c r="D1348" s="62">
        <v>16.37</v>
      </c>
    </row>
    <row r="1349" spans="1:4" x14ac:dyDescent="0.2">
      <c r="A1349" s="56">
        <v>38844</v>
      </c>
      <c r="B1349" s="56" t="s">
        <v>3254</v>
      </c>
      <c r="C1349" s="56" t="s">
        <v>2005</v>
      </c>
      <c r="D1349" s="62">
        <v>8.0299999999999994</v>
      </c>
    </row>
    <row r="1350" spans="1:4" x14ac:dyDescent="0.2">
      <c r="A1350" s="56">
        <v>38846</v>
      </c>
      <c r="B1350" s="56" t="s">
        <v>3255</v>
      </c>
      <c r="C1350" s="56" t="s">
        <v>2005</v>
      </c>
      <c r="D1350" s="62">
        <v>8.17</v>
      </c>
    </row>
    <row r="1351" spans="1:4" x14ac:dyDescent="0.2">
      <c r="A1351" s="56">
        <v>38847</v>
      </c>
      <c r="B1351" s="56" t="s">
        <v>3256</v>
      </c>
      <c r="C1351" s="56" t="s">
        <v>2005</v>
      </c>
      <c r="D1351" s="62">
        <v>9.57</v>
      </c>
    </row>
    <row r="1352" spans="1:4" x14ac:dyDescent="0.2">
      <c r="A1352" s="56">
        <v>38850</v>
      </c>
      <c r="B1352" s="56" t="s">
        <v>3257</v>
      </c>
      <c r="C1352" s="56" t="s">
        <v>2005</v>
      </c>
      <c r="D1352" s="62">
        <v>17.28</v>
      </c>
    </row>
    <row r="1353" spans="1:4" x14ac:dyDescent="0.2">
      <c r="A1353" s="56">
        <v>38848</v>
      </c>
      <c r="B1353" s="56" t="s">
        <v>3258</v>
      </c>
      <c r="C1353" s="56" t="s">
        <v>2005</v>
      </c>
      <c r="D1353" s="62">
        <v>11.33</v>
      </c>
    </row>
    <row r="1354" spans="1:4" x14ac:dyDescent="0.2">
      <c r="A1354" s="56">
        <v>38851</v>
      </c>
      <c r="B1354" s="56" t="s">
        <v>3259</v>
      </c>
      <c r="C1354" s="56" t="s">
        <v>2005</v>
      </c>
      <c r="D1354" s="62">
        <v>19.54</v>
      </c>
    </row>
    <row r="1355" spans="1:4" x14ac:dyDescent="0.2">
      <c r="A1355" s="56">
        <v>38854</v>
      </c>
      <c r="B1355" s="56" t="s">
        <v>3260</v>
      </c>
      <c r="C1355" s="56" t="s">
        <v>2005</v>
      </c>
      <c r="D1355" s="62">
        <v>8.49</v>
      </c>
    </row>
    <row r="1356" spans="1:4" x14ac:dyDescent="0.2">
      <c r="A1356" s="56">
        <v>44247</v>
      </c>
      <c r="B1356" s="56" t="s">
        <v>3261</v>
      </c>
      <c r="C1356" s="56" t="s">
        <v>2005</v>
      </c>
      <c r="D1356" s="62">
        <v>1474.59</v>
      </c>
    </row>
    <row r="1357" spans="1:4" x14ac:dyDescent="0.2">
      <c r="A1357" s="56">
        <v>38005</v>
      </c>
      <c r="B1357" s="56" t="s">
        <v>3262</v>
      </c>
      <c r="C1357" s="56" t="s">
        <v>2005</v>
      </c>
      <c r="D1357" s="62">
        <v>17.53</v>
      </c>
    </row>
    <row r="1358" spans="1:4" x14ac:dyDescent="0.2">
      <c r="A1358" s="56">
        <v>38006</v>
      </c>
      <c r="B1358" s="56" t="s">
        <v>3263</v>
      </c>
      <c r="C1358" s="56" t="s">
        <v>2005</v>
      </c>
      <c r="D1358" s="62">
        <v>23.3</v>
      </c>
    </row>
    <row r="1359" spans="1:4" x14ac:dyDescent="0.2">
      <c r="A1359" s="56">
        <v>38428</v>
      </c>
      <c r="B1359" s="56" t="s">
        <v>3264</v>
      </c>
      <c r="C1359" s="56" t="s">
        <v>2005</v>
      </c>
      <c r="D1359" s="62">
        <v>20.86</v>
      </c>
    </row>
    <row r="1360" spans="1:4" x14ac:dyDescent="0.2">
      <c r="A1360" s="56">
        <v>38007</v>
      </c>
      <c r="B1360" s="56" t="s">
        <v>3265</v>
      </c>
      <c r="C1360" s="56" t="s">
        <v>2005</v>
      </c>
      <c r="D1360" s="62">
        <v>26.88</v>
      </c>
    </row>
    <row r="1361" spans="1:4" x14ac:dyDescent="0.2">
      <c r="A1361" s="56">
        <v>38008</v>
      </c>
      <c r="B1361" s="56" t="s">
        <v>3266</v>
      </c>
      <c r="C1361" s="56" t="s">
        <v>2005</v>
      </c>
      <c r="D1361" s="62">
        <v>43.01</v>
      </c>
    </row>
    <row r="1362" spans="1:4" x14ac:dyDescent="0.2">
      <c r="A1362" s="56">
        <v>38009</v>
      </c>
      <c r="B1362" s="56" t="s">
        <v>3267</v>
      </c>
      <c r="C1362" s="56" t="s">
        <v>2005</v>
      </c>
      <c r="D1362" s="62">
        <v>52.66</v>
      </c>
    </row>
    <row r="1363" spans="1:4" x14ac:dyDescent="0.2">
      <c r="A1363" s="56">
        <v>44248</v>
      </c>
      <c r="B1363" s="56" t="s">
        <v>3268</v>
      </c>
      <c r="C1363" s="56" t="s">
        <v>2005</v>
      </c>
      <c r="D1363" s="62">
        <v>85.84</v>
      </c>
    </row>
    <row r="1364" spans="1:4" x14ac:dyDescent="0.2">
      <c r="A1364" s="56">
        <v>44249</v>
      </c>
      <c r="B1364" s="56" t="s">
        <v>3269</v>
      </c>
      <c r="C1364" s="56" t="s">
        <v>2005</v>
      </c>
      <c r="D1364" s="62">
        <v>331.17</v>
      </c>
    </row>
    <row r="1365" spans="1:4" x14ac:dyDescent="0.2">
      <c r="A1365" s="56">
        <v>44250</v>
      </c>
      <c r="B1365" s="56" t="s">
        <v>3270</v>
      </c>
      <c r="C1365" s="56" t="s">
        <v>2005</v>
      </c>
      <c r="D1365" s="62">
        <v>480.93</v>
      </c>
    </row>
    <row r="1366" spans="1:4" x14ac:dyDescent="0.2">
      <c r="A1366" s="56">
        <v>3104</v>
      </c>
      <c r="B1366" s="56" t="s">
        <v>577</v>
      </c>
      <c r="C1366" s="56" t="s">
        <v>3271</v>
      </c>
      <c r="D1366" s="62">
        <v>154.38</v>
      </c>
    </row>
    <row r="1367" spans="1:4" x14ac:dyDescent="0.2">
      <c r="A1367" s="56">
        <v>1607</v>
      </c>
      <c r="B1367" s="56" t="s">
        <v>3272</v>
      </c>
      <c r="C1367" s="56" t="s">
        <v>3271</v>
      </c>
      <c r="D1367" s="62">
        <v>0.35</v>
      </c>
    </row>
    <row r="1368" spans="1:4" x14ac:dyDescent="0.2">
      <c r="A1368" s="56">
        <v>38169</v>
      </c>
      <c r="B1368" s="56" t="s">
        <v>3273</v>
      </c>
      <c r="C1368" s="56" t="s">
        <v>3271</v>
      </c>
      <c r="D1368" s="62">
        <v>70.069999999999993</v>
      </c>
    </row>
    <row r="1369" spans="1:4" x14ac:dyDescent="0.2">
      <c r="A1369" s="56">
        <v>6142</v>
      </c>
      <c r="B1369" s="56" t="s">
        <v>945</v>
      </c>
      <c r="C1369" s="56" t="s">
        <v>2005</v>
      </c>
      <c r="D1369" s="62">
        <v>7.31</v>
      </c>
    </row>
    <row r="1370" spans="1:4" x14ac:dyDescent="0.2">
      <c r="A1370" s="56">
        <v>11686</v>
      </c>
      <c r="B1370" s="56" t="s">
        <v>3274</v>
      </c>
      <c r="C1370" s="56" t="s">
        <v>2005</v>
      </c>
      <c r="D1370" s="62">
        <v>10.14</v>
      </c>
    </row>
    <row r="1371" spans="1:4" x14ac:dyDescent="0.2">
      <c r="A1371" s="56">
        <v>37598</v>
      </c>
      <c r="B1371" s="56" t="s">
        <v>3275</v>
      </c>
      <c r="C1371" s="56" t="s">
        <v>2005</v>
      </c>
      <c r="D1371" s="62">
        <v>41.06</v>
      </c>
    </row>
    <row r="1372" spans="1:4" x14ac:dyDescent="0.2">
      <c r="A1372" s="56">
        <v>25398</v>
      </c>
      <c r="B1372" s="56" t="s">
        <v>3276</v>
      </c>
      <c r="C1372" s="56" t="s">
        <v>2005</v>
      </c>
      <c r="D1372" s="62">
        <v>4529.58</v>
      </c>
    </row>
    <row r="1373" spans="1:4" x14ac:dyDescent="0.2">
      <c r="A1373" s="56">
        <v>25399</v>
      </c>
      <c r="B1373" s="56" t="s">
        <v>3277</v>
      </c>
      <c r="C1373" s="56" t="s">
        <v>2005</v>
      </c>
      <c r="D1373" s="62">
        <v>2749.85</v>
      </c>
    </row>
    <row r="1374" spans="1:4" x14ac:dyDescent="0.2">
      <c r="A1374" s="56">
        <v>43440</v>
      </c>
      <c r="B1374" s="56" t="s">
        <v>3278</v>
      </c>
      <c r="C1374" s="56" t="s">
        <v>2005</v>
      </c>
      <c r="D1374" s="62">
        <v>426.17</v>
      </c>
    </row>
    <row r="1375" spans="1:4" x14ac:dyDescent="0.2">
      <c r="A1375" s="56">
        <v>10667</v>
      </c>
      <c r="B1375" s="56" t="s">
        <v>3279</v>
      </c>
      <c r="C1375" s="56" t="s">
        <v>2005</v>
      </c>
      <c r="D1375" s="62">
        <v>22500</v>
      </c>
    </row>
    <row r="1376" spans="1:4" x14ac:dyDescent="0.2">
      <c r="A1376" s="56">
        <v>1613</v>
      </c>
      <c r="B1376" s="56" t="s">
        <v>3280</v>
      </c>
      <c r="C1376" s="56" t="s">
        <v>2005</v>
      </c>
      <c r="D1376" s="62">
        <v>1203.55</v>
      </c>
    </row>
    <row r="1377" spans="1:4" x14ac:dyDescent="0.2">
      <c r="A1377" s="56">
        <v>1626</v>
      </c>
      <c r="B1377" s="56" t="s">
        <v>3281</v>
      </c>
      <c r="C1377" s="56" t="s">
        <v>2005</v>
      </c>
      <c r="D1377" s="62">
        <v>1800.05</v>
      </c>
    </row>
    <row r="1378" spans="1:4" x14ac:dyDescent="0.2">
      <c r="A1378" s="56">
        <v>1625</v>
      </c>
      <c r="B1378" s="56" t="s">
        <v>3282</v>
      </c>
      <c r="C1378" s="56" t="s">
        <v>2005</v>
      </c>
      <c r="D1378" s="62">
        <v>125.72</v>
      </c>
    </row>
    <row r="1379" spans="1:4" x14ac:dyDescent="0.2">
      <c r="A1379" s="56">
        <v>1622</v>
      </c>
      <c r="B1379" s="56" t="s">
        <v>3283</v>
      </c>
      <c r="C1379" s="56" t="s">
        <v>2005</v>
      </c>
      <c r="D1379" s="62">
        <v>4061.98</v>
      </c>
    </row>
    <row r="1380" spans="1:4" x14ac:dyDescent="0.2">
      <c r="A1380" s="56">
        <v>1620</v>
      </c>
      <c r="B1380" s="56" t="s">
        <v>3284</v>
      </c>
      <c r="C1380" s="56" t="s">
        <v>2005</v>
      </c>
      <c r="D1380" s="62">
        <v>264.85000000000002</v>
      </c>
    </row>
    <row r="1381" spans="1:4" x14ac:dyDescent="0.2">
      <c r="A1381" s="56">
        <v>1629</v>
      </c>
      <c r="B1381" s="56" t="s">
        <v>3285</v>
      </c>
      <c r="C1381" s="56" t="s">
        <v>2005</v>
      </c>
      <c r="D1381" s="62">
        <v>9885.9</v>
      </c>
    </row>
    <row r="1382" spans="1:4" x14ac:dyDescent="0.2">
      <c r="A1382" s="56">
        <v>1627</v>
      </c>
      <c r="B1382" s="56" t="s">
        <v>3286</v>
      </c>
      <c r="C1382" s="56" t="s">
        <v>2005</v>
      </c>
      <c r="D1382" s="62">
        <v>506.25</v>
      </c>
    </row>
    <row r="1383" spans="1:4" x14ac:dyDescent="0.2">
      <c r="A1383" s="56">
        <v>1623</v>
      </c>
      <c r="B1383" s="56" t="s">
        <v>3287</v>
      </c>
      <c r="C1383" s="56" t="s">
        <v>2005</v>
      </c>
      <c r="D1383" s="62">
        <v>102.53</v>
      </c>
    </row>
    <row r="1384" spans="1:4" x14ac:dyDescent="0.2">
      <c r="A1384" s="56">
        <v>1619</v>
      </c>
      <c r="B1384" s="56" t="s">
        <v>3288</v>
      </c>
      <c r="C1384" s="56" t="s">
        <v>2005</v>
      </c>
      <c r="D1384" s="62">
        <v>141.04</v>
      </c>
    </row>
    <row r="1385" spans="1:4" x14ac:dyDescent="0.2">
      <c r="A1385" s="56">
        <v>1630</v>
      </c>
      <c r="B1385" s="56" t="s">
        <v>3289</v>
      </c>
      <c r="C1385" s="56" t="s">
        <v>2005</v>
      </c>
      <c r="D1385" s="62">
        <v>3105.47</v>
      </c>
    </row>
    <row r="1386" spans="1:4" x14ac:dyDescent="0.2">
      <c r="A1386" s="56">
        <v>1616</v>
      </c>
      <c r="B1386" s="56" t="s">
        <v>3290</v>
      </c>
      <c r="C1386" s="56" t="s">
        <v>2005</v>
      </c>
      <c r="D1386" s="62">
        <v>4776.2700000000004</v>
      </c>
    </row>
    <row r="1387" spans="1:4" x14ac:dyDescent="0.2">
      <c r="A1387" s="56">
        <v>1614</v>
      </c>
      <c r="B1387" s="56" t="s">
        <v>3291</v>
      </c>
      <c r="C1387" s="56" t="s">
        <v>2005</v>
      </c>
      <c r="D1387" s="62">
        <v>218.29</v>
      </c>
    </row>
    <row r="1388" spans="1:4" x14ac:dyDescent="0.2">
      <c r="A1388" s="56">
        <v>1617</v>
      </c>
      <c r="B1388" s="56" t="s">
        <v>3292</v>
      </c>
      <c r="C1388" s="56" t="s">
        <v>2005</v>
      </c>
      <c r="D1388" s="62">
        <v>5701.83</v>
      </c>
    </row>
    <row r="1389" spans="1:4" x14ac:dyDescent="0.2">
      <c r="A1389" s="56">
        <v>1621</v>
      </c>
      <c r="B1389" s="56" t="s">
        <v>3293</v>
      </c>
      <c r="C1389" s="56" t="s">
        <v>2005</v>
      </c>
      <c r="D1389" s="62">
        <v>390.41</v>
      </c>
    </row>
    <row r="1390" spans="1:4" x14ac:dyDescent="0.2">
      <c r="A1390" s="56">
        <v>1624</v>
      </c>
      <c r="B1390" s="56" t="s">
        <v>3294</v>
      </c>
      <c r="C1390" s="56" t="s">
        <v>2005</v>
      </c>
      <c r="D1390" s="62">
        <v>14015.37</v>
      </c>
    </row>
    <row r="1391" spans="1:4" x14ac:dyDescent="0.2">
      <c r="A1391" s="56">
        <v>1615</v>
      </c>
      <c r="B1391" s="56" t="s">
        <v>3295</v>
      </c>
      <c r="C1391" s="56" t="s">
        <v>2005</v>
      </c>
      <c r="D1391" s="62">
        <v>733.13</v>
      </c>
    </row>
    <row r="1392" spans="1:4" x14ac:dyDescent="0.2">
      <c r="A1392" s="56">
        <v>1612</v>
      </c>
      <c r="B1392" s="56" t="s">
        <v>3296</v>
      </c>
      <c r="C1392" s="56" t="s">
        <v>2005</v>
      </c>
      <c r="D1392" s="62">
        <v>96.56</v>
      </c>
    </row>
    <row r="1393" spans="1:4" x14ac:dyDescent="0.2">
      <c r="A1393" s="56">
        <v>1618</v>
      </c>
      <c r="B1393" s="56" t="s">
        <v>3297</v>
      </c>
      <c r="C1393" s="56" t="s">
        <v>2005</v>
      </c>
      <c r="D1393" s="62">
        <v>1007.43</v>
      </c>
    </row>
    <row r="1394" spans="1:4" x14ac:dyDescent="0.2">
      <c r="A1394" s="56">
        <v>14211</v>
      </c>
      <c r="B1394" s="56" t="s">
        <v>3298</v>
      </c>
      <c r="C1394" s="56" t="s">
        <v>2005</v>
      </c>
      <c r="D1394" s="62">
        <v>47.8</v>
      </c>
    </row>
    <row r="1395" spans="1:4" x14ac:dyDescent="0.2">
      <c r="A1395" s="56">
        <v>43657</v>
      </c>
      <c r="B1395" s="56" t="s">
        <v>572</v>
      </c>
      <c r="C1395" s="56" t="s">
        <v>2048</v>
      </c>
      <c r="D1395" s="62">
        <v>7.17</v>
      </c>
    </row>
    <row r="1396" spans="1:4" x14ac:dyDescent="0.2">
      <c r="A1396" s="56">
        <v>34500</v>
      </c>
      <c r="B1396" s="56" t="s">
        <v>3299</v>
      </c>
      <c r="C1396" s="56" t="s">
        <v>2142</v>
      </c>
      <c r="D1396" s="62">
        <v>135.37</v>
      </c>
    </row>
    <row r="1397" spans="1:4" x14ac:dyDescent="0.2">
      <c r="A1397" s="56">
        <v>40934</v>
      </c>
      <c r="B1397" s="56" t="s">
        <v>3300</v>
      </c>
      <c r="C1397" s="56" t="s">
        <v>2144</v>
      </c>
      <c r="D1397" s="62">
        <v>23883.15</v>
      </c>
    </row>
    <row r="1398" spans="1:4" x14ac:dyDescent="0.2">
      <c r="A1398" s="56">
        <v>38200</v>
      </c>
      <c r="B1398" s="56" t="s">
        <v>3301</v>
      </c>
      <c r="C1398" s="56" t="s">
        <v>3302</v>
      </c>
      <c r="D1398" s="62">
        <v>576.21</v>
      </c>
    </row>
    <row r="1399" spans="1:4" x14ac:dyDescent="0.2">
      <c r="A1399" s="56">
        <v>39269</v>
      </c>
      <c r="B1399" s="56" t="s">
        <v>3303</v>
      </c>
      <c r="C1399" s="56" t="s">
        <v>2048</v>
      </c>
      <c r="D1399" s="62">
        <v>1.25</v>
      </c>
    </row>
    <row r="1400" spans="1:4" x14ac:dyDescent="0.2">
      <c r="A1400" s="56">
        <v>11889</v>
      </c>
      <c r="B1400" s="56" t="s">
        <v>3304</v>
      </c>
      <c r="C1400" s="56" t="s">
        <v>2048</v>
      </c>
      <c r="D1400" s="62">
        <v>1.72</v>
      </c>
    </row>
    <row r="1401" spans="1:4" x14ac:dyDescent="0.2">
      <c r="A1401" s="56">
        <v>39270</v>
      </c>
      <c r="B1401" s="56" t="s">
        <v>3305</v>
      </c>
      <c r="C1401" s="56" t="s">
        <v>2048</v>
      </c>
      <c r="D1401" s="62">
        <v>2.2400000000000002</v>
      </c>
    </row>
    <row r="1402" spans="1:4" x14ac:dyDescent="0.2">
      <c r="A1402" s="56">
        <v>11890</v>
      </c>
      <c r="B1402" s="56" t="s">
        <v>3306</v>
      </c>
      <c r="C1402" s="56" t="s">
        <v>2048</v>
      </c>
      <c r="D1402" s="62">
        <v>3.05</v>
      </c>
    </row>
    <row r="1403" spans="1:4" x14ac:dyDescent="0.2">
      <c r="A1403" s="56">
        <v>11891</v>
      </c>
      <c r="B1403" s="56" t="s">
        <v>1628</v>
      </c>
      <c r="C1403" s="56" t="s">
        <v>2048</v>
      </c>
      <c r="D1403" s="62">
        <v>4.95</v>
      </c>
    </row>
    <row r="1404" spans="1:4" x14ac:dyDescent="0.2">
      <c r="A1404" s="56">
        <v>11892</v>
      </c>
      <c r="B1404" s="56" t="s">
        <v>3307</v>
      </c>
      <c r="C1404" s="56" t="s">
        <v>2048</v>
      </c>
      <c r="D1404" s="62">
        <v>8.08</v>
      </c>
    </row>
    <row r="1405" spans="1:4" x14ac:dyDescent="0.2">
      <c r="A1405" s="56">
        <v>37601</v>
      </c>
      <c r="B1405" s="56" t="s">
        <v>3308</v>
      </c>
      <c r="C1405" s="56" t="s">
        <v>2048</v>
      </c>
      <c r="D1405" s="62">
        <v>9.1199999999999992</v>
      </c>
    </row>
    <row r="1406" spans="1:4" x14ac:dyDescent="0.2">
      <c r="A1406" s="56">
        <v>1634</v>
      </c>
      <c r="B1406" s="56" t="s">
        <v>3309</v>
      </c>
      <c r="C1406" s="56" t="s">
        <v>2048</v>
      </c>
      <c r="D1406" s="62">
        <v>9.43</v>
      </c>
    </row>
    <row r="1407" spans="1:4" x14ac:dyDescent="0.2">
      <c r="A1407" s="56">
        <v>5086</v>
      </c>
      <c r="B1407" s="56" t="s">
        <v>3310</v>
      </c>
      <c r="C1407" s="56" t="s">
        <v>2052</v>
      </c>
      <c r="D1407" s="62">
        <v>29.01</v>
      </c>
    </row>
    <row r="1408" spans="1:4" x14ac:dyDescent="0.2">
      <c r="A1408" s="56">
        <v>11280</v>
      </c>
      <c r="B1408" s="56" t="s">
        <v>3311</v>
      </c>
      <c r="C1408" s="56" t="s">
        <v>2005</v>
      </c>
      <c r="D1408" s="62">
        <v>12626.73</v>
      </c>
    </row>
    <row r="1409" spans="1:4" x14ac:dyDescent="0.2">
      <c r="A1409" s="56">
        <v>40519</v>
      </c>
      <c r="B1409" s="56" t="s">
        <v>3312</v>
      </c>
      <c r="C1409" s="56" t="s">
        <v>2005</v>
      </c>
      <c r="D1409" s="62">
        <v>104090.45</v>
      </c>
    </row>
    <row r="1410" spans="1:4" x14ac:dyDescent="0.2">
      <c r="A1410" s="56">
        <v>39869</v>
      </c>
      <c r="B1410" s="56" t="s">
        <v>3313</v>
      </c>
      <c r="C1410" s="56" t="s">
        <v>2005</v>
      </c>
      <c r="D1410" s="62">
        <v>13.34</v>
      </c>
    </row>
    <row r="1411" spans="1:4" x14ac:dyDescent="0.2">
      <c r="A1411" s="56">
        <v>39870</v>
      </c>
      <c r="B1411" s="56" t="s">
        <v>3314</v>
      </c>
      <c r="C1411" s="56" t="s">
        <v>2005</v>
      </c>
      <c r="D1411" s="62">
        <v>20.41</v>
      </c>
    </row>
    <row r="1412" spans="1:4" x14ac:dyDescent="0.2">
      <c r="A1412" s="56">
        <v>39871</v>
      </c>
      <c r="B1412" s="56" t="s">
        <v>3315</v>
      </c>
      <c r="C1412" s="56" t="s">
        <v>2005</v>
      </c>
      <c r="D1412" s="62">
        <v>22.88</v>
      </c>
    </row>
    <row r="1413" spans="1:4" x14ac:dyDescent="0.2">
      <c r="A1413" s="56">
        <v>12722</v>
      </c>
      <c r="B1413" s="56" t="s">
        <v>3316</v>
      </c>
      <c r="C1413" s="56" t="s">
        <v>2005</v>
      </c>
      <c r="D1413" s="62">
        <v>765.68</v>
      </c>
    </row>
    <row r="1414" spans="1:4" x14ac:dyDescent="0.2">
      <c r="A1414" s="56">
        <v>12714</v>
      </c>
      <c r="B1414" s="56" t="s">
        <v>3317</v>
      </c>
      <c r="C1414" s="56" t="s">
        <v>2005</v>
      </c>
      <c r="D1414" s="62">
        <v>5</v>
      </c>
    </row>
    <row r="1415" spans="1:4" x14ac:dyDescent="0.2">
      <c r="A1415" s="56">
        <v>12715</v>
      </c>
      <c r="B1415" s="56" t="s">
        <v>3318</v>
      </c>
      <c r="C1415" s="56" t="s">
        <v>2005</v>
      </c>
      <c r="D1415" s="62">
        <v>11.28</v>
      </c>
    </row>
    <row r="1416" spans="1:4" x14ac:dyDescent="0.2">
      <c r="A1416" s="56">
        <v>12716</v>
      </c>
      <c r="B1416" s="56" t="s">
        <v>3319</v>
      </c>
      <c r="C1416" s="56" t="s">
        <v>2005</v>
      </c>
      <c r="D1416" s="62">
        <v>19.38</v>
      </c>
    </row>
    <row r="1417" spans="1:4" x14ac:dyDescent="0.2">
      <c r="A1417" s="56">
        <v>12717</v>
      </c>
      <c r="B1417" s="56" t="s">
        <v>3320</v>
      </c>
      <c r="C1417" s="56" t="s">
        <v>2005</v>
      </c>
      <c r="D1417" s="62">
        <v>38.090000000000003</v>
      </c>
    </row>
    <row r="1418" spans="1:4" x14ac:dyDescent="0.2">
      <c r="A1418" s="56">
        <v>12718</v>
      </c>
      <c r="B1418" s="56" t="s">
        <v>3321</v>
      </c>
      <c r="C1418" s="56" t="s">
        <v>2005</v>
      </c>
      <c r="D1418" s="62">
        <v>58.46</v>
      </c>
    </row>
    <row r="1419" spans="1:4" x14ac:dyDescent="0.2">
      <c r="A1419" s="56">
        <v>12719</v>
      </c>
      <c r="B1419" s="56" t="s">
        <v>3322</v>
      </c>
      <c r="C1419" s="56" t="s">
        <v>2005</v>
      </c>
      <c r="D1419" s="62">
        <v>92.8</v>
      </c>
    </row>
    <row r="1420" spans="1:4" x14ac:dyDescent="0.2">
      <c r="A1420" s="56">
        <v>12720</v>
      </c>
      <c r="B1420" s="56" t="s">
        <v>3323</v>
      </c>
      <c r="C1420" s="56" t="s">
        <v>2005</v>
      </c>
      <c r="D1420" s="62">
        <v>323.14</v>
      </c>
    </row>
    <row r="1421" spans="1:4" x14ac:dyDescent="0.2">
      <c r="A1421" s="56">
        <v>12721</v>
      </c>
      <c r="B1421" s="56" t="s">
        <v>3324</v>
      </c>
      <c r="C1421" s="56" t="s">
        <v>2005</v>
      </c>
      <c r="D1421" s="62">
        <v>309.87</v>
      </c>
    </row>
    <row r="1422" spans="1:4" x14ac:dyDescent="0.2">
      <c r="A1422" s="56">
        <v>3468</v>
      </c>
      <c r="B1422" s="56" t="s">
        <v>3325</v>
      </c>
      <c r="C1422" s="56" t="s">
        <v>2005</v>
      </c>
      <c r="D1422" s="62">
        <v>30.2</v>
      </c>
    </row>
    <row r="1423" spans="1:4" x14ac:dyDescent="0.2">
      <c r="A1423" s="56">
        <v>3465</v>
      </c>
      <c r="B1423" s="56" t="s">
        <v>3326</v>
      </c>
      <c r="C1423" s="56" t="s">
        <v>2005</v>
      </c>
      <c r="D1423" s="62">
        <v>30.19</v>
      </c>
    </row>
    <row r="1424" spans="1:4" x14ac:dyDescent="0.2">
      <c r="A1424" s="56">
        <v>12403</v>
      </c>
      <c r="B1424" s="56" t="s">
        <v>3327</v>
      </c>
      <c r="C1424" s="56" t="s">
        <v>2005</v>
      </c>
      <c r="D1424" s="62">
        <v>21.52</v>
      </c>
    </row>
    <row r="1425" spans="1:4" x14ac:dyDescent="0.2">
      <c r="A1425" s="56">
        <v>3463</v>
      </c>
      <c r="B1425" s="56" t="s">
        <v>3328</v>
      </c>
      <c r="C1425" s="56" t="s">
        <v>2005</v>
      </c>
      <c r="D1425" s="62">
        <v>12.57</v>
      </c>
    </row>
    <row r="1426" spans="1:4" x14ac:dyDescent="0.2">
      <c r="A1426" s="56">
        <v>3464</v>
      </c>
      <c r="B1426" s="56" t="s">
        <v>3329</v>
      </c>
      <c r="C1426" s="56" t="s">
        <v>2005</v>
      </c>
      <c r="D1426" s="62">
        <v>12.57</v>
      </c>
    </row>
    <row r="1427" spans="1:4" x14ac:dyDescent="0.2">
      <c r="A1427" s="56">
        <v>3466</v>
      </c>
      <c r="B1427" s="56" t="s">
        <v>3330</v>
      </c>
      <c r="C1427" s="56" t="s">
        <v>2005</v>
      </c>
      <c r="D1427" s="62">
        <v>76.69</v>
      </c>
    </row>
    <row r="1428" spans="1:4" x14ac:dyDescent="0.2">
      <c r="A1428" s="56">
        <v>3467</v>
      </c>
      <c r="B1428" s="56" t="s">
        <v>3331</v>
      </c>
      <c r="C1428" s="56" t="s">
        <v>2005</v>
      </c>
      <c r="D1428" s="62">
        <v>43.31</v>
      </c>
    </row>
    <row r="1429" spans="1:4" x14ac:dyDescent="0.2">
      <c r="A1429" s="56">
        <v>3462</v>
      </c>
      <c r="B1429" s="56" t="s">
        <v>3332</v>
      </c>
      <c r="C1429" s="56" t="s">
        <v>2005</v>
      </c>
      <c r="D1429" s="62">
        <v>8.2899999999999991</v>
      </c>
    </row>
    <row r="1430" spans="1:4" x14ac:dyDescent="0.2">
      <c r="A1430" s="56">
        <v>3446</v>
      </c>
      <c r="B1430" s="56" t="s">
        <v>3333</v>
      </c>
      <c r="C1430" s="56" t="s">
        <v>2005</v>
      </c>
      <c r="D1430" s="62">
        <v>25.53</v>
      </c>
    </row>
    <row r="1431" spans="1:4" x14ac:dyDescent="0.2">
      <c r="A1431" s="56">
        <v>3445</v>
      </c>
      <c r="B1431" s="56" t="s">
        <v>3334</v>
      </c>
      <c r="C1431" s="56" t="s">
        <v>2005</v>
      </c>
      <c r="D1431" s="62">
        <v>20.84</v>
      </c>
    </row>
    <row r="1432" spans="1:4" x14ac:dyDescent="0.2">
      <c r="A1432" s="56">
        <v>3441</v>
      </c>
      <c r="B1432" s="56" t="s">
        <v>3335</v>
      </c>
      <c r="C1432" s="56" t="s">
        <v>2005</v>
      </c>
      <c r="D1432" s="62">
        <v>5.88</v>
      </c>
    </row>
    <row r="1433" spans="1:4" x14ac:dyDescent="0.2">
      <c r="A1433" s="56">
        <v>3444</v>
      </c>
      <c r="B1433" s="56" t="s">
        <v>3336</v>
      </c>
      <c r="C1433" s="56" t="s">
        <v>2005</v>
      </c>
      <c r="D1433" s="62">
        <v>12.83</v>
      </c>
    </row>
    <row r="1434" spans="1:4" x14ac:dyDescent="0.2">
      <c r="A1434" s="56">
        <v>12402</v>
      </c>
      <c r="B1434" s="56" t="s">
        <v>3337</v>
      </c>
      <c r="C1434" s="56" t="s">
        <v>2005</v>
      </c>
      <c r="D1434" s="62">
        <v>71.77</v>
      </c>
    </row>
    <row r="1435" spans="1:4" x14ac:dyDescent="0.2">
      <c r="A1435" s="56">
        <v>3447</v>
      </c>
      <c r="B1435" s="56" t="s">
        <v>3338</v>
      </c>
      <c r="C1435" s="56" t="s">
        <v>2005</v>
      </c>
      <c r="D1435" s="62">
        <v>37.130000000000003</v>
      </c>
    </row>
    <row r="1436" spans="1:4" x14ac:dyDescent="0.2">
      <c r="A1436" s="56">
        <v>3442</v>
      </c>
      <c r="B1436" s="56" t="s">
        <v>3339</v>
      </c>
      <c r="C1436" s="56" t="s">
        <v>2005</v>
      </c>
      <c r="D1436" s="62">
        <v>8.8000000000000007</v>
      </c>
    </row>
    <row r="1437" spans="1:4" x14ac:dyDescent="0.2">
      <c r="A1437" s="56">
        <v>3448</v>
      </c>
      <c r="B1437" s="56" t="s">
        <v>3340</v>
      </c>
      <c r="C1437" s="56" t="s">
        <v>2005</v>
      </c>
      <c r="D1437" s="62">
        <v>104.93</v>
      </c>
    </row>
    <row r="1438" spans="1:4" x14ac:dyDescent="0.2">
      <c r="A1438" s="56">
        <v>3449</v>
      </c>
      <c r="B1438" s="56" t="s">
        <v>3341</v>
      </c>
      <c r="C1438" s="56" t="s">
        <v>2005</v>
      </c>
      <c r="D1438" s="62">
        <v>183.86</v>
      </c>
    </row>
    <row r="1439" spans="1:4" x14ac:dyDescent="0.2">
      <c r="A1439" s="56">
        <v>37438</v>
      </c>
      <c r="B1439" s="56" t="s">
        <v>3342</v>
      </c>
      <c r="C1439" s="56" t="s">
        <v>2005</v>
      </c>
      <c r="D1439" s="62">
        <v>250.54</v>
      </c>
    </row>
    <row r="1440" spans="1:4" x14ac:dyDescent="0.2">
      <c r="A1440" s="56">
        <v>37439</v>
      </c>
      <c r="B1440" s="56" t="s">
        <v>3343</v>
      </c>
      <c r="C1440" s="56" t="s">
        <v>2005</v>
      </c>
      <c r="D1440" s="62">
        <v>1638.04</v>
      </c>
    </row>
    <row r="1441" spans="1:4" x14ac:dyDescent="0.2">
      <c r="A1441" s="56">
        <v>37435</v>
      </c>
      <c r="B1441" s="56" t="s">
        <v>3344</v>
      </c>
      <c r="C1441" s="56" t="s">
        <v>2005</v>
      </c>
      <c r="D1441" s="62">
        <v>29.44</v>
      </c>
    </row>
    <row r="1442" spans="1:4" x14ac:dyDescent="0.2">
      <c r="A1442" s="56">
        <v>37436</v>
      </c>
      <c r="B1442" s="56" t="s">
        <v>3345</v>
      </c>
      <c r="C1442" s="56" t="s">
        <v>2005</v>
      </c>
      <c r="D1442" s="62">
        <v>34.75</v>
      </c>
    </row>
    <row r="1443" spans="1:4" x14ac:dyDescent="0.2">
      <c r="A1443" s="56">
        <v>37437</v>
      </c>
      <c r="B1443" s="56" t="s">
        <v>3346</v>
      </c>
      <c r="C1443" s="56" t="s">
        <v>2005</v>
      </c>
      <c r="D1443" s="62">
        <v>50.26</v>
      </c>
    </row>
    <row r="1444" spans="1:4" x14ac:dyDescent="0.2">
      <c r="A1444" s="56">
        <v>3473</v>
      </c>
      <c r="B1444" s="56" t="s">
        <v>3347</v>
      </c>
      <c r="C1444" s="56" t="s">
        <v>2005</v>
      </c>
      <c r="D1444" s="62">
        <v>28.87</v>
      </c>
    </row>
    <row r="1445" spans="1:4" x14ac:dyDescent="0.2">
      <c r="A1445" s="56">
        <v>3474</v>
      </c>
      <c r="B1445" s="56" t="s">
        <v>3348</v>
      </c>
      <c r="C1445" s="56" t="s">
        <v>2005</v>
      </c>
      <c r="D1445" s="62">
        <v>23.8</v>
      </c>
    </row>
    <row r="1446" spans="1:4" x14ac:dyDescent="0.2">
      <c r="A1446" s="56">
        <v>3450</v>
      </c>
      <c r="B1446" s="56" t="s">
        <v>3349</v>
      </c>
      <c r="C1446" s="56" t="s">
        <v>2005</v>
      </c>
      <c r="D1446" s="62">
        <v>6.9</v>
      </c>
    </row>
    <row r="1447" spans="1:4" x14ac:dyDescent="0.2">
      <c r="A1447" s="56">
        <v>3443</v>
      </c>
      <c r="B1447" s="56" t="s">
        <v>3350</v>
      </c>
      <c r="C1447" s="56" t="s">
        <v>2005</v>
      </c>
      <c r="D1447" s="62">
        <v>14.8</v>
      </c>
    </row>
    <row r="1448" spans="1:4" x14ac:dyDescent="0.2">
      <c r="A1448" s="56">
        <v>3453</v>
      </c>
      <c r="B1448" s="56" t="s">
        <v>3351</v>
      </c>
      <c r="C1448" s="56" t="s">
        <v>2005</v>
      </c>
      <c r="D1448" s="62">
        <v>84.27</v>
      </c>
    </row>
    <row r="1449" spans="1:4" x14ac:dyDescent="0.2">
      <c r="A1449" s="56">
        <v>3452</v>
      </c>
      <c r="B1449" s="56" t="s">
        <v>3352</v>
      </c>
      <c r="C1449" s="56" t="s">
        <v>2005</v>
      </c>
      <c r="D1449" s="62">
        <v>41.59</v>
      </c>
    </row>
    <row r="1450" spans="1:4" x14ac:dyDescent="0.2">
      <c r="A1450" s="56">
        <v>3451</v>
      </c>
      <c r="B1450" s="56" t="s">
        <v>3353</v>
      </c>
      <c r="C1450" s="56" t="s">
        <v>2005</v>
      </c>
      <c r="D1450" s="62">
        <v>8.25</v>
      </c>
    </row>
    <row r="1451" spans="1:4" x14ac:dyDescent="0.2">
      <c r="A1451" s="56">
        <v>3454</v>
      </c>
      <c r="B1451" s="56" t="s">
        <v>3354</v>
      </c>
      <c r="C1451" s="56" t="s">
        <v>2005</v>
      </c>
      <c r="D1451" s="62">
        <v>128.16</v>
      </c>
    </row>
    <row r="1452" spans="1:4" x14ac:dyDescent="0.2">
      <c r="A1452" s="56">
        <v>3458</v>
      </c>
      <c r="B1452" s="56" t="s">
        <v>3355</v>
      </c>
      <c r="C1452" s="56" t="s">
        <v>2005</v>
      </c>
      <c r="D1452" s="62">
        <v>23.14</v>
      </c>
    </row>
    <row r="1453" spans="1:4" x14ac:dyDescent="0.2">
      <c r="A1453" s="56">
        <v>3457</v>
      </c>
      <c r="B1453" s="56" t="s">
        <v>3356</v>
      </c>
      <c r="C1453" s="56" t="s">
        <v>2005</v>
      </c>
      <c r="D1453" s="62">
        <v>17.37</v>
      </c>
    </row>
    <row r="1454" spans="1:4" x14ac:dyDescent="0.2">
      <c r="A1454" s="56">
        <v>3455</v>
      </c>
      <c r="B1454" s="56" t="s">
        <v>3357</v>
      </c>
      <c r="C1454" s="56" t="s">
        <v>2005</v>
      </c>
      <c r="D1454" s="62">
        <v>4.93</v>
      </c>
    </row>
    <row r="1455" spans="1:4" x14ac:dyDescent="0.2">
      <c r="A1455" s="56">
        <v>3472</v>
      </c>
      <c r="B1455" s="56" t="s">
        <v>3358</v>
      </c>
      <c r="C1455" s="56" t="s">
        <v>2005</v>
      </c>
      <c r="D1455" s="62">
        <v>11.08</v>
      </c>
    </row>
    <row r="1456" spans="1:4" x14ac:dyDescent="0.2">
      <c r="A1456" s="56">
        <v>3470</v>
      </c>
      <c r="B1456" s="56" t="s">
        <v>3359</v>
      </c>
      <c r="C1456" s="56" t="s">
        <v>2005</v>
      </c>
      <c r="D1456" s="62">
        <v>64.61</v>
      </c>
    </row>
    <row r="1457" spans="1:4" x14ac:dyDescent="0.2">
      <c r="A1457" s="56">
        <v>3471</v>
      </c>
      <c r="B1457" s="56" t="s">
        <v>3360</v>
      </c>
      <c r="C1457" s="56" t="s">
        <v>2005</v>
      </c>
      <c r="D1457" s="62">
        <v>35.5</v>
      </c>
    </row>
    <row r="1458" spans="1:4" x14ac:dyDescent="0.2">
      <c r="A1458" s="56">
        <v>3456</v>
      </c>
      <c r="B1458" s="56" t="s">
        <v>3361</v>
      </c>
      <c r="C1458" s="56" t="s">
        <v>2005</v>
      </c>
      <c r="D1458" s="62">
        <v>7.38</v>
      </c>
    </row>
    <row r="1459" spans="1:4" x14ac:dyDescent="0.2">
      <c r="A1459" s="56">
        <v>3459</v>
      </c>
      <c r="B1459" s="56" t="s">
        <v>3362</v>
      </c>
      <c r="C1459" s="56" t="s">
        <v>2005</v>
      </c>
      <c r="D1459" s="62">
        <v>91.14</v>
      </c>
    </row>
    <row r="1460" spans="1:4" x14ac:dyDescent="0.2">
      <c r="A1460" s="56">
        <v>3469</v>
      </c>
      <c r="B1460" s="56" t="s">
        <v>3363</v>
      </c>
      <c r="C1460" s="56" t="s">
        <v>2005</v>
      </c>
      <c r="D1460" s="62">
        <v>173.32</v>
      </c>
    </row>
    <row r="1461" spans="1:4" x14ac:dyDescent="0.2">
      <c r="A1461" s="56">
        <v>3460</v>
      </c>
      <c r="B1461" s="56" t="s">
        <v>3364</v>
      </c>
      <c r="C1461" s="56" t="s">
        <v>2005</v>
      </c>
      <c r="D1461" s="62">
        <v>252.91</v>
      </c>
    </row>
    <row r="1462" spans="1:4" x14ac:dyDescent="0.2">
      <c r="A1462" s="56">
        <v>3461</v>
      </c>
      <c r="B1462" s="56" t="s">
        <v>3365</v>
      </c>
      <c r="C1462" s="56" t="s">
        <v>2005</v>
      </c>
      <c r="D1462" s="62">
        <v>646.41999999999996</v>
      </c>
    </row>
    <row r="1463" spans="1:4" x14ac:dyDescent="0.2">
      <c r="A1463" s="56">
        <v>37433</v>
      </c>
      <c r="B1463" s="56" t="s">
        <v>3366</v>
      </c>
      <c r="C1463" s="56" t="s">
        <v>2005</v>
      </c>
      <c r="D1463" s="62">
        <v>250.54</v>
      </c>
    </row>
    <row r="1464" spans="1:4" x14ac:dyDescent="0.2">
      <c r="A1464" s="56">
        <v>37430</v>
      </c>
      <c r="B1464" s="56" t="s">
        <v>3367</v>
      </c>
      <c r="C1464" s="56" t="s">
        <v>2005</v>
      </c>
      <c r="D1464" s="62">
        <v>31.4</v>
      </c>
    </row>
    <row r="1465" spans="1:4" x14ac:dyDescent="0.2">
      <c r="A1465" s="56">
        <v>37434</v>
      </c>
      <c r="B1465" s="56" t="s">
        <v>3368</v>
      </c>
      <c r="C1465" s="56" t="s">
        <v>2005</v>
      </c>
      <c r="D1465" s="62">
        <v>2336.06</v>
      </c>
    </row>
    <row r="1466" spans="1:4" x14ac:dyDescent="0.2">
      <c r="A1466" s="56">
        <v>37431</v>
      </c>
      <c r="B1466" s="56" t="s">
        <v>3369</v>
      </c>
      <c r="C1466" s="56" t="s">
        <v>2005</v>
      </c>
      <c r="D1466" s="62">
        <v>42.59</v>
      </c>
    </row>
    <row r="1467" spans="1:4" x14ac:dyDescent="0.2">
      <c r="A1467" s="56">
        <v>37432</v>
      </c>
      <c r="B1467" s="56" t="s">
        <v>3370</v>
      </c>
      <c r="C1467" s="56" t="s">
        <v>2005</v>
      </c>
      <c r="D1467" s="62">
        <v>78.56</v>
      </c>
    </row>
    <row r="1468" spans="1:4" x14ac:dyDescent="0.2">
      <c r="A1468" s="56">
        <v>37413</v>
      </c>
      <c r="B1468" s="56" t="s">
        <v>3371</v>
      </c>
      <c r="C1468" s="56" t="s">
        <v>2005</v>
      </c>
      <c r="D1468" s="62">
        <v>4.43</v>
      </c>
    </row>
    <row r="1469" spans="1:4" x14ac:dyDescent="0.2">
      <c r="A1469" s="56">
        <v>37414</v>
      </c>
      <c r="B1469" s="56" t="s">
        <v>3372</v>
      </c>
      <c r="C1469" s="56" t="s">
        <v>2005</v>
      </c>
      <c r="D1469" s="62">
        <v>5.03</v>
      </c>
    </row>
    <row r="1470" spans="1:4" x14ac:dyDescent="0.2">
      <c r="A1470" s="56">
        <v>37415</v>
      </c>
      <c r="B1470" s="56" t="s">
        <v>3373</v>
      </c>
      <c r="C1470" s="56" t="s">
        <v>2005</v>
      </c>
      <c r="D1470" s="62">
        <v>9.14</v>
      </c>
    </row>
    <row r="1471" spans="1:4" x14ac:dyDescent="0.2">
      <c r="A1471" s="56">
        <v>37416</v>
      </c>
      <c r="B1471" s="56" t="s">
        <v>3374</v>
      </c>
      <c r="C1471" s="56" t="s">
        <v>2005</v>
      </c>
      <c r="D1471" s="62">
        <v>4.1399999999999997</v>
      </c>
    </row>
    <row r="1472" spans="1:4" x14ac:dyDescent="0.2">
      <c r="A1472" s="56">
        <v>37417</v>
      </c>
      <c r="B1472" s="56" t="s">
        <v>3375</v>
      </c>
      <c r="C1472" s="56" t="s">
        <v>2005</v>
      </c>
      <c r="D1472" s="62">
        <v>5.96</v>
      </c>
    </row>
    <row r="1473" spans="1:4" x14ac:dyDescent="0.2">
      <c r="A1473" s="56">
        <v>43590</v>
      </c>
      <c r="B1473" s="56" t="s">
        <v>3376</v>
      </c>
      <c r="C1473" s="56" t="s">
        <v>2005</v>
      </c>
      <c r="D1473" s="62">
        <v>134.86000000000001</v>
      </c>
    </row>
    <row r="1474" spans="1:4" x14ac:dyDescent="0.2">
      <c r="A1474" s="56">
        <v>43589</v>
      </c>
      <c r="B1474" s="56" t="s">
        <v>3377</v>
      </c>
      <c r="C1474" s="56" t="s">
        <v>2005</v>
      </c>
      <c r="D1474" s="62">
        <v>24.4</v>
      </c>
    </row>
    <row r="1475" spans="1:4" x14ac:dyDescent="0.2">
      <c r="A1475" s="56">
        <v>34519</v>
      </c>
      <c r="B1475" s="56" t="s">
        <v>3378</v>
      </c>
      <c r="C1475" s="56" t="s">
        <v>2005</v>
      </c>
      <c r="D1475" s="62">
        <v>97.96</v>
      </c>
    </row>
    <row r="1476" spans="1:4" x14ac:dyDescent="0.2">
      <c r="A1476" s="56">
        <v>1649</v>
      </c>
      <c r="B1476" s="56" t="s">
        <v>3379</v>
      </c>
      <c r="C1476" s="56" t="s">
        <v>2005</v>
      </c>
      <c r="D1476" s="62">
        <v>54.57</v>
      </c>
    </row>
    <row r="1477" spans="1:4" x14ac:dyDescent="0.2">
      <c r="A1477" s="56">
        <v>1653</v>
      </c>
      <c r="B1477" s="56" t="s">
        <v>3380</v>
      </c>
      <c r="C1477" s="56" t="s">
        <v>2005</v>
      </c>
      <c r="D1477" s="62">
        <v>42.74</v>
      </c>
    </row>
    <row r="1478" spans="1:4" x14ac:dyDescent="0.2">
      <c r="A1478" s="56">
        <v>1647</v>
      </c>
      <c r="B1478" s="56" t="s">
        <v>3381</v>
      </c>
      <c r="C1478" s="56" t="s">
        <v>2005</v>
      </c>
      <c r="D1478" s="62">
        <v>15.3</v>
      </c>
    </row>
    <row r="1479" spans="1:4" x14ac:dyDescent="0.2">
      <c r="A1479" s="56">
        <v>1648</v>
      </c>
      <c r="B1479" s="56" t="s">
        <v>3382</v>
      </c>
      <c r="C1479" s="56" t="s">
        <v>2005</v>
      </c>
      <c r="D1479" s="62">
        <v>29.39</v>
      </c>
    </row>
    <row r="1480" spans="1:4" x14ac:dyDescent="0.2">
      <c r="A1480" s="56">
        <v>1651</v>
      </c>
      <c r="B1480" s="56" t="s">
        <v>3383</v>
      </c>
      <c r="C1480" s="56" t="s">
        <v>2005</v>
      </c>
      <c r="D1480" s="62">
        <v>136.34</v>
      </c>
    </row>
    <row r="1481" spans="1:4" x14ac:dyDescent="0.2">
      <c r="A1481" s="56">
        <v>1650</v>
      </c>
      <c r="B1481" s="56" t="s">
        <v>3384</v>
      </c>
      <c r="C1481" s="56" t="s">
        <v>2005</v>
      </c>
      <c r="D1481" s="62">
        <v>75.36</v>
      </c>
    </row>
    <row r="1482" spans="1:4" x14ac:dyDescent="0.2">
      <c r="A1482" s="56">
        <v>1654</v>
      </c>
      <c r="B1482" s="56" t="s">
        <v>3385</v>
      </c>
      <c r="C1482" s="56" t="s">
        <v>2005</v>
      </c>
      <c r="D1482" s="62">
        <v>21.01</v>
      </c>
    </row>
    <row r="1483" spans="1:4" x14ac:dyDescent="0.2">
      <c r="A1483" s="56">
        <v>1652</v>
      </c>
      <c r="B1483" s="56" t="s">
        <v>3386</v>
      </c>
      <c r="C1483" s="56" t="s">
        <v>2005</v>
      </c>
      <c r="D1483" s="62">
        <v>195.69</v>
      </c>
    </row>
    <row r="1484" spans="1:4" x14ac:dyDescent="0.2">
      <c r="A1484" s="56">
        <v>10510</v>
      </c>
      <c r="B1484" s="56" t="s">
        <v>3387</v>
      </c>
      <c r="C1484" s="56" t="s">
        <v>2005</v>
      </c>
      <c r="D1484" s="62">
        <v>127.98</v>
      </c>
    </row>
    <row r="1485" spans="1:4" x14ac:dyDescent="0.2">
      <c r="A1485" s="56">
        <v>1747</v>
      </c>
      <c r="B1485" s="56" t="s">
        <v>3388</v>
      </c>
      <c r="C1485" s="56" t="s">
        <v>2005</v>
      </c>
      <c r="D1485" s="62">
        <v>175.17</v>
      </c>
    </row>
    <row r="1486" spans="1:4" x14ac:dyDescent="0.2">
      <c r="A1486" s="56">
        <v>1744</v>
      </c>
      <c r="B1486" s="56" t="s">
        <v>3389</v>
      </c>
      <c r="C1486" s="56" t="s">
        <v>2005</v>
      </c>
      <c r="D1486" s="62">
        <v>121.33</v>
      </c>
    </row>
    <row r="1487" spans="1:4" x14ac:dyDescent="0.2">
      <c r="A1487" s="56">
        <v>1743</v>
      </c>
      <c r="B1487" s="56" t="s">
        <v>3390</v>
      </c>
      <c r="C1487" s="56" t="s">
        <v>2005</v>
      </c>
      <c r="D1487" s="62">
        <v>159.33000000000001</v>
      </c>
    </row>
    <row r="1488" spans="1:4" x14ac:dyDescent="0.2">
      <c r="A1488" s="56">
        <v>39640</v>
      </c>
      <c r="B1488" s="56" t="s">
        <v>3391</v>
      </c>
      <c r="C1488" s="56" t="s">
        <v>2005</v>
      </c>
      <c r="D1488" s="62">
        <v>18.170000000000002</v>
      </c>
    </row>
    <row r="1489" spans="1:4" x14ac:dyDescent="0.2">
      <c r="A1489" s="56">
        <v>7216</v>
      </c>
      <c r="B1489" s="56" t="s">
        <v>3392</v>
      </c>
      <c r="C1489" s="56" t="s">
        <v>2005</v>
      </c>
      <c r="D1489" s="62">
        <v>97.61</v>
      </c>
    </row>
    <row r="1490" spans="1:4" x14ac:dyDescent="0.2">
      <c r="A1490" s="56">
        <v>20235</v>
      </c>
      <c r="B1490" s="56" t="s">
        <v>3393</v>
      </c>
      <c r="C1490" s="56" t="s">
        <v>2005</v>
      </c>
      <c r="D1490" s="62">
        <v>78.48</v>
      </c>
    </row>
    <row r="1491" spans="1:4" x14ac:dyDescent="0.2">
      <c r="A1491" s="56">
        <v>7181</v>
      </c>
      <c r="B1491" s="56" t="s">
        <v>3394</v>
      </c>
      <c r="C1491" s="56" t="s">
        <v>2005</v>
      </c>
      <c r="D1491" s="62">
        <v>2.0699999999999998</v>
      </c>
    </row>
    <row r="1492" spans="1:4" x14ac:dyDescent="0.2">
      <c r="A1492" s="56">
        <v>40742</v>
      </c>
      <c r="B1492" s="56" t="s">
        <v>3395</v>
      </c>
      <c r="C1492" s="56" t="s">
        <v>2005</v>
      </c>
      <c r="D1492" s="62">
        <v>9.31</v>
      </c>
    </row>
    <row r="1493" spans="1:4" x14ac:dyDescent="0.2">
      <c r="A1493" s="56">
        <v>7214</v>
      </c>
      <c r="B1493" s="56" t="s">
        <v>3396</v>
      </c>
      <c r="C1493" s="56" t="s">
        <v>2005</v>
      </c>
      <c r="D1493" s="62">
        <v>95.32</v>
      </c>
    </row>
    <row r="1494" spans="1:4" x14ac:dyDescent="0.2">
      <c r="A1494" s="56">
        <v>7219</v>
      </c>
      <c r="B1494" s="56" t="s">
        <v>3397</v>
      </c>
      <c r="C1494" s="56" t="s">
        <v>2005</v>
      </c>
      <c r="D1494" s="62">
        <v>84.55</v>
      </c>
    </row>
    <row r="1495" spans="1:4" x14ac:dyDescent="0.2">
      <c r="A1495" s="56">
        <v>37971</v>
      </c>
      <c r="B1495" s="56" t="s">
        <v>3398</v>
      </c>
      <c r="C1495" s="56" t="s">
        <v>2005</v>
      </c>
      <c r="D1495" s="62">
        <v>4.76</v>
      </c>
    </row>
    <row r="1496" spans="1:4" x14ac:dyDescent="0.2">
      <c r="A1496" s="56">
        <v>37972</v>
      </c>
      <c r="B1496" s="56" t="s">
        <v>3399</v>
      </c>
      <c r="C1496" s="56" t="s">
        <v>2005</v>
      </c>
      <c r="D1496" s="62">
        <v>6.76</v>
      </c>
    </row>
    <row r="1497" spans="1:4" x14ac:dyDescent="0.2">
      <c r="A1497" s="56">
        <v>37973</v>
      </c>
      <c r="B1497" s="56" t="s">
        <v>3400</v>
      </c>
      <c r="C1497" s="56" t="s">
        <v>2005</v>
      </c>
      <c r="D1497" s="62">
        <v>12.7</v>
      </c>
    </row>
    <row r="1498" spans="1:4" x14ac:dyDescent="0.2">
      <c r="A1498" s="56">
        <v>1926</v>
      </c>
      <c r="B1498" s="56" t="s">
        <v>3401</v>
      </c>
      <c r="C1498" s="56" t="s">
        <v>2005</v>
      </c>
      <c r="D1498" s="62">
        <v>2.1800000000000002</v>
      </c>
    </row>
    <row r="1499" spans="1:4" x14ac:dyDescent="0.2">
      <c r="A1499" s="56">
        <v>1927</v>
      </c>
      <c r="B1499" s="56" t="s">
        <v>3402</v>
      </c>
      <c r="C1499" s="56" t="s">
        <v>2005</v>
      </c>
      <c r="D1499" s="62">
        <v>2.44</v>
      </c>
    </row>
    <row r="1500" spans="1:4" x14ac:dyDescent="0.2">
      <c r="A1500" s="56">
        <v>1923</v>
      </c>
      <c r="B1500" s="56" t="s">
        <v>1510</v>
      </c>
      <c r="C1500" s="56" t="s">
        <v>2005</v>
      </c>
      <c r="D1500" s="62">
        <v>4.45</v>
      </c>
    </row>
    <row r="1501" spans="1:4" x14ac:dyDescent="0.2">
      <c r="A1501" s="56">
        <v>1929</v>
      </c>
      <c r="B1501" s="56" t="s">
        <v>3403</v>
      </c>
      <c r="C1501" s="56" t="s">
        <v>2005</v>
      </c>
      <c r="D1501" s="62">
        <v>5.4</v>
      </c>
    </row>
    <row r="1502" spans="1:4" x14ac:dyDescent="0.2">
      <c r="A1502" s="56">
        <v>1930</v>
      </c>
      <c r="B1502" s="56" t="s">
        <v>3404</v>
      </c>
      <c r="C1502" s="56" t="s">
        <v>2005</v>
      </c>
      <c r="D1502" s="62">
        <v>9.24</v>
      </c>
    </row>
    <row r="1503" spans="1:4" x14ac:dyDescent="0.2">
      <c r="A1503" s="56">
        <v>1924</v>
      </c>
      <c r="B1503" s="56" t="s">
        <v>3405</v>
      </c>
      <c r="C1503" s="56" t="s">
        <v>2005</v>
      </c>
      <c r="D1503" s="62">
        <v>14.92</v>
      </c>
    </row>
    <row r="1504" spans="1:4" x14ac:dyDescent="0.2">
      <c r="A1504" s="56">
        <v>1922</v>
      </c>
      <c r="B1504" s="56" t="s">
        <v>3406</v>
      </c>
      <c r="C1504" s="56" t="s">
        <v>2005</v>
      </c>
      <c r="D1504" s="62">
        <v>30.86</v>
      </c>
    </row>
    <row r="1505" spans="1:4" x14ac:dyDescent="0.2">
      <c r="A1505" s="56">
        <v>1953</v>
      </c>
      <c r="B1505" s="56" t="s">
        <v>3407</v>
      </c>
      <c r="C1505" s="56" t="s">
        <v>2005</v>
      </c>
      <c r="D1505" s="62">
        <v>37.67</v>
      </c>
    </row>
    <row r="1506" spans="1:4" x14ac:dyDescent="0.2">
      <c r="A1506" s="56">
        <v>1962</v>
      </c>
      <c r="B1506" s="56" t="s">
        <v>3408</v>
      </c>
      <c r="C1506" s="56" t="s">
        <v>2005</v>
      </c>
      <c r="D1506" s="62">
        <v>183.01</v>
      </c>
    </row>
    <row r="1507" spans="1:4" x14ac:dyDescent="0.2">
      <c r="A1507" s="56">
        <v>1955</v>
      </c>
      <c r="B1507" s="56" t="s">
        <v>3409</v>
      </c>
      <c r="C1507" s="56" t="s">
        <v>2005</v>
      </c>
      <c r="D1507" s="62">
        <v>2.1</v>
      </c>
    </row>
    <row r="1508" spans="1:4" x14ac:dyDescent="0.2">
      <c r="A1508" s="56">
        <v>1956</v>
      </c>
      <c r="B1508" s="56" t="s">
        <v>3410</v>
      </c>
      <c r="C1508" s="56" t="s">
        <v>2005</v>
      </c>
      <c r="D1508" s="62">
        <v>2.97</v>
      </c>
    </row>
    <row r="1509" spans="1:4" x14ac:dyDescent="0.2">
      <c r="A1509" s="56">
        <v>1957</v>
      </c>
      <c r="B1509" s="56" t="s">
        <v>1507</v>
      </c>
      <c r="C1509" s="56" t="s">
        <v>2005</v>
      </c>
      <c r="D1509" s="62">
        <v>6.44</v>
      </c>
    </row>
    <row r="1510" spans="1:4" x14ac:dyDescent="0.2">
      <c r="A1510" s="56">
        <v>1958</v>
      </c>
      <c r="B1510" s="56" t="s">
        <v>3411</v>
      </c>
      <c r="C1510" s="56" t="s">
        <v>2005</v>
      </c>
      <c r="D1510" s="62">
        <v>11.98</v>
      </c>
    </row>
    <row r="1511" spans="1:4" x14ac:dyDescent="0.2">
      <c r="A1511" s="56">
        <v>1959</v>
      </c>
      <c r="B1511" s="56" t="s">
        <v>3412</v>
      </c>
      <c r="C1511" s="56" t="s">
        <v>2005</v>
      </c>
      <c r="D1511" s="62">
        <v>13</v>
      </c>
    </row>
    <row r="1512" spans="1:4" x14ac:dyDescent="0.2">
      <c r="A1512" s="56">
        <v>1925</v>
      </c>
      <c r="B1512" s="56" t="s">
        <v>3413</v>
      </c>
      <c r="C1512" s="56" t="s">
        <v>2005</v>
      </c>
      <c r="D1512" s="62">
        <v>33.99</v>
      </c>
    </row>
    <row r="1513" spans="1:4" x14ac:dyDescent="0.2">
      <c r="A1513" s="56">
        <v>1960</v>
      </c>
      <c r="B1513" s="56" t="s">
        <v>3414</v>
      </c>
      <c r="C1513" s="56" t="s">
        <v>2005</v>
      </c>
      <c r="D1513" s="62">
        <v>52.19</v>
      </c>
    </row>
    <row r="1514" spans="1:4" x14ac:dyDescent="0.2">
      <c r="A1514" s="56">
        <v>1961</v>
      </c>
      <c r="B1514" s="56" t="s">
        <v>3415</v>
      </c>
      <c r="C1514" s="56" t="s">
        <v>2005</v>
      </c>
      <c r="D1514" s="62">
        <v>66.86</v>
      </c>
    </row>
    <row r="1515" spans="1:4" x14ac:dyDescent="0.2">
      <c r="A1515" s="56">
        <v>38423</v>
      </c>
      <c r="B1515" s="56" t="s">
        <v>3416</v>
      </c>
      <c r="C1515" s="56" t="s">
        <v>2005</v>
      </c>
      <c r="D1515" s="62">
        <v>30.91</v>
      </c>
    </row>
    <row r="1516" spans="1:4" x14ac:dyDescent="0.2">
      <c r="A1516" s="56">
        <v>39866</v>
      </c>
      <c r="B1516" s="56" t="s">
        <v>3417</v>
      </c>
      <c r="C1516" s="56" t="s">
        <v>2005</v>
      </c>
      <c r="D1516" s="62">
        <v>17.670000000000002</v>
      </c>
    </row>
    <row r="1517" spans="1:4" x14ac:dyDescent="0.2">
      <c r="A1517" s="56">
        <v>39867</v>
      </c>
      <c r="B1517" s="56" t="s">
        <v>3418</v>
      </c>
      <c r="C1517" s="56" t="s">
        <v>2005</v>
      </c>
      <c r="D1517" s="62">
        <v>39.29</v>
      </c>
    </row>
    <row r="1518" spans="1:4" x14ac:dyDescent="0.2">
      <c r="A1518" s="56">
        <v>39868</v>
      </c>
      <c r="B1518" s="56" t="s">
        <v>3419</v>
      </c>
      <c r="C1518" s="56" t="s">
        <v>2005</v>
      </c>
      <c r="D1518" s="62">
        <v>70.790000000000006</v>
      </c>
    </row>
    <row r="1519" spans="1:4" x14ac:dyDescent="0.2">
      <c r="A1519" s="56">
        <v>37999</v>
      </c>
      <c r="B1519" s="56" t="s">
        <v>3420</v>
      </c>
      <c r="C1519" s="56" t="s">
        <v>2005</v>
      </c>
      <c r="D1519" s="62">
        <v>8.0299999999999994</v>
      </c>
    </row>
    <row r="1520" spans="1:4" x14ac:dyDescent="0.2">
      <c r="A1520" s="56">
        <v>38000</v>
      </c>
      <c r="B1520" s="56" t="s">
        <v>3421</v>
      </c>
      <c r="C1520" s="56" t="s">
        <v>2005</v>
      </c>
      <c r="D1520" s="62">
        <v>9.3800000000000008</v>
      </c>
    </row>
    <row r="1521" spans="1:4" x14ac:dyDescent="0.2">
      <c r="A1521" s="56">
        <v>38129</v>
      </c>
      <c r="B1521" s="56" t="s">
        <v>3422</v>
      </c>
      <c r="C1521" s="56" t="s">
        <v>2005</v>
      </c>
      <c r="D1521" s="62">
        <v>4.91</v>
      </c>
    </row>
    <row r="1522" spans="1:4" x14ac:dyDescent="0.2">
      <c r="A1522" s="56">
        <v>38025</v>
      </c>
      <c r="B1522" s="56" t="s">
        <v>3423</v>
      </c>
      <c r="C1522" s="56" t="s">
        <v>2005</v>
      </c>
      <c r="D1522" s="62">
        <v>6.66</v>
      </c>
    </row>
    <row r="1523" spans="1:4" x14ac:dyDescent="0.2">
      <c r="A1523" s="56">
        <v>38026</v>
      </c>
      <c r="B1523" s="56" t="s">
        <v>3424</v>
      </c>
      <c r="C1523" s="56" t="s">
        <v>2005</v>
      </c>
      <c r="D1523" s="62">
        <v>16.45</v>
      </c>
    </row>
    <row r="1524" spans="1:4" x14ac:dyDescent="0.2">
      <c r="A1524" s="56">
        <v>1858</v>
      </c>
      <c r="B1524" s="56" t="s">
        <v>3425</v>
      </c>
      <c r="C1524" s="56" t="s">
        <v>2005</v>
      </c>
      <c r="D1524" s="62">
        <v>47.89</v>
      </c>
    </row>
    <row r="1525" spans="1:4" x14ac:dyDescent="0.2">
      <c r="A1525" s="56">
        <v>1844</v>
      </c>
      <c r="B1525" s="56" t="s">
        <v>3426</v>
      </c>
      <c r="C1525" s="56" t="s">
        <v>2005</v>
      </c>
      <c r="D1525" s="62">
        <v>109.68</v>
      </c>
    </row>
    <row r="1526" spans="1:4" x14ac:dyDescent="0.2">
      <c r="A1526" s="56">
        <v>1863</v>
      </c>
      <c r="B1526" s="56" t="s">
        <v>3427</v>
      </c>
      <c r="C1526" s="56" t="s">
        <v>2005</v>
      </c>
      <c r="D1526" s="62">
        <v>50.97</v>
      </c>
    </row>
    <row r="1527" spans="1:4" x14ac:dyDescent="0.2">
      <c r="A1527" s="56">
        <v>1865</v>
      </c>
      <c r="B1527" s="56" t="s">
        <v>3428</v>
      </c>
      <c r="C1527" s="56" t="s">
        <v>2005</v>
      </c>
      <c r="D1527" s="62">
        <v>132.79</v>
      </c>
    </row>
    <row r="1528" spans="1:4" x14ac:dyDescent="0.2">
      <c r="A1528" s="56">
        <v>36355</v>
      </c>
      <c r="B1528" s="56" t="s">
        <v>3429</v>
      </c>
      <c r="C1528" s="56" t="s">
        <v>2005</v>
      </c>
      <c r="D1528" s="62">
        <v>9.81</v>
      </c>
    </row>
    <row r="1529" spans="1:4" x14ac:dyDescent="0.2">
      <c r="A1529" s="56">
        <v>36356</v>
      </c>
      <c r="B1529" s="56" t="s">
        <v>3430</v>
      </c>
      <c r="C1529" s="56" t="s">
        <v>2005</v>
      </c>
      <c r="D1529" s="62">
        <v>15.78</v>
      </c>
    </row>
    <row r="1530" spans="1:4" x14ac:dyDescent="0.2">
      <c r="A1530" s="56">
        <v>1966</v>
      </c>
      <c r="B1530" s="56" t="s">
        <v>3431</v>
      </c>
      <c r="C1530" s="56" t="s">
        <v>2005</v>
      </c>
      <c r="D1530" s="62">
        <v>20.32</v>
      </c>
    </row>
    <row r="1531" spans="1:4" x14ac:dyDescent="0.2">
      <c r="A1531" s="56">
        <v>1933</v>
      </c>
      <c r="B1531" s="56" t="s">
        <v>3432</v>
      </c>
      <c r="C1531" s="56" t="s">
        <v>2005</v>
      </c>
      <c r="D1531" s="62">
        <v>4.38</v>
      </c>
    </row>
    <row r="1532" spans="1:4" x14ac:dyDescent="0.2">
      <c r="A1532" s="56">
        <v>1932</v>
      </c>
      <c r="B1532" s="56" t="s">
        <v>3433</v>
      </c>
      <c r="C1532" s="56" t="s">
        <v>2005</v>
      </c>
      <c r="D1532" s="62">
        <v>10.02</v>
      </c>
    </row>
    <row r="1533" spans="1:4" x14ac:dyDescent="0.2">
      <c r="A1533" s="56">
        <v>1951</v>
      </c>
      <c r="B1533" s="56" t="s">
        <v>3434</v>
      </c>
      <c r="C1533" s="56" t="s">
        <v>2005</v>
      </c>
      <c r="D1533" s="62">
        <v>20.91</v>
      </c>
    </row>
    <row r="1534" spans="1:4" x14ac:dyDescent="0.2">
      <c r="A1534" s="56">
        <v>1970</v>
      </c>
      <c r="B1534" s="56" t="s">
        <v>3435</v>
      </c>
      <c r="C1534" s="56" t="s">
        <v>2005</v>
      </c>
      <c r="D1534" s="62">
        <v>50.8</v>
      </c>
    </row>
    <row r="1535" spans="1:4" x14ac:dyDescent="0.2">
      <c r="A1535" s="56">
        <v>1967</v>
      </c>
      <c r="B1535" s="56" t="s">
        <v>3436</v>
      </c>
      <c r="C1535" s="56" t="s">
        <v>2005</v>
      </c>
      <c r="D1535" s="62">
        <v>6.03</v>
      </c>
    </row>
    <row r="1536" spans="1:4" x14ac:dyDescent="0.2">
      <c r="A1536" s="56">
        <v>1968</v>
      </c>
      <c r="B1536" s="56" t="s">
        <v>3437</v>
      </c>
      <c r="C1536" s="56" t="s">
        <v>2005</v>
      </c>
      <c r="D1536" s="62">
        <v>11.92</v>
      </c>
    </row>
    <row r="1537" spans="1:4" x14ac:dyDescent="0.2">
      <c r="A1537" s="56">
        <v>1969</v>
      </c>
      <c r="B1537" s="56" t="s">
        <v>3438</v>
      </c>
      <c r="C1537" s="56" t="s">
        <v>2005</v>
      </c>
      <c r="D1537" s="62">
        <v>38.81</v>
      </c>
    </row>
    <row r="1538" spans="1:4" x14ac:dyDescent="0.2">
      <c r="A1538" s="56">
        <v>1827</v>
      </c>
      <c r="B1538" s="56" t="s">
        <v>3439</v>
      </c>
      <c r="C1538" s="56" t="s">
        <v>2005</v>
      </c>
      <c r="D1538" s="62">
        <v>151.46</v>
      </c>
    </row>
    <row r="1539" spans="1:4" x14ac:dyDescent="0.2">
      <c r="A1539" s="56">
        <v>1831</v>
      </c>
      <c r="B1539" s="56" t="s">
        <v>3440</v>
      </c>
      <c r="C1539" s="56" t="s">
        <v>2005</v>
      </c>
      <c r="D1539" s="62">
        <v>33.06</v>
      </c>
    </row>
    <row r="1540" spans="1:4" x14ac:dyDescent="0.2">
      <c r="A1540" s="56">
        <v>1825</v>
      </c>
      <c r="B1540" s="56" t="s">
        <v>3441</v>
      </c>
      <c r="C1540" s="56" t="s">
        <v>2005</v>
      </c>
      <c r="D1540" s="62">
        <v>81.599999999999994</v>
      </c>
    </row>
    <row r="1541" spans="1:4" x14ac:dyDescent="0.2">
      <c r="A1541" s="56">
        <v>1828</v>
      </c>
      <c r="B1541" s="56" t="s">
        <v>3442</v>
      </c>
      <c r="C1541" s="56" t="s">
        <v>2005</v>
      </c>
      <c r="D1541" s="62">
        <v>184.83</v>
      </c>
    </row>
    <row r="1542" spans="1:4" x14ac:dyDescent="0.2">
      <c r="A1542" s="56">
        <v>1845</v>
      </c>
      <c r="B1542" s="56" t="s">
        <v>3443</v>
      </c>
      <c r="C1542" s="56" t="s">
        <v>2005</v>
      </c>
      <c r="D1542" s="62">
        <v>41.44</v>
      </c>
    </row>
    <row r="1543" spans="1:4" x14ac:dyDescent="0.2">
      <c r="A1543" s="56">
        <v>1824</v>
      </c>
      <c r="B1543" s="56" t="s">
        <v>3444</v>
      </c>
      <c r="C1543" s="56" t="s">
        <v>2005</v>
      </c>
      <c r="D1543" s="62">
        <v>97.82</v>
      </c>
    </row>
    <row r="1544" spans="1:4" x14ac:dyDescent="0.2">
      <c r="A1544" s="56">
        <v>1940</v>
      </c>
      <c r="B1544" s="56" t="s">
        <v>3445</v>
      </c>
      <c r="C1544" s="56" t="s">
        <v>2005</v>
      </c>
      <c r="D1544" s="62">
        <v>33.21</v>
      </c>
    </row>
    <row r="1545" spans="1:4" x14ac:dyDescent="0.2">
      <c r="A1545" s="56">
        <v>1937</v>
      </c>
      <c r="B1545" s="56" t="s">
        <v>3446</v>
      </c>
      <c r="C1545" s="56" t="s">
        <v>2005</v>
      </c>
      <c r="D1545" s="62">
        <v>5.6</v>
      </c>
    </row>
    <row r="1546" spans="1:4" x14ac:dyDescent="0.2">
      <c r="A1546" s="56">
        <v>1939</v>
      </c>
      <c r="B1546" s="56" t="s">
        <v>3447</v>
      </c>
      <c r="C1546" s="56" t="s">
        <v>2005</v>
      </c>
      <c r="D1546" s="62">
        <v>9.11</v>
      </c>
    </row>
    <row r="1547" spans="1:4" x14ac:dyDescent="0.2">
      <c r="A1547" s="56">
        <v>1938</v>
      </c>
      <c r="B1547" s="56" t="s">
        <v>3448</v>
      </c>
      <c r="C1547" s="56" t="s">
        <v>2005</v>
      </c>
      <c r="D1547" s="62">
        <v>6.37</v>
      </c>
    </row>
    <row r="1548" spans="1:4" x14ac:dyDescent="0.2">
      <c r="A1548" s="56">
        <v>42693</v>
      </c>
      <c r="B1548" s="56" t="s">
        <v>3449</v>
      </c>
      <c r="C1548" s="56" t="s">
        <v>2005</v>
      </c>
      <c r="D1548" s="62">
        <v>373.05</v>
      </c>
    </row>
    <row r="1549" spans="1:4" x14ac:dyDescent="0.2">
      <c r="A1549" s="56">
        <v>42695</v>
      </c>
      <c r="B1549" s="56" t="s">
        <v>3450</v>
      </c>
      <c r="C1549" s="56" t="s">
        <v>2005</v>
      </c>
      <c r="D1549" s="62">
        <v>260.63</v>
      </c>
    </row>
    <row r="1550" spans="1:4" x14ac:dyDescent="0.2">
      <c r="A1550" s="56">
        <v>42694</v>
      </c>
      <c r="B1550" s="56" t="s">
        <v>3451</v>
      </c>
      <c r="C1550" s="56" t="s">
        <v>2005</v>
      </c>
      <c r="D1550" s="62">
        <v>499.21</v>
      </c>
    </row>
    <row r="1551" spans="1:4" x14ac:dyDescent="0.2">
      <c r="A1551" s="56">
        <v>20097</v>
      </c>
      <c r="B1551" s="56" t="s">
        <v>3452</v>
      </c>
      <c r="C1551" s="56" t="s">
        <v>2005</v>
      </c>
      <c r="D1551" s="62">
        <v>21.64</v>
      </c>
    </row>
    <row r="1552" spans="1:4" x14ac:dyDescent="0.2">
      <c r="A1552" s="56">
        <v>20098</v>
      </c>
      <c r="B1552" s="56" t="s">
        <v>3453</v>
      </c>
      <c r="C1552" s="56" t="s">
        <v>2005</v>
      </c>
      <c r="D1552" s="62">
        <v>88.46</v>
      </c>
    </row>
    <row r="1553" spans="1:4" x14ac:dyDescent="0.2">
      <c r="A1553" s="56">
        <v>20096</v>
      </c>
      <c r="B1553" s="56" t="s">
        <v>3454</v>
      </c>
      <c r="C1553" s="56" t="s">
        <v>2005</v>
      </c>
      <c r="D1553" s="62">
        <v>22.4</v>
      </c>
    </row>
    <row r="1554" spans="1:4" x14ac:dyDescent="0.2">
      <c r="A1554" s="56">
        <v>1880</v>
      </c>
      <c r="B1554" s="56" t="s">
        <v>3455</v>
      </c>
      <c r="C1554" s="56" t="s">
        <v>2005</v>
      </c>
      <c r="D1554" s="62">
        <v>3</v>
      </c>
    </row>
    <row r="1555" spans="1:4" x14ac:dyDescent="0.2">
      <c r="A1555" s="56">
        <v>39274</v>
      </c>
      <c r="B1555" s="56" t="s">
        <v>3456</v>
      </c>
      <c r="C1555" s="56" t="s">
        <v>2005</v>
      </c>
      <c r="D1555" s="62">
        <v>2.33</v>
      </c>
    </row>
    <row r="1556" spans="1:4" x14ac:dyDescent="0.2">
      <c r="A1556" s="56">
        <v>2628</v>
      </c>
      <c r="B1556" s="56" t="s">
        <v>3457</v>
      </c>
      <c r="C1556" s="56" t="s">
        <v>2005</v>
      </c>
      <c r="D1556" s="62">
        <v>229.87</v>
      </c>
    </row>
    <row r="1557" spans="1:4" x14ac:dyDescent="0.2">
      <c r="A1557" s="56">
        <v>2622</v>
      </c>
      <c r="B1557" s="56" t="s">
        <v>3458</v>
      </c>
      <c r="C1557" s="56" t="s">
        <v>2005</v>
      </c>
      <c r="D1557" s="62">
        <v>5.46</v>
      </c>
    </row>
    <row r="1558" spans="1:4" x14ac:dyDescent="0.2">
      <c r="A1558" s="56">
        <v>2623</v>
      </c>
      <c r="B1558" s="56" t="s">
        <v>3459</v>
      </c>
      <c r="C1558" s="56" t="s">
        <v>2005</v>
      </c>
      <c r="D1558" s="62">
        <v>6.57</v>
      </c>
    </row>
    <row r="1559" spans="1:4" x14ac:dyDescent="0.2">
      <c r="A1559" s="56">
        <v>2624</v>
      </c>
      <c r="B1559" s="56" t="s">
        <v>3460</v>
      </c>
      <c r="C1559" s="56" t="s">
        <v>2005</v>
      </c>
      <c r="D1559" s="62">
        <v>10.45</v>
      </c>
    </row>
    <row r="1560" spans="1:4" x14ac:dyDescent="0.2">
      <c r="A1560" s="56">
        <v>2625</v>
      </c>
      <c r="B1560" s="56" t="s">
        <v>3461</v>
      </c>
      <c r="C1560" s="56" t="s">
        <v>2005</v>
      </c>
      <c r="D1560" s="62">
        <v>22.06</v>
      </c>
    </row>
    <row r="1561" spans="1:4" x14ac:dyDescent="0.2">
      <c r="A1561" s="56">
        <v>2626</v>
      </c>
      <c r="B1561" s="56" t="s">
        <v>3462</v>
      </c>
      <c r="C1561" s="56" t="s">
        <v>2005</v>
      </c>
      <c r="D1561" s="62">
        <v>32.32</v>
      </c>
    </row>
    <row r="1562" spans="1:4" x14ac:dyDescent="0.2">
      <c r="A1562" s="56">
        <v>2630</v>
      </c>
      <c r="B1562" s="56" t="s">
        <v>3463</v>
      </c>
      <c r="C1562" s="56" t="s">
        <v>2005</v>
      </c>
      <c r="D1562" s="62">
        <v>49.15</v>
      </c>
    </row>
    <row r="1563" spans="1:4" x14ac:dyDescent="0.2">
      <c r="A1563" s="56">
        <v>2627</v>
      </c>
      <c r="B1563" s="56" t="s">
        <v>3464</v>
      </c>
      <c r="C1563" s="56" t="s">
        <v>2005</v>
      </c>
      <c r="D1563" s="62">
        <v>86.58</v>
      </c>
    </row>
    <row r="1564" spans="1:4" x14ac:dyDescent="0.2">
      <c r="A1564" s="56">
        <v>2629</v>
      </c>
      <c r="B1564" s="56" t="s">
        <v>3465</v>
      </c>
      <c r="C1564" s="56" t="s">
        <v>2005</v>
      </c>
      <c r="D1564" s="62">
        <v>117.11</v>
      </c>
    </row>
    <row r="1565" spans="1:4" x14ac:dyDescent="0.2">
      <c r="A1565" s="56">
        <v>12033</v>
      </c>
      <c r="B1565" s="56" t="s">
        <v>3466</v>
      </c>
      <c r="C1565" s="56" t="s">
        <v>2005</v>
      </c>
      <c r="D1565" s="62">
        <v>9.59</v>
      </c>
    </row>
    <row r="1566" spans="1:4" x14ac:dyDescent="0.2">
      <c r="A1566" s="56">
        <v>40408</v>
      </c>
      <c r="B1566" s="56" t="s">
        <v>3467</v>
      </c>
      <c r="C1566" s="56" t="s">
        <v>2005</v>
      </c>
      <c r="D1566" s="62">
        <v>6.3</v>
      </c>
    </row>
    <row r="1567" spans="1:4" x14ac:dyDescent="0.2">
      <c r="A1567" s="56">
        <v>40409</v>
      </c>
      <c r="B1567" s="56" t="s">
        <v>3468</v>
      </c>
      <c r="C1567" s="56" t="s">
        <v>2005</v>
      </c>
      <c r="D1567" s="62">
        <v>2.23</v>
      </c>
    </row>
    <row r="1568" spans="1:4" x14ac:dyDescent="0.2">
      <c r="A1568" s="56">
        <v>39276</v>
      </c>
      <c r="B1568" s="56" t="s">
        <v>3469</v>
      </c>
      <c r="C1568" s="56" t="s">
        <v>2005</v>
      </c>
      <c r="D1568" s="62">
        <v>5.68</v>
      </c>
    </row>
    <row r="1569" spans="1:4" x14ac:dyDescent="0.2">
      <c r="A1569" s="56">
        <v>39277</v>
      </c>
      <c r="B1569" s="56" t="s">
        <v>3470</v>
      </c>
      <c r="C1569" s="56" t="s">
        <v>2005</v>
      </c>
      <c r="D1569" s="62">
        <v>15.33</v>
      </c>
    </row>
    <row r="1570" spans="1:4" x14ac:dyDescent="0.2">
      <c r="A1570" s="56">
        <v>12034</v>
      </c>
      <c r="B1570" s="56" t="s">
        <v>3471</v>
      </c>
      <c r="C1570" s="56" t="s">
        <v>2005</v>
      </c>
      <c r="D1570" s="62">
        <v>4.34</v>
      </c>
    </row>
    <row r="1571" spans="1:4" x14ac:dyDescent="0.2">
      <c r="A1571" s="56">
        <v>39879</v>
      </c>
      <c r="B1571" s="56" t="s">
        <v>3472</v>
      </c>
      <c r="C1571" s="56" t="s">
        <v>2005</v>
      </c>
      <c r="D1571" s="62">
        <v>4.97</v>
      </c>
    </row>
    <row r="1572" spans="1:4" x14ac:dyDescent="0.2">
      <c r="A1572" s="56">
        <v>39880</v>
      </c>
      <c r="B1572" s="56" t="s">
        <v>3473</v>
      </c>
      <c r="C1572" s="56" t="s">
        <v>2005</v>
      </c>
      <c r="D1572" s="62">
        <v>11</v>
      </c>
    </row>
    <row r="1573" spans="1:4" x14ac:dyDescent="0.2">
      <c r="A1573" s="56">
        <v>39881</v>
      </c>
      <c r="B1573" s="56" t="s">
        <v>3474</v>
      </c>
      <c r="C1573" s="56" t="s">
        <v>2005</v>
      </c>
      <c r="D1573" s="62">
        <v>17.66</v>
      </c>
    </row>
    <row r="1574" spans="1:4" x14ac:dyDescent="0.2">
      <c r="A1574" s="56">
        <v>39882</v>
      </c>
      <c r="B1574" s="56" t="s">
        <v>3475</v>
      </c>
      <c r="C1574" s="56" t="s">
        <v>2005</v>
      </c>
      <c r="D1574" s="62">
        <v>46.52</v>
      </c>
    </row>
    <row r="1575" spans="1:4" x14ac:dyDescent="0.2">
      <c r="A1575" s="56">
        <v>39883</v>
      </c>
      <c r="B1575" s="56" t="s">
        <v>3476</v>
      </c>
      <c r="C1575" s="56" t="s">
        <v>2005</v>
      </c>
      <c r="D1575" s="62">
        <v>74.28</v>
      </c>
    </row>
    <row r="1576" spans="1:4" x14ac:dyDescent="0.2">
      <c r="A1576" s="56">
        <v>39884</v>
      </c>
      <c r="B1576" s="56" t="s">
        <v>3477</v>
      </c>
      <c r="C1576" s="56" t="s">
        <v>2005</v>
      </c>
      <c r="D1576" s="62">
        <v>110.32</v>
      </c>
    </row>
    <row r="1577" spans="1:4" x14ac:dyDescent="0.2">
      <c r="A1577" s="56">
        <v>39885</v>
      </c>
      <c r="B1577" s="56" t="s">
        <v>3478</v>
      </c>
      <c r="C1577" s="56" t="s">
        <v>2005</v>
      </c>
      <c r="D1577" s="62">
        <v>262.2</v>
      </c>
    </row>
    <row r="1578" spans="1:4" x14ac:dyDescent="0.2">
      <c r="A1578" s="56">
        <v>1777</v>
      </c>
      <c r="B1578" s="56" t="s">
        <v>3479</v>
      </c>
      <c r="C1578" s="56" t="s">
        <v>2005</v>
      </c>
      <c r="D1578" s="62">
        <v>58.84</v>
      </c>
    </row>
    <row r="1579" spans="1:4" x14ac:dyDescent="0.2">
      <c r="A1579" s="56">
        <v>1819</v>
      </c>
      <c r="B1579" s="56" t="s">
        <v>3480</v>
      </c>
      <c r="C1579" s="56" t="s">
        <v>2005</v>
      </c>
      <c r="D1579" s="62">
        <v>42.81</v>
      </c>
    </row>
    <row r="1580" spans="1:4" x14ac:dyDescent="0.2">
      <c r="A1580" s="56">
        <v>1775</v>
      </c>
      <c r="B1580" s="56" t="s">
        <v>3481</v>
      </c>
      <c r="C1580" s="56" t="s">
        <v>2005</v>
      </c>
      <c r="D1580" s="62">
        <v>12.8</v>
      </c>
    </row>
    <row r="1581" spans="1:4" x14ac:dyDescent="0.2">
      <c r="A1581" s="56">
        <v>1776</v>
      </c>
      <c r="B1581" s="56" t="s">
        <v>3482</v>
      </c>
      <c r="C1581" s="56" t="s">
        <v>2005</v>
      </c>
      <c r="D1581" s="62">
        <v>34.83</v>
      </c>
    </row>
    <row r="1582" spans="1:4" x14ac:dyDescent="0.2">
      <c r="A1582" s="56">
        <v>1778</v>
      </c>
      <c r="B1582" s="56" t="s">
        <v>3483</v>
      </c>
      <c r="C1582" s="56" t="s">
        <v>2005</v>
      </c>
      <c r="D1582" s="62">
        <v>142.41999999999999</v>
      </c>
    </row>
    <row r="1583" spans="1:4" x14ac:dyDescent="0.2">
      <c r="A1583" s="56">
        <v>1818</v>
      </c>
      <c r="B1583" s="56" t="s">
        <v>3484</v>
      </c>
      <c r="C1583" s="56" t="s">
        <v>2005</v>
      </c>
      <c r="D1583" s="62">
        <v>94.54</v>
      </c>
    </row>
    <row r="1584" spans="1:4" x14ac:dyDescent="0.2">
      <c r="A1584" s="56">
        <v>1820</v>
      </c>
      <c r="B1584" s="56" t="s">
        <v>3485</v>
      </c>
      <c r="C1584" s="56" t="s">
        <v>2005</v>
      </c>
      <c r="D1584" s="62">
        <v>18.489999999999998</v>
      </c>
    </row>
    <row r="1585" spans="1:4" x14ac:dyDescent="0.2">
      <c r="A1585" s="56">
        <v>1779</v>
      </c>
      <c r="B1585" s="56" t="s">
        <v>3486</v>
      </c>
      <c r="C1585" s="56" t="s">
        <v>2005</v>
      </c>
      <c r="D1585" s="62">
        <v>207.13</v>
      </c>
    </row>
    <row r="1586" spans="1:4" x14ac:dyDescent="0.2">
      <c r="A1586" s="56">
        <v>1780</v>
      </c>
      <c r="B1586" s="56" t="s">
        <v>3487</v>
      </c>
      <c r="C1586" s="56" t="s">
        <v>2005</v>
      </c>
      <c r="D1586" s="62">
        <v>427.01</v>
      </c>
    </row>
    <row r="1587" spans="1:4" x14ac:dyDescent="0.2">
      <c r="A1587" s="56">
        <v>1783</v>
      </c>
      <c r="B1587" s="56" t="s">
        <v>3488</v>
      </c>
      <c r="C1587" s="56" t="s">
        <v>2005</v>
      </c>
      <c r="D1587" s="62">
        <v>45.15</v>
      </c>
    </row>
    <row r="1588" spans="1:4" x14ac:dyDescent="0.2">
      <c r="A1588" s="56">
        <v>1782</v>
      </c>
      <c r="B1588" s="56" t="s">
        <v>3489</v>
      </c>
      <c r="C1588" s="56" t="s">
        <v>2005</v>
      </c>
      <c r="D1588" s="62">
        <v>35.700000000000003</v>
      </c>
    </row>
    <row r="1589" spans="1:4" x14ac:dyDescent="0.2">
      <c r="A1589" s="56">
        <v>1817</v>
      </c>
      <c r="B1589" s="56" t="s">
        <v>3490</v>
      </c>
      <c r="C1589" s="56" t="s">
        <v>2005</v>
      </c>
      <c r="D1589" s="62">
        <v>10.63</v>
      </c>
    </row>
    <row r="1590" spans="1:4" x14ac:dyDescent="0.2">
      <c r="A1590" s="56">
        <v>1781</v>
      </c>
      <c r="B1590" s="56" t="s">
        <v>3491</v>
      </c>
      <c r="C1590" s="56" t="s">
        <v>2005</v>
      </c>
      <c r="D1590" s="62">
        <v>23.26</v>
      </c>
    </row>
    <row r="1591" spans="1:4" x14ac:dyDescent="0.2">
      <c r="A1591" s="56">
        <v>1784</v>
      </c>
      <c r="B1591" s="56" t="s">
        <v>3492</v>
      </c>
      <c r="C1591" s="56" t="s">
        <v>2005</v>
      </c>
      <c r="D1591" s="62">
        <v>127.49</v>
      </c>
    </row>
    <row r="1592" spans="1:4" x14ac:dyDescent="0.2">
      <c r="A1592" s="56">
        <v>1810</v>
      </c>
      <c r="B1592" s="56" t="s">
        <v>3493</v>
      </c>
      <c r="C1592" s="56" t="s">
        <v>2005</v>
      </c>
      <c r="D1592" s="62">
        <v>70.709999999999994</v>
      </c>
    </row>
    <row r="1593" spans="1:4" x14ac:dyDescent="0.2">
      <c r="A1593" s="56">
        <v>1811</v>
      </c>
      <c r="B1593" s="56" t="s">
        <v>3494</v>
      </c>
      <c r="C1593" s="56" t="s">
        <v>2005</v>
      </c>
      <c r="D1593" s="62">
        <v>15.3</v>
      </c>
    </row>
    <row r="1594" spans="1:4" x14ac:dyDescent="0.2">
      <c r="A1594" s="56">
        <v>1812</v>
      </c>
      <c r="B1594" s="56" t="s">
        <v>3495</v>
      </c>
      <c r="C1594" s="56" t="s">
        <v>2005</v>
      </c>
      <c r="D1594" s="62">
        <v>178.51</v>
      </c>
    </row>
    <row r="1595" spans="1:4" x14ac:dyDescent="0.2">
      <c r="A1595" s="56">
        <v>40386</v>
      </c>
      <c r="B1595" s="56" t="s">
        <v>3496</v>
      </c>
      <c r="C1595" s="56" t="s">
        <v>2005</v>
      </c>
      <c r="D1595" s="62">
        <v>98.8</v>
      </c>
    </row>
    <row r="1596" spans="1:4" x14ac:dyDescent="0.2">
      <c r="A1596" s="56">
        <v>40384</v>
      </c>
      <c r="B1596" s="56" t="s">
        <v>3497</v>
      </c>
      <c r="C1596" s="56" t="s">
        <v>2005</v>
      </c>
      <c r="D1596" s="62">
        <v>67.64</v>
      </c>
    </row>
    <row r="1597" spans="1:4" x14ac:dyDescent="0.2">
      <c r="A1597" s="56">
        <v>40379</v>
      </c>
      <c r="B1597" s="56" t="s">
        <v>3498</v>
      </c>
      <c r="C1597" s="56" t="s">
        <v>2005</v>
      </c>
      <c r="D1597" s="62">
        <v>23.38</v>
      </c>
    </row>
    <row r="1598" spans="1:4" x14ac:dyDescent="0.2">
      <c r="A1598" s="56">
        <v>40423</v>
      </c>
      <c r="B1598" s="56" t="s">
        <v>3499</v>
      </c>
      <c r="C1598" s="56" t="s">
        <v>2005</v>
      </c>
      <c r="D1598" s="62">
        <v>44.25</v>
      </c>
    </row>
    <row r="1599" spans="1:4" x14ac:dyDescent="0.2">
      <c r="A1599" s="56">
        <v>40389</v>
      </c>
      <c r="B1599" s="56" t="s">
        <v>3500</v>
      </c>
      <c r="C1599" s="56" t="s">
        <v>2005</v>
      </c>
      <c r="D1599" s="62">
        <v>280.64</v>
      </c>
    </row>
    <row r="1600" spans="1:4" x14ac:dyDescent="0.2">
      <c r="A1600" s="56">
        <v>40388</v>
      </c>
      <c r="B1600" s="56" t="s">
        <v>3501</v>
      </c>
      <c r="C1600" s="56" t="s">
        <v>2005</v>
      </c>
      <c r="D1600" s="62">
        <v>140.47</v>
      </c>
    </row>
    <row r="1601" spans="1:4" x14ac:dyDescent="0.2">
      <c r="A1601" s="56">
        <v>40381</v>
      </c>
      <c r="B1601" s="56" t="s">
        <v>3502</v>
      </c>
      <c r="C1601" s="56" t="s">
        <v>2005</v>
      </c>
      <c r="D1601" s="62">
        <v>31.18</v>
      </c>
    </row>
    <row r="1602" spans="1:4" x14ac:dyDescent="0.2">
      <c r="A1602" s="56">
        <v>40391</v>
      </c>
      <c r="B1602" s="56" t="s">
        <v>3503</v>
      </c>
      <c r="C1602" s="56" t="s">
        <v>2005</v>
      </c>
      <c r="D1602" s="62">
        <v>728.4</v>
      </c>
    </row>
    <row r="1603" spans="1:4" x14ac:dyDescent="0.2">
      <c r="A1603" s="56">
        <v>40414</v>
      </c>
      <c r="B1603" s="56" t="s">
        <v>3504</v>
      </c>
      <c r="C1603" s="56" t="s">
        <v>2005</v>
      </c>
      <c r="D1603" s="62">
        <v>23.39</v>
      </c>
    </row>
    <row r="1604" spans="1:4" x14ac:dyDescent="0.2">
      <c r="A1604" s="56">
        <v>40416</v>
      </c>
      <c r="B1604" s="56" t="s">
        <v>3505</v>
      </c>
      <c r="C1604" s="56" t="s">
        <v>2005</v>
      </c>
      <c r="D1604" s="62">
        <v>32.33</v>
      </c>
    </row>
    <row r="1605" spans="1:4" x14ac:dyDescent="0.2">
      <c r="A1605" s="56">
        <v>40418</v>
      </c>
      <c r="B1605" s="56" t="s">
        <v>3506</v>
      </c>
      <c r="C1605" s="56" t="s">
        <v>2005</v>
      </c>
      <c r="D1605" s="62">
        <v>38.57</v>
      </c>
    </row>
    <row r="1606" spans="1:4" x14ac:dyDescent="0.2">
      <c r="A1606" s="56">
        <v>2609</v>
      </c>
      <c r="B1606" s="56" t="s">
        <v>3507</v>
      </c>
      <c r="C1606" s="56" t="s">
        <v>2005</v>
      </c>
      <c r="D1606" s="62">
        <v>5.13</v>
      </c>
    </row>
    <row r="1607" spans="1:4" x14ac:dyDescent="0.2">
      <c r="A1607" s="56">
        <v>2634</v>
      </c>
      <c r="B1607" s="56" t="s">
        <v>3508</v>
      </c>
      <c r="C1607" s="56" t="s">
        <v>2005</v>
      </c>
      <c r="D1607" s="62">
        <v>6.73</v>
      </c>
    </row>
    <row r="1608" spans="1:4" x14ac:dyDescent="0.2">
      <c r="A1608" s="56">
        <v>2611</v>
      </c>
      <c r="B1608" s="56" t="s">
        <v>3509</v>
      </c>
      <c r="C1608" s="56" t="s">
        <v>2005</v>
      </c>
      <c r="D1608" s="62">
        <v>18.98</v>
      </c>
    </row>
    <row r="1609" spans="1:4" x14ac:dyDescent="0.2">
      <c r="A1609" s="56">
        <v>34359</v>
      </c>
      <c r="B1609" s="56" t="s">
        <v>3510</v>
      </c>
      <c r="C1609" s="56" t="s">
        <v>2005</v>
      </c>
      <c r="D1609" s="62">
        <v>10.45</v>
      </c>
    </row>
    <row r="1610" spans="1:4" x14ac:dyDescent="0.2">
      <c r="A1610" s="56">
        <v>1789</v>
      </c>
      <c r="B1610" s="56" t="s">
        <v>3511</v>
      </c>
      <c r="C1610" s="56" t="s">
        <v>2005</v>
      </c>
      <c r="D1610" s="62">
        <v>56.47</v>
      </c>
    </row>
    <row r="1611" spans="1:4" x14ac:dyDescent="0.2">
      <c r="A1611" s="56">
        <v>1788</v>
      </c>
      <c r="B1611" s="56" t="s">
        <v>3512</v>
      </c>
      <c r="C1611" s="56" t="s">
        <v>2005</v>
      </c>
      <c r="D1611" s="62">
        <v>45.27</v>
      </c>
    </row>
    <row r="1612" spans="1:4" x14ac:dyDescent="0.2">
      <c r="A1612" s="56">
        <v>1786</v>
      </c>
      <c r="B1612" s="56" t="s">
        <v>3513</v>
      </c>
      <c r="C1612" s="56" t="s">
        <v>2005</v>
      </c>
      <c r="D1612" s="62">
        <v>11.24</v>
      </c>
    </row>
    <row r="1613" spans="1:4" x14ac:dyDescent="0.2">
      <c r="A1613" s="56">
        <v>1787</v>
      </c>
      <c r="B1613" s="56" t="s">
        <v>3514</v>
      </c>
      <c r="C1613" s="56" t="s">
        <v>2005</v>
      </c>
      <c r="D1613" s="62">
        <v>26.91</v>
      </c>
    </row>
    <row r="1614" spans="1:4" x14ac:dyDescent="0.2">
      <c r="A1614" s="56">
        <v>1791</v>
      </c>
      <c r="B1614" s="56" t="s">
        <v>3515</v>
      </c>
      <c r="C1614" s="56" t="s">
        <v>2005</v>
      </c>
      <c r="D1614" s="62">
        <v>163.21</v>
      </c>
    </row>
    <row r="1615" spans="1:4" x14ac:dyDescent="0.2">
      <c r="A1615" s="56">
        <v>1790</v>
      </c>
      <c r="B1615" s="56" t="s">
        <v>3516</v>
      </c>
      <c r="C1615" s="56" t="s">
        <v>2005</v>
      </c>
      <c r="D1615" s="62">
        <v>94.04</v>
      </c>
    </row>
    <row r="1616" spans="1:4" x14ac:dyDescent="0.2">
      <c r="A1616" s="56">
        <v>1813</v>
      </c>
      <c r="B1616" s="56" t="s">
        <v>3517</v>
      </c>
      <c r="C1616" s="56" t="s">
        <v>2005</v>
      </c>
      <c r="D1616" s="62">
        <v>17.84</v>
      </c>
    </row>
    <row r="1617" spans="1:4" x14ac:dyDescent="0.2">
      <c r="A1617" s="56">
        <v>1792</v>
      </c>
      <c r="B1617" s="56" t="s">
        <v>3518</v>
      </c>
      <c r="C1617" s="56" t="s">
        <v>2005</v>
      </c>
      <c r="D1617" s="62">
        <v>220.3</v>
      </c>
    </row>
    <row r="1618" spans="1:4" x14ac:dyDescent="0.2">
      <c r="A1618" s="56">
        <v>1793</v>
      </c>
      <c r="B1618" s="56" t="s">
        <v>3519</v>
      </c>
      <c r="C1618" s="56" t="s">
        <v>2005</v>
      </c>
      <c r="D1618" s="62">
        <v>445.16</v>
      </c>
    </row>
    <row r="1619" spans="1:4" x14ac:dyDescent="0.2">
      <c r="A1619" s="56">
        <v>1809</v>
      </c>
      <c r="B1619" s="56" t="s">
        <v>3520</v>
      </c>
      <c r="C1619" s="56" t="s">
        <v>2005</v>
      </c>
      <c r="D1619" s="62">
        <v>52.94</v>
      </c>
    </row>
    <row r="1620" spans="1:4" x14ac:dyDescent="0.2">
      <c r="A1620" s="56">
        <v>1814</v>
      </c>
      <c r="B1620" s="56" t="s">
        <v>3521</v>
      </c>
      <c r="C1620" s="56" t="s">
        <v>2005</v>
      </c>
      <c r="D1620" s="62">
        <v>43.49</v>
      </c>
    </row>
    <row r="1621" spans="1:4" x14ac:dyDescent="0.2">
      <c r="A1621" s="56">
        <v>1803</v>
      </c>
      <c r="B1621" s="56" t="s">
        <v>3522</v>
      </c>
      <c r="C1621" s="56" t="s">
        <v>2005</v>
      </c>
      <c r="D1621" s="62">
        <v>10.99</v>
      </c>
    </row>
    <row r="1622" spans="1:4" x14ac:dyDescent="0.2">
      <c r="A1622" s="56">
        <v>1805</v>
      </c>
      <c r="B1622" s="56" t="s">
        <v>3523</v>
      </c>
      <c r="C1622" s="56" t="s">
        <v>2005</v>
      </c>
      <c r="D1622" s="62">
        <v>25.24</v>
      </c>
    </row>
    <row r="1623" spans="1:4" x14ac:dyDescent="0.2">
      <c r="A1623" s="56">
        <v>1821</v>
      </c>
      <c r="B1623" s="56" t="s">
        <v>3524</v>
      </c>
      <c r="C1623" s="56" t="s">
        <v>2005</v>
      </c>
      <c r="D1623" s="62">
        <v>149.11000000000001</v>
      </c>
    </row>
    <row r="1624" spans="1:4" x14ac:dyDescent="0.2">
      <c r="A1624" s="56">
        <v>1806</v>
      </c>
      <c r="B1624" s="56" t="s">
        <v>3525</v>
      </c>
      <c r="C1624" s="56" t="s">
        <v>2005</v>
      </c>
      <c r="D1624" s="62">
        <v>88.75</v>
      </c>
    </row>
    <row r="1625" spans="1:4" x14ac:dyDescent="0.2">
      <c r="A1625" s="56">
        <v>1804</v>
      </c>
      <c r="B1625" s="56" t="s">
        <v>3526</v>
      </c>
      <c r="C1625" s="56" t="s">
        <v>2005</v>
      </c>
      <c r="D1625" s="62">
        <v>15.64</v>
      </c>
    </row>
    <row r="1626" spans="1:4" x14ac:dyDescent="0.2">
      <c r="A1626" s="56">
        <v>1807</v>
      </c>
      <c r="B1626" s="56" t="s">
        <v>3527</v>
      </c>
      <c r="C1626" s="56" t="s">
        <v>2005</v>
      </c>
      <c r="D1626" s="62">
        <v>213.26</v>
      </c>
    </row>
    <row r="1627" spans="1:4" x14ac:dyDescent="0.2">
      <c r="A1627" s="56">
        <v>1808</v>
      </c>
      <c r="B1627" s="56" t="s">
        <v>3528</v>
      </c>
      <c r="C1627" s="56" t="s">
        <v>2005</v>
      </c>
      <c r="D1627" s="62">
        <v>427.54</v>
      </c>
    </row>
    <row r="1628" spans="1:4" x14ac:dyDescent="0.2">
      <c r="A1628" s="56">
        <v>1797</v>
      </c>
      <c r="B1628" s="56" t="s">
        <v>3529</v>
      </c>
      <c r="C1628" s="56" t="s">
        <v>2005</v>
      </c>
      <c r="D1628" s="62">
        <v>64.12</v>
      </c>
    </row>
    <row r="1629" spans="1:4" x14ac:dyDescent="0.2">
      <c r="A1629" s="56">
        <v>1796</v>
      </c>
      <c r="B1629" s="56" t="s">
        <v>3530</v>
      </c>
      <c r="C1629" s="56" t="s">
        <v>2005</v>
      </c>
      <c r="D1629" s="62">
        <v>49.19</v>
      </c>
    </row>
    <row r="1630" spans="1:4" x14ac:dyDescent="0.2">
      <c r="A1630" s="56">
        <v>1794</v>
      </c>
      <c r="B1630" s="56" t="s">
        <v>3531</v>
      </c>
      <c r="C1630" s="56" t="s">
        <v>2005</v>
      </c>
      <c r="D1630" s="62">
        <v>11.74</v>
      </c>
    </row>
    <row r="1631" spans="1:4" x14ac:dyDescent="0.2">
      <c r="A1631" s="56">
        <v>1816</v>
      </c>
      <c r="B1631" s="56" t="s">
        <v>3532</v>
      </c>
      <c r="C1631" s="56" t="s">
        <v>2005</v>
      </c>
      <c r="D1631" s="62">
        <v>26.47</v>
      </c>
    </row>
    <row r="1632" spans="1:4" x14ac:dyDescent="0.2">
      <c r="A1632" s="56">
        <v>1815</v>
      </c>
      <c r="B1632" s="56" t="s">
        <v>3533</v>
      </c>
      <c r="C1632" s="56" t="s">
        <v>2005</v>
      </c>
      <c r="D1632" s="62">
        <v>203.31</v>
      </c>
    </row>
    <row r="1633" spans="1:4" x14ac:dyDescent="0.2">
      <c r="A1633" s="56">
        <v>1798</v>
      </c>
      <c r="B1633" s="56" t="s">
        <v>3534</v>
      </c>
      <c r="C1633" s="56" t="s">
        <v>2005</v>
      </c>
      <c r="D1633" s="62">
        <v>90.97</v>
      </c>
    </row>
    <row r="1634" spans="1:4" x14ac:dyDescent="0.2">
      <c r="A1634" s="56">
        <v>1795</v>
      </c>
      <c r="B1634" s="56" t="s">
        <v>3535</v>
      </c>
      <c r="C1634" s="56" t="s">
        <v>2005</v>
      </c>
      <c r="D1634" s="62">
        <v>16.260000000000002</v>
      </c>
    </row>
    <row r="1635" spans="1:4" x14ac:dyDescent="0.2">
      <c r="A1635" s="56">
        <v>1799</v>
      </c>
      <c r="B1635" s="56" t="s">
        <v>3536</v>
      </c>
      <c r="C1635" s="56" t="s">
        <v>2005</v>
      </c>
      <c r="D1635" s="62">
        <v>264.8</v>
      </c>
    </row>
    <row r="1636" spans="1:4" x14ac:dyDescent="0.2">
      <c r="A1636" s="56">
        <v>1800</v>
      </c>
      <c r="B1636" s="56" t="s">
        <v>3537</v>
      </c>
      <c r="C1636" s="56" t="s">
        <v>2005</v>
      </c>
      <c r="D1636" s="62">
        <v>505.54</v>
      </c>
    </row>
    <row r="1637" spans="1:4" x14ac:dyDescent="0.2">
      <c r="A1637" s="56">
        <v>1802</v>
      </c>
      <c r="B1637" s="56" t="s">
        <v>3538</v>
      </c>
      <c r="C1637" s="56" t="s">
        <v>2005</v>
      </c>
      <c r="D1637" s="62">
        <v>1264.57</v>
      </c>
    </row>
    <row r="1638" spans="1:4" x14ac:dyDescent="0.2">
      <c r="A1638" s="56">
        <v>40385</v>
      </c>
      <c r="B1638" s="56" t="s">
        <v>3539</v>
      </c>
      <c r="C1638" s="56" t="s">
        <v>2005</v>
      </c>
      <c r="D1638" s="62">
        <v>98.8</v>
      </c>
    </row>
    <row r="1639" spans="1:4" x14ac:dyDescent="0.2">
      <c r="A1639" s="56">
        <v>40383</v>
      </c>
      <c r="B1639" s="56" t="s">
        <v>3540</v>
      </c>
      <c r="C1639" s="56" t="s">
        <v>2005</v>
      </c>
      <c r="D1639" s="62">
        <v>67.64</v>
      </c>
    </row>
    <row r="1640" spans="1:4" x14ac:dyDescent="0.2">
      <c r="A1640" s="56">
        <v>40378</v>
      </c>
      <c r="B1640" s="56" t="s">
        <v>3541</v>
      </c>
      <c r="C1640" s="56" t="s">
        <v>2005</v>
      </c>
      <c r="D1640" s="62">
        <v>23.38</v>
      </c>
    </row>
    <row r="1641" spans="1:4" x14ac:dyDescent="0.2">
      <c r="A1641" s="56">
        <v>40382</v>
      </c>
      <c r="B1641" s="56" t="s">
        <v>3542</v>
      </c>
      <c r="C1641" s="56" t="s">
        <v>2005</v>
      </c>
      <c r="D1641" s="62">
        <v>44.25</v>
      </c>
    </row>
    <row r="1642" spans="1:4" x14ac:dyDescent="0.2">
      <c r="A1642" s="56">
        <v>40422</v>
      </c>
      <c r="B1642" s="56" t="s">
        <v>3543</v>
      </c>
      <c r="C1642" s="56" t="s">
        <v>2005</v>
      </c>
      <c r="D1642" s="62">
        <v>301.47000000000003</v>
      </c>
    </row>
    <row r="1643" spans="1:4" x14ac:dyDescent="0.2">
      <c r="A1643" s="56">
        <v>40387</v>
      </c>
      <c r="B1643" s="56" t="s">
        <v>3544</v>
      </c>
      <c r="C1643" s="56" t="s">
        <v>2005</v>
      </c>
      <c r="D1643" s="62">
        <v>153.5</v>
      </c>
    </row>
    <row r="1644" spans="1:4" x14ac:dyDescent="0.2">
      <c r="A1644" s="56">
        <v>40380</v>
      </c>
      <c r="B1644" s="56" t="s">
        <v>3545</v>
      </c>
      <c r="C1644" s="56" t="s">
        <v>2005</v>
      </c>
      <c r="D1644" s="62">
        <v>31.18</v>
      </c>
    </row>
    <row r="1645" spans="1:4" x14ac:dyDescent="0.2">
      <c r="A1645" s="56">
        <v>40390</v>
      </c>
      <c r="B1645" s="56" t="s">
        <v>3546</v>
      </c>
      <c r="C1645" s="56" t="s">
        <v>2005</v>
      </c>
      <c r="D1645" s="62">
        <v>634.94000000000005</v>
      </c>
    </row>
    <row r="1646" spans="1:4" x14ac:dyDescent="0.2">
      <c r="A1646" s="56">
        <v>40413</v>
      </c>
      <c r="B1646" s="56" t="s">
        <v>3547</v>
      </c>
      <c r="C1646" s="56" t="s">
        <v>2005</v>
      </c>
      <c r="D1646" s="62">
        <v>25.41</v>
      </c>
    </row>
    <row r="1647" spans="1:4" x14ac:dyDescent="0.2">
      <c r="A1647" s="56">
        <v>40415</v>
      </c>
      <c r="B1647" s="56" t="s">
        <v>3548</v>
      </c>
      <c r="C1647" s="56" t="s">
        <v>2005</v>
      </c>
      <c r="D1647" s="62">
        <v>36.21</v>
      </c>
    </row>
    <row r="1648" spans="1:4" x14ac:dyDescent="0.2">
      <c r="A1648" s="56">
        <v>40417</v>
      </c>
      <c r="B1648" s="56" t="s">
        <v>3549</v>
      </c>
      <c r="C1648" s="56" t="s">
        <v>2005</v>
      </c>
      <c r="D1648" s="62">
        <v>42.72</v>
      </c>
    </row>
    <row r="1649" spans="1:4" x14ac:dyDescent="0.2">
      <c r="A1649" s="56">
        <v>39271</v>
      </c>
      <c r="B1649" s="56" t="s">
        <v>3550</v>
      </c>
      <c r="C1649" s="56" t="s">
        <v>2005</v>
      </c>
      <c r="D1649" s="62">
        <v>1.93</v>
      </c>
    </row>
    <row r="1650" spans="1:4" x14ac:dyDescent="0.2">
      <c r="A1650" s="56">
        <v>39273</v>
      </c>
      <c r="B1650" s="56" t="s">
        <v>3551</v>
      </c>
      <c r="C1650" s="56" t="s">
        <v>2005</v>
      </c>
      <c r="D1650" s="62">
        <v>3.28</v>
      </c>
    </row>
    <row r="1651" spans="1:4" x14ac:dyDescent="0.2">
      <c r="A1651" s="56">
        <v>39272</v>
      </c>
      <c r="B1651" s="56" t="s">
        <v>3552</v>
      </c>
      <c r="C1651" s="56" t="s">
        <v>2005</v>
      </c>
      <c r="D1651" s="62">
        <v>2.37</v>
      </c>
    </row>
    <row r="1652" spans="1:4" x14ac:dyDescent="0.2">
      <c r="A1652" s="56">
        <v>1875</v>
      </c>
      <c r="B1652" s="56" t="s">
        <v>3553</v>
      </c>
      <c r="C1652" s="56" t="s">
        <v>2005</v>
      </c>
      <c r="D1652" s="62">
        <v>5.24</v>
      </c>
    </row>
    <row r="1653" spans="1:4" x14ac:dyDescent="0.2">
      <c r="A1653" s="56">
        <v>1874</v>
      </c>
      <c r="B1653" s="56" t="s">
        <v>3554</v>
      </c>
      <c r="C1653" s="56" t="s">
        <v>2005</v>
      </c>
      <c r="D1653" s="62">
        <v>4.33</v>
      </c>
    </row>
    <row r="1654" spans="1:4" x14ac:dyDescent="0.2">
      <c r="A1654" s="56">
        <v>1870</v>
      </c>
      <c r="B1654" s="56" t="s">
        <v>1707</v>
      </c>
      <c r="C1654" s="56" t="s">
        <v>2005</v>
      </c>
      <c r="D1654" s="62">
        <v>2.5</v>
      </c>
    </row>
    <row r="1655" spans="1:4" x14ac:dyDescent="0.2">
      <c r="A1655" s="56">
        <v>1884</v>
      </c>
      <c r="B1655" s="56" t="s">
        <v>1709</v>
      </c>
      <c r="C1655" s="56" t="s">
        <v>2005</v>
      </c>
      <c r="D1655" s="62">
        <v>3.84</v>
      </c>
    </row>
    <row r="1656" spans="1:4" x14ac:dyDescent="0.2">
      <c r="A1656" s="56">
        <v>1887</v>
      </c>
      <c r="B1656" s="56" t="s">
        <v>3555</v>
      </c>
      <c r="C1656" s="56" t="s">
        <v>2005</v>
      </c>
      <c r="D1656" s="62">
        <v>21.73</v>
      </c>
    </row>
    <row r="1657" spans="1:4" x14ac:dyDescent="0.2">
      <c r="A1657" s="56">
        <v>1876</v>
      </c>
      <c r="B1657" s="56" t="s">
        <v>3556</v>
      </c>
      <c r="C1657" s="56" t="s">
        <v>2005</v>
      </c>
      <c r="D1657" s="62">
        <v>8.52</v>
      </c>
    </row>
    <row r="1658" spans="1:4" x14ac:dyDescent="0.2">
      <c r="A1658" s="56">
        <v>1879</v>
      </c>
      <c r="B1658" s="56" t="s">
        <v>3557</v>
      </c>
      <c r="C1658" s="56" t="s">
        <v>2005</v>
      </c>
      <c r="D1658" s="62">
        <v>2.5299999999999998</v>
      </c>
    </row>
    <row r="1659" spans="1:4" x14ac:dyDescent="0.2">
      <c r="A1659" s="56">
        <v>1877</v>
      </c>
      <c r="B1659" s="56" t="s">
        <v>3558</v>
      </c>
      <c r="C1659" s="56" t="s">
        <v>2005</v>
      </c>
      <c r="D1659" s="62">
        <v>21.76</v>
      </c>
    </row>
    <row r="1660" spans="1:4" x14ac:dyDescent="0.2">
      <c r="A1660" s="56">
        <v>1878</v>
      </c>
      <c r="B1660" s="56" t="s">
        <v>3559</v>
      </c>
      <c r="C1660" s="56" t="s">
        <v>2005</v>
      </c>
      <c r="D1660" s="62">
        <v>43.73</v>
      </c>
    </row>
    <row r="1661" spans="1:4" x14ac:dyDescent="0.2">
      <c r="A1661" s="56">
        <v>2621</v>
      </c>
      <c r="B1661" s="56" t="s">
        <v>3560</v>
      </c>
      <c r="C1661" s="56" t="s">
        <v>2005</v>
      </c>
      <c r="D1661" s="62">
        <v>162.41</v>
      </c>
    </row>
    <row r="1662" spans="1:4" x14ac:dyDescent="0.2">
      <c r="A1662" s="56">
        <v>2616</v>
      </c>
      <c r="B1662" s="56" t="s">
        <v>3561</v>
      </c>
      <c r="C1662" s="56" t="s">
        <v>2005</v>
      </c>
      <c r="D1662" s="62">
        <v>4.59</v>
      </c>
    </row>
    <row r="1663" spans="1:4" x14ac:dyDescent="0.2">
      <c r="A1663" s="56">
        <v>2633</v>
      </c>
      <c r="B1663" s="56" t="s">
        <v>3562</v>
      </c>
      <c r="C1663" s="56" t="s">
        <v>2005</v>
      </c>
      <c r="D1663" s="62">
        <v>5.2</v>
      </c>
    </row>
    <row r="1664" spans="1:4" x14ac:dyDescent="0.2">
      <c r="A1664" s="56">
        <v>2617</v>
      </c>
      <c r="B1664" s="56" t="s">
        <v>3563</v>
      </c>
      <c r="C1664" s="56" t="s">
        <v>2005</v>
      </c>
      <c r="D1664" s="62">
        <v>7.06</v>
      </c>
    </row>
    <row r="1665" spans="1:4" x14ac:dyDescent="0.2">
      <c r="A1665" s="56">
        <v>2618</v>
      </c>
      <c r="B1665" s="56" t="s">
        <v>3564</v>
      </c>
      <c r="C1665" s="56" t="s">
        <v>2005</v>
      </c>
      <c r="D1665" s="62">
        <v>16.09</v>
      </c>
    </row>
    <row r="1666" spans="1:4" x14ac:dyDescent="0.2">
      <c r="A1666" s="56">
        <v>2632</v>
      </c>
      <c r="B1666" s="56" t="s">
        <v>3565</v>
      </c>
      <c r="C1666" s="56" t="s">
        <v>2005</v>
      </c>
      <c r="D1666" s="62">
        <v>19.62</v>
      </c>
    </row>
    <row r="1667" spans="1:4" x14ac:dyDescent="0.2">
      <c r="A1667" s="56">
        <v>2631</v>
      </c>
      <c r="B1667" s="56" t="s">
        <v>3566</v>
      </c>
      <c r="C1667" s="56" t="s">
        <v>2005</v>
      </c>
      <c r="D1667" s="62">
        <v>28.81</v>
      </c>
    </row>
    <row r="1668" spans="1:4" x14ac:dyDescent="0.2">
      <c r="A1668" s="56">
        <v>2619</v>
      </c>
      <c r="B1668" s="56" t="s">
        <v>1308</v>
      </c>
      <c r="C1668" s="56" t="s">
        <v>2005</v>
      </c>
      <c r="D1668" s="62">
        <v>72.94</v>
      </c>
    </row>
    <row r="1669" spans="1:4" x14ac:dyDescent="0.2">
      <c r="A1669" s="56">
        <v>2620</v>
      </c>
      <c r="B1669" s="56" t="s">
        <v>3567</v>
      </c>
      <c r="C1669" s="56" t="s">
        <v>2005</v>
      </c>
      <c r="D1669" s="62">
        <v>95.76</v>
      </c>
    </row>
    <row r="1670" spans="1:4" x14ac:dyDescent="0.2">
      <c r="A1670" s="56">
        <v>44472</v>
      </c>
      <c r="B1670" s="56" t="s">
        <v>3568</v>
      </c>
      <c r="C1670" s="56" t="s">
        <v>2005</v>
      </c>
      <c r="D1670" s="62">
        <v>64.36</v>
      </c>
    </row>
    <row r="1671" spans="1:4" x14ac:dyDescent="0.2">
      <c r="A1671" s="56">
        <v>38369</v>
      </c>
      <c r="B1671" s="56" t="s">
        <v>3569</v>
      </c>
      <c r="C1671" s="56" t="s">
        <v>2005</v>
      </c>
      <c r="D1671" s="62">
        <v>23.77</v>
      </c>
    </row>
    <row r="1672" spans="1:4" x14ac:dyDescent="0.2">
      <c r="A1672" s="56">
        <v>38370</v>
      </c>
      <c r="B1672" s="56" t="s">
        <v>3570</v>
      </c>
      <c r="C1672" s="56" t="s">
        <v>2005</v>
      </c>
      <c r="D1672" s="62">
        <v>23.77</v>
      </c>
    </row>
    <row r="1673" spans="1:4" x14ac:dyDescent="0.2">
      <c r="A1673" s="56">
        <v>38372</v>
      </c>
      <c r="B1673" s="56" t="s">
        <v>3571</v>
      </c>
      <c r="C1673" s="56" t="s">
        <v>2005</v>
      </c>
      <c r="D1673" s="62">
        <v>21.09</v>
      </c>
    </row>
    <row r="1674" spans="1:4" x14ac:dyDescent="0.2">
      <c r="A1674" s="56">
        <v>2357</v>
      </c>
      <c r="B1674" s="56" t="s">
        <v>3572</v>
      </c>
      <c r="C1674" s="56" t="s">
        <v>2142</v>
      </c>
      <c r="D1674" s="62">
        <v>18.68</v>
      </c>
    </row>
    <row r="1675" spans="1:4" x14ac:dyDescent="0.2">
      <c r="A1675" s="56">
        <v>40806</v>
      </c>
      <c r="B1675" s="56" t="s">
        <v>3573</v>
      </c>
      <c r="C1675" s="56" t="s">
        <v>2144</v>
      </c>
      <c r="D1675" s="62">
        <v>3296.69</v>
      </c>
    </row>
    <row r="1676" spans="1:4" x14ac:dyDescent="0.2">
      <c r="A1676" s="56">
        <v>2355</v>
      </c>
      <c r="B1676" s="56" t="s">
        <v>3574</v>
      </c>
      <c r="C1676" s="56" t="s">
        <v>2142</v>
      </c>
      <c r="D1676" s="62">
        <v>32.979999999999997</v>
      </c>
    </row>
    <row r="1677" spans="1:4" x14ac:dyDescent="0.2">
      <c r="A1677" s="56">
        <v>40805</v>
      </c>
      <c r="B1677" s="56" t="s">
        <v>3575</v>
      </c>
      <c r="C1677" s="56" t="s">
        <v>2144</v>
      </c>
      <c r="D1677" s="62">
        <v>5821.27</v>
      </c>
    </row>
    <row r="1678" spans="1:4" x14ac:dyDescent="0.2">
      <c r="A1678" s="56">
        <v>2358</v>
      </c>
      <c r="B1678" s="56" t="s">
        <v>3576</v>
      </c>
      <c r="C1678" s="56" t="s">
        <v>2142</v>
      </c>
      <c r="D1678" s="62">
        <v>22.63</v>
      </c>
    </row>
    <row r="1679" spans="1:4" x14ac:dyDescent="0.2">
      <c r="A1679" s="56">
        <v>40807</v>
      </c>
      <c r="B1679" s="56" t="s">
        <v>3577</v>
      </c>
      <c r="C1679" s="56" t="s">
        <v>2144</v>
      </c>
      <c r="D1679" s="62">
        <v>3993.16</v>
      </c>
    </row>
    <row r="1680" spans="1:4" x14ac:dyDescent="0.2">
      <c r="A1680" s="56">
        <v>2359</v>
      </c>
      <c r="B1680" s="56" t="s">
        <v>3578</v>
      </c>
      <c r="C1680" s="56" t="s">
        <v>2142</v>
      </c>
      <c r="D1680" s="62">
        <v>23.38</v>
      </c>
    </row>
    <row r="1681" spans="1:4" x14ac:dyDescent="0.2">
      <c r="A1681" s="56">
        <v>40808</v>
      </c>
      <c r="B1681" s="56" t="s">
        <v>3579</v>
      </c>
      <c r="C1681" s="56" t="s">
        <v>2144</v>
      </c>
      <c r="D1681" s="62">
        <v>4126.01</v>
      </c>
    </row>
    <row r="1682" spans="1:4" x14ac:dyDescent="0.2">
      <c r="A1682" s="56">
        <v>44330</v>
      </c>
      <c r="B1682" s="56" t="s">
        <v>3580</v>
      </c>
      <c r="C1682" s="56" t="s">
        <v>2053</v>
      </c>
      <c r="D1682" s="62">
        <v>10.84</v>
      </c>
    </row>
    <row r="1683" spans="1:4" x14ac:dyDescent="0.2">
      <c r="A1683" s="56">
        <v>43144</v>
      </c>
      <c r="B1683" s="56" t="s">
        <v>3581</v>
      </c>
      <c r="C1683" s="56" t="s">
        <v>2052</v>
      </c>
      <c r="D1683" s="62">
        <v>55.13</v>
      </c>
    </row>
    <row r="1684" spans="1:4" x14ac:dyDescent="0.2">
      <c r="A1684" s="56">
        <v>39397</v>
      </c>
      <c r="B1684" s="56" t="s">
        <v>3582</v>
      </c>
      <c r="C1684" s="56" t="s">
        <v>2053</v>
      </c>
      <c r="D1684" s="62">
        <v>25.13</v>
      </c>
    </row>
    <row r="1685" spans="1:4" x14ac:dyDescent="0.2">
      <c r="A1685" s="56">
        <v>2692</v>
      </c>
      <c r="B1685" s="56" t="s">
        <v>345</v>
      </c>
      <c r="C1685" s="56" t="s">
        <v>2053</v>
      </c>
      <c r="D1685" s="62">
        <v>10.14</v>
      </c>
    </row>
    <row r="1686" spans="1:4" x14ac:dyDescent="0.2">
      <c r="A1686" s="56">
        <v>44329</v>
      </c>
      <c r="B1686" s="56" t="s">
        <v>3583</v>
      </c>
      <c r="C1686" s="56" t="s">
        <v>2053</v>
      </c>
      <c r="D1686" s="62">
        <v>14.21</v>
      </c>
    </row>
    <row r="1687" spans="1:4" x14ac:dyDescent="0.2">
      <c r="A1687" s="56">
        <v>5318</v>
      </c>
      <c r="B1687" s="56" t="s">
        <v>748</v>
      </c>
      <c r="C1687" s="56" t="s">
        <v>2053</v>
      </c>
      <c r="D1687" s="62">
        <v>22.98</v>
      </c>
    </row>
    <row r="1688" spans="1:4" x14ac:dyDescent="0.2">
      <c r="A1688" s="56">
        <v>5330</v>
      </c>
      <c r="B1688" s="56" t="s">
        <v>3584</v>
      </c>
      <c r="C1688" s="56" t="s">
        <v>2053</v>
      </c>
      <c r="D1688" s="62">
        <v>52.38</v>
      </c>
    </row>
    <row r="1689" spans="1:4" x14ac:dyDescent="0.2">
      <c r="A1689" s="56">
        <v>44532</v>
      </c>
      <c r="B1689" s="56" t="s">
        <v>3585</v>
      </c>
      <c r="C1689" s="56" t="s">
        <v>2005</v>
      </c>
      <c r="D1689" s="62">
        <v>34.32</v>
      </c>
    </row>
    <row r="1690" spans="1:4" x14ac:dyDescent="0.2">
      <c r="A1690" s="56">
        <v>44531</v>
      </c>
      <c r="B1690" s="56" t="s">
        <v>3586</v>
      </c>
      <c r="C1690" s="56" t="s">
        <v>2005</v>
      </c>
      <c r="D1690" s="62">
        <v>109.07</v>
      </c>
    </row>
    <row r="1691" spans="1:4" x14ac:dyDescent="0.2">
      <c r="A1691" s="56">
        <v>38140</v>
      </c>
      <c r="B1691" s="56" t="s">
        <v>3587</v>
      </c>
      <c r="C1691" s="56" t="s">
        <v>2005</v>
      </c>
      <c r="D1691" s="62">
        <v>26.45</v>
      </c>
    </row>
    <row r="1692" spans="1:4" x14ac:dyDescent="0.2">
      <c r="A1692" s="56">
        <v>13887</v>
      </c>
      <c r="B1692" s="56" t="s">
        <v>3588</v>
      </c>
      <c r="C1692" s="56" t="s">
        <v>2005</v>
      </c>
      <c r="D1692" s="62">
        <v>626.22</v>
      </c>
    </row>
    <row r="1693" spans="1:4" x14ac:dyDescent="0.2">
      <c r="A1693" s="56">
        <v>44495</v>
      </c>
      <c r="B1693" s="56" t="s">
        <v>3589</v>
      </c>
      <c r="C1693" s="56" t="s">
        <v>2005</v>
      </c>
      <c r="D1693" s="62">
        <v>27.87</v>
      </c>
    </row>
    <row r="1694" spans="1:4" x14ac:dyDescent="0.2">
      <c r="A1694" s="56">
        <v>44533</v>
      </c>
      <c r="B1694" s="56" t="s">
        <v>3590</v>
      </c>
      <c r="C1694" s="56" t="s">
        <v>2005</v>
      </c>
      <c r="D1694" s="62">
        <v>26.32</v>
      </c>
    </row>
    <row r="1695" spans="1:4" x14ac:dyDescent="0.2">
      <c r="A1695" s="56">
        <v>44534</v>
      </c>
      <c r="B1695" s="56" t="s">
        <v>3591</v>
      </c>
      <c r="C1695" s="56" t="s">
        <v>2005</v>
      </c>
      <c r="D1695" s="62">
        <v>6.86</v>
      </c>
    </row>
    <row r="1696" spans="1:4" x14ac:dyDescent="0.2">
      <c r="A1696" s="56">
        <v>34544</v>
      </c>
      <c r="B1696" s="56" t="s">
        <v>3592</v>
      </c>
      <c r="C1696" s="56" t="s">
        <v>2005</v>
      </c>
      <c r="D1696" s="62">
        <v>1533.57</v>
      </c>
    </row>
    <row r="1697" spans="1:4" x14ac:dyDescent="0.2">
      <c r="A1697" s="56">
        <v>34729</v>
      </c>
      <c r="B1697" s="56" t="s">
        <v>3593</v>
      </c>
      <c r="C1697" s="56" t="s">
        <v>2005</v>
      </c>
      <c r="D1697" s="62">
        <v>1206.3900000000001</v>
      </c>
    </row>
    <row r="1698" spans="1:4" x14ac:dyDescent="0.2">
      <c r="A1698" s="56">
        <v>34734</v>
      </c>
      <c r="B1698" s="56" t="s">
        <v>3594</v>
      </c>
      <c r="C1698" s="56" t="s">
        <v>2005</v>
      </c>
      <c r="D1698" s="62">
        <v>1867.87</v>
      </c>
    </row>
    <row r="1699" spans="1:4" x14ac:dyDescent="0.2">
      <c r="A1699" s="56">
        <v>34738</v>
      </c>
      <c r="B1699" s="56" t="s">
        <v>3595</v>
      </c>
      <c r="C1699" s="56" t="s">
        <v>2005</v>
      </c>
      <c r="D1699" s="62">
        <v>4363.9399999999996</v>
      </c>
    </row>
    <row r="1700" spans="1:4" x14ac:dyDescent="0.2">
      <c r="A1700" s="56">
        <v>2391</v>
      </c>
      <c r="B1700" s="56" t="s">
        <v>1099</v>
      </c>
      <c r="C1700" s="56" t="s">
        <v>2005</v>
      </c>
      <c r="D1700" s="62">
        <v>354.93</v>
      </c>
    </row>
    <row r="1701" spans="1:4" x14ac:dyDescent="0.2">
      <c r="A1701" s="56">
        <v>2374</v>
      </c>
      <c r="B1701" s="56" t="s">
        <v>3596</v>
      </c>
      <c r="C1701" s="56" t="s">
        <v>2005</v>
      </c>
      <c r="D1701" s="62">
        <v>402.66</v>
      </c>
    </row>
    <row r="1702" spans="1:4" x14ac:dyDescent="0.2">
      <c r="A1702" s="56">
        <v>2377</v>
      </c>
      <c r="B1702" s="56" t="s">
        <v>3597</v>
      </c>
      <c r="C1702" s="56" t="s">
        <v>2005</v>
      </c>
      <c r="D1702" s="62">
        <v>565.09</v>
      </c>
    </row>
    <row r="1703" spans="1:4" x14ac:dyDescent="0.2">
      <c r="A1703" s="56">
        <v>2393</v>
      </c>
      <c r="B1703" s="56" t="s">
        <v>3598</v>
      </c>
      <c r="C1703" s="56" t="s">
        <v>2005</v>
      </c>
      <c r="D1703" s="62">
        <v>946.32</v>
      </c>
    </row>
    <row r="1704" spans="1:4" x14ac:dyDescent="0.2">
      <c r="A1704" s="56">
        <v>34705</v>
      </c>
      <c r="B1704" s="56" t="s">
        <v>3599</v>
      </c>
      <c r="C1704" s="56" t="s">
        <v>2005</v>
      </c>
      <c r="D1704" s="62">
        <v>827.69</v>
      </c>
    </row>
    <row r="1705" spans="1:4" x14ac:dyDescent="0.2">
      <c r="A1705" s="56">
        <v>34707</v>
      </c>
      <c r="B1705" s="56" t="s">
        <v>3600</v>
      </c>
      <c r="C1705" s="56" t="s">
        <v>2005</v>
      </c>
      <c r="D1705" s="62">
        <v>1533.73</v>
      </c>
    </row>
    <row r="1706" spans="1:4" x14ac:dyDescent="0.2">
      <c r="A1706" s="56">
        <v>2378</v>
      </c>
      <c r="B1706" s="56" t="s">
        <v>3601</v>
      </c>
      <c r="C1706" s="56" t="s">
        <v>2005</v>
      </c>
      <c r="D1706" s="62">
        <v>1299.8900000000001</v>
      </c>
    </row>
    <row r="1707" spans="1:4" x14ac:dyDescent="0.2">
      <c r="A1707" s="56">
        <v>2379</v>
      </c>
      <c r="B1707" s="56" t="s">
        <v>3602</v>
      </c>
      <c r="C1707" s="56" t="s">
        <v>2005</v>
      </c>
      <c r="D1707" s="62">
        <v>1299.8900000000001</v>
      </c>
    </row>
    <row r="1708" spans="1:4" x14ac:dyDescent="0.2">
      <c r="A1708" s="56">
        <v>2376</v>
      </c>
      <c r="B1708" s="56" t="s">
        <v>3603</v>
      </c>
      <c r="C1708" s="56" t="s">
        <v>2005</v>
      </c>
      <c r="D1708" s="62">
        <v>2140.92</v>
      </c>
    </row>
    <row r="1709" spans="1:4" x14ac:dyDescent="0.2">
      <c r="A1709" s="56">
        <v>2394</v>
      </c>
      <c r="B1709" s="56" t="s">
        <v>3604</v>
      </c>
      <c r="C1709" s="56" t="s">
        <v>2005</v>
      </c>
      <c r="D1709" s="62">
        <v>4576.8900000000003</v>
      </c>
    </row>
    <row r="1710" spans="1:4" x14ac:dyDescent="0.2">
      <c r="A1710" s="56">
        <v>34686</v>
      </c>
      <c r="B1710" s="56" t="s">
        <v>3605</v>
      </c>
      <c r="C1710" s="56" t="s">
        <v>2005</v>
      </c>
      <c r="D1710" s="62">
        <v>13.74</v>
      </c>
    </row>
    <row r="1711" spans="1:4" x14ac:dyDescent="0.2">
      <c r="A1711" s="56">
        <v>34616</v>
      </c>
      <c r="B1711" s="56" t="s">
        <v>3606</v>
      </c>
      <c r="C1711" s="56" t="s">
        <v>2005</v>
      </c>
      <c r="D1711" s="62">
        <v>53.11</v>
      </c>
    </row>
    <row r="1712" spans="1:4" x14ac:dyDescent="0.2">
      <c r="A1712" s="56">
        <v>34623</v>
      </c>
      <c r="B1712" s="56" t="s">
        <v>3607</v>
      </c>
      <c r="C1712" s="56" t="s">
        <v>2005</v>
      </c>
      <c r="D1712" s="62">
        <v>52.29</v>
      </c>
    </row>
    <row r="1713" spans="1:4" x14ac:dyDescent="0.2">
      <c r="A1713" s="56">
        <v>34628</v>
      </c>
      <c r="B1713" s="56" t="s">
        <v>3608</v>
      </c>
      <c r="C1713" s="56" t="s">
        <v>2005</v>
      </c>
      <c r="D1713" s="62">
        <v>74.900000000000006</v>
      </c>
    </row>
    <row r="1714" spans="1:4" x14ac:dyDescent="0.2">
      <c r="A1714" s="56">
        <v>34653</v>
      </c>
      <c r="B1714" s="56" t="s">
        <v>1071</v>
      </c>
      <c r="C1714" s="56" t="s">
        <v>2005</v>
      </c>
      <c r="D1714" s="62">
        <v>9.26</v>
      </c>
    </row>
    <row r="1715" spans="1:4" x14ac:dyDescent="0.2">
      <c r="A1715" s="56">
        <v>34688</v>
      </c>
      <c r="B1715" s="56" t="s">
        <v>3609</v>
      </c>
      <c r="C1715" s="56" t="s">
        <v>2005</v>
      </c>
      <c r="D1715" s="62">
        <v>16.79</v>
      </c>
    </row>
    <row r="1716" spans="1:4" x14ac:dyDescent="0.2">
      <c r="A1716" s="56">
        <v>34709</v>
      </c>
      <c r="B1716" s="56" t="s">
        <v>1084</v>
      </c>
      <c r="C1716" s="56" t="s">
        <v>2005</v>
      </c>
      <c r="D1716" s="62">
        <v>65.069999999999993</v>
      </c>
    </row>
    <row r="1717" spans="1:4" x14ac:dyDescent="0.2">
      <c r="A1717" s="56">
        <v>34714</v>
      </c>
      <c r="B1717" s="56" t="s">
        <v>3610</v>
      </c>
      <c r="C1717" s="56" t="s">
        <v>2005</v>
      </c>
      <c r="D1717" s="62">
        <v>77.72</v>
      </c>
    </row>
    <row r="1718" spans="1:4" x14ac:dyDescent="0.2">
      <c r="A1718" s="56">
        <v>2388</v>
      </c>
      <c r="B1718" s="56" t="s">
        <v>3611</v>
      </c>
      <c r="C1718" s="56" t="s">
        <v>2005</v>
      </c>
      <c r="D1718" s="62">
        <v>64.58</v>
      </c>
    </row>
    <row r="1719" spans="1:4" x14ac:dyDescent="0.2">
      <c r="A1719" s="56">
        <v>34606</v>
      </c>
      <c r="B1719" s="56" t="s">
        <v>3612</v>
      </c>
      <c r="C1719" s="56" t="s">
        <v>2005</v>
      </c>
      <c r="D1719" s="62">
        <v>99.06</v>
      </c>
    </row>
    <row r="1720" spans="1:4" x14ac:dyDescent="0.2">
      <c r="A1720" s="56">
        <v>34689</v>
      </c>
      <c r="B1720" s="56" t="s">
        <v>3613</v>
      </c>
      <c r="C1720" s="56" t="s">
        <v>2005</v>
      </c>
      <c r="D1720" s="62">
        <v>31.54</v>
      </c>
    </row>
    <row r="1721" spans="1:4" x14ac:dyDescent="0.2">
      <c r="A1721" s="56">
        <v>2370</v>
      </c>
      <c r="B1721" s="56" t="s">
        <v>3614</v>
      </c>
      <c r="C1721" s="56" t="s">
        <v>2005</v>
      </c>
      <c r="D1721" s="62">
        <v>12</v>
      </c>
    </row>
    <row r="1722" spans="1:4" x14ac:dyDescent="0.2">
      <c r="A1722" s="56">
        <v>2386</v>
      </c>
      <c r="B1722" s="56" t="s">
        <v>3615</v>
      </c>
      <c r="C1722" s="56" t="s">
        <v>2005</v>
      </c>
      <c r="D1722" s="62">
        <v>20.13</v>
      </c>
    </row>
    <row r="1723" spans="1:4" x14ac:dyDescent="0.2">
      <c r="A1723" s="56">
        <v>2392</v>
      </c>
      <c r="B1723" s="56" t="s">
        <v>3616</v>
      </c>
      <c r="C1723" s="56" t="s">
        <v>2005</v>
      </c>
      <c r="D1723" s="62">
        <v>80.55</v>
      </c>
    </row>
    <row r="1724" spans="1:4" x14ac:dyDescent="0.2">
      <c r="A1724" s="56">
        <v>2373</v>
      </c>
      <c r="B1724" s="56" t="s">
        <v>1094</v>
      </c>
      <c r="C1724" s="56" t="s">
        <v>2005</v>
      </c>
      <c r="D1724" s="62">
        <v>113.49</v>
      </c>
    </row>
    <row r="1725" spans="1:4" x14ac:dyDescent="0.2">
      <c r="A1725" s="56">
        <v>39465</v>
      </c>
      <c r="B1725" s="56" t="s">
        <v>3617</v>
      </c>
      <c r="C1725" s="56" t="s">
        <v>2005</v>
      </c>
      <c r="D1725" s="62">
        <v>69.33</v>
      </c>
    </row>
    <row r="1726" spans="1:4" x14ac:dyDescent="0.2">
      <c r="A1726" s="56">
        <v>39466</v>
      </c>
      <c r="B1726" s="56" t="s">
        <v>3618</v>
      </c>
      <c r="C1726" s="56" t="s">
        <v>2005</v>
      </c>
      <c r="D1726" s="62">
        <v>78</v>
      </c>
    </row>
    <row r="1727" spans="1:4" x14ac:dyDescent="0.2">
      <c r="A1727" s="56">
        <v>39467</v>
      </c>
      <c r="B1727" s="56" t="s">
        <v>3619</v>
      </c>
      <c r="C1727" s="56" t="s">
        <v>2005</v>
      </c>
      <c r="D1727" s="62">
        <v>99.77</v>
      </c>
    </row>
    <row r="1728" spans="1:4" x14ac:dyDescent="0.2">
      <c r="A1728" s="56">
        <v>39468</v>
      </c>
      <c r="B1728" s="56" t="s">
        <v>3620</v>
      </c>
      <c r="C1728" s="56" t="s">
        <v>2005</v>
      </c>
      <c r="D1728" s="62">
        <v>177.33</v>
      </c>
    </row>
    <row r="1729" spans="1:4" x14ac:dyDescent="0.2">
      <c r="A1729" s="56">
        <v>39469</v>
      </c>
      <c r="B1729" s="56" t="s">
        <v>3621</v>
      </c>
      <c r="C1729" s="56" t="s">
        <v>2005</v>
      </c>
      <c r="D1729" s="62">
        <v>72.239999999999995</v>
      </c>
    </row>
    <row r="1730" spans="1:4" x14ac:dyDescent="0.2">
      <c r="A1730" s="56">
        <v>39470</v>
      </c>
      <c r="B1730" s="56" t="s">
        <v>3622</v>
      </c>
      <c r="C1730" s="56" t="s">
        <v>2005</v>
      </c>
      <c r="D1730" s="62">
        <v>88.76</v>
      </c>
    </row>
    <row r="1731" spans="1:4" x14ac:dyDescent="0.2">
      <c r="A1731" s="56">
        <v>39471</v>
      </c>
      <c r="B1731" s="56" t="s">
        <v>3623</v>
      </c>
      <c r="C1731" s="56" t="s">
        <v>2005</v>
      </c>
      <c r="D1731" s="62">
        <v>106.66</v>
      </c>
    </row>
    <row r="1732" spans="1:4" x14ac:dyDescent="0.2">
      <c r="A1732" s="56">
        <v>39472</v>
      </c>
      <c r="B1732" s="56" t="s">
        <v>3624</v>
      </c>
      <c r="C1732" s="56" t="s">
        <v>2005</v>
      </c>
      <c r="D1732" s="62">
        <v>185.33</v>
      </c>
    </row>
    <row r="1733" spans="1:4" x14ac:dyDescent="0.2">
      <c r="A1733" s="56">
        <v>39473</v>
      </c>
      <c r="B1733" s="56" t="s">
        <v>3625</v>
      </c>
      <c r="C1733" s="56" t="s">
        <v>2005</v>
      </c>
      <c r="D1733" s="62">
        <v>119.72</v>
      </c>
    </row>
    <row r="1734" spans="1:4" x14ac:dyDescent="0.2">
      <c r="A1734" s="56">
        <v>39474</v>
      </c>
      <c r="B1734" s="56" t="s">
        <v>3626</v>
      </c>
      <c r="C1734" s="56" t="s">
        <v>2005</v>
      </c>
      <c r="D1734" s="62">
        <v>127.63</v>
      </c>
    </row>
    <row r="1735" spans="1:4" x14ac:dyDescent="0.2">
      <c r="A1735" s="56">
        <v>39475</v>
      </c>
      <c r="B1735" s="56" t="s">
        <v>3627</v>
      </c>
      <c r="C1735" s="56" t="s">
        <v>2005</v>
      </c>
      <c r="D1735" s="62">
        <v>144.81</v>
      </c>
    </row>
    <row r="1736" spans="1:4" x14ac:dyDescent="0.2">
      <c r="A1736" s="56">
        <v>39476</v>
      </c>
      <c r="B1736" s="56" t="s">
        <v>3628</v>
      </c>
      <c r="C1736" s="56" t="s">
        <v>2005</v>
      </c>
      <c r="D1736" s="62">
        <v>272.60000000000002</v>
      </c>
    </row>
    <row r="1737" spans="1:4" x14ac:dyDescent="0.2">
      <c r="A1737" s="56">
        <v>39477</v>
      </c>
      <c r="B1737" s="56" t="s">
        <v>3629</v>
      </c>
      <c r="C1737" s="56" t="s">
        <v>2005</v>
      </c>
      <c r="D1737" s="62">
        <v>133.56</v>
      </c>
    </row>
    <row r="1738" spans="1:4" x14ac:dyDescent="0.2">
      <c r="A1738" s="56">
        <v>39478</v>
      </c>
      <c r="B1738" s="56" t="s">
        <v>3630</v>
      </c>
      <c r="C1738" s="56" t="s">
        <v>2005</v>
      </c>
      <c r="D1738" s="62">
        <v>137.69999999999999</v>
      </c>
    </row>
    <row r="1739" spans="1:4" x14ac:dyDescent="0.2">
      <c r="A1739" s="56">
        <v>39479</v>
      </c>
      <c r="B1739" s="56" t="s">
        <v>3631</v>
      </c>
      <c r="C1739" s="56" t="s">
        <v>2005</v>
      </c>
      <c r="D1739" s="62">
        <v>162.24</v>
      </c>
    </row>
    <row r="1740" spans="1:4" x14ac:dyDescent="0.2">
      <c r="A1740" s="56">
        <v>39480</v>
      </c>
      <c r="B1740" s="56" t="s">
        <v>3632</v>
      </c>
      <c r="C1740" s="56" t="s">
        <v>2005</v>
      </c>
      <c r="D1740" s="62">
        <v>334.77</v>
      </c>
    </row>
    <row r="1741" spans="1:4" x14ac:dyDescent="0.2">
      <c r="A1741" s="56">
        <v>39459</v>
      </c>
      <c r="B1741" s="56" t="s">
        <v>3633</v>
      </c>
      <c r="C1741" s="56" t="s">
        <v>2005</v>
      </c>
      <c r="D1741" s="62">
        <v>284.13</v>
      </c>
    </row>
    <row r="1742" spans="1:4" x14ac:dyDescent="0.2">
      <c r="A1742" s="56">
        <v>39445</v>
      </c>
      <c r="B1742" s="56" t="s">
        <v>3634</v>
      </c>
      <c r="C1742" s="56" t="s">
        <v>2005</v>
      </c>
      <c r="D1742" s="62">
        <v>142.66</v>
      </c>
    </row>
    <row r="1743" spans="1:4" x14ac:dyDescent="0.2">
      <c r="A1743" s="56">
        <v>39446</v>
      </c>
      <c r="B1743" s="56" t="s">
        <v>3635</v>
      </c>
      <c r="C1743" s="56" t="s">
        <v>2005</v>
      </c>
      <c r="D1743" s="62">
        <v>145.19999999999999</v>
      </c>
    </row>
    <row r="1744" spans="1:4" x14ac:dyDescent="0.2">
      <c r="A1744" s="56">
        <v>39447</v>
      </c>
      <c r="B1744" s="56" t="s">
        <v>3636</v>
      </c>
      <c r="C1744" s="56" t="s">
        <v>2005</v>
      </c>
      <c r="D1744" s="62">
        <v>155.28</v>
      </c>
    </row>
    <row r="1745" spans="1:4" x14ac:dyDescent="0.2">
      <c r="A1745" s="56">
        <v>39448</v>
      </c>
      <c r="B1745" s="56" t="s">
        <v>3637</v>
      </c>
      <c r="C1745" s="56" t="s">
        <v>2005</v>
      </c>
      <c r="D1745" s="62">
        <v>264.77999999999997</v>
      </c>
    </row>
    <row r="1746" spans="1:4" x14ac:dyDescent="0.2">
      <c r="A1746" s="56">
        <v>39450</v>
      </c>
      <c r="B1746" s="56" t="s">
        <v>3638</v>
      </c>
      <c r="C1746" s="56" t="s">
        <v>2005</v>
      </c>
      <c r="D1746" s="62">
        <v>161.54</v>
      </c>
    </row>
    <row r="1747" spans="1:4" x14ac:dyDescent="0.2">
      <c r="A1747" s="56">
        <v>39451</v>
      </c>
      <c r="B1747" s="56" t="s">
        <v>3639</v>
      </c>
      <c r="C1747" s="56" t="s">
        <v>2005</v>
      </c>
      <c r="D1747" s="62">
        <v>176.19</v>
      </c>
    </row>
    <row r="1748" spans="1:4" x14ac:dyDescent="0.2">
      <c r="A1748" s="56">
        <v>39452</v>
      </c>
      <c r="B1748" s="56" t="s">
        <v>3640</v>
      </c>
      <c r="C1748" s="56" t="s">
        <v>2005</v>
      </c>
      <c r="D1748" s="62">
        <v>177.25</v>
      </c>
    </row>
    <row r="1749" spans="1:4" x14ac:dyDescent="0.2">
      <c r="A1749" s="56">
        <v>39523</v>
      </c>
      <c r="B1749" s="56" t="s">
        <v>3641</v>
      </c>
      <c r="C1749" s="56" t="s">
        <v>2005</v>
      </c>
      <c r="D1749" s="62">
        <v>296.62</v>
      </c>
    </row>
    <row r="1750" spans="1:4" x14ac:dyDescent="0.2">
      <c r="A1750" s="56">
        <v>39449</v>
      </c>
      <c r="B1750" s="56" t="s">
        <v>3642</v>
      </c>
      <c r="C1750" s="56" t="s">
        <v>2005</v>
      </c>
      <c r="D1750" s="62">
        <v>328.49</v>
      </c>
    </row>
    <row r="1751" spans="1:4" x14ac:dyDescent="0.2">
      <c r="A1751" s="56">
        <v>39455</v>
      </c>
      <c r="B1751" s="56" t="s">
        <v>3643</v>
      </c>
      <c r="C1751" s="56" t="s">
        <v>2005</v>
      </c>
      <c r="D1751" s="62">
        <v>162.54</v>
      </c>
    </row>
    <row r="1752" spans="1:4" x14ac:dyDescent="0.2">
      <c r="A1752" s="56">
        <v>39456</v>
      </c>
      <c r="B1752" s="56" t="s">
        <v>3644</v>
      </c>
      <c r="C1752" s="56" t="s">
        <v>2005</v>
      </c>
      <c r="D1752" s="62">
        <v>162.66</v>
      </c>
    </row>
    <row r="1753" spans="1:4" x14ac:dyDescent="0.2">
      <c r="A1753" s="56">
        <v>39457</v>
      </c>
      <c r="B1753" s="56" t="s">
        <v>3645</v>
      </c>
      <c r="C1753" s="56" t="s">
        <v>2005</v>
      </c>
      <c r="D1753" s="62">
        <v>177.33</v>
      </c>
    </row>
    <row r="1754" spans="1:4" x14ac:dyDescent="0.2">
      <c r="A1754" s="56">
        <v>39458</v>
      </c>
      <c r="B1754" s="56" t="s">
        <v>3646</v>
      </c>
      <c r="C1754" s="56" t="s">
        <v>2005</v>
      </c>
      <c r="D1754" s="62">
        <v>330.91</v>
      </c>
    </row>
    <row r="1755" spans="1:4" x14ac:dyDescent="0.2">
      <c r="A1755" s="56">
        <v>39464</v>
      </c>
      <c r="B1755" s="56" t="s">
        <v>3647</v>
      </c>
      <c r="C1755" s="56" t="s">
        <v>2005</v>
      </c>
      <c r="D1755" s="62">
        <v>532.13</v>
      </c>
    </row>
    <row r="1756" spans="1:4" x14ac:dyDescent="0.2">
      <c r="A1756" s="56">
        <v>39460</v>
      </c>
      <c r="B1756" s="56" t="s">
        <v>3648</v>
      </c>
      <c r="C1756" s="56" t="s">
        <v>2005</v>
      </c>
      <c r="D1756" s="62">
        <v>201.82</v>
      </c>
    </row>
    <row r="1757" spans="1:4" x14ac:dyDescent="0.2">
      <c r="A1757" s="56">
        <v>39461</v>
      </c>
      <c r="B1757" s="56" t="s">
        <v>3649</v>
      </c>
      <c r="C1757" s="56" t="s">
        <v>2005</v>
      </c>
      <c r="D1757" s="62">
        <v>236.49</v>
      </c>
    </row>
    <row r="1758" spans="1:4" x14ac:dyDescent="0.2">
      <c r="A1758" s="56">
        <v>39462</v>
      </c>
      <c r="B1758" s="56" t="s">
        <v>3650</v>
      </c>
      <c r="C1758" s="56" t="s">
        <v>2005</v>
      </c>
      <c r="D1758" s="62">
        <v>227.91</v>
      </c>
    </row>
    <row r="1759" spans="1:4" x14ac:dyDescent="0.2">
      <c r="A1759" s="56">
        <v>39463</v>
      </c>
      <c r="B1759" s="56" t="s">
        <v>3651</v>
      </c>
      <c r="C1759" s="56" t="s">
        <v>2005</v>
      </c>
      <c r="D1759" s="62">
        <v>528</v>
      </c>
    </row>
    <row r="1760" spans="1:4" x14ac:dyDescent="0.2">
      <c r="A1760" s="56">
        <v>26039</v>
      </c>
      <c r="B1760" s="56" t="s">
        <v>3652</v>
      </c>
      <c r="C1760" s="56" t="s">
        <v>2005</v>
      </c>
      <c r="D1760" s="62">
        <v>358024.62</v>
      </c>
    </row>
    <row r="1761" spans="1:4" x14ac:dyDescent="0.2">
      <c r="A1761" s="56">
        <v>2401</v>
      </c>
      <c r="B1761" s="56" t="s">
        <v>3653</v>
      </c>
      <c r="C1761" s="56" t="s">
        <v>2005</v>
      </c>
      <c r="D1761" s="62">
        <v>82349.63</v>
      </c>
    </row>
    <row r="1762" spans="1:4" x14ac:dyDescent="0.2">
      <c r="A1762" s="56">
        <v>38870</v>
      </c>
      <c r="B1762" s="56" t="s">
        <v>3654</v>
      </c>
      <c r="C1762" s="56" t="s">
        <v>2005</v>
      </c>
      <c r="D1762" s="62">
        <v>27.97</v>
      </c>
    </row>
    <row r="1763" spans="1:4" x14ac:dyDescent="0.2">
      <c r="A1763" s="56">
        <v>38869</v>
      </c>
      <c r="B1763" s="56" t="s">
        <v>3655</v>
      </c>
      <c r="C1763" s="56" t="s">
        <v>2005</v>
      </c>
      <c r="D1763" s="62">
        <v>18.88</v>
      </c>
    </row>
    <row r="1764" spans="1:4" x14ac:dyDescent="0.2">
      <c r="A1764" s="56">
        <v>38872</v>
      </c>
      <c r="B1764" s="56" t="s">
        <v>3656</v>
      </c>
      <c r="C1764" s="56" t="s">
        <v>2005</v>
      </c>
      <c r="D1764" s="62">
        <v>35.64</v>
      </c>
    </row>
    <row r="1765" spans="1:4" x14ac:dyDescent="0.2">
      <c r="A1765" s="56">
        <v>38871</v>
      </c>
      <c r="B1765" s="56" t="s">
        <v>3657</v>
      </c>
      <c r="C1765" s="56" t="s">
        <v>2005</v>
      </c>
      <c r="D1765" s="62">
        <v>24.64</v>
      </c>
    </row>
    <row r="1766" spans="1:4" x14ac:dyDescent="0.2">
      <c r="A1766" s="56">
        <v>39283</v>
      </c>
      <c r="B1766" s="56" t="s">
        <v>3658</v>
      </c>
      <c r="C1766" s="56" t="s">
        <v>2005</v>
      </c>
      <c r="D1766" s="62">
        <v>115.44</v>
      </c>
    </row>
    <row r="1767" spans="1:4" x14ac:dyDescent="0.2">
      <c r="A1767" s="56">
        <v>39285</v>
      </c>
      <c r="B1767" s="56" t="s">
        <v>3659</v>
      </c>
      <c r="C1767" s="56" t="s">
        <v>2005</v>
      </c>
      <c r="D1767" s="62">
        <v>131.93</v>
      </c>
    </row>
    <row r="1768" spans="1:4" x14ac:dyDescent="0.2">
      <c r="A1768" s="56">
        <v>39286</v>
      </c>
      <c r="B1768" s="56" t="s">
        <v>3660</v>
      </c>
      <c r="C1768" s="56" t="s">
        <v>2005</v>
      </c>
      <c r="D1768" s="62">
        <v>126.44</v>
      </c>
    </row>
    <row r="1769" spans="1:4" x14ac:dyDescent="0.2">
      <c r="A1769" s="56">
        <v>39288</v>
      </c>
      <c r="B1769" s="56" t="s">
        <v>3661</v>
      </c>
      <c r="C1769" s="56" t="s">
        <v>2005</v>
      </c>
      <c r="D1769" s="62">
        <v>153.91</v>
      </c>
    </row>
    <row r="1770" spans="1:4" x14ac:dyDescent="0.2">
      <c r="A1770" s="56">
        <v>44476</v>
      </c>
      <c r="B1770" s="56" t="s">
        <v>3662</v>
      </c>
      <c r="C1770" s="56" t="s">
        <v>2376</v>
      </c>
      <c r="D1770" s="62">
        <v>832.29</v>
      </c>
    </row>
    <row r="1771" spans="1:4" x14ac:dyDescent="0.2">
      <c r="A1771" s="56">
        <v>10629</v>
      </c>
      <c r="B1771" s="56" t="s">
        <v>3663</v>
      </c>
      <c r="C1771" s="56" t="s">
        <v>2376</v>
      </c>
      <c r="D1771" s="62">
        <v>623.21</v>
      </c>
    </row>
    <row r="1772" spans="1:4" x14ac:dyDescent="0.2">
      <c r="A1772" s="56">
        <v>10698</v>
      </c>
      <c r="B1772" s="56" t="s">
        <v>3664</v>
      </c>
      <c r="C1772" s="56" t="s">
        <v>2376</v>
      </c>
      <c r="D1772" s="62">
        <v>207.56</v>
      </c>
    </row>
    <row r="1773" spans="1:4" x14ac:dyDescent="0.2">
      <c r="A1773" s="56">
        <v>40521</v>
      </c>
      <c r="B1773" s="56" t="s">
        <v>3665</v>
      </c>
      <c r="C1773" s="56" t="s">
        <v>2005</v>
      </c>
      <c r="D1773" s="62">
        <v>110319.14</v>
      </c>
    </row>
    <row r="1774" spans="1:4" x14ac:dyDescent="0.2">
      <c r="A1774" s="56">
        <v>2432</v>
      </c>
      <c r="B1774" s="56" t="s">
        <v>3666</v>
      </c>
      <c r="C1774" s="56" t="s">
        <v>2005</v>
      </c>
      <c r="D1774" s="62">
        <v>17.95</v>
      </c>
    </row>
    <row r="1775" spans="1:4" x14ac:dyDescent="0.2">
      <c r="A1775" s="56">
        <v>2433</v>
      </c>
      <c r="B1775" s="56" t="s">
        <v>3667</v>
      </c>
      <c r="C1775" s="56" t="s">
        <v>2005</v>
      </c>
      <c r="D1775" s="62">
        <v>6.08</v>
      </c>
    </row>
    <row r="1776" spans="1:4" x14ac:dyDescent="0.2">
      <c r="A1776" s="56">
        <v>2418</v>
      </c>
      <c r="B1776" s="56" t="s">
        <v>3668</v>
      </c>
      <c r="C1776" s="56" t="s">
        <v>2005</v>
      </c>
      <c r="D1776" s="62">
        <v>8.33</v>
      </c>
    </row>
    <row r="1777" spans="1:4" x14ac:dyDescent="0.2">
      <c r="A1777" s="56">
        <v>2420</v>
      </c>
      <c r="B1777" s="56" t="s">
        <v>3669</v>
      </c>
      <c r="C1777" s="56" t="s">
        <v>2005</v>
      </c>
      <c r="D1777" s="62">
        <v>10.44</v>
      </c>
    </row>
    <row r="1778" spans="1:4" x14ac:dyDescent="0.2">
      <c r="A1778" s="56">
        <v>11447</v>
      </c>
      <c r="B1778" s="56" t="s">
        <v>3670</v>
      </c>
      <c r="C1778" s="56" t="s">
        <v>2005</v>
      </c>
      <c r="D1778" s="62">
        <v>20.64</v>
      </c>
    </row>
    <row r="1779" spans="1:4" x14ac:dyDescent="0.2">
      <c r="A1779" s="56">
        <v>11451</v>
      </c>
      <c r="B1779" s="56" t="s">
        <v>3671</v>
      </c>
      <c r="C1779" s="56" t="s">
        <v>2005</v>
      </c>
      <c r="D1779" s="62">
        <v>55.35</v>
      </c>
    </row>
    <row r="1780" spans="1:4" x14ac:dyDescent="0.2">
      <c r="A1780" s="56">
        <v>11116</v>
      </c>
      <c r="B1780" s="56" t="s">
        <v>3672</v>
      </c>
      <c r="C1780" s="56" t="s">
        <v>2005</v>
      </c>
      <c r="D1780" s="62">
        <v>957.14</v>
      </c>
    </row>
    <row r="1781" spans="1:4" x14ac:dyDescent="0.2">
      <c r="A1781" s="56">
        <v>38411</v>
      </c>
      <c r="B1781" s="56" t="s">
        <v>3673</v>
      </c>
      <c r="C1781" s="56" t="s">
        <v>2005</v>
      </c>
      <c r="D1781" s="62">
        <v>1997.79</v>
      </c>
    </row>
    <row r="1782" spans="1:4" x14ac:dyDescent="0.2">
      <c r="A1782" s="56">
        <v>38189</v>
      </c>
      <c r="B1782" s="56" t="s">
        <v>912</v>
      </c>
      <c r="C1782" s="56" t="s">
        <v>2005</v>
      </c>
      <c r="D1782" s="62">
        <v>168.79</v>
      </c>
    </row>
    <row r="1783" spans="1:4" x14ac:dyDescent="0.2">
      <c r="A1783" s="56">
        <v>38190</v>
      </c>
      <c r="B1783" s="56" t="s">
        <v>3674</v>
      </c>
      <c r="C1783" s="56" t="s">
        <v>2005</v>
      </c>
      <c r="D1783" s="62">
        <v>355.6</v>
      </c>
    </row>
    <row r="1784" spans="1:4" x14ac:dyDescent="0.2">
      <c r="A1784" s="56">
        <v>7608</v>
      </c>
      <c r="B1784" s="56" t="s">
        <v>3675</v>
      </c>
      <c r="C1784" s="56" t="s">
        <v>2005</v>
      </c>
      <c r="D1784" s="62">
        <v>8.43</v>
      </c>
    </row>
    <row r="1785" spans="1:4" x14ac:dyDescent="0.2">
      <c r="A1785" s="56">
        <v>1370</v>
      </c>
      <c r="B1785" s="56" t="s">
        <v>3676</v>
      </c>
      <c r="C1785" s="56" t="s">
        <v>2005</v>
      </c>
      <c r="D1785" s="62">
        <v>100.5</v>
      </c>
    </row>
    <row r="1786" spans="1:4" x14ac:dyDescent="0.2">
      <c r="A1786" s="56">
        <v>36516</v>
      </c>
      <c r="B1786" s="56" t="s">
        <v>3677</v>
      </c>
      <c r="C1786" s="56" t="s">
        <v>2005</v>
      </c>
      <c r="D1786" s="62">
        <v>143626.14000000001</v>
      </c>
    </row>
    <row r="1787" spans="1:4" x14ac:dyDescent="0.2">
      <c r="A1787" s="56">
        <v>34777</v>
      </c>
      <c r="B1787" s="56" t="s">
        <v>3678</v>
      </c>
      <c r="C1787" s="56" t="s">
        <v>2005</v>
      </c>
      <c r="D1787" s="62">
        <v>2.79</v>
      </c>
    </row>
    <row r="1788" spans="1:4" x14ac:dyDescent="0.2">
      <c r="A1788" s="56">
        <v>7272</v>
      </c>
      <c r="B1788" s="56" t="s">
        <v>3679</v>
      </c>
      <c r="C1788" s="56" t="s">
        <v>2005</v>
      </c>
      <c r="D1788" s="62">
        <v>2.36</v>
      </c>
    </row>
    <row r="1789" spans="1:4" x14ac:dyDescent="0.2">
      <c r="A1789" s="56">
        <v>10605</v>
      </c>
      <c r="B1789" s="56" t="s">
        <v>3680</v>
      </c>
      <c r="C1789" s="56" t="s">
        <v>2005</v>
      </c>
      <c r="D1789" s="62">
        <v>4.3600000000000003</v>
      </c>
    </row>
    <row r="1790" spans="1:4" x14ac:dyDescent="0.2">
      <c r="A1790" s="56">
        <v>10604</v>
      </c>
      <c r="B1790" s="56" t="s">
        <v>3681</v>
      </c>
      <c r="C1790" s="56" t="s">
        <v>2005</v>
      </c>
      <c r="D1790" s="62">
        <v>10.16</v>
      </c>
    </row>
    <row r="1791" spans="1:4" x14ac:dyDescent="0.2">
      <c r="A1791" s="56">
        <v>672</v>
      </c>
      <c r="B1791" s="56" t="s">
        <v>3682</v>
      </c>
      <c r="C1791" s="56" t="s">
        <v>2005</v>
      </c>
      <c r="D1791" s="62">
        <v>13.97</v>
      </c>
    </row>
    <row r="1792" spans="1:4" x14ac:dyDescent="0.2">
      <c r="A1792" s="56">
        <v>668</v>
      </c>
      <c r="B1792" s="56" t="s">
        <v>3683</v>
      </c>
      <c r="C1792" s="56" t="s">
        <v>2005</v>
      </c>
      <c r="D1792" s="62">
        <v>16.87</v>
      </c>
    </row>
    <row r="1793" spans="1:4" x14ac:dyDescent="0.2">
      <c r="A1793" s="56">
        <v>10578</v>
      </c>
      <c r="B1793" s="56" t="s">
        <v>3684</v>
      </c>
      <c r="C1793" s="56" t="s">
        <v>2005</v>
      </c>
      <c r="D1793" s="62">
        <v>19.64</v>
      </c>
    </row>
    <row r="1794" spans="1:4" x14ac:dyDescent="0.2">
      <c r="A1794" s="56">
        <v>666</v>
      </c>
      <c r="B1794" s="56" t="s">
        <v>3685</v>
      </c>
      <c r="C1794" s="56" t="s">
        <v>2005</v>
      </c>
      <c r="D1794" s="62">
        <v>21.85</v>
      </c>
    </row>
    <row r="1795" spans="1:4" x14ac:dyDescent="0.2">
      <c r="A1795" s="56">
        <v>665</v>
      </c>
      <c r="B1795" s="56" t="s">
        <v>1043</v>
      </c>
      <c r="C1795" s="56" t="s">
        <v>2005</v>
      </c>
      <c r="D1795" s="62">
        <v>29.21</v>
      </c>
    </row>
    <row r="1796" spans="1:4" x14ac:dyDescent="0.2">
      <c r="A1796" s="56">
        <v>10577</v>
      </c>
      <c r="B1796" s="56" t="s">
        <v>3686</v>
      </c>
      <c r="C1796" s="56" t="s">
        <v>2005</v>
      </c>
      <c r="D1796" s="62">
        <v>25.91</v>
      </c>
    </row>
    <row r="1797" spans="1:4" x14ac:dyDescent="0.2">
      <c r="A1797" s="56">
        <v>10583</v>
      </c>
      <c r="B1797" s="56" t="s">
        <v>3687</v>
      </c>
      <c r="C1797" s="56" t="s">
        <v>2005</v>
      </c>
      <c r="D1797" s="62">
        <v>13.46</v>
      </c>
    </row>
    <row r="1798" spans="1:4" x14ac:dyDescent="0.2">
      <c r="A1798" s="56">
        <v>10579</v>
      </c>
      <c r="B1798" s="56" t="s">
        <v>3688</v>
      </c>
      <c r="C1798" s="56" t="s">
        <v>2005</v>
      </c>
      <c r="D1798" s="62">
        <v>23.46</v>
      </c>
    </row>
    <row r="1799" spans="1:4" x14ac:dyDescent="0.2">
      <c r="A1799" s="56">
        <v>10582</v>
      </c>
      <c r="B1799" s="56" t="s">
        <v>3689</v>
      </c>
      <c r="C1799" s="56" t="s">
        <v>2005</v>
      </c>
      <c r="D1799" s="62">
        <v>11.85</v>
      </c>
    </row>
    <row r="1800" spans="1:4" x14ac:dyDescent="0.2">
      <c r="A1800" s="56">
        <v>2436</v>
      </c>
      <c r="B1800" s="56" t="s">
        <v>1060</v>
      </c>
      <c r="C1800" s="56" t="s">
        <v>2142</v>
      </c>
      <c r="D1800" s="62">
        <v>15.27</v>
      </c>
    </row>
    <row r="1801" spans="1:4" x14ac:dyDescent="0.2">
      <c r="A1801" s="56">
        <v>40918</v>
      </c>
      <c r="B1801" s="56" t="s">
        <v>3690</v>
      </c>
      <c r="C1801" s="56" t="s">
        <v>2144</v>
      </c>
      <c r="D1801" s="62">
        <v>2694.34</v>
      </c>
    </row>
    <row r="1802" spans="1:4" x14ac:dyDescent="0.2">
      <c r="A1802" s="56">
        <v>2439</v>
      </c>
      <c r="B1802" s="56" t="s">
        <v>3691</v>
      </c>
      <c r="C1802" s="56" t="s">
        <v>2142</v>
      </c>
      <c r="D1802" s="62">
        <v>15.27</v>
      </c>
    </row>
    <row r="1803" spans="1:4" x14ac:dyDescent="0.2">
      <c r="A1803" s="56">
        <v>40923</v>
      </c>
      <c r="B1803" s="56" t="s">
        <v>3692</v>
      </c>
      <c r="C1803" s="56" t="s">
        <v>2144</v>
      </c>
      <c r="D1803" s="62">
        <v>2694.34</v>
      </c>
    </row>
    <row r="1804" spans="1:4" x14ac:dyDescent="0.2">
      <c r="A1804" s="56">
        <v>10998</v>
      </c>
      <c r="B1804" s="56" t="s">
        <v>3693</v>
      </c>
      <c r="C1804" s="56" t="s">
        <v>2052</v>
      </c>
      <c r="D1804" s="62">
        <v>29.98</v>
      </c>
    </row>
    <row r="1805" spans="1:4" x14ac:dyDescent="0.2">
      <c r="A1805" s="56">
        <v>11002</v>
      </c>
      <c r="B1805" s="56" t="s">
        <v>1748</v>
      </c>
      <c r="C1805" s="56" t="s">
        <v>2052</v>
      </c>
      <c r="D1805" s="62">
        <v>27.46</v>
      </c>
    </row>
    <row r="1806" spans="1:4" x14ac:dyDescent="0.2">
      <c r="A1806" s="56">
        <v>10999</v>
      </c>
      <c r="B1806" s="56" t="s">
        <v>3694</v>
      </c>
      <c r="C1806" s="56" t="s">
        <v>2052</v>
      </c>
      <c r="D1806" s="62">
        <v>26.38</v>
      </c>
    </row>
    <row r="1807" spans="1:4" x14ac:dyDescent="0.2">
      <c r="A1807" s="56">
        <v>10997</v>
      </c>
      <c r="B1807" s="56" t="s">
        <v>548</v>
      </c>
      <c r="C1807" s="56" t="s">
        <v>2052</v>
      </c>
      <c r="D1807" s="62">
        <v>28.6</v>
      </c>
    </row>
    <row r="1808" spans="1:4" x14ac:dyDescent="0.2">
      <c r="A1808" s="56">
        <v>2685</v>
      </c>
      <c r="B1808" s="56" t="s">
        <v>1176</v>
      </c>
      <c r="C1808" s="56" t="s">
        <v>2048</v>
      </c>
      <c r="D1808" s="62">
        <v>7.47</v>
      </c>
    </row>
    <row r="1809" spans="1:4" x14ac:dyDescent="0.2">
      <c r="A1809" s="56">
        <v>2680</v>
      </c>
      <c r="B1809" s="56" t="s">
        <v>3695</v>
      </c>
      <c r="C1809" s="56" t="s">
        <v>2048</v>
      </c>
      <c r="D1809" s="62">
        <v>10.93</v>
      </c>
    </row>
    <row r="1810" spans="1:4" x14ac:dyDescent="0.2">
      <c r="A1810" s="56">
        <v>2684</v>
      </c>
      <c r="B1810" s="56" t="s">
        <v>1178</v>
      </c>
      <c r="C1810" s="56" t="s">
        <v>2048</v>
      </c>
      <c r="D1810" s="62">
        <v>9.9499999999999993</v>
      </c>
    </row>
    <row r="1811" spans="1:4" x14ac:dyDescent="0.2">
      <c r="A1811" s="56">
        <v>2673</v>
      </c>
      <c r="B1811" s="56" t="s">
        <v>1171</v>
      </c>
      <c r="C1811" s="56" t="s">
        <v>2048</v>
      </c>
      <c r="D1811" s="62">
        <v>3.84</v>
      </c>
    </row>
    <row r="1812" spans="1:4" x14ac:dyDescent="0.2">
      <c r="A1812" s="56">
        <v>2681</v>
      </c>
      <c r="B1812" s="56" t="s">
        <v>1180</v>
      </c>
      <c r="C1812" s="56" t="s">
        <v>2048</v>
      </c>
      <c r="D1812" s="62">
        <v>17.87</v>
      </c>
    </row>
    <row r="1813" spans="1:4" x14ac:dyDescent="0.2">
      <c r="A1813" s="56">
        <v>2682</v>
      </c>
      <c r="B1813" s="56" t="s">
        <v>3696</v>
      </c>
      <c r="C1813" s="56" t="s">
        <v>2048</v>
      </c>
      <c r="D1813" s="62">
        <v>26.07</v>
      </c>
    </row>
    <row r="1814" spans="1:4" x14ac:dyDescent="0.2">
      <c r="A1814" s="56">
        <v>2686</v>
      </c>
      <c r="B1814" s="56" t="s">
        <v>3697</v>
      </c>
      <c r="C1814" s="56" t="s">
        <v>2048</v>
      </c>
      <c r="D1814" s="62">
        <v>32.69</v>
      </c>
    </row>
    <row r="1815" spans="1:4" x14ac:dyDescent="0.2">
      <c r="A1815" s="56">
        <v>2674</v>
      </c>
      <c r="B1815" s="56" t="s">
        <v>1173</v>
      </c>
      <c r="C1815" s="56" t="s">
        <v>2048</v>
      </c>
      <c r="D1815" s="62">
        <v>4.78</v>
      </c>
    </row>
    <row r="1816" spans="1:4" x14ac:dyDescent="0.2">
      <c r="A1816" s="56">
        <v>2683</v>
      </c>
      <c r="B1816" s="56" t="s">
        <v>1182</v>
      </c>
      <c r="C1816" s="56" t="s">
        <v>2048</v>
      </c>
      <c r="D1816" s="62">
        <v>51.51</v>
      </c>
    </row>
    <row r="1817" spans="1:4" x14ac:dyDescent="0.2">
      <c r="A1817" s="56">
        <v>2676</v>
      </c>
      <c r="B1817" s="56" t="s">
        <v>3698</v>
      </c>
      <c r="C1817" s="56" t="s">
        <v>2048</v>
      </c>
      <c r="D1817" s="62">
        <v>2.23</v>
      </c>
    </row>
    <row r="1818" spans="1:4" x14ac:dyDescent="0.2">
      <c r="A1818" s="56">
        <v>2678</v>
      </c>
      <c r="B1818" s="56" t="s">
        <v>3699</v>
      </c>
      <c r="C1818" s="56" t="s">
        <v>2048</v>
      </c>
      <c r="D1818" s="62">
        <v>2.79</v>
      </c>
    </row>
    <row r="1819" spans="1:4" x14ac:dyDescent="0.2">
      <c r="A1819" s="56">
        <v>2679</v>
      </c>
      <c r="B1819" s="56" t="s">
        <v>3700</v>
      </c>
      <c r="C1819" s="56" t="s">
        <v>2048</v>
      </c>
      <c r="D1819" s="62">
        <v>4.3099999999999996</v>
      </c>
    </row>
    <row r="1820" spans="1:4" x14ac:dyDescent="0.2">
      <c r="A1820" s="56">
        <v>12070</v>
      </c>
      <c r="B1820" s="56" t="s">
        <v>3701</v>
      </c>
      <c r="C1820" s="56" t="s">
        <v>2048</v>
      </c>
      <c r="D1820" s="62">
        <v>6</v>
      </c>
    </row>
    <row r="1821" spans="1:4" x14ac:dyDescent="0.2">
      <c r="A1821" s="56">
        <v>2675</v>
      </c>
      <c r="B1821" s="56" t="s">
        <v>3702</v>
      </c>
      <c r="C1821" s="56" t="s">
        <v>2048</v>
      </c>
      <c r="D1821" s="62">
        <v>7.8</v>
      </c>
    </row>
    <row r="1822" spans="1:4" x14ac:dyDescent="0.2">
      <c r="A1822" s="56">
        <v>12067</v>
      </c>
      <c r="B1822" s="56" t="s">
        <v>3703</v>
      </c>
      <c r="C1822" s="56" t="s">
        <v>2048</v>
      </c>
      <c r="D1822" s="62">
        <v>10.58</v>
      </c>
    </row>
    <row r="1823" spans="1:4" x14ac:dyDescent="0.2">
      <c r="A1823" s="56">
        <v>21136</v>
      </c>
      <c r="B1823" s="56" t="s">
        <v>3704</v>
      </c>
      <c r="C1823" s="56" t="s">
        <v>2048</v>
      </c>
      <c r="D1823" s="62">
        <v>13.75</v>
      </c>
    </row>
    <row r="1824" spans="1:4" x14ac:dyDescent="0.2">
      <c r="A1824" s="56">
        <v>21128</v>
      </c>
      <c r="B1824" s="56" t="s">
        <v>3705</v>
      </c>
      <c r="C1824" s="56" t="s">
        <v>2048</v>
      </c>
      <c r="D1824" s="62">
        <v>10.64</v>
      </c>
    </row>
    <row r="1825" spans="1:4" x14ac:dyDescent="0.2">
      <c r="A1825" s="56">
        <v>21130</v>
      </c>
      <c r="B1825" s="56" t="s">
        <v>3706</v>
      </c>
      <c r="C1825" s="56" t="s">
        <v>2048</v>
      </c>
      <c r="D1825" s="62">
        <v>26.87</v>
      </c>
    </row>
    <row r="1826" spans="1:4" x14ac:dyDescent="0.2">
      <c r="A1826" s="56">
        <v>21135</v>
      </c>
      <c r="B1826" s="56" t="s">
        <v>3707</v>
      </c>
      <c r="C1826" s="56" t="s">
        <v>2048</v>
      </c>
      <c r="D1826" s="62">
        <v>26.45</v>
      </c>
    </row>
    <row r="1827" spans="1:4" x14ac:dyDescent="0.2">
      <c r="A1827" s="56">
        <v>40401</v>
      </c>
      <c r="B1827" s="56" t="s">
        <v>3708</v>
      </c>
      <c r="C1827" s="56" t="s">
        <v>2048</v>
      </c>
      <c r="D1827" s="62">
        <v>5.05</v>
      </c>
    </row>
    <row r="1828" spans="1:4" x14ac:dyDescent="0.2">
      <c r="A1828" s="56">
        <v>40402</v>
      </c>
      <c r="B1828" s="56" t="s">
        <v>3709</v>
      </c>
      <c r="C1828" s="56" t="s">
        <v>2048</v>
      </c>
      <c r="D1828" s="62">
        <v>6.48</v>
      </c>
    </row>
    <row r="1829" spans="1:4" x14ac:dyDescent="0.2">
      <c r="A1829" s="56">
        <v>40400</v>
      </c>
      <c r="B1829" s="56" t="s">
        <v>3710</v>
      </c>
      <c r="C1829" s="56" t="s">
        <v>2048</v>
      </c>
      <c r="D1829" s="62">
        <v>3.43</v>
      </c>
    </row>
    <row r="1830" spans="1:4" x14ac:dyDescent="0.2">
      <c r="A1830" s="56">
        <v>2504</v>
      </c>
      <c r="B1830" s="56" t="s">
        <v>3711</v>
      </c>
      <c r="C1830" s="56" t="s">
        <v>2048</v>
      </c>
      <c r="D1830" s="62">
        <v>11.8</v>
      </c>
    </row>
    <row r="1831" spans="1:4" x14ac:dyDescent="0.2">
      <c r="A1831" s="56">
        <v>2501</v>
      </c>
      <c r="B1831" s="56" t="s">
        <v>3712</v>
      </c>
      <c r="C1831" s="56" t="s">
        <v>2048</v>
      </c>
      <c r="D1831" s="62">
        <v>15.48</v>
      </c>
    </row>
    <row r="1832" spans="1:4" x14ac:dyDescent="0.2">
      <c r="A1832" s="56">
        <v>2502</v>
      </c>
      <c r="B1832" s="56" t="s">
        <v>3713</v>
      </c>
      <c r="C1832" s="56" t="s">
        <v>2048</v>
      </c>
      <c r="D1832" s="62">
        <v>23.36</v>
      </c>
    </row>
    <row r="1833" spans="1:4" x14ac:dyDescent="0.2">
      <c r="A1833" s="56">
        <v>2503</v>
      </c>
      <c r="B1833" s="56" t="s">
        <v>3714</v>
      </c>
      <c r="C1833" s="56" t="s">
        <v>2048</v>
      </c>
      <c r="D1833" s="62">
        <v>30.06</v>
      </c>
    </row>
    <row r="1834" spans="1:4" x14ac:dyDescent="0.2">
      <c r="A1834" s="56">
        <v>2500</v>
      </c>
      <c r="B1834" s="56" t="s">
        <v>3715</v>
      </c>
      <c r="C1834" s="56" t="s">
        <v>2048</v>
      </c>
      <c r="D1834" s="62">
        <v>40.049999999999997</v>
      </c>
    </row>
    <row r="1835" spans="1:4" x14ac:dyDescent="0.2">
      <c r="A1835" s="56">
        <v>2505</v>
      </c>
      <c r="B1835" s="56" t="s">
        <v>3716</v>
      </c>
      <c r="C1835" s="56" t="s">
        <v>2048</v>
      </c>
      <c r="D1835" s="62">
        <v>62.41</v>
      </c>
    </row>
    <row r="1836" spans="1:4" x14ac:dyDescent="0.2">
      <c r="A1836" s="56">
        <v>12056</v>
      </c>
      <c r="B1836" s="56" t="s">
        <v>3717</v>
      </c>
      <c r="C1836" s="56" t="s">
        <v>2048</v>
      </c>
      <c r="D1836" s="62">
        <v>25.22</v>
      </c>
    </row>
    <row r="1837" spans="1:4" x14ac:dyDescent="0.2">
      <c r="A1837" s="56">
        <v>12057</v>
      </c>
      <c r="B1837" s="56" t="s">
        <v>3718</v>
      </c>
      <c r="C1837" s="56" t="s">
        <v>2048</v>
      </c>
      <c r="D1837" s="62">
        <v>21.42</v>
      </c>
    </row>
    <row r="1838" spans="1:4" x14ac:dyDescent="0.2">
      <c r="A1838" s="56">
        <v>12059</v>
      </c>
      <c r="B1838" s="56" t="s">
        <v>3719</v>
      </c>
      <c r="C1838" s="56" t="s">
        <v>2048</v>
      </c>
      <c r="D1838" s="62">
        <v>7.51</v>
      </c>
    </row>
    <row r="1839" spans="1:4" x14ac:dyDescent="0.2">
      <c r="A1839" s="56">
        <v>12058</v>
      </c>
      <c r="B1839" s="56" t="s">
        <v>3720</v>
      </c>
      <c r="C1839" s="56" t="s">
        <v>2048</v>
      </c>
      <c r="D1839" s="62">
        <v>13.35</v>
      </c>
    </row>
    <row r="1840" spans="1:4" x14ac:dyDescent="0.2">
      <c r="A1840" s="56">
        <v>12060</v>
      </c>
      <c r="B1840" s="56" t="s">
        <v>3721</v>
      </c>
      <c r="C1840" s="56" t="s">
        <v>2048</v>
      </c>
      <c r="D1840" s="62">
        <v>55.65</v>
      </c>
    </row>
    <row r="1841" spans="1:4" x14ac:dyDescent="0.2">
      <c r="A1841" s="56">
        <v>12061</v>
      </c>
      <c r="B1841" s="56" t="s">
        <v>3722</v>
      </c>
      <c r="C1841" s="56" t="s">
        <v>2048</v>
      </c>
      <c r="D1841" s="62">
        <v>33.979999999999997</v>
      </c>
    </row>
    <row r="1842" spans="1:4" x14ac:dyDescent="0.2">
      <c r="A1842" s="56">
        <v>12062</v>
      </c>
      <c r="B1842" s="56" t="s">
        <v>3723</v>
      </c>
      <c r="C1842" s="56" t="s">
        <v>2048</v>
      </c>
      <c r="D1842" s="62">
        <v>62.67</v>
      </c>
    </row>
    <row r="1843" spans="1:4" x14ac:dyDescent="0.2">
      <c r="A1843" s="56">
        <v>21137</v>
      </c>
      <c r="B1843" s="56" t="s">
        <v>3724</v>
      </c>
      <c r="C1843" s="56" t="s">
        <v>2048</v>
      </c>
      <c r="D1843" s="62">
        <v>10.89</v>
      </c>
    </row>
    <row r="1844" spans="1:4" x14ac:dyDescent="0.2">
      <c r="A1844" s="56">
        <v>2687</v>
      </c>
      <c r="B1844" s="56" t="s">
        <v>3725</v>
      </c>
      <c r="C1844" s="56" t="s">
        <v>2048</v>
      </c>
      <c r="D1844" s="62">
        <v>1.95</v>
      </c>
    </row>
    <row r="1845" spans="1:4" x14ac:dyDescent="0.2">
      <c r="A1845" s="56">
        <v>2689</v>
      </c>
      <c r="B1845" s="56" t="s">
        <v>3726</v>
      </c>
      <c r="C1845" s="56" t="s">
        <v>2048</v>
      </c>
      <c r="D1845" s="62">
        <v>2.3199999999999998</v>
      </c>
    </row>
    <row r="1846" spans="1:4" x14ac:dyDescent="0.2">
      <c r="A1846" s="56">
        <v>2688</v>
      </c>
      <c r="B1846" s="56" t="s">
        <v>3727</v>
      </c>
      <c r="C1846" s="56" t="s">
        <v>2048</v>
      </c>
      <c r="D1846" s="62">
        <v>2.5099999999999998</v>
      </c>
    </row>
    <row r="1847" spans="1:4" x14ac:dyDescent="0.2">
      <c r="A1847" s="56">
        <v>2690</v>
      </c>
      <c r="B1847" s="56" t="s">
        <v>3728</v>
      </c>
      <c r="C1847" s="56" t="s">
        <v>2048</v>
      </c>
      <c r="D1847" s="62">
        <v>4.3</v>
      </c>
    </row>
    <row r="1848" spans="1:4" x14ac:dyDescent="0.2">
      <c r="A1848" s="56">
        <v>39243</v>
      </c>
      <c r="B1848" s="56" t="s">
        <v>3729</v>
      </c>
      <c r="C1848" s="56" t="s">
        <v>2048</v>
      </c>
      <c r="D1848" s="62">
        <v>2.83</v>
      </c>
    </row>
    <row r="1849" spans="1:4" x14ac:dyDescent="0.2">
      <c r="A1849" s="56">
        <v>39244</v>
      </c>
      <c r="B1849" s="56" t="s">
        <v>3730</v>
      </c>
      <c r="C1849" s="56" t="s">
        <v>2048</v>
      </c>
      <c r="D1849" s="62">
        <v>3.83</v>
      </c>
    </row>
    <row r="1850" spans="1:4" x14ac:dyDescent="0.2">
      <c r="A1850" s="56">
        <v>39245</v>
      </c>
      <c r="B1850" s="56" t="s">
        <v>3731</v>
      </c>
      <c r="C1850" s="56" t="s">
        <v>2048</v>
      </c>
      <c r="D1850" s="62">
        <v>7.37</v>
      </c>
    </row>
    <row r="1851" spans="1:4" x14ac:dyDescent="0.2">
      <c r="A1851" s="56">
        <v>39254</v>
      </c>
      <c r="B1851" s="56" t="s">
        <v>3732</v>
      </c>
      <c r="C1851" s="56" t="s">
        <v>2048</v>
      </c>
      <c r="D1851" s="62">
        <v>11.03</v>
      </c>
    </row>
    <row r="1852" spans="1:4" x14ac:dyDescent="0.2">
      <c r="A1852" s="56">
        <v>39255</v>
      </c>
      <c r="B1852" s="56" t="s">
        <v>3733</v>
      </c>
      <c r="C1852" s="56" t="s">
        <v>2048</v>
      </c>
      <c r="D1852" s="62">
        <v>20.41</v>
      </c>
    </row>
    <row r="1853" spans="1:4" x14ac:dyDescent="0.2">
      <c r="A1853" s="56">
        <v>39253</v>
      </c>
      <c r="B1853" s="56" t="s">
        <v>3734</v>
      </c>
      <c r="C1853" s="56" t="s">
        <v>2048</v>
      </c>
      <c r="D1853" s="62">
        <v>14.05</v>
      </c>
    </row>
    <row r="1854" spans="1:4" x14ac:dyDescent="0.2">
      <c r="A1854" s="56">
        <v>39246</v>
      </c>
      <c r="B1854" s="56" t="s">
        <v>3735</v>
      </c>
      <c r="C1854" s="56" t="s">
        <v>2048</v>
      </c>
      <c r="D1854" s="62">
        <v>8.7799999999999994</v>
      </c>
    </row>
    <row r="1855" spans="1:4" x14ac:dyDescent="0.2">
      <c r="A1855" s="56">
        <v>39247</v>
      </c>
      <c r="B1855" s="56" t="s">
        <v>3736</v>
      </c>
      <c r="C1855" s="56" t="s">
        <v>2048</v>
      </c>
      <c r="D1855" s="62">
        <v>7.65</v>
      </c>
    </row>
    <row r="1856" spans="1:4" x14ac:dyDescent="0.2">
      <c r="A1856" s="56">
        <v>2446</v>
      </c>
      <c r="B1856" s="56" t="s">
        <v>3737</v>
      </c>
      <c r="C1856" s="56" t="s">
        <v>2048</v>
      </c>
      <c r="D1856" s="62">
        <v>12.6</v>
      </c>
    </row>
    <row r="1857" spans="1:4" x14ac:dyDescent="0.2">
      <c r="A1857" s="56">
        <v>2442</v>
      </c>
      <c r="B1857" s="56" t="s">
        <v>3738</v>
      </c>
      <c r="C1857" s="56" t="s">
        <v>2048</v>
      </c>
      <c r="D1857" s="62">
        <v>17.649999999999999</v>
      </c>
    </row>
    <row r="1858" spans="1:4" x14ac:dyDescent="0.2">
      <c r="A1858" s="56">
        <v>39248</v>
      </c>
      <c r="B1858" s="56" t="s">
        <v>3739</v>
      </c>
      <c r="C1858" s="56" t="s">
        <v>2048</v>
      </c>
      <c r="D1858" s="62">
        <v>24.6</v>
      </c>
    </row>
    <row r="1859" spans="1:4" x14ac:dyDescent="0.2">
      <c r="A1859" s="56">
        <v>2438</v>
      </c>
      <c r="B1859" s="56" t="s">
        <v>3740</v>
      </c>
      <c r="C1859" s="56" t="s">
        <v>2142</v>
      </c>
      <c r="D1859" s="62">
        <v>21.25</v>
      </c>
    </row>
    <row r="1860" spans="1:4" x14ac:dyDescent="0.2">
      <c r="A1860" s="56">
        <v>40922</v>
      </c>
      <c r="B1860" s="56" t="s">
        <v>3741</v>
      </c>
      <c r="C1860" s="56" t="s">
        <v>2144</v>
      </c>
      <c r="D1860" s="62">
        <v>3751.33</v>
      </c>
    </row>
    <row r="1861" spans="1:4" x14ac:dyDescent="0.2">
      <c r="A1861" s="56">
        <v>36486</v>
      </c>
      <c r="B1861" s="56" t="s">
        <v>3742</v>
      </c>
      <c r="C1861" s="56" t="s">
        <v>2005</v>
      </c>
      <c r="D1861" s="62">
        <v>70127.199999999997</v>
      </c>
    </row>
    <row r="1862" spans="1:4" x14ac:dyDescent="0.2">
      <c r="A1862" s="56">
        <v>37777</v>
      </c>
      <c r="B1862" s="56" t="s">
        <v>3743</v>
      </c>
      <c r="C1862" s="56" t="s">
        <v>2005</v>
      </c>
      <c r="D1862" s="62">
        <v>330157.49</v>
      </c>
    </row>
    <row r="1863" spans="1:4" x14ac:dyDescent="0.2">
      <c r="A1863" s="56">
        <v>12624</v>
      </c>
      <c r="B1863" s="56" t="s">
        <v>3744</v>
      </c>
      <c r="C1863" s="56" t="s">
        <v>2005</v>
      </c>
      <c r="D1863" s="62">
        <v>27.94</v>
      </c>
    </row>
    <row r="1864" spans="1:4" x14ac:dyDescent="0.2">
      <c r="A1864" s="56">
        <v>517</v>
      </c>
      <c r="B1864" s="56" t="s">
        <v>3745</v>
      </c>
      <c r="C1864" s="56" t="s">
        <v>2053</v>
      </c>
      <c r="D1864" s="62">
        <v>9.08</v>
      </c>
    </row>
    <row r="1865" spans="1:4" x14ac:dyDescent="0.2">
      <c r="A1865" s="56">
        <v>37534</v>
      </c>
      <c r="B1865" s="56" t="s">
        <v>3746</v>
      </c>
      <c r="C1865" s="56" t="s">
        <v>2052</v>
      </c>
      <c r="D1865" s="62">
        <v>21.97</v>
      </c>
    </row>
    <row r="1866" spans="1:4" x14ac:dyDescent="0.2">
      <c r="A1866" s="56">
        <v>37535</v>
      </c>
      <c r="B1866" s="56" t="s">
        <v>3747</v>
      </c>
      <c r="C1866" s="56" t="s">
        <v>2052</v>
      </c>
      <c r="D1866" s="62">
        <v>21.97</v>
      </c>
    </row>
    <row r="1867" spans="1:4" x14ac:dyDescent="0.2">
      <c r="A1867" s="56">
        <v>37533</v>
      </c>
      <c r="B1867" s="56" t="s">
        <v>3748</v>
      </c>
      <c r="C1867" s="56" t="s">
        <v>2052</v>
      </c>
      <c r="D1867" s="62">
        <v>21.97</v>
      </c>
    </row>
    <row r="1868" spans="1:4" x14ac:dyDescent="0.2">
      <c r="A1868" s="56">
        <v>37537</v>
      </c>
      <c r="B1868" s="56" t="s">
        <v>3749</v>
      </c>
      <c r="C1868" s="56" t="s">
        <v>2052</v>
      </c>
      <c r="D1868" s="62">
        <v>16.63</v>
      </c>
    </row>
    <row r="1869" spans="1:4" x14ac:dyDescent="0.2">
      <c r="A1869" s="56">
        <v>37536</v>
      </c>
      <c r="B1869" s="56" t="s">
        <v>3750</v>
      </c>
      <c r="C1869" s="56" t="s">
        <v>2052</v>
      </c>
      <c r="D1869" s="62">
        <v>16.63</v>
      </c>
    </row>
    <row r="1870" spans="1:4" x14ac:dyDescent="0.2">
      <c r="A1870" s="56">
        <v>37532</v>
      </c>
      <c r="B1870" s="56" t="s">
        <v>3751</v>
      </c>
      <c r="C1870" s="56" t="s">
        <v>2052</v>
      </c>
      <c r="D1870" s="62">
        <v>16.63</v>
      </c>
    </row>
    <row r="1871" spans="1:4" x14ac:dyDescent="0.2">
      <c r="A1871" s="56">
        <v>2696</v>
      </c>
      <c r="B1871" s="56" t="s">
        <v>935</v>
      </c>
      <c r="C1871" s="56" t="s">
        <v>2142</v>
      </c>
      <c r="D1871" s="62">
        <v>15.27</v>
      </c>
    </row>
    <row r="1872" spans="1:4" x14ac:dyDescent="0.2">
      <c r="A1872" s="56">
        <v>40928</v>
      </c>
      <c r="B1872" s="56" t="s">
        <v>3752</v>
      </c>
      <c r="C1872" s="56" t="s">
        <v>2144</v>
      </c>
      <c r="D1872" s="62">
        <v>2694.34</v>
      </c>
    </row>
    <row r="1873" spans="1:4" x14ac:dyDescent="0.2">
      <c r="A1873" s="56">
        <v>4083</v>
      </c>
      <c r="B1873" s="56" t="s">
        <v>3753</v>
      </c>
      <c r="C1873" s="56" t="s">
        <v>2142</v>
      </c>
      <c r="D1873" s="62">
        <v>23.93</v>
      </c>
    </row>
    <row r="1874" spans="1:4" x14ac:dyDescent="0.2">
      <c r="A1874" s="56">
        <v>40818</v>
      </c>
      <c r="B1874" s="56" t="s">
        <v>3754</v>
      </c>
      <c r="C1874" s="56" t="s">
        <v>2144</v>
      </c>
      <c r="D1874" s="62">
        <v>4222.87</v>
      </c>
    </row>
    <row r="1875" spans="1:4" x14ac:dyDescent="0.2">
      <c r="A1875" s="56">
        <v>43146</v>
      </c>
      <c r="B1875" s="56" t="s">
        <v>3755</v>
      </c>
      <c r="C1875" s="56" t="s">
        <v>2052</v>
      </c>
      <c r="D1875" s="62">
        <v>12.98</v>
      </c>
    </row>
    <row r="1876" spans="1:4" x14ac:dyDescent="0.2">
      <c r="A1876" s="56">
        <v>2705</v>
      </c>
      <c r="B1876" s="56" t="s">
        <v>3756</v>
      </c>
      <c r="C1876" s="56" t="s">
        <v>3757</v>
      </c>
      <c r="D1876" s="62">
        <v>0.92</v>
      </c>
    </row>
    <row r="1877" spans="1:4" x14ac:dyDescent="0.2">
      <c r="A1877" s="56">
        <v>14250</v>
      </c>
      <c r="B1877" s="56" t="s">
        <v>3758</v>
      </c>
      <c r="C1877" s="56" t="s">
        <v>3757</v>
      </c>
      <c r="D1877" s="62">
        <v>0.94</v>
      </c>
    </row>
    <row r="1878" spans="1:4" x14ac:dyDescent="0.2">
      <c r="A1878" s="56">
        <v>11683</v>
      </c>
      <c r="B1878" s="56" t="s">
        <v>3759</v>
      </c>
      <c r="C1878" s="56" t="s">
        <v>2005</v>
      </c>
      <c r="D1878" s="62">
        <v>38.01</v>
      </c>
    </row>
    <row r="1879" spans="1:4" x14ac:dyDescent="0.2">
      <c r="A1879" s="56">
        <v>11684</v>
      </c>
      <c r="B1879" s="56" t="s">
        <v>3760</v>
      </c>
      <c r="C1879" s="56" t="s">
        <v>2005</v>
      </c>
      <c r="D1879" s="62">
        <v>41.6</v>
      </c>
    </row>
    <row r="1880" spans="1:4" x14ac:dyDescent="0.2">
      <c r="A1880" s="56">
        <v>6141</v>
      </c>
      <c r="B1880" s="56" t="s">
        <v>3761</v>
      </c>
      <c r="C1880" s="56" t="s">
        <v>2005</v>
      </c>
      <c r="D1880" s="62">
        <v>5.36</v>
      </c>
    </row>
    <row r="1881" spans="1:4" x14ac:dyDescent="0.2">
      <c r="A1881" s="56">
        <v>11681</v>
      </c>
      <c r="B1881" s="56" t="s">
        <v>3762</v>
      </c>
      <c r="C1881" s="56" t="s">
        <v>2005</v>
      </c>
      <c r="D1881" s="62">
        <v>6.76</v>
      </c>
    </row>
    <row r="1882" spans="1:4" x14ac:dyDescent="0.2">
      <c r="A1882" s="56">
        <v>2706</v>
      </c>
      <c r="B1882" s="56" t="s">
        <v>3763</v>
      </c>
      <c r="C1882" s="56" t="s">
        <v>2142</v>
      </c>
      <c r="D1882" s="62">
        <v>92.35</v>
      </c>
    </row>
    <row r="1883" spans="1:4" x14ac:dyDescent="0.2">
      <c r="A1883" s="56">
        <v>40811</v>
      </c>
      <c r="B1883" s="56" t="s">
        <v>51</v>
      </c>
      <c r="C1883" s="56" t="s">
        <v>2144</v>
      </c>
      <c r="D1883" s="62">
        <v>16292.39</v>
      </c>
    </row>
    <row r="1884" spans="1:4" x14ac:dyDescent="0.2">
      <c r="A1884" s="56">
        <v>2707</v>
      </c>
      <c r="B1884" s="56" t="s">
        <v>3764</v>
      </c>
      <c r="C1884" s="56" t="s">
        <v>2142</v>
      </c>
      <c r="D1884" s="62">
        <v>105.11</v>
      </c>
    </row>
    <row r="1885" spans="1:4" x14ac:dyDescent="0.2">
      <c r="A1885" s="56">
        <v>40813</v>
      </c>
      <c r="B1885" s="56" t="s">
        <v>3765</v>
      </c>
      <c r="C1885" s="56" t="s">
        <v>2144</v>
      </c>
      <c r="D1885" s="62">
        <v>18544.09</v>
      </c>
    </row>
    <row r="1886" spans="1:4" x14ac:dyDescent="0.2">
      <c r="A1886" s="56">
        <v>2708</v>
      </c>
      <c r="B1886" s="56" t="s">
        <v>3766</v>
      </c>
      <c r="C1886" s="56" t="s">
        <v>2142</v>
      </c>
      <c r="D1886" s="62">
        <v>143.68</v>
      </c>
    </row>
    <row r="1887" spans="1:4" x14ac:dyDescent="0.2">
      <c r="A1887" s="56">
        <v>40814</v>
      </c>
      <c r="B1887" s="56" t="s">
        <v>3767</v>
      </c>
      <c r="C1887" s="56" t="s">
        <v>2144</v>
      </c>
      <c r="D1887" s="62">
        <v>25349.26</v>
      </c>
    </row>
    <row r="1888" spans="1:4" x14ac:dyDescent="0.2">
      <c r="A1888" s="56">
        <v>34779</v>
      </c>
      <c r="B1888" s="56" t="s">
        <v>3768</v>
      </c>
      <c r="C1888" s="56" t="s">
        <v>2142</v>
      </c>
      <c r="D1888" s="62">
        <v>93.69</v>
      </c>
    </row>
    <row r="1889" spans="1:4" x14ac:dyDescent="0.2">
      <c r="A1889" s="56">
        <v>40936</v>
      </c>
      <c r="B1889" s="56" t="s">
        <v>3769</v>
      </c>
      <c r="C1889" s="56" t="s">
        <v>2144</v>
      </c>
      <c r="D1889" s="62">
        <v>16530.05</v>
      </c>
    </row>
    <row r="1890" spans="1:4" x14ac:dyDescent="0.2">
      <c r="A1890" s="56">
        <v>34780</v>
      </c>
      <c r="B1890" s="56" t="s">
        <v>3770</v>
      </c>
      <c r="C1890" s="56" t="s">
        <v>2142</v>
      </c>
      <c r="D1890" s="62">
        <v>105.7</v>
      </c>
    </row>
    <row r="1891" spans="1:4" x14ac:dyDescent="0.2">
      <c r="A1891" s="56">
        <v>40937</v>
      </c>
      <c r="B1891" s="56" t="s">
        <v>3771</v>
      </c>
      <c r="C1891" s="56" t="s">
        <v>2144</v>
      </c>
      <c r="D1891" s="62">
        <v>18649.18</v>
      </c>
    </row>
    <row r="1892" spans="1:4" x14ac:dyDescent="0.2">
      <c r="A1892" s="56">
        <v>34782</v>
      </c>
      <c r="B1892" s="56" t="s">
        <v>3772</v>
      </c>
      <c r="C1892" s="56" t="s">
        <v>2142</v>
      </c>
      <c r="D1892" s="62">
        <v>144.86000000000001</v>
      </c>
    </row>
    <row r="1893" spans="1:4" x14ac:dyDescent="0.2">
      <c r="A1893" s="56">
        <v>40938</v>
      </c>
      <c r="B1893" s="56" t="s">
        <v>3773</v>
      </c>
      <c r="C1893" s="56" t="s">
        <v>2144</v>
      </c>
      <c r="D1893" s="62">
        <v>25556.92</v>
      </c>
    </row>
    <row r="1894" spans="1:4" x14ac:dyDescent="0.2">
      <c r="A1894" s="56">
        <v>34783</v>
      </c>
      <c r="B1894" s="56" t="s">
        <v>3774</v>
      </c>
      <c r="C1894" s="56" t="s">
        <v>2142</v>
      </c>
      <c r="D1894" s="62">
        <v>89.29</v>
      </c>
    </row>
    <row r="1895" spans="1:4" x14ac:dyDescent="0.2">
      <c r="A1895" s="56">
        <v>40939</v>
      </c>
      <c r="B1895" s="56" t="s">
        <v>3775</v>
      </c>
      <c r="C1895" s="56" t="s">
        <v>2144</v>
      </c>
      <c r="D1895" s="62">
        <v>15753.41</v>
      </c>
    </row>
    <row r="1896" spans="1:4" x14ac:dyDescent="0.2">
      <c r="A1896" s="56">
        <v>34785</v>
      </c>
      <c r="B1896" s="56" t="s">
        <v>3776</v>
      </c>
      <c r="C1896" s="56" t="s">
        <v>2142</v>
      </c>
      <c r="D1896" s="62">
        <v>87.21</v>
      </c>
    </row>
    <row r="1897" spans="1:4" x14ac:dyDescent="0.2">
      <c r="A1897" s="56">
        <v>40940</v>
      </c>
      <c r="B1897" s="56" t="s">
        <v>3777</v>
      </c>
      <c r="C1897" s="56" t="s">
        <v>2144</v>
      </c>
      <c r="D1897" s="62">
        <v>15387.24</v>
      </c>
    </row>
    <row r="1898" spans="1:4" x14ac:dyDescent="0.2">
      <c r="A1898" s="56">
        <v>38403</v>
      </c>
      <c r="B1898" s="56" t="s">
        <v>3778</v>
      </c>
      <c r="C1898" s="56" t="s">
        <v>2005</v>
      </c>
      <c r="D1898" s="62">
        <v>58.85</v>
      </c>
    </row>
    <row r="1899" spans="1:4" x14ac:dyDescent="0.2">
      <c r="A1899" s="56">
        <v>43482</v>
      </c>
      <c r="B1899" s="56" t="s">
        <v>3779</v>
      </c>
      <c r="C1899" s="56" t="s">
        <v>2142</v>
      </c>
      <c r="D1899" s="62">
        <v>0.75</v>
      </c>
    </row>
    <row r="1900" spans="1:4" x14ac:dyDescent="0.2">
      <c r="A1900" s="56">
        <v>43494</v>
      </c>
      <c r="B1900" s="56" t="s">
        <v>70</v>
      </c>
      <c r="C1900" s="56" t="s">
        <v>2144</v>
      </c>
      <c r="D1900" s="62">
        <v>140.69</v>
      </c>
    </row>
    <row r="1901" spans="1:4" x14ac:dyDescent="0.2">
      <c r="A1901" s="56">
        <v>43483</v>
      </c>
      <c r="B1901" s="56" t="s">
        <v>3780</v>
      </c>
      <c r="C1901" s="56" t="s">
        <v>2142</v>
      </c>
      <c r="D1901" s="62">
        <v>1.34</v>
      </c>
    </row>
    <row r="1902" spans="1:4" x14ac:dyDescent="0.2">
      <c r="A1902" s="56">
        <v>43495</v>
      </c>
      <c r="B1902" s="56" t="s">
        <v>3781</v>
      </c>
      <c r="C1902" s="56" t="s">
        <v>2144</v>
      </c>
      <c r="D1902" s="62">
        <v>253.46</v>
      </c>
    </row>
    <row r="1903" spans="1:4" x14ac:dyDescent="0.2">
      <c r="A1903" s="56">
        <v>43484</v>
      </c>
      <c r="B1903" s="56" t="s">
        <v>3782</v>
      </c>
      <c r="C1903" s="56" t="s">
        <v>2142</v>
      </c>
      <c r="D1903" s="62">
        <v>1.1399999999999999</v>
      </c>
    </row>
    <row r="1904" spans="1:4" x14ac:dyDescent="0.2">
      <c r="A1904" s="56">
        <v>43496</v>
      </c>
      <c r="B1904" s="56" t="s">
        <v>3783</v>
      </c>
      <c r="C1904" s="56" t="s">
        <v>2144</v>
      </c>
      <c r="D1904" s="62">
        <v>214.4</v>
      </c>
    </row>
    <row r="1905" spans="1:4" x14ac:dyDescent="0.2">
      <c r="A1905" s="56">
        <v>43485</v>
      </c>
      <c r="B1905" s="56" t="s">
        <v>3784</v>
      </c>
      <c r="C1905" s="56" t="s">
        <v>2142</v>
      </c>
      <c r="D1905" s="62">
        <v>1.01</v>
      </c>
    </row>
    <row r="1906" spans="1:4" x14ac:dyDescent="0.2">
      <c r="A1906" s="56">
        <v>43497</v>
      </c>
      <c r="B1906" s="56" t="s">
        <v>3785</v>
      </c>
      <c r="C1906" s="56" t="s">
        <v>2144</v>
      </c>
      <c r="D1906" s="62">
        <v>189.52</v>
      </c>
    </row>
    <row r="1907" spans="1:4" x14ac:dyDescent="0.2">
      <c r="A1907" s="56">
        <v>43487</v>
      </c>
      <c r="B1907" s="56" t="s">
        <v>3786</v>
      </c>
      <c r="C1907" s="56" t="s">
        <v>2142</v>
      </c>
      <c r="D1907" s="62">
        <v>1.17</v>
      </c>
    </row>
    <row r="1908" spans="1:4" x14ac:dyDescent="0.2">
      <c r="A1908" s="56">
        <v>43499</v>
      </c>
      <c r="B1908" s="56" t="s">
        <v>64</v>
      </c>
      <c r="C1908" s="56" t="s">
        <v>2144</v>
      </c>
      <c r="D1908" s="62">
        <v>221.51</v>
      </c>
    </row>
    <row r="1909" spans="1:4" x14ac:dyDescent="0.2">
      <c r="A1909" s="56">
        <v>43486</v>
      </c>
      <c r="B1909" s="56" t="s">
        <v>3787</v>
      </c>
      <c r="C1909" s="56" t="s">
        <v>2142</v>
      </c>
      <c r="D1909" s="62">
        <v>0.71</v>
      </c>
    </row>
    <row r="1910" spans="1:4" x14ac:dyDescent="0.2">
      <c r="A1910" s="56">
        <v>43498</v>
      </c>
      <c r="B1910" s="56" t="s">
        <v>58</v>
      </c>
      <c r="C1910" s="56" t="s">
        <v>2144</v>
      </c>
      <c r="D1910" s="62">
        <v>133.44999999999999</v>
      </c>
    </row>
    <row r="1911" spans="1:4" x14ac:dyDescent="0.2">
      <c r="A1911" s="56">
        <v>43488</v>
      </c>
      <c r="B1911" s="56" t="s">
        <v>3788</v>
      </c>
      <c r="C1911" s="56" t="s">
        <v>2142</v>
      </c>
      <c r="D1911" s="62">
        <v>0.82</v>
      </c>
    </row>
    <row r="1912" spans="1:4" x14ac:dyDescent="0.2">
      <c r="A1912" s="56">
        <v>43500</v>
      </c>
      <c r="B1912" s="56" t="s">
        <v>3789</v>
      </c>
      <c r="C1912" s="56" t="s">
        <v>2144</v>
      </c>
      <c r="D1912" s="62">
        <v>154.53</v>
      </c>
    </row>
    <row r="1913" spans="1:4" x14ac:dyDescent="0.2">
      <c r="A1913" s="56">
        <v>43489</v>
      </c>
      <c r="B1913" s="56" t="s">
        <v>3790</v>
      </c>
      <c r="C1913" s="56" t="s">
        <v>2142</v>
      </c>
      <c r="D1913" s="62">
        <v>1.17</v>
      </c>
    </row>
    <row r="1914" spans="1:4" x14ac:dyDescent="0.2">
      <c r="A1914" s="56">
        <v>43501</v>
      </c>
      <c r="B1914" s="56" t="s">
        <v>3791</v>
      </c>
      <c r="C1914" s="56" t="s">
        <v>2144</v>
      </c>
      <c r="D1914" s="62">
        <v>220.75</v>
      </c>
    </row>
    <row r="1915" spans="1:4" x14ac:dyDescent="0.2">
      <c r="A1915" s="56">
        <v>43490</v>
      </c>
      <c r="B1915" s="56" t="s">
        <v>3792</v>
      </c>
      <c r="C1915" s="56" t="s">
        <v>2142</v>
      </c>
      <c r="D1915" s="62">
        <v>1.68</v>
      </c>
    </row>
    <row r="1916" spans="1:4" x14ac:dyDescent="0.2">
      <c r="A1916" s="56">
        <v>43502</v>
      </c>
      <c r="B1916" s="56" t="s">
        <v>3793</v>
      </c>
      <c r="C1916" s="56" t="s">
        <v>2144</v>
      </c>
      <c r="D1916" s="62">
        <v>316.25</v>
      </c>
    </row>
    <row r="1917" spans="1:4" x14ac:dyDescent="0.2">
      <c r="A1917" s="56">
        <v>43491</v>
      </c>
      <c r="B1917" s="56" t="s">
        <v>84</v>
      </c>
      <c r="C1917" s="56" t="s">
        <v>2142</v>
      </c>
      <c r="D1917" s="62">
        <v>1.25</v>
      </c>
    </row>
    <row r="1918" spans="1:4" x14ac:dyDescent="0.2">
      <c r="A1918" s="56">
        <v>43503</v>
      </c>
      <c r="B1918" s="56" t="s">
        <v>3794</v>
      </c>
      <c r="C1918" s="56" t="s">
        <v>2144</v>
      </c>
      <c r="D1918" s="62">
        <v>235.5</v>
      </c>
    </row>
    <row r="1919" spans="1:4" x14ac:dyDescent="0.2">
      <c r="A1919" s="56">
        <v>43492</v>
      </c>
      <c r="B1919" s="56" t="s">
        <v>3795</v>
      </c>
      <c r="C1919" s="56" t="s">
        <v>2142</v>
      </c>
      <c r="D1919" s="62">
        <v>1.68</v>
      </c>
    </row>
    <row r="1920" spans="1:4" x14ac:dyDescent="0.2">
      <c r="A1920" s="56">
        <v>43504</v>
      </c>
      <c r="B1920" s="56" t="s">
        <v>3796</v>
      </c>
      <c r="C1920" s="56" t="s">
        <v>2144</v>
      </c>
      <c r="D1920" s="62">
        <v>317.67</v>
      </c>
    </row>
    <row r="1921" spans="1:4" x14ac:dyDescent="0.2">
      <c r="A1921" s="56">
        <v>43493</v>
      </c>
      <c r="B1921" s="56" t="s">
        <v>3797</v>
      </c>
      <c r="C1921" s="56" t="s">
        <v>2142</v>
      </c>
      <c r="D1921" s="62">
        <v>0.67</v>
      </c>
    </row>
    <row r="1922" spans="1:4" x14ac:dyDescent="0.2">
      <c r="A1922" s="56">
        <v>43505</v>
      </c>
      <c r="B1922" s="56" t="s">
        <v>3798</v>
      </c>
      <c r="C1922" s="56" t="s">
        <v>2144</v>
      </c>
      <c r="D1922" s="62">
        <v>126.7</v>
      </c>
    </row>
    <row r="1923" spans="1:4" x14ac:dyDescent="0.2">
      <c r="A1923" s="56">
        <v>37774</v>
      </c>
      <c r="B1923" s="56" t="s">
        <v>3799</v>
      </c>
      <c r="C1923" s="56" t="s">
        <v>2005</v>
      </c>
      <c r="D1923" s="62">
        <v>450184.09</v>
      </c>
    </row>
    <row r="1924" spans="1:4" x14ac:dyDescent="0.2">
      <c r="A1924" s="56">
        <v>38630</v>
      </c>
      <c r="B1924" s="56" t="s">
        <v>3800</v>
      </c>
      <c r="C1924" s="56" t="s">
        <v>2005</v>
      </c>
      <c r="D1924" s="62">
        <v>2456250</v>
      </c>
    </row>
    <row r="1925" spans="1:4" x14ac:dyDescent="0.2">
      <c r="A1925" s="56">
        <v>38629</v>
      </c>
      <c r="B1925" s="56" t="s">
        <v>3801</v>
      </c>
      <c r="C1925" s="56" t="s">
        <v>2005</v>
      </c>
      <c r="D1925" s="62">
        <v>3656250</v>
      </c>
    </row>
    <row r="1926" spans="1:4" x14ac:dyDescent="0.2">
      <c r="A1926" s="56">
        <v>38476</v>
      </c>
      <c r="B1926" s="56" t="s">
        <v>3802</v>
      </c>
      <c r="C1926" s="56" t="s">
        <v>2005</v>
      </c>
      <c r="D1926" s="62">
        <v>442.28</v>
      </c>
    </row>
    <row r="1927" spans="1:4" x14ac:dyDescent="0.2">
      <c r="A1927" s="56">
        <v>38477</v>
      </c>
      <c r="B1927" s="56" t="s">
        <v>3803</v>
      </c>
      <c r="C1927" s="56" t="s">
        <v>2005</v>
      </c>
      <c r="D1927" s="62">
        <v>1252.54</v>
      </c>
    </row>
    <row r="1928" spans="1:4" x14ac:dyDescent="0.2">
      <c r="A1928" s="56">
        <v>40635</v>
      </c>
      <c r="B1928" s="56" t="s">
        <v>3804</v>
      </c>
      <c r="C1928" s="56" t="s">
        <v>2005</v>
      </c>
      <c r="D1928" s="62">
        <v>980523.11</v>
      </c>
    </row>
    <row r="1929" spans="1:4" x14ac:dyDescent="0.2">
      <c r="A1929" s="56">
        <v>36483</v>
      </c>
      <c r="B1929" s="56" t="s">
        <v>3805</v>
      </c>
      <c r="C1929" s="56" t="s">
        <v>2005</v>
      </c>
      <c r="D1929" s="62">
        <v>888511</v>
      </c>
    </row>
    <row r="1930" spans="1:4" x14ac:dyDescent="0.2">
      <c r="A1930" s="56">
        <v>14525</v>
      </c>
      <c r="B1930" s="56" t="s">
        <v>3806</v>
      </c>
      <c r="C1930" s="56" t="s">
        <v>2005</v>
      </c>
      <c r="D1930" s="62">
        <v>930323.28</v>
      </c>
    </row>
    <row r="1931" spans="1:4" x14ac:dyDescent="0.2">
      <c r="A1931" s="56">
        <v>36482</v>
      </c>
      <c r="B1931" s="56" t="s">
        <v>3807</v>
      </c>
      <c r="C1931" s="56" t="s">
        <v>2005</v>
      </c>
      <c r="D1931" s="62">
        <v>797881.79</v>
      </c>
    </row>
    <row r="1932" spans="1:4" x14ac:dyDescent="0.2">
      <c r="A1932" s="56">
        <v>36408</v>
      </c>
      <c r="B1932" s="56" t="s">
        <v>3808</v>
      </c>
      <c r="C1932" s="56" t="s">
        <v>2005</v>
      </c>
      <c r="D1932" s="62">
        <v>953320.04</v>
      </c>
    </row>
    <row r="1933" spans="1:4" x14ac:dyDescent="0.2">
      <c r="A1933" s="56">
        <v>2723</v>
      </c>
      <c r="B1933" s="56" t="s">
        <v>3809</v>
      </c>
      <c r="C1933" s="56" t="s">
        <v>2005</v>
      </c>
      <c r="D1933" s="62">
        <v>731714.94</v>
      </c>
    </row>
    <row r="1934" spans="1:4" x14ac:dyDescent="0.2">
      <c r="A1934" s="56">
        <v>36481</v>
      </c>
      <c r="B1934" s="56" t="s">
        <v>3810</v>
      </c>
      <c r="C1934" s="56" t="s">
        <v>2005</v>
      </c>
      <c r="D1934" s="62">
        <v>872831.39</v>
      </c>
    </row>
    <row r="1935" spans="1:4" x14ac:dyDescent="0.2">
      <c r="A1935" s="56">
        <v>10685</v>
      </c>
      <c r="B1935" s="56" t="s">
        <v>3811</v>
      </c>
      <c r="C1935" s="56" t="s">
        <v>2005</v>
      </c>
      <c r="D1935" s="62">
        <v>836245.65</v>
      </c>
    </row>
    <row r="1936" spans="1:4" x14ac:dyDescent="0.2">
      <c r="A1936" s="56">
        <v>40636</v>
      </c>
      <c r="B1936" s="56" t="s">
        <v>3812</v>
      </c>
      <c r="C1936" s="56" t="s">
        <v>2005</v>
      </c>
      <c r="D1936" s="62">
        <v>943937.36</v>
      </c>
    </row>
    <row r="1937" spans="1:4" x14ac:dyDescent="0.2">
      <c r="A1937" s="56">
        <v>4111</v>
      </c>
      <c r="B1937" s="56" t="s">
        <v>3813</v>
      </c>
      <c r="C1937" s="56" t="s">
        <v>2005</v>
      </c>
      <c r="D1937" s="62">
        <v>35.880000000000003</v>
      </c>
    </row>
    <row r="1938" spans="1:4" x14ac:dyDescent="0.2">
      <c r="A1938" s="56">
        <v>44538</v>
      </c>
      <c r="B1938" s="56" t="s">
        <v>3814</v>
      </c>
      <c r="C1938" s="56" t="s">
        <v>2005</v>
      </c>
      <c r="D1938" s="62">
        <v>63.37</v>
      </c>
    </row>
    <row r="1939" spans="1:4" x14ac:dyDescent="0.2">
      <c r="A1939" s="56">
        <v>12</v>
      </c>
      <c r="B1939" s="56" t="s">
        <v>3815</v>
      </c>
      <c r="C1939" s="56" t="s">
        <v>2005</v>
      </c>
      <c r="D1939" s="62">
        <v>10.39</v>
      </c>
    </row>
    <row r="1940" spans="1:4" x14ac:dyDescent="0.2">
      <c r="A1940" s="56">
        <v>37554</v>
      </c>
      <c r="B1940" s="56" t="s">
        <v>3816</v>
      </c>
      <c r="C1940" s="56" t="s">
        <v>2005</v>
      </c>
      <c r="D1940" s="62">
        <v>234.28</v>
      </c>
    </row>
    <row r="1941" spans="1:4" x14ac:dyDescent="0.2">
      <c r="A1941" s="56">
        <v>37555</v>
      </c>
      <c r="B1941" s="56" t="s">
        <v>3817</v>
      </c>
      <c r="C1941" s="56" t="s">
        <v>2005</v>
      </c>
      <c r="D1941" s="62">
        <v>284.99</v>
      </c>
    </row>
    <row r="1942" spans="1:4" x14ac:dyDescent="0.2">
      <c r="A1942" s="56">
        <v>10902</v>
      </c>
      <c r="B1942" s="56" t="s">
        <v>3818</v>
      </c>
      <c r="C1942" s="56" t="s">
        <v>2005</v>
      </c>
      <c r="D1942" s="62">
        <v>71.510000000000005</v>
      </c>
    </row>
    <row r="1943" spans="1:4" x14ac:dyDescent="0.2">
      <c r="A1943" s="56">
        <v>20965</v>
      </c>
      <c r="B1943" s="56" t="s">
        <v>3819</v>
      </c>
      <c r="C1943" s="56" t="s">
        <v>2005</v>
      </c>
      <c r="D1943" s="62">
        <v>72.180000000000007</v>
      </c>
    </row>
    <row r="1944" spans="1:4" x14ac:dyDescent="0.2">
      <c r="A1944" s="56">
        <v>20966</v>
      </c>
      <c r="B1944" s="56" t="s">
        <v>3820</v>
      </c>
      <c r="C1944" s="56" t="s">
        <v>2005</v>
      </c>
      <c r="D1944" s="62">
        <v>77.709999999999994</v>
      </c>
    </row>
    <row r="1945" spans="1:4" x14ac:dyDescent="0.2">
      <c r="A1945" s="56">
        <v>10903</v>
      </c>
      <c r="B1945" s="56" t="s">
        <v>3821</v>
      </c>
      <c r="C1945" s="56" t="s">
        <v>2005</v>
      </c>
      <c r="D1945" s="62">
        <v>117.79</v>
      </c>
    </row>
    <row r="1946" spans="1:4" x14ac:dyDescent="0.2">
      <c r="A1946" s="56">
        <v>20967</v>
      </c>
      <c r="B1946" s="56" t="s">
        <v>3822</v>
      </c>
      <c r="C1946" s="56" t="s">
        <v>2005</v>
      </c>
      <c r="D1946" s="62">
        <v>117.79</v>
      </c>
    </row>
    <row r="1947" spans="1:4" x14ac:dyDescent="0.2">
      <c r="A1947" s="56">
        <v>20968</v>
      </c>
      <c r="B1947" s="56" t="s">
        <v>3823</v>
      </c>
      <c r="C1947" s="56" t="s">
        <v>2005</v>
      </c>
      <c r="D1947" s="62">
        <v>129.19</v>
      </c>
    </row>
    <row r="1948" spans="1:4" x14ac:dyDescent="0.2">
      <c r="A1948" s="56">
        <v>11359</v>
      </c>
      <c r="B1948" s="56" t="s">
        <v>3824</v>
      </c>
      <c r="C1948" s="56" t="s">
        <v>2005</v>
      </c>
      <c r="D1948" s="62">
        <v>913.95</v>
      </c>
    </row>
    <row r="1949" spans="1:4" x14ac:dyDescent="0.2">
      <c r="A1949" s="56">
        <v>39017</v>
      </c>
      <c r="B1949" s="56" t="s">
        <v>323</v>
      </c>
      <c r="C1949" s="56" t="s">
        <v>2005</v>
      </c>
      <c r="D1949" s="62">
        <v>0.22</v>
      </c>
    </row>
    <row r="1950" spans="1:4" x14ac:dyDescent="0.2">
      <c r="A1950" s="56">
        <v>39315</v>
      </c>
      <c r="B1950" s="56" t="s">
        <v>3825</v>
      </c>
      <c r="C1950" s="56" t="s">
        <v>2005</v>
      </c>
      <c r="D1950" s="62">
        <v>0.35</v>
      </c>
    </row>
    <row r="1951" spans="1:4" x14ac:dyDescent="0.2">
      <c r="A1951" s="56">
        <v>39016</v>
      </c>
      <c r="B1951" s="56" t="s">
        <v>3826</v>
      </c>
      <c r="C1951" s="56" t="s">
        <v>2005</v>
      </c>
      <c r="D1951" s="62">
        <v>0.36</v>
      </c>
    </row>
    <row r="1952" spans="1:4" x14ac:dyDescent="0.2">
      <c r="A1952" s="56">
        <v>39481</v>
      </c>
      <c r="B1952" s="56" t="s">
        <v>3827</v>
      </c>
      <c r="C1952" s="56" t="s">
        <v>2005</v>
      </c>
      <c r="D1952" s="62">
        <v>1.74</v>
      </c>
    </row>
    <row r="1953" spans="1:4" x14ac:dyDescent="0.2">
      <c r="A1953" s="56">
        <v>39013</v>
      </c>
      <c r="B1953" s="56" t="s">
        <v>3828</v>
      </c>
      <c r="C1953" s="56" t="s">
        <v>2005</v>
      </c>
      <c r="D1953" s="62">
        <v>1.48</v>
      </c>
    </row>
    <row r="1954" spans="1:4" x14ac:dyDescent="0.2">
      <c r="A1954" s="56">
        <v>44919</v>
      </c>
      <c r="B1954" s="56" t="s">
        <v>3829</v>
      </c>
      <c r="C1954" s="56" t="s">
        <v>2005</v>
      </c>
      <c r="D1954" s="62">
        <v>2.77</v>
      </c>
    </row>
    <row r="1955" spans="1:4" x14ac:dyDescent="0.2">
      <c r="A1955" s="56">
        <v>40433</v>
      </c>
      <c r="B1955" s="56" t="s">
        <v>3830</v>
      </c>
      <c r="C1955" s="56" t="s">
        <v>2005</v>
      </c>
      <c r="D1955" s="62">
        <v>1.53</v>
      </c>
    </row>
    <row r="1956" spans="1:4" x14ac:dyDescent="0.2">
      <c r="A1956" s="56">
        <v>20219</v>
      </c>
      <c r="B1956" s="56" t="s">
        <v>3831</v>
      </c>
      <c r="C1956" s="56" t="s">
        <v>2005</v>
      </c>
      <c r="D1956" s="62">
        <v>106150</v>
      </c>
    </row>
    <row r="1957" spans="1:4" x14ac:dyDescent="0.2">
      <c r="A1957" s="56">
        <v>36484</v>
      </c>
      <c r="B1957" s="56" t="s">
        <v>3832</v>
      </c>
      <c r="C1957" s="56" t="s">
        <v>2005</v>
      </c>
      <c r="D1957" s="62">
        <v>225337.12</v>
      </c>
    </row>
    <row r="1958" spans="1:4" x14ac:dyDescent="0.2">
      <c r="A1958" s="56">
        <v>38367</v>
      </c>
      <c r="B1958" s="56" t="s">
        <v>3833</v>
      </c>
      <c r="C1958" s="56" t="s">
        <v>2005</v>
      </c>
      <c r="D1958" s="62">
        <v>23.76</v>
      </c>
    </row>
    <row r="1959" spans="1:4" x14ac:dyDescent="0.2">
      <c r="A1959" s="56">
        <v>38368</v>
      </c>
      <c r="B1959" s="56" t="s">
        <v>3834</v>
      </c>
      <c r="C1959" s="56" t="s">
        <v>2005</v>
      </c>
      <c r="D1959" s="62">
        <v>8.1999999999999993</v>
      </c>
    </row>
    <row r="1960" spans="1:4" x14ac:dyDescent="0.2">
      <c r="A1960" s="56">
        <v>38091</v>
      </c>
      <c r="B1960" s="56" t="s">
        <v>1634</v>
      </c>
      <c r="C1960" s="56" t="s">
        <v>2005</v>
      </c>
      <c r="D1960" s="62">
        <v>2.73</v>
      </c>
    </row>
    <row r="1961" spans="1:4" x14ac:dyDescent="0.2">
      <c r="A1961" s="56">
        <v>38095</v>
      </c>
      <c r="B1961" s="56" t="s">
        <v>3835</v>
      </c>
      <c r="C1961" s="56" t="s">
        <v>2005</v>
      </c>
      <c r="D1961" s="62">
        <v>5.78</v>
      </c>
    </row>
    <row r="1962" spans="1:4" x14ac:dyDescent="0.2">
      <c r="A1962" s="56">
        <v>38092</v>
      </c>
      <c r="B1962" s="56" t="s">
        <v>3836</v>
      </c>
      <c r="C1962" s="56" t="s">
        <v>2005</v>
      </c>
      <c r="D1962" s="62">
        <v>2.59</v>
      </c>
    </row>
    <row r="1963" spans="1:4" x14ac:dyDescent="0.2">
      <c r="A1963" s="56">
        <v>38093</v>
      </c>
      <c r="B1963" s="56" t="s">
        <v>3837</v>
      </c>
      <c r="C1963" s="56" t="s">
        <v>2005</v>
      </c>
      <c r="D1963" s="62">
        <v>2.68</v>
      </c>
    </row>
    <row r="1964" spans="1:4" x14ac:dyDescent="0.2">
      <c r="A1964" s="56">
        <v>38096</v>
      </c>
      <c r="B1964" s="56" t="s">
        <v>3838</v>
      </c>
      <c r="C1964" s="56" t="s">
        <v>2005</v>
      </c>
      <c r="D1964" s="62">
        <v>6.21</v>
      </c>
    </row>
    <row r="1965" spans="1:4" x14ac:dyDescent="0.2">
      <c r="A1965" s="56">
        <v>38094</v>
      </c>
      <c r="B1965" s="56" t="s">
        <v>3839</v>
      </c>
      <c r="C1965" s="56" t="s">
        <v>2005</v>
      </c>
      <c r="D1965" s="62">
        <v>3.28</v>
      </c>
    </row>
    <row r="1966" spans="1:4" x14ac:dyDescent="0.2">
      <c r="A1966" s="56">
        <v>38097</v>
      </c>
      <c r="B1966" s="56" t="s">
        <v>3840</v>
      </c>
      <c r="C1966" s="56" t="s">
        <v>2005</v>
      </c>
      <c r="D1966" s="62">
        <v>6.66</v>
      </c>
    </row>
    <row r="1967" spans="1:4" x14ac:dyDescent="0.2">
      <c r="A1967" s="56">
        <v>38098</v>
      </c>
      <c r="B1967" s="56" t="s">
        <v>3841</v>
      </c>
      <c r="C1967" s="56" t="s">
        <v>2005</v>
      </c>
      <c r="D1967" s="62">
        <v>6.66</v>
      </c>
    </row>
    <row r="1968" spans="1:4" x14ac:dyDescent="0.2">
      <c r="A1968" s="56">
        <v>11186</v>
      </c>
      <c r="B1968" s="56" t="s">
        <v>921</v>
      </c>
      <c r="C1968" s="56" t="s">
        <v>2376</v>
      </c>
      <c r="D1968" s="62">
        <v>430</v>
      </c>
    </row>
    <row r="1969" spans="1:4" x14ac:dyDescent="0.2">
      <c r="A1969" s="56">
        <v>11558</v>
      </c>
      <c r="B1969" s="56" t="s">
        <v>3842</v>
      </c>
      <c r="C1969" s="56" t="s">
        <v>2390</v>
      </c>
      <c r="D1969" s="62">
        <v>12.71</v>
      </c>
    </row>
    <row r="1970" spans="1:4" x14ac:dyDescent="0.2">
      <c r="A1970" s="56">
        <v>11557</v>
      </c>
      <c r="B1970" s="56" t="s">
        <v>3843</v>
      </c>
      <c r="C1970" s="56" t="s">
        <v>2390</v>
      </c>
      <c r="D1970" s="62">
        <v>32.17</v>
      </c>
    </row>
    <row r="1971" spans="1:4" x14ac:dyDescent="0.2">
      <c r="A1971" s="56">
        <v>2759</v>
      </c>
      <c r="B1971" s="56" t="s">
        <v>3844</v>
      </c>
      <c r="C1971" s="56" t="s">
        <v>2005</v>
      </c>
      <c r="D1971" s="62">
        <v>10.43</v>
      </c>
    </row>
    <row r="1972" spans="1:4" x14ac:dyDescent="0.2">
      <c r="A1972" s="56">
        <v>38124</v>
      </c>
      <c r="B1972" s="56" t="s">
        <v>473</v>
      </c>
      <c r="C1972" s="56" t="s">
        <v>2005</v>
      </c>
      <c r="D1972" s="62">
        <v>39.5</v>
      </c>
    </row>
    <row r="1973" spans="1:4" x14ac:dyDescent="0.2">
      <c r="A1973" s="56">
        <v>38380</v>
      </c>
      <c r="B1973" s="56" t="s">
        <v>3845</v>
      </c>
      <c r="C1973" s="56" t="s">
        <v>2005</v>
      </c>
      <c r="D1973" s="62">
        <v>37.76</v>
      </c>
    </row>
    <row r="1974" spans="1:4" x14ac:dyDescent="0.2">
      <c r="A1974" s="56">
        <v>42429</v>
      </c>
      <c r="B1974" s="56" t="s">
        <v>3846</v>
      </c>
      <c r="C1974" s="56" t="s">
        <v>2005</v>
      </c>
      <c r="D1974" s="62">
        <v>5972.04</v>
      </c>
    </row>
    <row r="1975" spans="1:4" x14ac:dyDescent="0.2">
      <c r="A1975" s="56">
        <v>39616</v>
      </c>
      <c r="B1975" s="56" t="s">
        <v>3847</v>
      </c>
      <c r="C1975" s="56" t="s">
        <v>2005</v>
      </c>
      <c r="D1975" s="62">
        <v>606</v>
      </c>
    </row>
    <row r="1976" spans="1:4" x14ac:dyDescent="0.2">
      <c r="A1976" s="56">
        <v>39618</v>
      </c>
      <c r="B1976" s="56" t="s">
        <v>3848</v>
      </c>
      <c r="C1976" s="56" t="s">
        <v>2005</v>
      </c>
      <c r="D1976" s="62">
        <v>1099.18</v>
      </c>
    </row>
    <row r="1977" spans="1:4" x14ac:dyDescent="0.2">
      <c r="A1977" s="56">
        <v>39619</v>
      </c>
      <c r="B1977" s="56" t="s">
        <v>3849</v>
      </c>
      <c r="C1977" s="56" t="s">
        <v>2005</v>
      </c>
      <c r="D1977" s="62">
        <v>1505.43</v>
      </c>
    </row>
    <row r="1978" spans="1:4" x14ac:dyDescent="0.2">
      <c r="A1978" s="56">
        <v>39613</v>
      </c>
      <c r="B1978" s="56" t="s">
        <v>3850</v>
      </c>
      <c r="C1978" s="56" t="s">
        <v>2005</v>
      </c>
      <c r="D1978" s="62">
        <v>240.72</v>
      </c>
    </row>
    <row r="1979" spans="1:4" x14ac:dyDescent="0.2">
      <c r="A1979" s="56">
        <v>39614</v>
      </c>
      <c r="B1979" s="56" t="s">
        <v>3851</v>
      </c>
      <c r="C1979" s="56" t="s">
        <v>2005</v>
      </c>
      <c r="D1979" s="62">
        <v>351.18</v>
      </c>
    </row>
    <row r="1980" spans="1:4" x14ac:dyDescent="0.2">
      <c r="A1980" s="56">
        <v>38538</v>
      </c>
      <c r="B1980" s="56" t="s">
        <v>3852</v>
      </c>
      <c r="C1980" s="56" t="s">
        <v>2048</v>
      </c>
      <c r="D1980" s="62">
        <v>71.8</v>
      </c>
    </row>
    <row r="1981" spans="1:4" x14ac:dyDescent="0.2">
      <c r="A1981" s="56">
        <v>38539</v>
      </c>
      <c r="B1981" s="56" t="s">
        <v>3853</v>
      </c>
      <c r="C1981" s="56" t="s">
        <v>2048</v>
      </c>
      <c r="D1981" s="62">
        <v>97.63</v>
      </c>
    </row>
    <row r="1982" spans="1:4" x14ac:dyDescent="0.2">
      <c r="A1982" s="56">
        <v>38540</v>
      </c>
      <c r="B1982" s="56" t="s">
        <v>3854</v>
      </c>
      <c r="C1982" s="56" t="s">
        <v>2048</v>
      </c>
      <c r="D1982" s="62">
        <v>250.22</v>
      </c>
    </row>
    <row r="1983" spans="1:4" x14ac:dyDescent="0.2">
      <c r="A1983" s="56">
        <v>38384</v>
      </c>
      <c r="B1983" s="56" t="s">
        <v>3855</v>
      </c>
      <c r="C1983" s="56" t="s">
        <v>2005</v>
      </c>
      <c r="D1983" s="62">
        <v>21.25</v>
      </c>
    </row>
    <row r="1984" spans="1:4" x14ac:dyDescent="0.2">
      <c r="A1984" s="56">
        <v>13</v>
      </c>
      <c r="B1984" s="56" t="s">
        <v>3856</v>
      </c>
      <c r="C1984" s="56" t="s">
        <v>2052</v>
      </c>
      <c r="D1984" s="62">
        <v>16</v>
      </c>
    </row>
    <row r="1985" spans="1:4" x14ac:dyDescent="0.2">
      <c r="A1985" s="56">
        <v>2762</v>
      </c>
      <c r="B1985" s="56" t="s">
        <v>3857</v>
      </c>
      <c r="C1985" s="56" t="s">
        <v>2048</v>
      </c>
      <c r="D1985" s="62">
        <v>13.03</v>
      </c>
    </row>
    <row r="1986" spans="1:4" x14ac:dyDescent="0.2">
      <c r="A1986" s="56">
        <v>21142</v>
      </c>
      <c r="B1986" s="56" t="s">
        <v>3858</v>
      </c>
      <c r="C1986" s="56" t="s">
        <v>2005</v>
      </c>
      <c r="D1986" s="62">
        <v>43.84</v>
      </c>
    </row>
    <row r="1987" spans="1:4" x14ac:dyDescent="0.2">
      <c r="A1987" s="56">
        <v>4223</v>
      </c>
      <c r="B1987" s="56" t="s">
        <v>3859</v>
      </c>
      <c r="C1987" s="56" t="s">
        <v>2053</v>
      </c>
      <c r="D1987" s="62">
        <v>4.0199999999999996</v>
      </c>
    </row>
    <row r="1988" spans="1:4" x14ac:dyDescent="0.2">
      <c r="A1988" s="56">
        <v>37372</v>
      </c>
      <c r="B1988" s="56" t="s">
        <v>79</v>
      </c>
      <c r="C1988" s="56" t="s">
        <v>2142</v>
      </c>
      <c r="D1988" s="62">
        <v>1.1399999999999999</v>
      </c>
    </row>
    <row r="1989" spans="1:4" x14ac:dyDescent="0.2">
      <c r="A1989" s="56">
        <v>40863</v>
      </c>
      <c r="B1989" s="56" t="s">
        <v>53</v>
      </c>
      <c r="C1989" s="56" t="s">
        <v>2144</v>
      </c>
      <c r="D1989" s="62">
        <v>215.56</v>
      </c>
    </row>
    <row r="1990" spans="1:4" x14ac:dyDescent="0.2">
      <c r="A1990" s="56">
        <v>38475</v>
      </c>
      <c r="B1990" s="56" t="s">
        <v>3860</v>
      </c>
      <c r="C1990" s="56" t="s">
        <v>2005</v>
      </c>
      <c r="D1990" s="62">
        <v>28.93</v>
      </c>
    </row>
    <row r="1991" spans="1:4" x14ac:dyDescent="0.2">
      <c r="A1991" s="56">
        <v>38474</v>
      </c>
      <c r="B1991" s="56" t="s">
        <v>3861</v>
      </c>
      <c r="C1991" s="56" t="s">
        <v>2005</v>
      </c>
      <c r="D1991" s="62">
        <v>35.76</v>
      </c>
    </row>
    <row r="1992" spans="1:4" x14ac:dyDescent="0.2">
      <c r="A1992" s="56">
        <v>10886</v>
      </c>
      <c r="B1992" s="56" t="s">
        <v>245</v>
      </c>
      <c r="C1992" s="56" t="s">
        <v>2005</v>
      </c>
      <c r="D1992" s="62">
        <v>175</v>
      </c>
    </row>
    <row r="1993" spans="1:4" x14ac:dyDescent="0.2">
      <c r="A1993" s="56">
        <v>10888</v>
      </c>
      <c r="B1993" s="56" t="s">
        <v>3862</v>
      </c>
      <c r="C1993" s="56" t="s">
        <v>2005</v>
      </c>
      <c r="D1993" s="62">
        <v>553.84</v>
      </c>
    </row>
    <row r="1994" spans="1:4" x14ac:dyDescent="0.2">
      <c r="A1994" s="56">
        <v>10889</v>
      </c>
      <c r="B1994" s="56" t="s">
        <v>1322</v>
      </c>
      <c r="C1994" s="56" t="s">
        <v>2005</v>
      </c>
      <c r="D1994" s="62">
        <v>600</v>
      </c>
    </row>
    <row r="1995" spans="1:4" x14ac:dyDescent="0.2">
      <c r="A1995" s="56">
        <v>10890</v>
      </c>
      <c r="B1995" s="56" t="s">
        <v>3863</v>
      </c>
      <c r="C1995" s="56" t="s">
        <v>2005</v>
      </c>
      <c r="D1995" s="62">
        <v>276.92</v>
      </c>
    </row>
    <row r="1996" spans="1:4" x14ac:dyDescent="0.2">
      <c r="A1996" s="56">
        <v>10891</v>
      </c>
      <c r="B1996" s="56" t="s">
        <v>246</v>
      </c>
      <c r="C1996" s="56" t="s">
        <v>2005</v>
      </c>
      <c r="D1996" s="62">
        <v>169.23</v>
      </c>
    </row>
    <row r="1997" spans="1:4" x14ac:dyDescent="0.2">
      <c r="A1997" s="56">
        <v>10892</v>
      </c>
      <c r="B1997" s="56" t="s">
        <v>3864</v>
      </c>
      <c r="C1997" s="56" t="s">
        <v>2005</v>
      </c>
      <c r="D1997" s="62">
        <v>200</v>
      </c>
    </row>
    <row r="1998" spans="1:4" x14ac:dyDescent="0.2">
      <c r="A1998" s="56">
        <v>20977</v>
      </c>
      <c r="B1998" s="56" t="s">
        <v>3865</v>
      </c>
      <c r="C1998" s="56" t="s">
        <v>2005</v>
      </c>
      <c r="D1998" s="62">
        <v>238.46</v>
      </c>
    </row>
    <row r="1999" spans="1:4" x14ac:dyDescent="0.2">
      <c r="A1999" s="56">
        <v>3073</v>
      </c>
      <c r="B1999" s="56" t="s">
        <v>3866</v>
      </c>
      <c r="C1999" s="56" t="s">
        <v>2005</v>
      </c>
      <c r="D1999" s="62">
        <v>222.77</v>
      </c>
    </row>
    <row r="2000" spans="1:4" x14ac:dyDescent="0.2">
      <c r="A2000" s="56">
        <v>3074</v>
      </c>
      <c r="B2000" s="56" t="s">
        <v>3867</v>
      </c>
      <c r="C2000" s="56" t="s">
        <v>2005</v>
      </c>
      <c r="D2000" s="62">
        <v>140.63999999999999</v>
      </c>
    </row>
    <row r="2001" spans="1:4" x14ac:dyDescent="0.2">
      <c r="A2001" s="56">
        <v>3076</v>
      </c>
      <c r="B2001" s="56" t="s">
        <v>3868</v>
      </c>
      <c r="C2001" s="56" t="s">
        <v>2005</v>
      </c>
      <c r="D2001" s="62">
        <v>183.14</v>
      </c>
    </row>
    <row r="2002" spans="1:4" x14ac:dyDescent="0.2">
      <c r="A2002" s="56">
        <v>3075</v>
      </c>
      <c r="B2002" s="56" t="s">
        <v>3869</v>
      </c>
      <c r="C2002" s="56" t="s">
        <v>2005</v>
      </c>
      <c r="D2002" s="62">
        <v>115.73</v>
      </c>
    </row>
    <row r="2003" spans="1:4" x14ac:dyDescent="0.2">
      <c r="A2003" s="56">
        <v>10781</v>
      </c>
      <c r="B2003" s="56" t="s">
        <v>3870</v>
      </c>
      <c r="C2003" s="56" t="s">
        <v>2005</v>
      </c>
      <c r="D2003" s="62">
        <v>15.69</v>
      </c>
    </row>
    <row r="2004" spans="1:4" x14ac:dyDescent="0.2">
      <c r="A2004" s="56">
        <v>43612</v>
      </c>
      <c r="B2004" s="56" t="s">
        <v>3871</v>
      </c>
      <c r="C2004" s="56" t="s">
        <v>3271</v>
      </c>
      <c r="D2004" s="62">
        <v>97.51</v>
      </c>
    </row>
    <row r="2005" spans="1:4" x14ac:dyDescent="0.2">
      <c r="A2005" s="56">
        <v>43613</v>
      </c>
      <c r="B2005" s="56" t="s">
        <v>509</v>
      </c>
      <c r="C2005" s="56" t="s">
        <v>3271</v>
      </c>
      <c r="D2005" s="62">
        <v>80.72</v>
      </c>
    </row>
    <row r="2006" spans="1:4" x14ac:dyDescent="0.2">
      <c r="A2006" s="56">
        <v>11480</v>
      </c>
      <c r="B2006" s="56" t="s">
        <v>3872</v>
      </c>
      <c r="C2006" s="56" t="s">
        <v>3271</v>
      </c>
      <c r="D2006" s="62">
        <v>123.88</v>
      </c>
    </row>
    <row r="2007" spans="1:4" x14ac:dyDescent="0.2">
      <c r="A2007" s="56">
        <v>11469</v>
      </c>
      <c r="B2007" s="56" t="s">
        <v>3873</v>
      </c>
      <c r="C2007" s="56" t="s">
        <v>2005</v>
      </c>
      <c r="D2007" s="62">
        <v>13.22</v>
      </c>
    </row>
    <row r="2008" spans="1:4" x14ac:dyDescent="0.2">
      <c r="A2008" s="56">
        <v>11468</v>
      </c>
      <c r="B2008" s="56" t="s">
        <v>3874</v>
      </c>
      <c r="C2008" s="56" t="s">
        <v>2005</v>
      </c>
      <c r="D2008" s="62">
        <v>13.23</v>
      </c>
    </row>
    <row r="2009" spans="1:4" x14ac:dyDescent="0.2">
      <c r="A2009" s="56">
        <v>11484</v>
      </c>
      <c r="B2009" s="56" t="s">
        <v>3875</v>
      </c>
      <c r="C2009" s="56" t="s">
        <v>2005</v>
      </c>
      <c r="D2009" s="62">
        <v>58.12</v>
      </c>
    </row>
    <row r="2010" spans="1:4" x14ac:dyDescent="0.2">
      <c r="A2010" s="56">
        <v>38155</v>
      </c>
      <c r="B2010" s="56" t="s">
        <v>3876</v>
      </c>
      <c r="C2010" s="56" t="s">
        <v>2005</v>
      </c>
      <c r="D2010" s="62">
        <v>90.23</v>
      </c>
    </row>
    <row r="2011" spans="1:4" x14ac:dyDescent="0.2">
      <c r="A2011" s="56">
        <v>11467</v>
      </c>
      <c r="B2011" s="56" t="s">
        <v>3877</v>
      </c>
      <c r="C2011" s="56" t="s">
        <v>2005</v>
      </c>
      <c r="D2011" s="62">
        <v>20.62</v>
      </c>
    </row>
    <row r="2012" spans="1:4" x14ac:dyDescent="0.2">
      <c r="A2012" s="56">
        <v>38153</v>
      </c>
      <c r="B2012" s="56" t="s">
        <v>3878</v>
      </c>
      <c r="C2012" s="56" t="s">
        <v>3271</v>
      </c>
      <c r="D2012" s="62">
        <v>52.67</v>
      </c>
    </row>
    <row r="2013" spans="1:4" x14ac:dyDescent="0.2">
      <c r="A2013" s="56">
        <v>43607</v>
      </c>
      <c r="B2013" s="56" t="s">
        <v>3879</v>
      </c>
      <c r="C2013" s="56" t="s">
        <v>3271</v>
      </c>
      <c r="D2013" s="62">
        <v>99.62</v>
      </c>
    </row>
    <row r="2014" spans="1:4" x14ac:dyDescent="0.2">
      <c r="A2014" s="56">
        <v>3080</v>
      </c>
      <c r="B2014" s="56" t="s">
        <v>230</v>
      </c>
      <c r="C2014" s="56" t="s">
        <v>3271</v>
      </c>
      <c r="D2014" s="62">
        <v>66.98</v>
      </c>
    </row>
    <row r="2015" spans="1:4" x14ac:dyDescent="0.2">
      <c r="A2015" s="56">
        <v>3081</v>
      </c>
      <c r="B2015" s="56" t="s">
        <v>3880</v>
      </c>
      <c r="C2015" s="56" t="s">
        <v>3271</v>
      </c>
      <c r="D2015" s="62">
        <v>132.52000000000001</v>
      </c>
    </row>
    <row r="2016" spans="1:4" x14ac:dyDescent="0.2">
      <c r="A2016" s="56">
        <v>3090</v>
      </c>
      <c r="B2016" s="56" t="s">
        <v>3881</v>
      </c>
      <c r="C2016" s="56" t="s">
        <v>3271</v>
      </c>
      <c r="D2016" s="62">
        <v>59.78</v>
      </c>
    </row>
    <row r="2017" spans="1:4" x14ac:dyDescent="0.2">
      <c r="A2017" s="56">
        <v>43611</v>
      </c>
      <c r="B2017" s="56" t="s">
        <v>3882</v>
      </c>
      <c r="C2017" s="56" t="s">
        <v>3271</v>
      </c>
      <c r="D2017" s="62">
        <v>99.2</v>
      </c>
    </row>
    <row r="2018" spans="1:4" x14ac:dyDescent="0.2">
      <c r="A2018" s="56">
        <v>3103</v>
      </c>
      <c r="B2018" s="56" t="s">
        <v>3883</v>
      </c>
      <c r="C2018" s="56" t="s">
        <v>2005</v>
      </c>
      <c r="D2018" s="62">
        <v>49.57</v>
      </c>
    </row>
    <row r="2019" spans="1:4" x14ac:dyDescent="0.2">
      <c r="A2019" s="56">
        <v>3097</v>
      </c>
      <c r="B2019" s="56" t="s">
        <v>264</v>
      </c>
      <c r="C2019" s="56" t="s">
        <v>3271</v>
      </c>
      <c r="D2019" s="62">
        <v>74.989999999999995</v>
      </c>
    </row>
    <row r="2020" spans="1:4" x14ac:dyDescent="0.2">
      <c r="A2020" s="56">
        <v>3099</v>
      </c>
      <c r="B2020" s="56" t="s">
        <v>480</v>
      </c>
      <c r="C2020" s="56" t="s">
        <v>3271</v>
      </c>
      <c r="D2020" s="62">
        <v>120.08</v>
      </c>
    </row>
    <row r="2021" spans="1:4" x14ac:dyDescent="0.2">
      <c r="A2021" s="56">
        <v>38151</v>
      </c>
      <c r="B2021" s="56" t="s">
        <v>3884</v>
      </c>
      <c r="C2021" s="56" t="s">
        <v>3271</v>
      </c>
      <c r="D2021" s="62">
        <v>87.05</v>
      </c>
    </row>
    <row r="2022" spans="1:4" x14ac:dyDescent="0.2">
      <c r="A2022" s="56">
        <v>38152</v>
      </c>
      <c r="B2022" s="56" t="s">
        <v>3885</v>
      </c>
      <c r="C2022" s="56" t="s">
        <v>3271</v>
      </c>
      <c r="D2022" s="62">
        <v>140.43</v>
      </c>
    </row>
    <row r="2023" spans="1:4" x14ac:dyDescent="0.2">
      <c r="A2023" s="56">
        <v>43610</v>
      </c>
      <c r="B2023" s="56" t="s">
        <v>3886</v>
      </c>
      <c r="C2023" s="56" t="s">
        <v>3271</v>
      </c>
      <c r="D2023" s="62">
        <v>74.41</v>
      </c>
    </row>
    <row r="2024" spans="1:4" x14ac:dyDescent="0.2">
      <c r="A2024" s="56">
        <v>3093</v>
      </c>
      <c r="B2024" s="56" t="s">
        <v>477</v>
      </c>
      <c r="C2024" s="56" t="s">
        <v>3271</v>
      </c>
      <c r="D2024" s="62">
        <v>120.08</v>
      </c>
    </row>
    <row r="2025" spans="1:4" x14ac:dyDescent="0.2">
      <c r="A2025" s="56">
        <v>38165</v>
      </c>
      <c r="B2025" s="56" t="s">
        <v>3887</v>
      </c>
      <c r="C2025" s="56" t="s">
        <v>3271</v>
      </c>
      <c r="D2025" s="62">
        <v>61.14</v>
      </c>
    </row>
    <row r="2026" spans="1:4" x14ac:dyDescent="0.2">
      <c r="A2026" s="56">
        <v>38177</v>
      </c>
      <c r="B2026" s="56" t="s">
        <v>3888</v>
      </c>
      <c r="C2026" s="56" t="s">
        <v>2005</v>
      </c>
      <c r="D2026" s="62">
        <v>18.170000000000002</v>
      </c>
    </row>
    <row r="2027" spans="1:4" x14ac:dyDescent="0.2">
      <c r="A2027" s="56">
        <v>11458</v>
      </c>
      <c r="B2027" s="56" t="s">
        <v>3889</v>
      </c>
      <c r="C2027" s="56" t="s">
        <v>2005</v>
      </c>
      <c r="D2027" s="62">
        <v>21.69</v>
      </c>
    </row>
    <row r="2028" spans="1:4" x14ac:dyDescent="0.2">
      <c r="A2028" s="56">
        <v>3108</v>
      </c>
      <c r="B2028" s="56" t="s">
        <v>3890</v>
      </c>
      <c r="C2028" s="56" t="s">
        <v>2005</v>
      </c>
      <c r="D2028" s="62">
        <v>92.21</v>
      </c>
    </row>
    <row r="2029" spans="1:4" x14ac:dyDescent="0.2">
      <c r="A2029" s="56">
        <v>3105</v>
      </c>
      <c r="B2029" s="56" t="s">
        <v>3891</v>
      </c>
      <c r="C2029" s="56" t="s">
        <v>2005</v>
      </c>
      <c r="D2029" s="62">
        <v>120.6</v>
      </c>
    </row>
    <row r="2030" spans="1:4" x14ac:dyDescent="0.2">
      <c r="A2030" s="56">
        <v>38178</v>
      </c>
      <c r="B2030" s="56" t="s">
        <v>3892</v>
      </c>
      <c r="C2030" s="56" t="s">
        <v>2005</v>
      </c>
      <c r="D2030" s="62">
        <v>19.989999999999998</v>
      </c>
    </row>
    <row r="2031" spans="1:4" x14ac:dyDescent="0.2">
      <c r="A2031" s="56">
        <v>43575</v>
      </c>
      <c r="B2031" s="56" t="s">
        <v>3893</v>
      </c>
      <c r="C2031" s="56" t="s">
        <v>2005</v>
      </c>
      <c r="D2031" s="62">
        <v>43.31</v>
      </c>
    </row>
    <row r="2032" spans="1:4" x14ac:dyDescent="0.2">
      <c r="A2032" s="56">
        <v>43577</v>
      </c>
      <c r="B2032" s="56" t="s">
        <v>3894</v>
      </c>
      <c r="C2032" s="56" t="s">
        <v>2005</v>
      </c>
      <c r="D2032" s="62">
        <v>75.3</v>
      </c>
    </row>
    <row r="2033" spans="1:4" x14ac:dyDescent="0.2">
      <c r="A2033" s="56">
        <v>43458</v>
      </c>
      <c r="B2033" s="56" t="s">
        <v>3895</v>
      </c>
      <c r="C2033" s="56" t="s">
        <v>2142</v>
      </c>
      <c r="D2033" s="62">
        <v>0.06</v>
      </c>
    </row>
    <row r="2034" spans="1:4" x14ac:dyDescent="0.2">
      <c r="A2034" s="56">
        <v>43470</v>
      </c>
      <c r="B2034" s="56" t="s">
        <v>69</v>
      </c>
      <c r="C2034" s="56" t="s">
        <v>2144</v>
      </c>
      <c r="D2034" s="62">
        <v>10.6</v>
      </c>
    </row>
    <row r="2035" spans="1:4" x14ac:dyDescent="0.2">
      <c r="A2035" s="56">
        <v>43459</v>
      </c>
      <c r="B2035" s="56" t="s">
        <v>3896</v>
      </c>
      <c r="C2035" s="56" t="s">
        <v>2142</v>
      </c>
      <c r="D2035" s="62">
        <v>0.49</v>
      </c>
    </row>
    <row r="2036" spans="1:4" x14ac:dyDescent="0.2">
      <c r="A2036" s="56">
        <v>43471</v>
      </c>
      <c r="B2036" s="56" t="s">
        <v>3897</v>
      </c>
      <c r="C2036" s="56" t="s">
        <v>2144</v>
      </c>
      <c r="D2036" s="62">
        <v>92.9</v>
      </c>
    </row>
    <row r="2037" spans="1:4" x14ac:dyDescent="0.2">
      <c r="A2037" s="56">
        <v>43460</v>
      </c>
      <c r="B2037" s="56" t="s">
        <v>3898</v>
      </c>
      <c r="C2037" s="56" t="s">
        <v>2142</v>
      </c>
      <c r="D2037" s="62">
        <v>0.86</v>
      </c>
    </row>
    <row r="2038" spans="1:4" x14ac:dyDescent="0.2">
      <c r="A2038" s="56">
        <v>43472</v>
      </c>
      <c r="B2038" s="56" t="s">
        <v>3899</v>
      </c>
      <c r="C2038" s="56" t="s">
        <v>2144</v>
      </c>
      <c r="D2038" s="62">
        <v>161.79</v>
      </c>
    </row>
    <row r="2039" spans="1:4" x14ac:dyDescent="0.2">
      <c r="A2039" s="56">
        <v>43461</v>
      </c>
      <c r="B2039" s="56" t="s">
        <v>3900</v>
      </c>
      <c r="C2039" s="56" t="s">
        <v>2142</v>
      </c>
      <c r="D2039" s="62">
        <v>0.32</v>
      </c>
    </row>
    <row r="2040" spans="1:4" x14ac:dyDescent="0.2">
      <c r="A2040" s="56">
        <v>43473</v>
      </c>
      <c r="B2040" s="56" t="s">
        <v>3901</v>
      </c>
      <c r="C2040" s="56" t="s">
        <v>2144</v>
      </c>
      <c r="D2040" s="62">
        <v>60.76</v>
      </c>
    </row>
    <row r="2041" spans="1:4" x14ac:dyDescent="0.2">
      <c r="A2041" s="56">
        <v>43463</v>
      </c>
      <c r="B2041" s="56" t="s">
        <v>3902</v>
      </c>
      <c r="C2041" s="56" t="s">
        <v>2142</v>
      </c>
      <c r="D2041" s="62">
        <v>0.11</v>
      </c>
    </row>
    <row r="2042" spans="1:4" x14ac:dyDescent="0.2">
      <c r="A2042" s="56">
        <v>43475</v>
      </c>
      <c r="B2042" s="56" t="s">
        <v>63</v>
      </c>
      <c r="C2042" s="56" t="s">
        <v>2144</v>
      </c>
      <c r="D2042" s="62">
        <v>21.49</v>
      </c>
    </row>
    <row r="2043" spans="1:4" x14ac:dyDescent="0.2">
      <c r="A2043" s="56">
        <v>43462</v>
      </c>
      <c r="B2043" s="56" t="s">
        <v>3903</v>
      </c>
      <c r="C2043" s="56" t="s">
        <v>2142</v>
      </c>
      <c r="D2043" s="62">
        <v>0.01</v>
      </c>
    </row>
    <row r="2044" spans="1:4" x14ac:dyDescent="0.2">
      <c r="A2044" s="56">
        <v>43474</v>
      </c>
      <c r="B2044" s="56" t="s">
        <v>56</v>
      </c>
      <c r="C2044" s="56" t="s">
        <v>2144</v>
      </c>
      <c r="D2044" s="62">
        <v>2.54</v>
      </c>
    </row>
    <row r="2045" spans="1:4" x14ac:dyDescent="0.2">
      <c r="A2045" s="56">
        <v>43464</v>
      </c>
      <c r="B2045" s="56" t="s">
        <v>3904</v>
      </c>
      <c r="C2045" s="56" t="s">
        <v>2142</v>
      </c>
      <c r="D2045" s="62">
        <v>0.01</v>
      </c>
    </row>
    <row r="2046" spans="1:4" x14ac:dyDescent="0.2">
      <c r="A2046" s="56">
        <v>43476</v>
      </c>
      <c r="B2046" s="56" t="s">
        <v>3905</v>
      </c>
      <c r="C2046" s="56" t="s">
        <v>2144</v>
      </c>
      <c r="D2046" s="62">
        <v>0.01</v>
      </c>
    </row>
    <row r="2047" spans="1:4" x14ac:dyDescent="0.2">
      <c r="A2047" s="56">
        <v>43465</v>
      </c>
      <c r="B2047" s="56" t="s">
        <v>3906</v>
      </c>
      <c r="C2047" s="56" t="s">
        <v>2142</v>
      </c>
      <c r="D2047" s="62">
        <v>0.84</v>
      </c>
    </row>
    <row r="2048" spans="1:4" x14ac:dyDescent="0.2">
      <c r="A2048" s="56">
        <v>43477</v>
      </c>
      <c r="B2048" s="56" t="s">
        <v>3907</v>
      </c>
      <c r="C2048" s="56" t="s">
        <v>2144</v>
      </c>
      <c r="D2048" s="62">
        <v>158.88</v>
      </c>
    </row>
    <row r="2049" spans="1:4" x14ac:dyDescent="0.2">
      <c r="A2049" s="56">
        <v>43466</v>
      </c>
      <c r="B2049" s="56" t="s">
        <v>3908</v>
      </c>
      <c r="C2049" s="56" t="s">
        <v>2142</v>
      </c>
      <c r="D2049" s="62">
        <v>1.68</v>
      </c>
    </row>
    <row r="2050" spans="1:4" x14ac:dyDescent="0.2">
      <c r="A2050" s="56">
        <v>43478</v>
      </c>
      <c r="B2050" s="56" t="s">
        <v>3909</v>
      </c>
      <c r="C2050" s="56" t="s">
        <v>2144</v>
      </c>
      <c r="D2050" s="62">
        <v>315.88</v>
      </c>
    </row>
    <row r="2051" spans="1:4" x14ac:dyDescent="0.2">
      <c r="A2051" s="56">
        <v>43467</v>
      </c>
      <c r="B2051" s="56" t="s">
        <v>83</v>
      </c>
      <c r="C2051" s="56" t="s">
        <v>2142</v>
      </c>
      <c r="D2051" s="62">
        <v>0.59</v>
      </c>
    </row>
    <row r="2052" spans="1:4" x14ac:dyDescent="0.2">
      <c r="A2052" s="56">
        <v>43479</v>
      </c>
      <c r="B2052" s="56" t="s">
        <v>3910</v>
      </c>
      <c r="C2052" s="56" t="s">
        <v>2144</v>
      </c>
      <c r="D2052" s="62">
        <v>110.64</v>
      </c>
    </row>
    <row r="2053" spans="1:4" x14ac:dyDescent="0.2">
      <c r="A2053" s="56">
        <v>43468</v>
      </c>
      <c r="B2053" s="56" t="s">
        <v>3911</v>
      </c>
      <c r="C2053" s="56" t="s">
        <v>2142</v>
      </c>
      <c r="D2053" s="62">
        <v>1.17</v>
      </c>
    </row>
    <row r="2054" spans="1:4" x14ac:dyDescent="0.2">
      <c r="A2054" s="56">
        <v>43480</v>
      </c>
      <c r="B2054" s="56" t="s">
        <v>3912</v>
      </c>
      <c r="C2054" s="56" t="s">
        <v>2144</v>
      </c>
      <c r="D2054" s="62">
        <v>220.75</v>
      </c>
    </row>
    <row r="2055" spans="1:4" x14ac:dyDescent="0.2">
      <c r="A2055" s="56">
        <v>43469</v>
      </c>
      <c r="B2055" s="56" t="s">
        <v>3913</v>
      </c>
      <c r="C2055" s="56" t="s">
        <v>2142</v>
      </c>
      <c r="D2055" s="62">
        <v>0.08</v>
      </c>
    </row>
    <row r="2056" spans="1:4" x14ac:dyDescent="0.2">
      <c r="A2056" s="56">
        <v>43481</v>
      </c>
      <c r="B2056" s="56" t="s">
        <v>3914</v>
      </c>
      <c r="C2056" s="56" t="s">
        <v>2144</v>
      </c>
      <c r="D2056" s="62">
        <v>15.18</v>
      </c>
    </row>
    <row r="2057" spans="1:4" x14ac:dyDescent="0.2">
      <c r="A2057" s="56">
        <v>3119</v>
      </c>
      <c r="B2057" s="56" t="s">
        <v>3915</v>
      </c>
      <c r="C2057" s="56" t="s">
        <v>2005</v>
      </c>
      <c r="D2057" s="62">
        <v>2.34</v>
      </c>
    </row>
    <row r="2058" spans="1:4" x14ac:dyDescent="0.2">
      <c r="A2058" s="56">
        <v>3122</v>
      </c>
      <c r="B2058" s="56" t="s">
        <v>3916</v>
      </c>
      <c r="C2058" s="56" t="s">
        <v>2005</v>
      </c>
      <c r="D2058" s="62">
        <v>4.78</v>
      </c>
    </row>
    <row r="2059" spans="1:4" x14ac:dyDescent="0.2">
      <c r="A2059" s="56">
        <v>3121</v>
      </c>
      <c r="B2059" s="56" t="s">
        <v>3917</v>
      </c>
      <c r="C2059" s="56" t="s">
        <v>2005</v>
      </c>
      <c r="D2059" s="62">
        <v>5.41</v>
      </c>
    </row>
    <row r="2060" spans="1:4" x14ac:dyDescent="0.2">
      <c r="A2060" s="56">
        <v>3120</v>
      </c>
      <c r="B2060" s="56" t="s">
        <v>3918</v>
      </c>
      <c r="C2060" s="56" t="s">
        <v>2005</v>
      </c>
      <c r="D2060" s="62">
        <v>10.26</v>
      </c>
    </row>
    <row r="2061" spans="1:4" x14ac:dyDescent="0.2">
      <c r="A2061" s="56">
        <v>11455</v>
      </c>
      <c r="B2061" s="56" t="s">
        <v>270</v>
      </c>
      <c r="C2061" s="56" t="s">
        <v>2005</v>
      </c>
      <c r="D2061" s="62">
        <v>14.85</v>
      </c>
    </row>
    <row r="2062" spans="1:4" x14ac:dyDescent="0.2">
      <c r="A2062" s="56">
        <v>11456</v>
      </c>
      <c r="B2062" s="56" t="s">
        <v>3919</v>
      </c>
      <c r="C2062" s="56" t="s">
        <v>2005</v>
      </c>
      <c r="D2062" s="62">
        <v>17.75</v>
      </c>
    </row>
    <row r="2063" spans="1:4" x14ac:dyDescent="0.2">
      <c r="A2063" s="56">
        <v>3107</v>
      </c>
      <c r="B2063" s="56" t="s">
        <v>3920</v>
      </c>
      <c r="C2063" s="56" t="s">
        <v>2005</v>
      </c>
      <c r="D2063" s="62">
        <v>7.48</v>
      </c>
    </row>
    <row r="2064" spans="1:4" x14ac:dyDescent="0.2">
      <c r="A2064" s="56">
        <v>43583</v>
      </c>
      <c r="B2064" s="56" t="s">
        <v>3921</v>
      </c>
      <c r="C2064" s="56" t="s">
        <v>2005</v>
      </c>
      <c r="D2064" s="62">
        <v>8.44</v>
      </c>
    </row>
    <row r="2065" spans="1:4" x14ac:dyDescent="0.2">
      <c r="A2065" s="56">
        <v>43586</v>
      </c>
      <c r="B2065" s="56" t="s">
        <v>3922</v>
      </c>
      <c r="C2065" s="56" t="s">
        <v>2005</v>
      </c>
      <c r="D2065" s="62">
        <v>8.65</v>
      </c>
    </row>
    <row r="2066" spans="1:4" x14ac:dyDescent="0.2">
      <c r="A2066" s="56">
        <v>11461</v>
      </c>
      <c r="B2066" s="56" t="s">
        <v>3923</v>
      </c>
      <c r="C2066" s="56" t="s">
        <v>2005</v>
      </c>
      <c r="D2066" s="62">
        <v>9.43</v>
      </c>
    </row>
    <row r="2067" spans="1:4" x14ac:dyDescent="0.2">
      <c r="A2067" s="56">
        <v>43587</v>
      </c>
      <c r="B2067" s="56" t="s">
        <v>3924</v>
      </c>
      <c r="C2067" s="56" t="s">
        <v>2005</v>
      </c>
      <c r="D2067" s="62">
        <v>10.88</v>
      </c>
    </row>
    <row r="2068" spans="1:4" x14ac:dyDescent="0.2">
      <c r="A2068" s="56">
        <v>3106</v>
      </c>
      <c r="B2068" s="56" t="s">
        <v>3925</v>
      </c>
      <c r="C2068" s="56" t="s">
        <v>2005</v>
      </c>
      <c r="D2068" s="62">
        <v>13.8</v>
      </c>
    </row>
    <row r="2069" spans="1:4" x14ac:dyDescent="0.2">
      <c r="A2069" s="56">
        <v>44539</v>
      </c>
      <c r="B2069" s="56" t="s">
        <v>3926</v>
      </c>
      <c r="C2069" s="56" t="s">
        <v>2052</v>
      </c>
      <c r="D2069" s="62">
        <v>5.83</v>
      </c>
    </row>
    <row r="2070" spans="1:4" x14ac:dyDescent="0.2">
      <c r="A2070" s="56">
        <v>3123</v>
      </c>
      <c r="B2070" s="56" t="s">
        <v>3927</v>
      </c>
      <c r="C2070" s="56" t="s">
        <v>2052</v>
      </c>
      <c r="D2070" s="62">
        <v>5.44</v>
      </c>
    </row>
    <row r="2071" spans="1:4" x14ac:dyDescent="0.2">
      <c r="A2071" s="56">
        <v>38125</v>
      </c>
      <c r="B2071" s="56" t="s">
        <v>3928</v>
      </c>
      <c r="C2071" s="56" t="s">
        <v>2052</v>
      </c>
      <c r="D2071" s="62">
        <v>1.1399999999999999</v>
      </c>
    </row>
    <row r="2072" spans="1:4" x14ac:dyDescent="0.2">
      <c r="A2072" s="56">
        <v>39014</v>
      </c>
      <c r="B2072" s="56" t="s">
        <v>3929</v>
      </c>
      <c r="C2072" s="56" t="s">
        <v>2052</v>
      </c>
      <c r="D2072" s="62">
        <v>11.11</v>
      </c>
    </row>
    <row r="2073" spans="1:4" x14ac:dyDescent="0.2">
      <c r="A2073" s="56">
        <v>39365</v>
      </c>
      <c r="B2073" s="56" t="s">
        <v>3930</v>
      </c>
      <c r="C2073" s="56" t="s">
        <v>2005</v>
      </c>
      <c r="D2073" s="62">
        <v>1301.01</v>
      </c>
    </row>
    <row r="2074" spans="1:4" x14ac:dyDescent="0.2">
      <c r="A2074" s="56">
        <v>39366</v>
      </c>
      <c r="B2074" s="56" t="s">
        <v>3931</v>
      </c>
      <c r="C2074" s="56" t="s">
        <v>2005</v>
      </c>
      <c r="D2074" s="62">
        <v>3331.14</v>
      </c>
    </row>
    <row r="2075" spans="1:4" x14ac:dyDescent="0.2">
      <c r="A2075" s="56">
        <v>39367</v>
      </c>
      <c r="B2075" s="56" t="s">
        <v>3932</v>
      </c>
      <c r="C2075" s="56" t="s">
        <v>2005</v>
      </c>
      <c r="D2075" s="62">
        <v>4553.07</v>
      </c>
    </row>
    <row r="2076" spans="1:4" x14ac:dyDescent="0.2">
      <c r="A2076" s="56">
        <v>37394</v>
      </c>
      <c r="B2076" s="56" t="s">
        <v>3933</v>
      </c>
      <c r="C2076" s="56" t="s">
        <v>3934</v>
      </c>
      <c r="D2076" s="62">
        <v>42.47</v>
      </c>
    </row>
    <row r="2077" spans="1:4" x14ac:dyDescent="0.2">
      <c r="A2077" s="56">
        <v>14146</v>
      </c>
      <c r="B2077" s="56" t="s">
        <v>3935</v>
      </c>
      <c r="C2077" s="56" t="s">
        <v>3934</v>
      </c>
      <c r="D2077" s="62">
        <v>68.3</v>
      </c>
    </row>
    <row r="2078" spans="1:4" x14ac:dyDescent="0.2">
      <c r="A2078" s="56">
        <v>938</v>
      </c>
      <c r="B2078" s="56" t="s">
        <v>3936</v>
      </c>
      <c r="C2078" s="56" t="s">
        <v>2048</v>
      </c>
      <c r="D2078" s="62">
        <v>1.44</v>
      </c>
    </row>
    <row r="2079" spans="1:4" x14ac:dyDescent="0.2">
      <c r="A2079" s="56">
        <v>937</v>
      </c>
      <c r="B2079" s="56" t="s">
        <v>3937</v>
      </c>
      <c r="C2079" s="56" t="s">
        <v>2048</v>
      </c>
      <c r="D2079" s="62">
        <v>8.42</v>
      </c>
    </row>
    <row r="2080" spans="1:4" x14ac:dyDescent="0.2">
      <c r="A2080" s="56">
        <v>939</v>
      </c>
      <c r="B2080" s="56" t="s">
        <v>3938</v>
      </c>
      <c r="C2080" s="56" t="s">
        <v>2048</v>
      </c>
      <c r="D2080" s="62">
        <v>2.33</v>
      </c>
    </row>
    <row r="2081" spans="1:4" x14ac:dyDescent="0.2">
      <c r="A2081" s="56">
        <v>944</v>
      </c>
      <c r="B2081" s="56" t="s">
        <v>3939</v>
      </c>
      <c r="C2081" s="56" t="s">
        <v>2048</v>
      </c>
      <c r="D2081" s="62">
        <v>3.69</v>
      </c>
    </row>
    <row r="2082" spans="1:4" x14ac:dyDescent="0.2">
      <c r="A2082" s="56">
        <v>940</v>
      </c>
      <c r="B2082" s="56" t="s">
        <v>3940</v>
      </c>
      <c r="C2082" s="56" t="s">
        <v>2048</v>
      </c>
      <c r="D2082" s="62">
        <v>5.33</v>
      </c>
    </row>
    <row r="2083" spans="1:4" x14ac:dyDescent="0.2">
      <c r="A2083" s="56">
        <v>44397</v>
      </c>
      <c r="B2083" s="56" t="s">
        <v>3941</v>
      </c>
      <c r="C2083" s="56" t="s">
        <v>2048</v>
      </c>
      <c r="D2083" s="62">
        <v>2.5099999999999998</v>
      </c>
    </row>
    <row r="2084" spans="1:4" x14ac:dyDescent="0.2">
      <c r="A2084" s="56">
        <v>406</v>
      </c>
      <c r="B2084" s="56" t="s">
        <v>3942</v>
      </c>
      <c r="C2084" s="56" t="s">
        <v>2005</v>
      </c>
      <c r="D2084" s="62">
        <v>75.69</v>
      </c>
    </row>
    <row r="2085" spans="1:4" x14ac:dyDescent="0.2">
      <c r="A2085" s="56">
        <v>42529</v>
      </c>
      <c r="B2085" s="56" t="s">
        <v>3943</v>
      </c>
      <c r="C2085" s="56" t="s">
        <v>2048</v>
      </c>
      <c r="D2085" s="62">
        <v>2.17</v>
      </c>
    </row>
    <row r="2086" spans="1:4" x14ac:dyDescent="0.2">
      <c r="A2086" s="56">
        <v>39634</v>
      </c>
      <c r="B2086" s="56" t="s">
        <v>3944</v>
      </c>
      <c r="C2086" s="56" t="s">
        <v>2048</v>
      </c>
      <c r="D2086" s="62">
        <v>7.91</v>
      </c>
    </row>
    <row r="2087" spans="1:4" x14ac:dyDescent="0.2">
      <c r="A2087" s="56">
        <v>39701</v>
      </c>
      <c r="B2087" s="56" t="s">
        <v>3945</v>
      </c>
      <c r="C2087" s="56" t="s">
        <v>2005</v>
      </c>
      <c r="D2087" s="62">
        <v>142.47999999999999</v>
      </c>
    </row>
    <row r="2088" spans="1:4" x14ac:dyDescent="0.2">
      <c r="A2088" s="56">
        <v>12815</v>
      </c>
      <c r="B2088" s="56" t="s">
        <v>3946</v>
      </c>
      <c r="C2088" s="56" t="s">
        <v>2005</v>
      </c>
      <c r="D2088" s="62">
        <v>9.35</v>
      </c>
    </row>
    <row r="2089" spans="1:4" x14ac:dyDescent="0.2">
      <c r="A2089" s="56">
        <v>407</v>
      </c>
      <c r="B2089" s="56" t="s">
        <v>3947</v>
      </c>
      <c r="C2089" s="56" t="s">
        <v>2052</v>
      </c>
      <c r="D2089" s="62">
        <v>56.4</v>
      </c>
    </row>
    <row r="2090" spans="1:4" x14ac:dyDescent="0.2">
      <c r="A2090" s="56">
        <v>39431</v>
      </c>
      <c r="B2090" s="56" t="s">
        <v>461</v>
      </c>
      <c r="C2090" s="56" t="s">
        <v>2048</v>
      </c>
      <c r="D2090" s="62">
        <v>0.35</v>
      </c>
    </row>
    <row r="2091" spans="1:4" x14ac:dyDescent="0.2">
      <c r="A2091" s="56">
        <v>39432</v>
      </c>
      <c r="B2091" s="56" t="s">
        <v>462</v>
      </c>
      <c r="C2091" s="56" t="s">
        <v>2048</v>
      </c>
      <c r="D2091" s="62">
        <v>3.15</v>
      </c>
    </row>
    <row r="2092" spans="1:4" x14ac:dyDescent="0.2">
      <c r="A2092" s="56">
        <v>20111</v>
      </c>
      <c r="B2092" s="56" t="s">
        <v>1380</v>
      </c>
      <c r="C2092" s="56" t="s">
        <v>2005</v>
      </c>
      <c r="D2092" s="62">
        <v>13.55</v>
      </c>
    </row>
    <row r="2093" spans="1:4" x14ac:dyDescent="0.2">
      <c r="A2093" s="56">
        <v>21127</v>
      </c>
      <c r="B2093" s="56" t="s">
        <v>1125</v>
      </c>
      <c r="C2093" s="56" t="s">
        <v>2005</v>
      </c>
      <c r="D2093" s="62">
        <v>5.12</v>
      </c>
    </row>
    <row r="2094" spans="1:4" x14ac:dyDescent="0.2">
      <c r="A2094" s="56">
        <v>404</v>
      </c>
      <c r="B2094" s="56" t="s">
        <v>1383</v>
      </c>
      <c r="C2094" s="56" t="s">
        <v>2048</v>
      </c>
      <c r="D2094" s="62">
        <v>1.84</v>
      </c>
    </row>
    <row r="2095" spans="1:4" x14ac:dyDescent="0.2">
      <c r="A2095" s="56">
        <v>14151</v>
      </c>
      <c r="B2095" s="56" t="s">
        <v>3948</v>
      </c>
      <c r="C2095" s="56" t="s">
        <v>2005</v>
      </c>
      <c r="D2095" s="62">
        <v>49.09</v>
      </c>
    </row>
    <row r="2096" spans="1:4" x14ac:dyDescent="0.2">
      <c r="A2096" s="56">
        <v>14153</v>
      </c>
      <c r="B2096" s="56" t="s">
        <v>3949</v>
      </c>
      <c r="C2096" s="56" t="s">
        <v>2005</v>
      </c>
      <c r="D2096" s="62">
        <v>55.49</v>
      </c>
    </row>
    <row r="2097" spans="1:4" x14ac:dyDescent="0.2">
      <c r="A2097" s="56">
        <v>14152</v>
      </c>
      <c r="B2097" s="56" t="s">
        <v>3950</v>
      </c>
      <c r="C2097" s="56" t="s">
        <v>2005</v>
      </c>
      <c r="D2097" s="62">
        <v>42.6</v>
      </c>
    </row>
    <row r="2098" spans="1:4" x14ac:dyDescent="0.2">
      <c r="A2098" s="56">
        <v>14154</v>
      </c>
      <c r="B2098" s="56" t="s">
        <v>3951</v>
      </c>
      <c r="C2098" s="56" t="s">
        <v>2005</v>
      </c>
      <c r="D2098" s="62">
        <v>149.1</v>
      </c>
    </row>
    <row r="2099" spans="1:4" x14ac:dyDescent="0.2">
      <c r="A2099" s="56">
        <v>3146</v>
      </c>
      <c r="B2099" s="56" t="s">
        <v>957</v>
      </c>
      <c r="C2099" s="56" t="s">
        <v>2005</v>
      </c>
      <c r="D2099" s="62">
        <v>4.0599999999999996</v>
      </c>
    </row>
    <row r="2100" spans="1:4" x14ac:dyDescent="0.2">
      <c r="A2100" s="56">
        <v>3143</v>
      </c>
      <c r="B2100" s="56" t="s">
        <v>911</v>
      </c>
      <c r="C2100" s="56" t="s">
        <v>2005</v>
      </c>
      <c r="D2100" s="62">
        <v>9.23</v>
      </c>
    </row>
    <row r="2101" spans="1:4" x14ac:dyDescent="0.2">
      <c r="A2101" s="56">
        <v>3148</v>
      </c>
      <c r="B2101" s="56" t="s">
        <v>887</v>
      </c>
      <c r="C2101" s="56" t="s">
        <v>2005</v>
      </c>
      <c r="D2101" s="62">
        <v>14.97</v>
      </c>
    </row>
    <row r="2102" spans="1:4" x14ac:dyDescent="0.2">
      <c r="A2102" s="56">
        <v>4310</v>
      </c>
      <c r="B2102" s="56" t="s">
        <v>3952</v>
      </c>
      <c r="C2102" s="56" t="s">
        <v>2005</v>
      </c>
      <c r="D2102" s="62">
        <v>4.1900000000000004</v>
      </c>
    </row>
    <row r="2103" spans="1:4" x14ac:dyDescent="0.2">
      <c r="A2103" s="56">
        <v>4311</v>
      </c>
      <c r="B2103" s="56" t="s">
        <v>3953</v>
      </c>
      <c r="C2103" s="56" t="s">
        <v>2005</v>
      </c>
      <c r="D2103" s="62">
        <v>2.95</v>
      </c>
    </row>
    <row r="2104" spans="1:4" x14ac:dyDescent="0.2">
      <c r="A2104" s="56">
        <v>4312</v>
      </c>
      <c r="B2104" s="56" t="s">
        <v>3954</v>
      </c>
      <c r="C2104" s="56" t="s">
        <v>2005</v>
      </c>
      <c r="D2104" s="62">
        <v>4.13</v>
      </c>
    </row>
    <row r="2105" spans="1:4" x14ac:dyDescent="0.2">
      <c r="A2105" s="56">
        <v>13261</v>
      </c>
      <c r="B2105" s="56" t="s">
        <v>3955</v>
      </c>
      <c r="C2105" s="56" t="s">
        <v>2005</v>
      </c>
      <c r="D2105" s="62">
        <v>2.46</v>
      </c>
    </row>
    <row r="2106" spans="1:4" x14ac:dyDescent="0.2">
      <c r="A2106" s="56">
        <v>3272</v>
      </c>
      <c r="B2106" s="56" t="s">
        <v>3956</v>
      </c>
      <c r="C2106" s="56" t="s">
        <v>2005</v>
      </c>
      <c r="D2106" s="62">
        <v>37.619999999999997</v>
      </c>
    </row>
    <row r="2107" spans="1:4" x14ac:dyDescent="0.2">
      <c r="A2107" s="56">
        <v>3265</v>
      </c>
      <c r="B2107" s="56" t="s">
        <v>3957</v>
      </c>
      <c r="C2107" s="56" t="s">
        <v>2005</v>
      </c>
      <c r="D2107" s="62">
        <v>29.89</v>
      </c>
    </row>
    <row r="2108" spans="1:4" x14ac:dyDescent="0.2">
      <c r="A2108" s="56">
        <v>3262</v>
      </c>
      <c r="B2108" s="56" t="s">
        <v>3958</v>
      </c>
      <c r="C2108" s="56" t="s">
        <v>2005</v>
      </c>
      <c r="D2108" s="62">
        <v>13.08</v>
      </c>
    </row>
    <row r="2109" spans="1:4" x14ac:dyDescent="0.2">
      <c r="A2109" s="56">
        <v>3264</v>
      </c>
      <c r="B2109" s="56" t="s">
        <v>3959</v>
      </c>
      <c r="C2109" s="56" t="s">
        <v>2005</v>
      </c>
      <c r="D2109" s="62">
        <v>21.49</v>
      </c>
    </row>
    <row r="2110" spans="1:4" x14ac:dyDescent="0.2">
      <c r="A2110" s="56">
        <v>3267</v>
      </c>
      <c r="B2110" s="56" t="s">
        <v>3960</v>
      </c>
      <c r="C2110" s="56" t="s">
        <v>2005</v>
      </c>
      <c r="D2110" s="62">
        <v>70.2</v>
      </c>
    </row>
    <row r="2111" spans="1:4" x14ac:dyDescent="0.2">
      <c r="A2111" s="56">
        <v>3266</v>
      </c>
      <c r="B2111" s="56" t="s">
        <v>3961</v>
      </c>
      <c r="C2111" s="56" t="s">
        <v>2005</v>
      </c>
      <c r="D2111" s="62">
        <v>44.66</v>
      </c>
    </row>
    <row r="2112" spans="1:4" x14ac:dyDescent="0.2">
      <c r="A2112" s="56">
        <v>3263</v>
      </c>
      <c r="B2112" s="56" t="s">
        <v>3962</v>
      </c>
      <c r="C2112" s="56" t="s">
        <v>2005</v>
      </c>
      <c r="D2112" s="62">
        <v>17.87</v>
      </c>
    </row>
    <row r="2113" spans="1:4" x14ac:dyDescent="0.2">
      <c r="A2113" s="56">
        <v>3268</v>
      </c>
      <c r="B2113" s="56" t="s">
        <v>3963</v>
      </c>
      <c r="C2113" s="56" t="s">
        <v>2005</v>
      </c>
      <c r="D2113" s="62">
        <v>94.91</v>
      </c>
    </row>
    <row r="2114" spans="1:4" x14ac:dyDescent="0.2">
      <c r="A2114" s="56">
        <v>3271</v>
      </c>
      <c r="B2114" s="56" t="s">
        <v>3964</v>
      </c>
      <c r="C2114" s="56" t="s">
        <v>2005</v>
      </c>
      <c r="D2114" s="62">
        <v>140.32</v>
      </c>
    </row>
    <row r="2115" spans="1:4" x14ac:dyDescent="0.2">
      <c r="A2115" s="56">
        <v>3270</v>
      </c>
      <c r="B2115" s="56" t="s">
        <v>3965</v>
      </c>
      <c r="C2115" s="56" t="s">
        <v>2005</v>
      </c>
      <c r="D2115" s="62">
        <v>235.75</v>
      </c>
    </row>
    <row r="2116" spans="1:4" x14ac:dyDescent="0.2">
      <c r="A2116" s="56">
        <v>3275</v>
      </c>
      <c r="B2116" s="56" t="s">
        <v>3966</v>
      </c>
      <c r="C2116" s="56" t="s">
        <v>2376</v>
      </c>
      <c r="D2116" s="62">
        <v>136.33000000000001</v>
      </c>
    </row>
    <row r="2117" spans="1:4" x14ac:dyDescent="0.2">
      <c r="A2117" s="56">
        <v>39512</v>
      </c>
      <c r="B2117" s="56" t="s">
        <v>3967</v>
      </c>
      <c r="C2117" s="56" t="s">
        <v>2376</v>
      </c>
      <c r="D2117" s="62">
        <v>119.35</v>
      </c>
    </row>
    <row r="2118" spans="1:4" x14ac:dyDescent="0.2">
      <c r="A2118" s="56">
        <v>39511</v>
      </c>
      <c r="B2118" s="56" t="s">
        <v>3968</v>
      </c>
      <c r="C2118" s="56" t="s">
        <v>2376</v>
      </c>
      <c r="D2118" s="62">
        <v>130.19</v>
      </c>
    </row>
    <row r="2119" spans="1:4" x14ac:dyDescent="0.2">
      <c r="A2119" s="56">
        <v>39513</v>
      </c>
      <c r="B2119" s="56" t="s">
        <v>3969</v>
      </c>
      <c r="C2119" s="56" t="s">
        <v>2376</v>
      </c>
      <c r="D2119" s="62">
        <v>139.63</v>
      </c>
    </row>
    <row r="2120" spans="1:4" x14ac:dyDescent="0.2">
      <c r="A2120" s="56">
        <v>3286</v>
      </c>
      <c r="B2120" s="56" t="s">
        <v>3970</v>
      </c>
      <c r="C2120" s="56" t="s">
        <v>2376</v>
      </c>
      <c r="D2120" s="62">
        <v>80.73</v>
      </c>
    </row>
    <row r="2121" spans="1:4" x14ac:dyDescent="0.2">
      <c r="A2121" s="56">
        <v>3287</v>
      </c>
      <c r="B2121" s="56" t="s">
        <v>3971</v>
      </c>
      <c r="C2121" s="56" t="s">
        <v>2376</v>
      </c>
      <c r="D2121" s="62">
        <v>122</v>
      </c>
    </row>
    <row r="2122" spans="1:4" x14ac:dyDescent="0.2">
      <c r="A2122" s="56">
        <v>3283</v>
      </c>
      <c r="B2122" s="56" t="s">
        <v>3972</v>
      </c>
      <c r="C2122" s="56" t="s">
        <v>2376</v>
      </c>
      <c r="D2122" s="62">
        <v>25.62</v>
      </c>
    </row>
    <row r="2123" spans="1:4" x14ac:dyDescent="0.2">
      <c r="A2123" s="56">
        <v>11587</v>
      </c>
      <c r="B2123" s="56" t="s">
        <v>234</v>
      </c>
      <c r="C2123" s="56" t="s">
        <v>2376</v>
      </c>
      <c r="D2123" s="62">
        <v>93.48</v>
      </c>
    </row>
    <row r="2124" spans="1:4" x14ac:dyDescent="0.2">
      <c r="A2124" s="56">
        <v>36225</v>
      </c>
      <c r="B2124" s="56" t="s">
        <v>3973</v>
      </c>
      <c r="C2124" s="56" t="s">
        <v>2376</v>
      </c>
      <c r="D2124" s="62">
        <v>37.97</v>
      </c>
    </row>
    <row r="2125" spans="1:4" x14ac:dyDescent="0.2">
      <c r="A2125" s="56">
        <v>36230</v>
      </c>
      <c r="B2125" s="56" t="s">
        <v>3974</v>
      </c>
      <c r="C2125" s="56" t="s">
        <v>2376</v>
      </c>
      <c r="D2125" s="62">
        <v>27.9</v>
      </c>
    </row>
    <row r="2126" spans="1:4" x14ac:dyDescent="0.2">
      <c r="A2126" s="56">
        <v>36238</v>
      </c>
      <c r="B2126" s="56" t="s">
        <v>3975</v>
      </c>
      <c r="C2126" s="56" t="s">
        <v>2376</v>
      </c>
      <c r="D2126" s="62">
        <v>27.26</v>
      </c>
    </row>
    <row r="2127" spans="1:4" x14ac:dyDescent="0.2">
      <c r="A2127" s="56">
        <v>39363</v>
      </c>
      <c r="B2127" s="56" t="s">
        <v>3976</v>
      </c>
      <c r="C2127" s="56" t="s">
        <v>2005</v>
      </c>
      <c r="D2127" s="62">
        <v>5299.55</v>
      </c>
    </row>
    <row r="2128" spans="1:4" x14ac:dyDescent="0.2">
      <c r="A2128" s="56">
        <v>39361</v>
      </c>
      <c r="B2128" s="56" t="s">
        <v>3977</v>
      </c>
      <c r="C2128" s="56" t="s">
        <v>2005</v>
      </c>
      <c r="D2128" s="62">
        <v>1362.74</v>
      </c>
    </row>
    <row r="2129" spans="1:4" x14ac:dyDescent="0.2">
      <c r="A2129" s="56">
        <v>39362</v>
      </c>
      <c r="B2129" s="56" t="s">
        <v>3978</v>
      </c>
      <c r="C2129" s="56" t="s">
        <v>2005</v>
      </c>
      <c r="D2129" s="62">
        <v>4193.5</v>
      </c>
    </row>
    <row r="2130" spans="1:4" x14ac:dyDescent="0.2">
      <c r="A2130" s="56">
        <v>39364</v>
      </c>
      <c r="B2130" s="56" t="s">
        <v>3979</v>
      </c>
      <c r="C2130" s="56" t="s">
        <v>2005</v>
      </c>
      <c r="D2130" s="62">
        <v>12113.26</v>
      </c>
    </row>
    <row r="2131" spans="1:4" x14ac:dyDescent="0.2">
      <c r="A2131" s="56">
        <v>14576</v>
      </c>
      <c r="B2131" s="56" t="s">
        <v>3980</v>
      </c>
      <c r="C2131" s="56" t="s">
        <v>2005</v>
      </c>
      <c r="D2131" s="62">
        <v>7045076.79</v>
      </c>
    </row>
    <row r="2132" spans="1:4" x14ac:dyDescent="0.2">
      <c r="A2132" s="56">
        <v>13877</v>
      </c>
      <c r="B2132" s="56" t="s">
        <v>3981</v>
      </c>
      <c r="C2132" s="56" t="s">
        <v>2005</v>
      </c>
      <c r="D2132" s="62">
        <v>3015892.29</v>
      </c>
    </row>
    <row r="2133" spans="1:4" x14ac:dyDescent="0.2">
      <c r="A2133" s="56">
        <v>7307</v>
      </c>
      <c r="B2133" s="56" t="s">
        <v>749</v>
      </c>
      <c r="C2133" s="56" t="s">
        <v>2053</v>
      </c>
      <c r="D2133" s="62">
        <v>38.520000000000003</v>
      </c>
    </row>
    <row r="2134" spans="1:4" x14ac:dyDescent="0.2">
      <c r="A2134" s="56">
        <v>38122</v>
      </c>
      <c r="B2134" s="56" t="s">
        <v>3982</v>
      </c>
      <c r="C2134" s="56" t="s">
        <v>2053</v>
      </c>
      <c r="D2134" s="62">
        <v>13.14</v>
      </c>
    </row>
    <row r="2135" spans="1:4" x14ac:dyDescent="0.2">
      <c r="A2135" s="56">
        <v>43653</v>
      </c>
      <c r="B2135" s="56" t="s">
        <v>3983</v>
      </c>
      <c r="C2135" s="56" t="s">
        <v>2053</v>
      </c>
      <c r="D2135" s="62">
        <v>31.57</v>
      </c>
    </row>
    <row r="2136" spans="1:4" x14ac:dyDescent="0.2">
      <c r="A2136" s="56">
        <v>38633</v>
      </c>
      <c r="B2136" s="56" t="s">
        <v>3984</v>
      </c>
      <c r="C2136" s="56" t="s">
        <v>2005</v>
      </c>
      <c r="D2136" s="62">
        <v>21.79</v>
      </c>
    </row>
    <row r="2137" spans="1:4" x14ac:dyDescent="0.2">
      <c r="A2137" s="56">
        <v>12344</v>
      </c>
      <c r="B2137" s="56" t="s">
        <v>3985</v>
      </c>
      <c r="C2137" s="56" t="s">
        <v>2005</v>
      </c>
      <c r="D2137" s="62">
        <v>7.01</v>
      </c>
    </row>
    <row r="2138" spans="1:4" x14ac:dyDescent="0.2">
      <c r="A2138" s="56">
        <v>12343</v>
      </c>
      <c r="B2138" s="56" t="s">
        <v>3986</v>
      </c>
      <c r="C2138" s="56" t="s">
        <v>2005</v>
      </c>
      <c r="D2138" s="62">
        <v>10.87</v>
      </c>
    </row>
    <row r="2139" spans="1:4" x14ac:dyDescent="0.2">
      <c r="A2139" s="56">
        <v>3295</v>
      </c>
      <c r="B2139" s="56" t="s">
        <v>3987</v>
      </c>
      <c r="C2139" s="56" t="s">
        <v>2005</v>
      </c>
      <c r="D2139" s="62">
        <v>37.950000000000003</v>
      </c>
    </row>
    <row r="2140" spans="1:4" x14ac:dyDescent="0.2">
      <c r="A2140" s="56">
        <v>3302</v>
      </c>
      <c r="B2140" s="56" t="s">
        <v>3988</v>
      </c>
      <c r="C2140" s="56" t="s">
        <v>2005</v>
      </c>
      <c r="D2140" s="62">
        <v>39.68</v>
      </c>
    </row>
    <row r="2141" spans="1:4" x14ac:dyDescent="0.2">
      <c r="A2141" s="56">
        <v>3297</v>
      </c>
      <c r="B2141" s="56" t="s">
        <v>3989</v>
      </c>
      <c r="C2141" s="56" t="s">
        <v>2005</v>
      </c>
      <c r="D2141" s="62">
        <v>42.36</v>
      </c>
    </row>
    <row r="2142" spans="1:4" x14ac:dyDescent="0.2">
      <c r="A2142" s="56">
        <v>3294</v>
      </c>
      <c r="B2142" s="56" t="s">
        <v>3990</v>
      </c>
      <c r="C2142" s="56" t="s">
        <v>2005</v>
      </c>
      <c r="D2142" s="62">
        <v>43</v>
      </c>
    </row>
    <row r="2143" spans="1:4" x14ac:dyDescent="0.2">
      <c r="A2143" s="56">
        <v>3292</v>
      </c>
      <c r="B2143" s="56" t="s">
        <v>3991</v>
      </c>
      <c r="C2143" s="56" t="s">
        <v>2005</v>
      </c>
      <c r="D2143" s="62">
        <v>40.4</v>
      </c>
    </row>
    <row r="2144" spans="1:4" x14ac:dyDescent="0.2">
      <c r="A2144" s="56">
        <v>3298</v>
      </c>
      <c r="B2144" s="56" t="s">
        <v>3992</v>
      </c>
      <c r="C2144" s="56" t="s">
        <v>2005</v>
      </c>
      <c r="D2144" s="62">
        <v>94.68</v>
      </c>
    </row>
    <row r="2145" spans="1:4" x14ac:dyDescent="0.2">
      <c r="A2145" s="56">
        <v>11596</v>
      </c>
      <c r="B2145" s="56" t="s">
        <v>3993</v>
      </c>
      <c r="C2145" s="56" t="s">
        <v>2005</v>
      </c>
      <c r="D2145" s="62">
        <v>452.83</v>
      </c>
    </row>
    <row r="2146" spans="1:4" x14ac:dyDescent="0.2">
      <c r="A2146" s="56">
        <v>34802</v>
      </c>
      <c r="B2146" s="56" t="s">
        <v>3994</v>
      </c>
      <c r="C2146" s="56" t="s">
        <v>2005</v>
      </c>
      <c r="D2146" s="62">
        <v>1243.6300000000001</v>
      </c>
    </row>
    <row r="2147" spans="1:4" x14ac:dyDescent="0.2">
      <c r="A2147" s="56">
        <v>11588</v>
      </c>
      <c r="B2147" s="56" t="s">
        <v>3995</v>
      </c>
      <c r="C2147" s="56" t="s">
        <v>2005</v>
      </c>
      <c r="D2147" s="62">
        <v>1341.68</v>
      </c>
    </row>
    <row r="2148" spans="1:4" x14ac:dyDescent="0.2">
      <c r="A2148" s="56">
        <v>34383</v>
      </c>
      <c r="B2148" s="56" t="s">
        <v>3996</v>
      </c>
      <c r="C2148" s="56" t="s">
        <v>2005</v>
      </c>
      <c r="D2148" s="62">
        <v>1475.94</v>
      </c>
    </row>
    <row r="2149" spans="1:4" x14ac:dyDescent="0.2">
      <c r="A2149" s="56">
        <v>40451</v>
      </c>
      <c r="B2149" s="56" t="s">
        <v>3997</v>
      </c>
      <c r="C2149" s="56" t="s">
        <v>2376</v>
      </c>
      <c r="D2149" s="62">
        <v>119.3</v>
      </c>
    </row>
    <row r="2150" spans="1:4" x14ac:dyDescent="0.2">
      <c r="A2150" s="56">
        <v>40453</v>
      </c>
      <c r="B2150" s="56" t="s">
        <v>3998</v>
      </c>
      <c r="C2150" s="56" t="s">
        <v>2376</v>
      </c>
      <c r="D2150" s="62">
        <v>129.08000000000001</v>
      </c>
    </row>
    <row r="2151" spans="1:4" x14ac:dyDescent="0.2">
      <c r="A2151" s="56">
        <v>40452</v>
      </c>
      <c r="B2151" s="56" t="s">
        <v>3999</v>
      </c>
      <c r="C2151" s="56" t="s">
        <v>2376</v>
      </c>
      <c r="D2151" s="62">
        <v>141.59</v>
      </c>
    </row>
    <row r="2152" spans="1:4" x14ac:dyDescent="0.2">
      <c r="A2152" s="56">
        <v>11594</v>
      </c>
      <c r="B2152" s="56" t="s">
        <v>4000</v>
      </c>
      <c r="C2152" s="56" t="s">
        <v>2005</v>
      </c>
      <c r="D2152" s="62">
        <v>427.63</v>
      </c>
    </row>
    <row r="2153" spans="1:4" x14ac:dyDescent="0.2">
      <c r="A2153" s="56">
        <v>3311</v>
      </c>
      <c r="B2153" s="56" t="s">
        <v>4001</v>
      </c>
      <c r="C2153" s="56" t="s">
        <v>2140</v>
      </c>
      <c r="D2153" s="62">
        <v>427.63</v>
      </c>
    </row>
    <row r="2154" spans="1:4" x14ac:dyDescent="0.2">
      <c r="A2154" s="56">
        <v>11599</v>
      </c>
      <c r="B2154" s="56" t="s">
        <v>4002</v>
      </c>
      <c r="C2154" s="56" t="s">
        <v>2005</v>
      </c>
      <c r="D2154" s="62">
        <v>568.70000000000005</v>
      </c>
    </row>
    <row r="2155" spans="1:4" x14ac:dyDescent="0.2">
      <c r="A2155" s="56">
        <v>11593</v>
      </c>
      <c r="B2155" s="56" t="s">
        <v>4003</v>
      </c>
      <c r="C2155" s="56" t="s">
        <v>2005</v>
      </c>
      <c r="D2155" s="62">
        <v>797.28</v>
      </c>
    </row>
    <row r="2156" spans="1:4" x14ac:dyDescent="0.2">
      <c r="A2156" s="56">
        <v>3314</v>
      </c>
      <c r="B2156" s="56" t="s">
        <v>4004</v>
      </c>
      <c r="C2156" s="56" t="s">
        <v>2140</v>
      </c>
      <c r="D2156" s="62">
        <v>570.22</v>
      </c>
    </row>
    <row r="2157" spans="1:4" x14ac:dyDescent="0.2">
      <c r="A2157" s="56">
        <v>11597</v>
      </c>
      <c r="B2157" s="56" t="s">
        <v>4005</v>
      </c>
      <c r="C2157" s="56" t="s">
        <v>2005</v>
      </c>
      <c r="D2157" s="62">
        <v>663.09</v>
      </c>
    </row>
    <row r="2158" spans="1:4" x14ac:dyDescent="0.2">
      <c r="A2158" s="56">
        <v>3309</v>
      </c>
      <c r="B2158" s="56" t="s">
        <v>4006</v>
      </c>
      <c r="C2158" s="56" t="s">
        <v>2140</v>
      </c>
      <c r="D2158" s="62">
        <v>452.83</v>
      </c>
    </row>
    <row r="2159" spans="1:4" x14ac:dyDescent="0.2">
      <c r="A2159" s="56">
        <v>34612</v>
      </c>
      <c r="B2159" s="56" t="s">
        <v>4007</v>
      </c>
      <c r="C2159" s="56" t="s">
        <v>2005</v>
      </c>
      <c r="D2159" s="62">
        <v>820.13</v>
      </c>
    </row>
    <row r="2160" spans="1:4" x14ac:dyDescent="0.2">
      <c r="A2160" s="56">
        <v>34635</v>
      </c>
      <c r="B2160" s="56" t="s">
        <v>4008</v>
      </c>
      <c r="C2160" s="56" t="s">
        <v>2005</v>
      </c>
      <c r="D2160" s="62">
        <v>1054.6500000000001</v>
      </c>
    </row>
    <row r="2161" spans="1:4" x14ac:dyDescent="0.2">
      <c r="A2161" s="56">
        <v>34633</v>
      </c>
      <c r="B2161" s="56" t="s">
        <v>4009</v>
      </c>
      <c r="C2161" s="56" t="s">
        <v>2005</v>
      </c>
      <c r="D2161" s="62">
        <v>1162.5</v>
      </c>
    </row>
    <row r="2162" spans="1:4" x14ac:dyDescent="0.2">
      <c r="A2162" s="56">
        <v>40440</v>
      </c>
      <c r="B2162" s="56" t="s">
        <v>4010</v>
      </c>
      <c r="C2162" s="56" t="s">
        <v>2140</v>
      </c>
      <c r="D2162" s="62">
        <v>593.94000000000005</v>
      </c>
    </row>
    <row r="2163" spans="1:4" x14ac:dyDescent="0.2">
      <c r="A2163" s="56">
        <v>40441</v>
      </c>
      <c r="B2163" s="56" t="s">
        <v>4011</v>
      </c>
      <c r="C2163" s="56" t="s">
        <v>2140</v>
      </c>
      <c r="D2163" s="62">
        <v>379.2</v>
      </c>
    </row>
    <row r="2164" spans="1:4" x14ac:dyDescent="0.2">
      <c r="A2164" s="56">
        <v>40449</v>
      </c>
      <c r="B2164" s="56" t="s">
        <v>4012</v>
      </c>
      <c r="C2164" s="56" t="s">
        <v>2140</v>
      </c>
      <c r="D2164" s="62">
        <v>318.77999999999997</v>
      </c>
    </row>
    <row r="2165" spans="1:4" x14ac:dyDescent="0.2">
      <c r="A2165" s="56">
        <v>34800</v>
      </c>
      <c r="B2165" s="56" t="s">
        <v>4013</v>
      </c>
      <c r="C2165" s="56" t="s">
        <v>2140</v>
      </c>
      <c r="D2165" s="62">
        <v>398.64</v>
      </c>
    </row>
    <row r="2166" spans="1:4" x14ac:dyDescent="0.2">
      <c r="A2166" s="56">
        <v>11592</v>
      </c>
      <c r="B2166" s="56" t="s">
        <v>4014</v>
      </c>
      <c r="C2166" s="56" t="s">
        <v>2005</v>
      </c>
      <c r="D2166" s="62">
        <v>570.22</v>
      </c>
    </row>
    <row r="2167" spans="1:4" x14ac:dyDescent="0.2">
      <c r="A2167" s="56">
        <v>40438</v>
      </c>
      <c r="B2167" s="56" t="s">
        <v>4015</v>
      </c>
      <c r="C2167" s="56" t="s">
        <v>2140</v>
      </c>
      <c r="D2167" s="62">
        <v>265.58</v>
      </c>
    </row>
    <row r="2168" spans="1:4" x14ac:dyDescent="0.2">
      <c r="A2168" s="56">
        <v>40436</v>
      </c>
      <c r="B2168" s="56" t="s">
        <v>4016</v>
      </c>
      <c r="C2168" s="56" t="s">
        <v>2140</v>
      </c>
      <c r="D2168" s="62">
        <v>331.15</v>
      </c>
    </row>
    <row r="2169" spans="1:4" x14ac:dyDescent="0.2">
      <c r="A2169" s="56">
        <v>4315</v>
      </c>
      <c r="B2169" s="56" t="s">
        <v>4017</v>
      </c>
      <c r="C2169" s="56" t="s">
        <v>2005</v>
      </c>
      <c r="D2169" s="62">
        <v>3.04</v>
      </c>
    </row>
    <row r="2170" spans="1:4" x14ac:dyDescent="0.2">
      <c r="A2170" s="56">
        <v>402</v>
      </c>
      <c r="B2170" s="56" t="s">
        <v>1331</v>
      </c>
      <c r="C2170" s="56" t="s">
        <v>2005</v>
      </c>
      <c r="D2170" s="62">
        <v>13.12</v>
      </c>
    </row>
    <row r="2171" spans="1:4" x14ac:dyDescent="0.2">
      <c r="A2171" s="56">
        <v>4226</v>
      </c>
      <c r="B2171" s="56" t="s">
        <v>626</v>
      </c>
      <c r="C2171" s="56" t="s">
        <v>2052</v>
      </c>
      <c r="D2171" s="62">
        <v>8.4600000000000009</v>
      </c>
    </row>
    <row r="2172" spans="1:4" x14ac:dyDescent="0.2">
      <c r="A2172" s="56">
        <v>4222</v>
      </c>
      <c r="B2172" s="56" t="s">
        <v>4018</v>
      </c>
      <c r="C2172" s="56" t="s">
        <v>2053</v>
      </c>
      <c r="D2172" s="62">
        <v>4.97</v>
      </c>
    </row>
    <row r="2173" spans="1:4" x14ac:dyDescent="0.2">
      <c r="A2173" s="56">
        <v>34804</v>
      </c>
      <c r="B2173" s="56" t="s">
        <v>4019</v>
      </c>
      <c r="C2173" s="56" t="s">
        <v>2376</v>
      </c>
      <c r="D2173" s="62">
        <v>48.14</v>
      </c>
    </row>
    <row r="2174" spans="1:4" x14ac:dyDescent="0.2">
      <c r="A2174" s="56">
        <v>4013</v>
      </c>
      <c r="B2174" s="56" t="s">
        <v>384</v>
      </c>
      <c r="C2174" s="56" t="s">
        <v>2376</v>
      </c>
      <c r="D2174" s="62">
        <v>10.050000000000001</v>
      </c>
    </row>
    <row r="2175" spans="1:4" x14ac:dyDescent="0.2">
      <c r="A2175" s="56">
        <v>4011</v>
      </c>
      <c r="B2175" s="56" t="s">
        <v>4020</v>
      </c>
      <c r="C2175" s="56" t="s">
        <v>2376</v>
      </c>
      <c r="D2175" s="62">
        <v>11.22</v>
      </c>
    </row>
    <row r="2176" spans="1:4" x14ac:dyDescent="0.2">
      <c r="A2176" s="56">
        <v>4021</v>
      </c>
      <c r="B2176" s="56" t="s">
        <v>4021</v>
      </c>
      <c r="C2176" s="56" t="s">
        <v>2376</v>
      </c>
      <c r="D2176" s="62">
        <v>14</v>
      </c>
    </row>
    <row r="2177" spans="1:4" x14ac:dyDescent="0.2">
      <c r="A2177" s="56">
        <v>4019</v>
      </c>
      <c r="B2177" s="56" t="s">
        <v>4022</v>
      </c>
      <c r="C2177" s="56" t="s">
        <v>2376</v>
      </c>
      <c r="D2177" s="62">
        <v>16.809999999999999</v>
      </c>
    </row>
    <row r="2178" spans="1:4" x14ac:dyDescent="0.2">
      <c r="A2178" s="56">
        <v>4012</v>
      </c>
      <c r="B2178" s="56" t="s">
        <v>4023</v>
      </c>
      <c r="C2178" s="56" t="s">
        <v>2376</v>
      </c>
      <c r="D2178" s="62">
        <v>22.52</v>
      </c>
    </row>
    <row r="2179" spans="1:4" x14ac:dyDescent="0.2">
      <c r="A2179" s="56">
        <v>4020</v>
      </c>
      <c r="B2179" s="56" t="s">
        <v>4024</v>
      </c>
      <c r="C2179" s="56" t="s">
        <v>2376</v>
      </c>
      <c r="D2179" s="62">
        <v>28.2</v>
      </c>
    </row>
    <row r="2180" spans="1:4" x14ac:dyDescent="0.2">
      <c r="A2180" s="56">
        <v>4018</v>
      </c>
      <c r="B2180" s="56" t="s">
        <v>4025</v>
      </c>
      <c r="C2180" s="56" t="s">
        <v>2376</v>
      </c>
      <c r="D2180" s="62">
        <v>33.78</v>
      </c>
    </row>
    <row r="2181" spans="1:4" x14ac:dyDescent="0.2">
      <c r="A2181" s="56">
        <v>36498</v>
      </c>
      <c r="B2181" s="56" t="s">
        <v>4026</v>
      </c>
      <c r="C2181" s="56" t="s">
        <v>2005</v>
      </c>
      <c r="D2181" s="62">
        <v>8499.02</v>
      </c>
    </row>
    <row r="2182" spans="1:4" x14ac:dyDescent="0.2">
      <c r="A2182" s="56">
        <v>12872</v>
      </c>
      <c r="B2182" s="56" t="s">
        <v>4027</v>
      </c>
      <c r="C2182" s="56" t="s">
        <v>2142</v>
      </c>
      <c r="D2182" s="62">
        <v>14.74</v>
      </c>
    </row>
    <row r="2183" spans="1:4" x14ac:dyDescent="0.2">
      <c r="A2183" s="56">
        <v>41075</v>
      </c>
      <c r="B2183" s="56" t="s">
        <v>4028</v>
      </c>
      <c r="C2183" s="56" t="s">
        <v>2144</v>
      </c>
      <c r="D2183" s="62">
        <v>2603.23</v>
      </c>
    </row>
    <row r="2184" spans="1:4" x14ac:dyDescent="0.2">
      <c r="A2184" s="56">
        <v>44324</v>
      </c>
      <c r="B2184" s="56" t="s">
        <v>4029</v>
      </c>
      <c r="C2184" s="56" t="s">
        <v>2052</v>
      </c>
      <c r="D2184" s="62">
        <v>3.12</v>
      </c>
    </row>
    <row r="2185" spans="1:4" x14ac:dyDescent="0.2">
      <c r="A2185" s="56">
        <v>3315</v>
      </c>
      <c r="B2185" s="56" t="s">
        <v>4030</v>
      </c>
      <c r="C2185" s="56" t="s">
        <v>2052</v>
      </c>
      <c r="D2185" s="62">
        <v>0.9</v>
      </c>
    </row>
    <row r="2186" spans="1:4" x14ac:dyDescent="0.2">
      <c r="A2186" s="56">
        <v>36870</v>
      </c>
      <c r="B2186" s="56" t="s">
        <v>4031</v>
      </c>
      <c r="C2186" s="56" t="s">
        <v>2052</v>
      </c>
      <c r="D2186" s="62">
        <v>0.7</v>
      </c>
    </row>
    <row r="2187" spans="1:4" x14ac:dyDescent="0.2">
      <c r="A2187" s="56">
        <v>5092</v>
      </c>
      <c r="B2187" s="56" t="s">
        <v>4032</v>
      </c>
      <c r="C2187" s="56" t="s">
        <v>2390</v>
      </c>
      <c r="D2187" s="62">
        <v>15.55</v>
      </c>
    </row>
    <row r="2188" spans="1:4" x14ac:dyDescent="0.2">
      <c r="A2188" s="56">
        <v>11462</v>
      </c>
      <c r="B2188" s="56" t="s">
        <v>4033</v>
      </c>
      <c r="C2188" s="56" t="s">
        <v>2390</v>
      </c>
      <c r="D2188" s="62">
        <v>15.91</v>
      </c>
    </row>
    <row r="2189" spans="1:4" x14ac:dyDescent="0.2">
      <c r="A2189" s="56">
        <v>36529</v>
      </c>
      <c r="B2189" s="56" t="s">
        <v>4034</v>
      </c>
      <c r="C2189" s="56" t="s">
        <v>2005</v>
      </c>
      <c r="D2189" s="62">
        <v>76198.97</v>
      </c>
    </row>
    <row r="2190" spans="1:4" x14ac:dyDescent="0.2">
      <c r="A2190" s="56">
        <v>3318</v>
      </c>
      <c r="B2190" s="56" t="s">
        <v>4035</v>
      </c>
      <c r="C2190" s="56" t="s">
        <v>2005</v>
      </c>
      <c r="D2190" s="62">
        <v>59740</v>
      </c>
    </row>
    <row r="2191" spans="1:4" x14ac:dyDescent="0.2">
      <c r="A2191" s="56">
        <v>3324</v>
      </c>
      <c r="B2191" s="56" t="s">
        <v>4036</v>
      </c>
      <c r="C2191" s="56" t="s">
        <v>2376</v>
      </c>
      <c r="D2191" s="62">
        <v>12.27</v>
      </c>
    </row>
    <row r="2192" spans="1:4" x14ac:dyDescent="0.2">
      <c r="A2192" s="56">
        <v>3322</v>
      </c>
      <c r="B2192" s="56" t="s">
        <v>1733</v>
      </c>
      <c r="C2192" s="56" t="s">
        <v>2376</v>
      </c>
      <c r="D2192" s="62">
        <v>17.18</v>
      </c>
    </row>
    <row r="2193" spans="1:4" x14ac:dyDescent="0.2">
      <c r="A2193" s="56">
        <v>5076</v>
      </c>
      <c r="B2193" s="56" t="s">
        <v>4037</v>
      </c>
      <c r="C2193" s="56" t="s">
        <v>2052</v>
      </c>
      <c r="D2193" s="62">
        <v>20.55</v>
      </c>
    </row>
    <row r="2194" spans="1:4" x14ac:dyDescent="0.2">
      <c r="A2194" s="56">
        <v>5077</v>
      </c>
      <c r="B2194" s="56" t="s">
        <v>4038</v>
      </c>
      <c r="C2194" s="56" t="s">
        <v>2052</v>
      </c>
      <c r="D2194" s="62">
        <v>22.71</v>
      </c>
    </row>
    <row r="2195" spans="1:4" x14ac:dyDescent="0.2">
      <c r="A2195" s="56">
        <v>11837</v>
      </c>
      <c r="B2195" s="56" t="s">
        <v>1389</v>
      </c>
      <c r="C2195" s="56" t="s">
        <v>2005</v>
      </c>
      <c r="D2195" s="62">
        <v>71.97</v>
      </c>
    </row>
    <row r="2196" spans="1:4" x14ac:dyDescent="0.2">
      <c r="A2196" s="56">
        <v>38055</v>
      </c>
      <c r="B2196" s="56" t="s">
        <v>4039</v>
      </c>
      <c r="C2196" s="56" t="s">
        <v>2005</v>
      </c>
      <c r="D2196" s="62">
        <v>6.53</v>
      </c>
    </row>
    <row r="2197" spans="1:4" x14ac:dyDescent="0.2">
      <c r="A2197" s="56">
        <v>415</v>
      </c>
      <c r="B2197" s="56" t="s">
        <v>4040</v>
      </c>
      <c r="C2197" s="56" t="s">
        <v>2005</v>
      </c>
      <c r="D2197" s="62">
        <v>29.51</v>
      </c>
    </row>
    <row r="2198" spans="1:4" x14ac:dyDescent="0.2">
      <c r="A2198" s="56">
        <v>416</v>
      </c>
      <c r="B2198" s="56" t="s">
        <v>4041</v>
      </c>
      <c r="C2198" s="56" t="s">
        <v>2005</v>
      </c>
      <c r="D2198" s="62">
        <v>10.8</v>
      </c>
    </row>
    <row r="2199" spans="1:4" x14ac:dyDescent="0.2">
      <c r="A2199" s="56">
        <v>425</v>
      </c>
      <c r="B2199" s="56" t="s">
        <v>4042</v>
      </c>
      <c r="C2199" s="56" t="s">
        <v>2005</v>
      </c>
      <c r="D2199" s="62">
        <v>6.7</v>
      </c>
    </row>
    <row r="2200" spans="1:4" x14ac:dyDescent="0.2">
      <c r="A2200" s="56">
        <v>426</v>
      </c>
      <c r="B2200" s="56" t="s">
        <v>4043</v>
      </c>
      <c r="C2200" s="56" t="s">
        <v>2005</v>
      </c>
      <c r="D2200" s="62">
        <v>36.880000000000003</v>
      </c>
    </row>
    <row r="2201" spans="1:4" x14ac:dyDescent="0.2">
      <c r="A2201" s="56">
        <v>38056</v>
      </c>
      <c r="B2201" s="56" t="s">
        <v>4044</v>
      </c>
      <c r="C2201" s="56" t="s">
        <v>2005</v>
      </c>
      <c r="D2201" s="62">
        <v>36.020000000000003</v>
      </c>
    </row>
    <row r="2202" spans="1:4" x14ac:dyDescent="0.2">
      <c r="A2202" s="56">
        <v>1564</v>
      </c>
      <c r="B2202" s="56" t="s">
        <v>1325</v>
      </c>
      <c r="C2202" s="56" t="s">
        <v>2005</v>
      </c>
      <c r="D2202" s="62">
        <v>13.74</v>
      </c>
    </row>
    <row r="2203" spans="1:4" x14ac:dyDescent="0.2">
      <c r="A2203" s="56">
        <v>11032</v>
      </c>
      <c r="B2203" s="56" t="s">
        <v>4045</v>
      </c>
      <c r="C2203" s="56" t="s">
        <v>2005</v>
      </c>
      <c r="D2203" s="62">
        <v>17.12</v>
      </c>
    </row>
    <row r="2204" spans="1:4" x14ac:dyDescent="0.2">
      <c r="A2204" s="56">
        <v>36786</v>
      </c>
      <c r="B2204" s="56" t="s">
        <v>4046</v>
      </c>
      <c r="C2204" s="56" t="s">
        <v>4047</v>
      </c>
      <c r="D2204" s="62">
        <v>159.07</v>
      </c>
    </row>
    <row r="2205" spans="1:4" x14ac:dyDescent="0.2">
      <c r="A2205" s="56">
        <v>36785</v>
      </c>
      <c r="B2205" s="56" t="s">
        <v>4048</v>
      </c>
      <c r="C2205" s="56" t="s">
        <v>4047</v>
      </c>
      <c r="D2205" s="62">
        <v>138.22</v>
      </c>
    </row>
    <row r="2206" spans="1:4" x14ac:dyDescent="0.2">
      <c r="A2206" s="56">
        <v>36782</v>
      </c>
      <c r="B2206" s="56" t="s">
        <v>4049</v>
      </c>
      <c r="C2206" s="56" t="s">
        <v>4047</v>
      </c>
      <c r="D2206" s="62">
        <v>164.99</v>
      </c>
    </row>
    <row r="2207" spans="1:4" x14ac:dyDescent="0.2">
      <c r="A2207" s="56">
        <v>44481</v>
      </c>
      <c r="B2207" s="56" t="s">
        <v>4050</v>
      </c>
      <c r="C2207" s="56" t="s">
        <v>4047</v>
      </c>
      <c r="D2207" s="62">
        <v>185.85</v>
      </c>
    </row>
    <row r="2208" spans="1:4" x14ac:dyDescent="0.2">
      <c r="A2208" s="56">
        <v>4824</v>
      </c>
      <c r="B2208" s="56" t="s">
        <v>4051</v>
      </c>
      <c r="C2208" s="56" t="s">
        <v>2052</v>
      </c>
      <c r="D2208" s="62">
        <v>0.57999999999999996</v>
      </c>
    </row>
    <row r="2209" spans="1:4" x14ac:dyDescent="0.2">
      <c r="A2209" s="56">
        <v>11795</v>
      </c>
      <c r="B2209" s="56" t="s">
        <v>4052</v>
      </c>
      <c r="C2209" s="56" t="s">
        <v>2376</v>
      </c>
      <c r="D2209" s="62">
        <v>750.94</v>
      </c>
    </row>
    <row r="2210" spans="1:4" x14ac:dyDescent="0.2">
      <c r="A2210" s="56">
        <v>134</v>
      </c>
      <c r="B2210" s="56" t="s">
        <v>4053</v>
      </c>
      <c r="C2210" s="56" t="s">
        <v>2052</v>
      </c>
      <c r="D2210" s="62">
        <v>2.48</v>
      </c>
    </row>
    <row r="2211" spans="1:4" x14ac:dyDescent="0.2">
      <c r="A2211" s="56">
        <v>4229</v>
      </c>
      <c r="B2211" s="56" t="s">
        <v>4054</v>
      </c>
      <c r="C2211" s="56" t="s">
        <v>2052</v>
      </c>
      <c r="D2211" s="62">
        <v>48.74</v>
      </c>
    </row>
    <row r="2212" spans="1:4" x14ac:dyDescent="0.2">
      <c r="A2212" s="56">
        <v>11731</v>
      </c>
      <c r="B2212" s="56" t="s">
        <v>4055</v>
      </c>
      <c r="C2212" s="56" t="s">
        <v>2005</v>
      </c>
      <c r="D2212" s="62">
        <v>7.04</v>
      </c>
    </row>
    <row r="2213" spans="1:4" x14ac:dyDescent="0.2">
      <c r="A2213" s="56">
        <v>11732</v>
      </c>
      <c r="B2213" s="56" t="s">
        <v>4056</v>
      </c>
      <c r="C2213" s="56" t="s">
        <v>2005</v>
      </c>
      <c r="D2213" s="62">
        <v>18.46</v>
      </c>
    </row>
    <row r="2214" spans="1:4" x14ac:dyDescent="0.2">
      <c r="A2214" s="56">
        <v>11244</v>
      </c>
      <c r="B2214" s="56" t="s">
        <v>4057</v>
      </c>
      <c r="C2214" s="56" t="s">
        <v>2005</v>
      </c>
      <c r="D2214" s="62">
        <v>280.36</v>
      </c>
    </row>
    <row r="2215" spans="1:4" x14ac:dyDescent="0.2">
      <c r="A2215" s="56">
        <v>11245</v>
      </c>
      <c r="B2215" s="56" t="s">
        <v>4058</v>
      </c>
      <c r="C2215" s="56" t="s">
        <v>2005</v>
      </c>
      <c r="D2215" s="62">
        <v>387.79</v>
      </c>
    </row>
    <row r="2216" spans="1:4" x14ac:dyDescent="0.2">
      <c r="A2216" s="56">
        <v>11235</v>
      </c>
      <c r="B2216" s="56" t="s">
        <v>4059</v>
      </c>
      <c r="C2216" s="56" t="s">
        <v>2005</v>
      </c>
      <c r="D2216" s="62">
        <v>213.95</v>
      </c>
    </row>
    <row r="2217" spans="1:4" x14ac:dyDescent="0.2">
      <c r="A2217" s="56">
        <v>11236</v>
      </c>
      <c r="B2217" s="56" t="s">
        <v>4060</v>
      </c>
      <c r="C2217" s="56" t="s">
        <v>2005</v>
      </c>
      <c r="D2217" s="62">
        <v>271.89</v>
      </c>
    </row>
    <row r="2218" spans="1:4" x14ac:dyDescent="0.2">
      <c r="A2218" s="56">
        <v>36494</v>
      </c>
      <c r="B2218" s="56" t="s">
        <v>4061</v>
      </c>
      <c r="C2218" s="56" t="s">
        <v>2005</v>
      </c>
      <c r="D2218" s="62">
        <v>719505.07</v>
      </c>
    </row>
    <row r="2219" spans="1:4" x14ac:dyDescent="0.2">
      <c r="A2219" s="56">
        <v>36493</v>
      </c>
      <c r="B2219" s="56" t="s">
        <v>4062</v>
      </c>
      <c r="C2219" s="56" t="s">
        <v>2005</v>
      </c>
      <c r="D2219" s="62">
        <v>815170.02</v>
      </c>
    </row>
    <row r="2220" spans="1:4" x14ac:dyDescent="0.2">
      <c r="A2220" s="56">
        <v>36492</v>
      </c>
      <c r="B2220" s="56" t="s">
        <v>4063</v>
      </c>
      <c r="C2220" s="56" t="s">
        <v>2005</v>
      </c>
      <c r="D2220" s="62">
        <v>1514276.75</v>
      </c>
    </row>
    <row r="2221" spans="1:4" x14ac:dyDescent="0.2">
      <c r="A2221" s="56">
        <v>36499</v>
      </c>
      <c r="B2221" s="56" t="s">
        <v>4064</v>
      </c>
      <c r="C2221" s="56" t="s">
        <v>2005</v>
      </c>
      <c r="D2221" s="62">
        <v>4589.47</v>
      </c>
    </row>
    <row r="2222" spans="1:4" x14ac:dyDescent="0.2">
      <c r="A2222" s="56">
        <v>13533</v>
      </c>
      <c r="B2222" s="56" t="s">
        <v>4065</v>
      </c>
      <c r="C2222" s="56" t="s">
        <v>2005</v>
      </c>
      <c r="D2222" s="62">
        <v>210383.49</v>
      </c>
    </row>
    <row r="2223" spans="1:4" x14ac:dyDescent="0.2">
      <c r="A2223" s="56">
        <v>13333</v>
      </c>
      <c r="B2223" s="56" t="s">
        <v>4066</v>
      </c>
      <c r="C2223" s="56" t="s">
        <v>2005</v>
      </c>
      <c r="D2223" s="62">
        <v>235357.54</v>
      </c>
    </row>
    <row r="2224" spans="1:4" x14ac:dyDescent="0.2">
      <c r="A2224" s="56">
        <v>39585</v>
      </c>
      <c r="B2224" s="56" t="s">
        <v>1406</v>
      </c>
      <c r="C2224" s="56" t="s">
        <v>2005</v>
      </c>
      <c r="D2224" s="62">
        <v>151970.35</v>
      </c>
    </row>
    <row r="2225" spans="1:4" x14ac:dyDescent="0.2">
      <c r="A2225" s="56">
        <v>39586</v>
      </c>
      <c r="B2225" s="56" t="s">
        <v>4067</v>
      </c>
      <c r="C2225" s="56" t="s">
        <v>2005</v>
      </c>
      <c r="D2225" s="62">
        <v>178250.93</v>
      </c>
    </row>
    <row r="2226" spans="1:4" x14ac:dyDescent="0.2">
      <c r="A2226" s="56">
        <v>39587</v>
      </c>
      <c r="B2226" s="56" t="s">
        <v>4068</v>
      </c>
      <c r="C2226" s="56" t="s">
        <v>2005</v>
      </c>
      <c r="D2226" s="62">
        <v>217100.51</v>
      </c>
    </row>
    <row r="2227" spans="1:4" x14ac:dyDescent="0.2">
      <c r="A2227" s="56">
        <v>39588</v>
      </c>
      <c r="B2227" s="56" t="s">
        <v>4069</v>
      </c>
      <c r="C2227" s="56" t="s">
        <v>2005</v>
      </c>
      <c r="D2227" s="62">
        <v>251379.53</v>
      </c>
    </row>
    <row r="2228" spans="1:4" x14ac:dyDescent="0.2">
      <c r="A2228" s="56">
        <v>39584</v>
      </c>
      <c r="B2228" s="56" t="s">
        <v>4070</v>
      </c>
      <c r="C2228" s="56" t="s">
        <v>2005</v>
      </c>
      <c r="D2228" s="62">
        <v>135333.6</v>
      </c>
    </row>
    <row r="2229" spans="1:4" x14ac:dyDescent="0.2">
      <c r="A2229" s="56">
        <v>39590</v>
      </c>
      <c r="B2229" s="56" t="s">
        <v>4071</v>
      </c>
      <c r="C2229" s="56" t="s">
        <v>2005</v>
      </c>
      <c r="D2229" s="62">
        <v>132088.51999999999</v>
      </c>
    </row>
    <row r="2230" spans="1:4" x14ac:dyDescent="0.2">
      <c r="A2230" s="56">
        <v>39592</v>
      </c>
      <c r="B2230" s="56" t="s">
        <v>4072</v>
      </c>
      <c r="C2230" s="56" t="s">
        <v>2005</v>
      </c>
      <c r="D2230" s="62">
        <v>189814.39</v>
      </c>
    </row>
    <row r="2231" spans="1:4" x14ac:dyDescent="0.2">
      <c r="A2231" s="56">
        <v>39593</v>
      </c>
      <c r="B2231" s="56" t="s">
        <v>4073</v>
      </c>
      <c r="C2231" s="56" t="s">
        <v>2005</v>
      </c>
      <c r="D2231" s="62">
        <v>217100.51</v>
      </c>
    </row>
    <row r="2232" spans="1:4" x14ac:dyDescent="0.2">
      <c r="A2232" s="56">
        <v>14254</v>
      </c>
      <c r="B2232" s="56" t="s">
        <v>4074</v>
      </c>
      <c r="C2232" s="56" t="s">
        <v>2005</v>
      </c>
      <c r="D2232" s="62">
        <v>123404.5</v>
      </c>
    </row>
    <row r="2233" spans="1:4" x14ac:dyDescent="0.2">
      <c r="A2233" s="56">
        <v>44494</v>
      </c>
      <c r="B2233" s="56" t="s">
        <v>4075</v>
      </c>
      <c r="C2233" s="56" t="s">
        <v>2005</v>
      </c>
      <c r="D2233" s="62">
        <v>103052.6</v>
      </c>
    </row>
    <row r="2234" spans="1:4" x14ac:dyDescent="0.2">
      <c r="A2234" s="56">
        <v>25019</v>
      </c>
      <c r="B2234" s="56" t="s">
        <v>4076</v>
      </c>
      <c r="C2234" s="56" t="s">
        <v>2005</v>
      </c>
      <c r="D2234" s="62">
        <v>176643.68</v>
      </c>
    </row>
    <row r="2235" spans="1:4" x14ac:dyDescent="0.2">
      <c r="A2235" s="56">
        <v>36501</v>
      </c>
      <c r="B2235" s="56" t="s">
        <v>4077</v>
      </c>
      <c r="C2235" s="56" t="s">
        <v>2005</v>
      </c>
      <c r="D2235" s="62">
        <v>157273.75</v>
      </c>
    </row>
    <row r="2236" spans="1:4" x14ac:dyDescent="0.2">
      <c r="A2236" s="56">
        <v>44493</v>
      </c>
      <c r="B2236" s="56" t="s">
        <v>4078</v>
      </c>
      <c r="C2236" s="56" t="s">
        <v>2005</v>
      </c>
      <c r="D2236" s="62">
        <v>189073.18</v>
      </c>
    </row>
    <row r="2237" spans="1:4" x14ac:dyDescent="0.2">
      <c r="A2237" s="56">
        <v>36500</v>
      </c>
      <c r="B2237" s="56" t="s">
        <v>4079</v>
      </c>
      <c r="C2237" s="56" t="s">
        <v>2005</v>
      </c>
      <c r="D2237" s="62">
        <v>111141.06</v>
      </c>
    </row>
    <row r="2238" spans="1:4" x14ac:dyDescent="0.2">
      <c r="A2238" s="56">
        <v>20017</v>
      </c>
      <c r="B2238" s="56" t="s">
        <v>511</v>
      </c>
      <c r="C2238" s="56" t="s">
        <v>2048</v>
      </c>
      <c r="D2238" s="62">
        <v>5.81</v>
      </c>
    </row>
    <row r="2239" spans="1:4" x14ac:dyDescent="0.2">
      <c r="A2239" s="56">
        <v>20007</v>
      </c>
      <c r="B2239" s="56" t="s">
        <v>4080</v>
      </c>
      <c r="C2239" s="56" t="s">
        <v>2048</v>
      </c>
      <c r="D2239" s="62">
        <v>3.47</v>
      </c>
    </row>
    <row r="2240" spans="1:4" x14ac:dyDescent="0.2">
      <c r="A2240" s="56">
        <v>39831</v>
      </c>
      <c r="B2240" s="56" t="s">
        <v>4081</v>
      </c>
      <c r="C2240" s="56" t="s">
        <v>2417</v>
      </c>
      <c r="D2240" s="62">
        <v>456.33</v>
      </c>
    </row>
    <row r="2241" spans="1:4" x14ac:dyDescent="0.2">
      <c r="A2241" s="56">
        <v>36888</v>
      </c>
      <c r="B2241" s="56" t="s">
        <v>529</v>
      </c>
      <c r="C2241" s="56" t="s">
        <v>2048</v>
      </c>
      <c r="D2241" s="62">
        <v>27.35</v>
      </c>
    </row>
    <row r="2242" spans="1:4" x14ac:dyDescent="0.2">
      <c r="A2242" s="56">
        <v>39836</v>
      </c>
      <c r="B2242" s="56" t="s">
        <v>4082</v>
      </c>
      <c r="C2242" s="56" t="s">
        <v>2417</v>
      </c>
      <c r="D2242" s="62">
        <v>400.97</v>
      </c>
    </row>
    <row r="2243" spans="1:4" x14ac:dyDescent="0.2">
      <c r="A2243" s="56">
        <v>39830</v>
      </c>
      <c r="B2243" s="56" t="s">
        <v>4083</v>
      </c>
      <c r="C2243" s="56" t="s">
        <v>2417</v>
      </c>
      <c r="D2243" s="62">
        <v>457.3</v>
      </c>
    </row>
    <row r="2244" spans="1:4" x14ac:dyDescent="0.2">
      <c r="A2244" s="56">
        <v>40527</v>
      </c>
      <c r="B2244" s="56" t="s">
        <v>4084</v>
      </c>
      <c r="C2244" s="56" t="s">
        <v>2005</v>
      </c>
      <c r="D2244" s="62">
        <v>2413.5300000000002</v>
      </c>
    </row>
    <row r="2245" spans="1:4" x14ac:dyDescent="0.2">
      <c r="A2245" s="56">
        <v>36497</v>
      </c>
      <c r="B2245" s="56" t="s">
        <v>4085</v>
      </c>
      <c r="C2245" s="56" t="s">
        <v>2005</v>
      </c>
      <c r="D2245" s="62">
        <v>2755.3</v>
      </c>
    </row>
    <row r="2246" spans="1:4" x14ac:dyDescent="0.2">
      <c r="A2246" s="56">
        <v>36487</v>
      </c>
      <c r="B2246" s="56" t="s">
        <v>4086</v>
      </c>
      <c r="C2246" s="56" t="s">
        <v>2005</v>
      </c>
      <c r="D2246" s="62">
        <v>4797.3999999999996</v>
      </c>
    </row>
    <row r="2247" spans="1:4" x14ac:dyDescent="0.2">
      <c r="A2247" s="56">
        <v>44475</v>
      </c>
      <c r="B2247" s="56" t="s">
        <v>4087</v>
      </c>
      <c r="C2247" s="56" t="s">
        <v>2005</v>
      </c>
      <c r="D2247" s="62">
        <v>1258165.24</v>
      </c>
    </row>
    <row r="2248" spans="1:4" x14ac:dyDescent="0.2">
      <c r="A2248" s="56">
        <v>44474</v>
      </c>
      <c r="B2248" s="56" t="s">
        <v>4088</v>
      </c>
      <c r="C2248" s="56" t="s">
        <v>2005</v>
      </c>
      <c r="D2248" s="62">
        <v>2419548.54</v>
      </c>
    </row>
    <row r="2249" spans="1:4" x14ac:dyDescent="0.2">
      <c r="A2249" s="56">
        <v>44490</v>
      </c>
      <c r="B2249" s="56" t="s">
        <v>4089</v>
      </c>
      <c r="C2249" s="56" t="s">
        <v>2005</v>
      </c>
      <c r="D2249" s="62">
        <v>4113232.5</v>
      </c>
    </row>
    <row r="2250" spans="1:4" x14ac:dyDescent="0.2">
      <c r="A2250" s="56">
        <v>37776</v>
      </c>
      <c r="B2250" s="56" t="s">
        <v>4090</v>
      </c>
      <c r="C2250" s="56" t="s">
        <v>2005</v>
      </c>
      <c r="D2250" s="62">
        <v>252088.58</v>
      </c>
    </row>
    <row r="2251" spans="1:4" x14ac:dyDescent="0.2">
      <c r="A2251" s="56">
        <v>37775</v>
      </c>
      <c r="B2251" s="56" t="s">
        <v>4091</v>
      </c>
      <c r="C2251" s="56" t="s">
        <v>2005</v>
      </c>
      <c r="D2251" s="62">
        <v>397058.59</v>
      </c>
    </row>
    <row r="2252" spans="1:4" x14ac:dyDescent="0.2">
      <c r="A2252" s="56">
        <v>36491</v>
      </c>
      <c r="B2252" s="56" t="s">
        <v>4092</v>
      </c>
      <c r="C2252" s="56" t="s">
        <v>2005</v>
      </c>
      <c r="D2252" s="62">
        <v>1470425.78</v>
      </c>
    </row>
    <row r="2253" spans="1:4" x14ac:dyDescent="0.2">
      <c r="A2253" s="56">
        <v>10712</v>
      </c>
      <c r="B2253" s="56" t="s">
        <v>4093</v>
      </c>
      <c r="C2253" s="56" t="s">
        <v>2005</v>
      </c>
      <c r="D2253" s="62">
        <v>99264.639999999999</v>
      </c>
    </row>
    <row r="2254" spans="1:4" x14ac:dyDescent="0.2">
      <c r="A2254" s="56">
        <v>3363</v>
      </c>
      <c r="B2254" s="56" t="s">
        <v>4094</v>
      </c>
      <c r="C2254" s="56" t="s">
        <v>2005</v>
      </c>
      <c r="D2254" s="62">
        <v>139625</v>
      </c>
    </row>
    <row r="2255" spans="1:4" x14ac:dyDescent="0.2">
      <c r="A2255" s="56">
        <v>3365</v>
      </c>
      <c r="B2255" s="56" t="s">
        <v>4095</v>
      </c>
      <c r="C2255" s="56" t="s">
        <v>2005</v>
      </c>
      <c r="D2255" s="62">
        <v>326373.43</v>
      </c>
    </row>
    <row r="2256" spans="1:4" x14ac:dyDescent="0.2">
      <c r="A2256" s="56">
        <v>7569</v>
      </c>
      <c r="B2256" s="56" t="s">
        <v>4096</v>
      </c>
      <c r="C2256" s="56" t="s">
        <v>2005</v>
      </c>
      <c r="D2256" s="62">
        <v>61.3</v>
      </c>
    </row>
    <row r="2257" spans="1:4" x14ac:dyDescent="0.2">
      <c r="A2257" s="56">
        <v>34349</v>
      </c>
      <c r="B2257" s="56" t="s">
        <v>4097</v>
      </c>
      <c r="C2257" s="56" t="s">
        <v>2005</v>
      </c>
      <c r="D2257" s="62">
        <v>27.35</v>
      </c>
    </row>
    <row r="2258" spans="1:4" x14ac:dyDescent="0.2">
      <c r="A2258" s="56">
        <v>3378</v>
      </c>
      <c r="B2258" s="56" t="s">
        <v>4098</v>
      </c>
      <c r="C2258" s="56" t="s">
        <v>2005</v>
      </c>
      <c r="D2258" s="62">
        <v>104.47</v>
      </c>
    </row>
    <row r="2259" spans="1:4" x14ac:dyDescent="0.2">
      <c r="A2259" s="56">
        <v>3380</v>
      </c>
      <c r="B2259" s="56" t="s">
        <v>4099</v>
      </c>
      <c r="C2259" s="56" t="s">
        <v>2005</v>
      </c>
      <c r="D2259" s="62">
        <v>73.13</v>
      </c>
    </row>
    <row r="2260" spans="1:4" x14ac:dyDescent="0.2">
      <c r="A2260" s="56">
        <v>3379</v>
      </c>
      <c r="B2260" s="56" t="s">
        <v>1298</v>
      </c>
      <c r="C2260" s="56" t="s">
        <v>2005</v>
      </c>
      <c r="D2260" s="62">
        <v>70.599999999999994</v>
      </c>
    </row>
    <row r="2261" spans="1:4" x14ac:dyDescent="0.2">
      <c r="A2261" s="56">
        <v>11991</v>
      </c>
      <c r="B2261" s="56" t="s">
        <v>4100</v>
      </c>
      <c r="C2261" s="56" t="s">
        <v>2005</v>
      </c>
      <c r="D2261" s="62">
        <v>81.98</v>
      </c>
    </row>
    <row r="2262" spans="1:4" x14ac:dyDescent="0.2">
      <c r="A2262" s="56">
        <v>11029</v>
      </c>
      <c r="B2262" s="56" t="s">
        <v>593</v>
      </c>
      <c r="C2262" s="56" t="s">
        <v>3271</v>
      </c>
      <c r="D2262" s="62">
        <v>2.62</v>
      </c>
    </row>
    <row r="2263" spans="1:4" x14ac:dyDescent="0.2">
      <c r="A2263" s="56">
        <v>4316</v>
      </c>
      <c r="B2263" s="56" t="s">
        <v>4101</v>
      </c>
      <c r="C2263" s="56" t="s">
        <v>2005</v>
      </c>
      <c r="D2263" s="62">
        <v>2.65</v>
      </c>
    </row>
    <row r="2264" spans="1:4" x14ac:dyDescent="0.2">
      <c r="A2264" s="56">
        <v>4313</v>
      </c>
      <c r="B2264" s="56" t="s">
        <v>4102</v>
      </c>
      <c r="C2264" s="56" t="s">
        <v>3271</v>
      </c>
      <c r="D2264" s="62">
        <v>3.8</v>
      </c>
    </row>
    <row r="2265" spans="1:4" x14ac:dyDescent="0.2">
      <c r="A2265" s="56">
        <v>4317</v>
      </c>
      <c r="B2265" s="56" t="s">
        <v>4103</v>
      </c>
      <c r="C2265" s="56" t="s">
        <v>2005</v>
      </c>
      <c r="D2265" s="62">
        <v>4.33</v>
      </c>
    </row>
    <row r="2266" spans="1:4" x14ac:dyDescent="0.2">
      <c r="A2266" s="56">
        <v>4314</v>
      </c>
      <c r="B2266" s="56" t="s">
        <v>4104</v>
      </c>
      <c r="C2266" s="56" t="s">
        <v>3271</v>
      </c>
      <c r="D2266" s="62">
        <v>5.07</v>
      </c>
    </row>
    <row r="2267" spans="1:4" x14ac:dyDescent="0.2">
      <c r="A2267" s="56">
        <v>10921</v>
      </c>
      <c r="B2267" s="56" t="s">
        <v>4105</v>
      </c>
      <c r="C2267" s="56" t="s">
        <v>2005</v>
      </c>
      <c r="D2267" s="62">
        <v>5965</v>
      </c>
    </row>
    <row r="2268" spans="1:4" x14ac:dyDescent="0.2">
      <c r="A2268" s="56">
        <v>10922</v>
      </c>
      <c r="B2268" s="56" t="s">
        <v>4106</v>
      </c>
      <c r="C2268" s="56" t="s">
        <v>2005</v>
      </c>
      <c r="D2268" s="62">
        <v>5402.94</v>
      </c>
    </row>
    <row r="2269" spans="1:4" x14ac:dyDescent="0.2">
      <c r="A2269" s="56">
        <v>10923</v>
      </c>
      <c r="B2269" s="56" t="s">
        <v>4107</v>
      </c>
      <c r="C2269" s="56" t="s">
        <v>2005</v>
      </c>
      <c r="D2269" s="62">
        <v>3193.37</v>
      </c>
    </row>
    <row r="2270" spans="1:4" x14ac:dyDescent="0.2">
      <c r="A2270" s="56">
        <v>10924</v>
      </c>
      <c r="B2270" s="56" t="s">
        <v>4108</v>
      </c>
      <c r="C2270" s="56" t="s">
        <v>2005</v>
      </c>
      <c r="D2270" s="62">
        <v>3363.24</v>
      </c>
    </row>
    <row r="2271" spans="1:4" x14ac:dyDescent="0.2">
      <c r="A2271" s="56">
        <v>37772</v>
      </c>
      <c r="B2271" s="56" t="s">
        <v>4109</v>
      </c>
      <c r="C2271" s="56" t="s">
        <v>2005</v>
      </c>
      <c r="D2271" s="62">
        <v>273236.33</v>
      </c>
    </row>
    <row r="2272" spans="1:4" x14ac:dyDescent="0.2">
      <c r="A2272" s="56">
        <v>37771</v>
      </c>
      <c r="B2272" s="56" t="s">
        <v>4110</v>
      </c>
      <c r="C2272" s="56" t="s">
        <v>2005</v>
      </c>
      <c r="D2272" s="62">
        <v>290679.93</v>
      </c>
    </row>
    <row r="2273" spans="1:4" x14ac:dyDescent="0.2">
      <c r="A2273" s="56">
        <v>12772</v>
      </c>
      <c r="B2273" s="56" t="s">
        <v>4111</v>
      </c>
      <c r="C2273" s="56" t="s">
        <v>2005</v>
      </c>
      <c r="D2273" s="62">
        <v>802.57</v>
      </c>
    </row>
    <row r="2274" spans="1:4" x14ac:dyDescent="0.2">
      <c r="A2274" s="56">
        <v>12770</v>
      </c>
      <c r="B2274" s="56" t="s">
        <v>4112</v>
      </c>
      <c r="C2274" s="56" t="s">
        <v>2005</v>
      </c>
      <c r="D2274" s="62">
        <v>482.9</v>
      </c>
    </row>
    <row r="2275" spans="1:4" x14ac:dyDescent="0.2">
      <c r="A2275" s="56">
        <v>12775</v>
      </c>
      <c r="B2275" s="56" t="s">
        <v>4113</v>
      </c>
      <c r="C2275" s="56" t="s">
        <v>2005</v>
      </c>
      <c r="D2275" s="62">
        <v>353.67</v>
      </c>
    </row>
    <row r="2276" spans="1:4" x14ac:dyDescent="0.2">
      <c r="A2276" s="56">
        <v>12768</v>
      </c>
      <c r="B2276" s="56" t="s">
        <v>4114</v>
      </c>
      <c r="C2276" s="56" t="s">
        <v>2005</v>
      </c>
      <c r="D2276" s="62">
        <v>1129.04</v>
      </c>
    </row>
    <row r="2277" spans="1:4" x14ac:dyDescent="0.2">
      <c r="A2277" s="56">
        <v>12769</v>
      </c>
      <c r="B2277" s="56" t="s">
        <v>4115</v>
      </c>
      <c r="C2277" s="56" t="s">
        <v>2005</v>
      </c>
      <c r="D2277" s="62">
        <v>92.5</v>
      </c>
    </row>
    <row r="2278" spans="1:4" x14ac:dyDescent="0.2">
      <c r="A2278" s="56">
        <v>12773</v>
      </c>
      <c r="B2278" s="56" t="s">
        <v>4116</v>
      </c>
      <c r="C2278" s="56" t="s">
        <v>2005</v>
      </c>
      <c r="D2278" s="62">
        <v>99.3</v>
      </c>
    </row>
    <row r="2279" spans="1:4" x14ac:dyDescent="0.2">
      <c r="A2279" s="56">
        <v>12774</v>
      </c>
      <c r="B2279" s="56" t="s">
        <v>4117</v>
      </c>
      <c r="C2279" s="56" t="s">
        <v>2005</v>
      </c>
      <c r="D2279" s="62">
        <v>122.42</v>
      </c>
    </row>
    <row r="2280" spans="1:4" x14ac:dyDescent="0.2">
      <c r="A2280" s="56">
        <v>12776</v>
      </c>
      <c r="B2280" s="56" t="s">
        <v>4118</v>
      </c>
      <c r="C2280" s="56" t="s">
        <v>2005</v>
      </c>
      <c r="D2280" s="62">
        <v>1822.79</v>
      </c>
    </row>
    <row r="2281" spans="1:4" x14ac:dyDescent="0.2">
      <c r="A2281" s="56">
        <v>12777</v>
      </c>
      <c r="B2281" s="56" t="s">
        <v>4119</v>
      </c>
      <c r="C2281" s="56" t="s">
        <v>2005</v>
      </c>
      <c r="D2281" s="62">
        <v>2380.5100000000002</v>
      </c>
    </row>
    <row r="2282" spans="1:4" x14ac:dyDescent="0.2">
      <c r="A2282" s="56">
        <v>3391</v>
      </c>
      <c r="B2282" s="56" t="s">
        <v>4120</v>
      </c>
      <c r="C2282" s="56" t="s">
        <v>2005</v>
      </c>
      <c r="D2282" s="62">
        <v>52.62</v>
      </c>
    </row>
    <row r="2283" spans="1:4" x14ac:dyDescent="0.2">
      <c r="A2283" s="56">
        <v>3389</v>
      </c>
      <c r="B2283" s="56" t="s">
        <v>4121</v>
      </c>
      <c r="C2283" s="56" t="s">
        <v>2005</v>
      </c>
      <c r="D2283" s="62">
        <v>27.3</v>
      </c>
    </row>
    <row r="2284" spans="1:4" x14ac:dyDescent="0.2">
      <c r="A2284" s="56">
        <v>3390</v>
      </c>
      <c r="B2284" s="56" t="s">
        <v>4122</v>
      </c>
      <c r="C2284" s="56" t="s">
        <v>2005</v>
      </c>
      <c r="D2284" s="62">
        <v>30.72</v>
      </c>
    </row>
    <row r="2285" spans="1:4" x14ac:dyDescent="0.2">
      <c r="A2285" s="56">
        <v>12873</v>
      </c>
      <c r="B2285" s="56" t="s">
        <v>4123</v>
      </c>
      <c r="C2285" s="56" t="s">
        <v>2142</v>
      </c>
      <c r="D2285" s="62">
        <v>15.27</v>
      </c>
    </row>
    <row r="2286" spans="1:4" x14ac:dyDescent="0.2">
      <c r="A2286" s="56">
        <v>41076</v>
      </c>
      <c r="B2286" s="56" t="s">
        <v>4124</v>
      </c>
      <c r="C2286" s="56" t="s">
        <v>2144</v>
      </c>
      <c r="D2286" s="62">
        <v>2694.34</v>
      </c>
    </row>
    <row r="2287" spans="1:4" x14ac:dyDescent="0.2">
      <c r="A2287" s="56">
        <v>140</v>
      </c>
      <c r="B2287" s="56" t="s">
        <v>4125</v>
      </c>
      <c r="C2287" s="56" t="s">
        <v>2052</v>
      </c>
      <c r="D2287" s="62">
        <v>27.74</v>
      </c>
    </row>
    <row r="2288" spans="1:4" x14ac:dyDescent="0.2">
      <c r="A2288" s="56">
        <v>151</v>
      </c>
      <c r="B2288" s="56" t="s">
        <v>4126</v>
      </c>
      <c r="C2288" s="56" t="s">
        <v>2053</v>
      </c>
      <c r="D2288" s="62">
        <v>40.93</v>
      </c>
    </row>
    <row r="2289" spans="1:4" x14ac:dyDescent="0.2">
      <c r="A2289" s="56">
        <v>7340</v>
      </c>
      <c r="B2289" s="56" t="s">
        <v>4127</v>
      </c>
      <c r="C2289" s="56" t="s">
        <v>2053</v>
      </c>
      <c r="D2289" s="62">
        <v>35.47</v>
      </c>
    </row>
    <row r="2290" spans="1:4" x14ac:dyDescent="0.2">
      <c r="A2290" s="56">
        <v>2701</v>
      </c>
      <c r="B2290" s="56" t="s">
        <v>4128</v>
      </c>
      <c r="C2290" s="56" t="s">
        <v>2142</v>
      </c>
      <c r="D2290" s="62">
        <v>18.37</v>
      </c>
    </row>
    <row r="2291" spans="1:4" x14ac:dyDescent="0.2">
      <c r="A2291" s="56">
        <v>40929</v>
      </c>
      <c r="B2291" s="56" t="s">
        <v>4129</v>
      </c>
      <c r="C2291" s="56" t="s">
        <v>2144</v>
      </c>
      <c r="D2291" s="62">
        <v>3243.19</v>
      </c>
    </row>
    <row r="2292" spans="1:4" x14ac:dyDescent="0.2">
      <c r="A2292" s="56">
        <v>38114</v>
      </c>
      <c r="B2292" s="56" t="s">
        <v>4130</v>
      </c>
      <c r="C2292" s="56" t="s">
        <v>2005</v>
      </c>
      <c r="D2292" s="62">
        <v>20.05</v>
      </c>
    </row>
    <row r="2293" spans="1:4" x14ac:dyDescent="0.2">
      <c r="A2293" s="56">
        <v>38064</v>
      </c>
      <c r="B2293" s="56" t="s">
        <v>4131</v>
      </c>
      <c r="C2293" s="56" t="s">
        <v>2005</v>
      </c>
      <c r="D2293" s="62">
        <v>22.42</v>
      </c>
    </row>
    <row r="2294" spans="1:4" x14ac:dyDescent="0.2">
      <c r="A2294" s="56">
        <v>38115</v>
      </c>
      <c r="B2294" s="56" t="s">
        <v>4132</v>
      </c>
      <c r="C2294" s="56" t="s">
        <v>2005</v>
      </c>
      <c r="D2294" s="62">
        <v>21.41</v>
      </c>
    </row>
    <row r="2295" spans="1:4" x14ac:dyDescent="0.2">
      <c r="A2295" s="56">
        <v>38065</v>
      </c>
      <c r="B2295" s="56" t="s">
        <v>4133</v>
      </c>
      <c r="C2295" s="56" t="s">
        <v>2005</v>
      </c>
      <c r="D2295" s="62">
        <v>31.81</v>
      </c>
    </row>
    <row r="2296" spans="1:4" x14ac:dyDescent="0.2">
      <c r="A2296" s="56">
        <v>38078</v>
      </c>
      <c r="B2296" s="56" t="s">
        <v>4134</v>
      </c>
      <c r="C2296" s="56" t="s">
        <v>2005</v>
      </c>
      <c r="D2296" s="62">
        <v>18.559999999999999</v>
      </c>
    </row>
    <row r="2297" spans="1:4" x14ac:dyDescent="0.2">
      <c r="A2297" s="56">
        <v>38113</v>
      </c>
      <c r="B2297" s="56" t="s">
        <v>4135</v>
      </c>
      <c r="C2297" s="56" t="s">
        <v>2005</v>
      </c>
      <c r="D2297" s="62">
        <v>10.08</v>
      </c>
    </row>
    <row r="2298" spans="1:4" x14ac:dyDescent="0.2">
      <c r="A2298" s="56">
        <v>38063</v>
      </c>
      <c r="B2298" s="56" t="s">
        <v>4136</v>
      </c>
      <c r="C2298" s="56" t="s">
        <v>2005</v>
      </c>
      <c r="D2298" s="62">
        <v>10.82</v>
      </c>
    </row>
    <row r="2299" spans="1:4" x14ac:dyDescent="0.2">
      <c r="A2299" s="56">
        <v>38080</v>
      </c>
      <c r="B2299" s="56" t="s">
        <v>4137</v>
      </c>
      <c r="C2299" s="56" t="s">
        <v>2005</v>
      </c>
      <c r="D2299" s="62">
        <v>32.229999999999997</v>
      </c>
    </row>
    <row r="2300" spans="1:4" x14ac:dyDescent="0.2">
      <c r="A2300" s="56">
        <v>38069</v>
      </c>
      <c r="B2300" s="56" t="s">
        <v>4138</v>
      </c>
      <c r="C2300" s="56" t="s">
        <v>2005</v>
      </c>
      <c r="D2300" s="62">
        <v>17.63</v>
      </c>
    </row>
    <row r="2301" spans="1:4" x14ac:dyDescent="0.2">
      <c r="A2301" s="56">
        <v>38077</v>
      </c>
      <c r="B2301" s="56" t="s">
        <v>4139</v>
      </c>
      <c r="C2301" s="56" t="s">
        <v>2005</v>
      </c>
      <c r="D2301" s="62">
        <v>17.23</v>
      </c>
    </row>
    <row r="2302" spans="1:4" x14ac:dyDescent="0.2">
      <c r="A2302" s="56">
        <v>38073</v>
      </c>
      <c r="B2302" s="56" t="s">
        <v>4140</v>
      </c>
      <c r="C2302" s="56" t="s">
        <v>2005</v>
      </c>
      <c r="D2302" s="62">
        <v>26.24</v>
      </c>
    </row>
    <row r="2303" spans="1:4" x14ac:dyDescent="0.2">
      <c r="A2303" s="56">
        <v>38112</v>
      </c>
      <c r="B2303" s="56" t="s">
        <v>4141</v>
      </c>
      <c r="C2303" s="56" t="s">
        <v>2005</v>
      </c>
      <c r="D2303" s="62">
        <v>7.74</v>
      </c>
    </row>
    <row r="2304" spans="1:4" x14ac:dyDescent="0.2">
      <c r="A2304" s="56">
        <v>38062</v>
      </c>
      <c r="B2304" s="56" t="s">
        <v>4142</v>
      </c>
      <c r="C2304" s="56" t="s">
        <v>2005</v>
      </c>
      <c r="D2304" s="62">
        <v>7.94</v>
      </c>
    </row>
    <row r="2305" spans="1:4" x14ac:dyDescent="0.2">
      <c r="A2305" s="56">
        <v>12128</v>
      </c>
      <c r="B2305" s="56" t="s">
        <v>4143</v>
      </c>
      <c r="C2305" s="56" t="s">
        <v>2005</v>
      </c>
      <c r="D2305" s="62">
        <v>10.62</v>
      </c>
    </row>
    <row r="2306" spans="1:4" x14ac:dyDescent="0.2">
      <c r="A2306" s="56">
        <v>12129</v>
      </c>
      <c r="B2306" s="56" t="s">
        <v>4144</v>
      </c>
      <c r="C2306" s="56" t="s">
        <v>2005</v>
      </c>
      <c r="D2306" s="62">
        <v>14.04</v>
      </c>
    </row>
    <row r="2307" spans="1:4" x14ac:dyDescent="0.2">
      <c r="A2307" s="56">
        <v>38081</v>
      </c>
      <c r="B2307" s="56" t="s">
        <v>4145</v>
      </c>
      <c r="C2307" s="56" t="s">
        <v>2005</v>
      </c>
      <c r="D2307" s="62">
        <v>27.34</v>
      </c>
    </row>
    <row r="2308" spans="1:4" x14ac:dyDescent="0.2">
      <c r="A2308" s="56">
        <v>38070</v>
      </c>
      <c r="B2308" s="56" t="s">
        <v>4146</v>
      </c>
      <c r="C2308" s="56" t="s">
        <v>2005</v>
      </c>
      <c r="D2308" s="62">
        <v>18.84</v>
      </c>
    </row>
    <row r="2309" spans="1:4" x14ac:dyDescent="0.2">
      <c r="A2309" s="56">
        <v>38074</v>
      </c>
      <c r="B2309" s="56" t="s">
        <v>4147</v>
      </c>
      <c r="C2309" s="56" t="s">
        <v>2005</v>
      </c>
      <c r="D2309" s="62">
        <v>28.64</v>
      </c>
    </row>
    <row r="2310" spans="1:4" x14ac:dyDescent="0.2">
      <c r="A2310" s="56">
        <v>38079</v>
      </c>
      <c r="B2310" s="56" t="s">
        <v>4148</v>
      </c>
      <c r="C2310" s="56" t="s">
        <v>2005</v>
      </c>
      <c r="D2310" s="62">
        <v>24.59</v>
      </c>
    </row>
    <row r="2311" spans="1:4" x14ac:dyDescent="0.2">
      <c r="A2311" s="56">
        <v>38072</v>
      </c>
      <c r="B2311" s="56" t="s">
        <v>4149</v>
      </c>
      <c r="C2311" s="56" t="s">
        <v>2005</v>
      </c>
      <c r="D2311" s="62">
        <v>23.63</v>
      </c>
    </row>
    <row r="2312" spans="1:4" x14ac:dyDescent="0.2">
      <c r="A2312" s="56">
        <v>38068</v>
      </c>
      <c r="B2312" s="56" t="s">
        <v>4150</v>
      </c>
      <c r="C2312" s="56" t="s">
        <v>2005</v>
      </c>
      <c r="D2312" s="62">
        <v>16.309999999999999</v>
      </c>
    </row>
    <row r="2313" spans="1:4" x14ac:dyDescent="0.2">
      <c r="A2313" s="56">
        <v>38071</v>
      </c>
      <c r="B2313" s="56" t="s">
        <v>4151</v>
      </c>
      <c r="C2313" s="56" t="s">
        <v>2005</v>
      </c>
      <c r="D2313" s="62">
        <v>19.5</v>
      </c>
    </row>
    <row r="2314" spans="1:4" x14ac:dyDescent="0.2">
      <c r="A2314" s="56">
        <v>38412</v>
      </c>
      <c r="B2314" s="56" t="s">
        <v>4152</v>
      </c>
      <c r="C2314" s="56" t="s">
        <v>2005</v>
      </c>
      <c r="D2314" s="62">
        <v>799.9</v>
      </c>
    </row>
    <row r="2315" spans="1:4" x14ac:dyDescent="0.2">
      <c r="A2315" s="56">
        <v>3405</v>
      </c>
      <c r="B2315" s="56" t="s">
        <v>1328</v>
      </c>
      <c r="C2315" s="56" t="s">
        <v>2005</v>
      </c>
      <c r="D2315" s="62">
        <v>39.200000000000003</v>
      </c>
    </row>
    <row r="2316" spans="1:4" x14ac:dyDescent="0.2">
      <c r="A2316" s="56">
        <v>3394</v>
      </c>
      <c r="B2316" s="56" t="s">
        <v>4153</v>
      </c>
      <c r="C2316" s="56" t="s">
        <v>2005</v>
      </c>
      <c r="D2316" s="62">
        <v>206.94</v>
      </c>
    </row>
    <row r="2317" spans="1:4" x14ac:dyDescent="0.2">
      <c r="A2317" s="56">
        <v>3393</v>
      </c>
      <c r="B2317" s="56" t="s">
        <v>4154</v>
      </c>
      <c r="C2317" s="56" t="s">
        <v>2005</v>
      </c>
      <c r="D2317" s="62">
        <v>352.34</v>
      </c>
    </row>
    <row r="2318" spans="1:4" x14ac:dyDescent="0.2">
      <c r="A2318" s="56">
        <v>3406</v>
      </c>
      <c r="B2318" s="56" t="s">
        <v>4155</v>
      </c>
      <c r="C2318" s="56" t="s">
        <v>2005</v>
      </c>
      <c r="D2318" s="62">
        <v>12</v>
      </c>
    </row>
    <row r="2319" spans="1:4" x14ac:dyDescent="0.2">
      <c r="A2319" s="56">
        <v>3395</v>
      </c>
      <c r="B2319" s="56" t="s">
        <v>4156</v>
      </c>
      <c r="C2319" s="56" t="s">
        <v>2005</v>
      </c>
      <c r="D2319" s="62">
        <v>50.62</v>
      </c>
    </row>
    <row r="2320" spans="1:4" x14ac:dyDescent="0.2">
      <c r="A2320" s="56">
        <v>3398</v>
      </c>
      <c r="B2320" s="56" t="s">
        <v>4157</v>
      </c>
      <c r="C2320" s="56" t="s">
        <v>2005</v>
      </c>
      <c r="D2320" s="62">
        <v>2.4</v>
      </c>
    </row>
    <row r="2321" spans="1:4" x14ac:dyDescent="0.2">
      <c r="A2321" s="56">
        <v>40662</v>
      </c>
      <c r="B2321" s="56" t="s">
        <v>4158</v>
      </c>
      <c r="C2321" s="56" t="s">
        <v>2005</v>
      </c>
      <c r="D2321" s="62">
        <v>284.83</v>
      </c>
    </row>
    <row r="2322" spans="1:4" x14ac:dyDescent="0.2">
      <c r="A2322" s="56">
        <v>3437</v>
      </c>
      <c r="B2322" s="56" t="s">
        <v>4159</v>
      </c>
      <c r="C2322" s="56" t="s">
        <v>2376</v>
      </c>
      <c r="D2322" s="62">
        <v>791.2</v>
      </c>
    </row>
    <row r="2323" spans="1:4" x14ac:dyDescent="0.2">
      <c r="A2323" s="56">
        <v>11190</v>
      </c>
      <c r="B2323" s="56" t="s">
        <v>4160</v>
      </c>
      <c r="C2323" s="56" t="s">
        <v>2005</v>
      </c>
      <c r="D2323" s="62">
        <v>229</v>
      </c>
    </row>
    <row r="2324" spans="1:4" x14ac:dyDescent="0.2">
      <c r="A2324" s="56">
        <v>34377</v>
      </c>
      <c r="B2324" s="56" t="s">
        <v>4161</v>
      </c>
      <c r="C2324" s="56" t="s">
        <v>2005</v>
      </c>
      <c r="D2324" s="62">
        <v>192.58</v>
      </c>
    </row>
    <row r="2325" spans="1:4" x14ac:dyDescent="0.2">
      <c r="A2325" s="56">
        <v>3428</v>
      </c>
      <c r="B2325" s="56" t="s">
        <v>4162</v>
      </c>
      <c r="C2325" s="56" t="s">
        <v>2376</v>
      </c>
      <c r="D2325" s="62">
        <v>1173.6099999999999</v>
      </c>
    </row>
    <row r="2326" spans="1:4" x14ac:dyDescent="0.2">
      <c r="A2326" s="56">
        <v>3429</v>
      </c>
      <c r="B2326" s="56" t="s">
        <v>4163</v>
      </c>
      <c r="C2326" s="56" t="s">
        <v>2376</v>
      </c>
      <c r="D2326" s="62">
        <v>670.54</v>
      </c>
    </row>
    <row r="2327" spans="1:4" x14ac:dyDescent="0.2">
      <c r="A2327" s="56">
        <v>11199</v>
      </c>
      <c r="B2327" s="56" t="s">
        <v>4164</v>
      </c>
      <c r="C2327" s="56" t="s">
        <v>2005</v>
      </c>
      <c r="D2327" s="62">
        <v>1264.72</v>
      </c>
    </row>
    <row r="2328" spans="1:4" x14ac:dyDescent="0.2">
      <c r="A2328" s="56">
        <v>34369</v>
      </c>
      <c r="B2328" s="56" t="s">
        <v>4165</v>
      </c>
      <c r="C2328" s="56" t="s">
        <v>2005</v>
      </c>
      <c r="D2328" s="62">
        <v>669.84</v>
      </c>
    </row>
    <row r="2329" spans="1:4" x14ac:dyDescent="0.2">
      <c r="A2329" s="56">
        <v>36896</v>
      </c>
      <c r="B2329" s="56" t="s">
        <v>519</v>
      </c>
      <c r="C2329" s="56" t="s">
        <v>2005</v>
      </c>
      <c r="D2329" s="62">
        <v>373</v>
      </c>
    </row>
    <row r="2330" spans="1:4" x14ac:dyDescent="0.2">
      <c r="A2330" s="56">
        <v>34367</v>
      </c>
      <c r="B2330" s="56" t="s">
        <v>4166</v>
      </c>
      <c r="C2330" s="56" t="s">
        <v>2005</v>
      </c>
      <c r="D2330" s="62">
        <v>480.74</v>
      </c>
    </row>
    <row r="2331" spans="1:4" x14ac:dyDescent="0.2">
      <c r="A2331" s="56">
        <v>36897</v>
      </c>
      <c r="B2331" s="56" t="s">
        <v>4167</v>
      </c>
      <c r="C2331" s="56" t="s">
        <v>2005</v>
      </c>
      <c r="D2331" s="62">
        <v>582.05999999999995</v>
      </c>
    </row>
    <row r="2332" spans="1:4" x14ac:dyDescent="0.2">
      <c r="A2332" s="56">
        <v>34364</v>
      </c>
      <c r="B2332" s="56" t="s">
        <v>4168</v>
      </c>
      <c r="C2332" s="56" t="s">
        <v>2005</v>
      </c>
      <c r="D2332" s="62">
        <v>631.91999999999996</v>
      </c>
    </row>
    <row r="2333" spans="1:4" x14ac:dyDescent="0.2">
      <c r="A2333" s="56">
        <v>40659</v>
      </c>
      <c r="B2333" s="56" t="s">
        <v>4169</v>
      </c>
      <c r="C2333" s="56" t="s">
        <v>2376</v>
      </c>
      <c r="D2333" s="62">
        <v>1119.43</v>
      </c>
    </row>
    <row r="2334" spans="1:4" x14ac:dyDescent="0.2">
      <c r="A2334" s="56">
        <v>40660</v>
      </c>
      <c r="B2334" s="56" t="s">
        <v>4170</v>
      </c>
      <c r="C2334" s="56" t="s">
        <v>2376</v>
      </c>
      <c r="D2334" s="62">
        <v>1418.75</v>
      </c>
    </row>
    <row r="2335" spans="1:4" x14ac:dyDescent="0.2">
      <c r="A2335" s="56">
        <v>40661</v>
      </c>
      <c r="B2335" s="56" t="s">
        <v>4171</v>
      </c>
      <c r="C2335" s="56" t="s">
        <v>2376</v>
      </c>
      <c r="D2335" s="62">
        <v>872.29</v>
      </c>
    </row>
    <row r="2336" spans="1:4" x14ac:dyDescent="0.2">
      <c r="A2336" s="56">
        <v>3421</v>
      </c>
      <c r="B2336" s="56" t="s">
        <v>4172</v>
      </c>
      <c r="C2336" s="56" t="s">
        <v>2376</v>
      </c>
      <c r="D2336" s="62">
        <v>878.96</v>
      </c>
    </row>
    <row r="2337" spans="1:4" x14ac:dyDescent="0.2">
      <c r="A2337" s="56">
        <v>599</v>
      </c>
      <c r="B2337" s="56" t="s">
        <v>522</v>
      </c>
      <c r="C2337" s="56" t="s">
        <v>2376</v>
      </c>
      <c r="D2337" s="62">
        <v>680.27</v>
      </c>
    </row>
    <row r="2338" spans="1:4" x14ac:dyDescent="0.2">
      <c r="A2338" s="56">
        <v>44053</v>
      </c>
      <c r="B2338" s="56" t="s">
        <v>4173</v>
      </c>
      <c r="C2338" s="56" t="s">
        <v>2005</v>
      </c>
      <c r="D2338" s="62">
        <v>1509.88</v>
      </c>
    </row>
    <row r="2339" spans="1:4" x14ac:dyDescent="0.2">
      <c r="A2339" s="56">
        <v>3423</v>
      </c>
      <c r="B2339" s="56" t="s">
        <v>4174</v>
      </c>
      <c r="C2339" s="56" t="s">
        <v>2376</v>
      </c>
      <c r="D2339" s="62">
        <v>1239.54</v>
      </c>
    </row>
    <row r="2340" spans="1:4" x14ac:dyDescent="0.2">
      <c r="A2340" s="56">
        <v>34381</v>
      </c>
      <c r="B2340" s="56" t="s">
        <v>515</v>
      </c>
      <c r="C2340" s="56" t="s">
        <v>2005</v>
      </c>
      <c r="D2340" s="62">
        <v>274.68</v>
      </c>
    </row>
    <row r="2341" spans="1:4" x14ac:dyDescent="0.2">
      <c r="A2341" s="56">
        <v>34797</v>
      </c>
      <c r="B2341" s="56" t="s">
        <v>4175</v>
      </c>
      <c r="C2341" s="56" t="s">
        <v>2005</v>
      </c>
      <c r="D2341" s="62">
        <v>498.8</v>
      </c>
    </row>
    <row r="2342" spans="1:4" x14ac:dyDescent="0.2">
      <c r="A2342" s="56">
        <v>44054</v>
      </c>
      <c r="B2342" s="56" t="s">
        <v>4176</v>
      </c>
      <c r="C2342" s="56" t="s">
        <v>2005</v>
      </c>
      <c r="D2342" s="62">
        <v>541.65</v>
      </c>
    </row>
    <row r="2343" spans="1:4" x14ac:dyDescent="0.2">
      <c r="A2343" s="56">
        <v>44399</v>
      </c>
      <c r="B2343" s="56" t="s">
        <v>533</v>
      </c>
      <c r="C2343" s="56" t="s">
        <v>2005</v>
      </c>
      <c r="D2343" s="62">
        <v>740.07</v>
      </c>
    </row>
    <row r="2344" spans="1:4" x14ac:dyDescent="0.2">
      <c r="A2344" s="56">
        <v>44503</v>
      </c>
      <c r="B2344" s="56" t="s">
        <v>4177</v>
      </c>
      <c r="C2344" s="56" t="s">
        <v>2142</v>
      </c>
      <c r="D2344" s="62">
        <v>11.56</v>
      </c>
    </row>
    <row r="2345" spans="1:4" x14ac:dyDescent="0.2">
      <c r="A2345" s="56">
        <v>41077</v>
      </c>
      <c r="B2345" s="56" t="s">
        <v>4178</v>
      </c>
      <c r="C2345" s="56" t="s">
        <v>2144</v>
      </c>
      <c r="D2345" s="62">
        <v>2042.42</v>
      </c>
    </row>
    <row r="2346" spans="1:4" x14ac:dyDescent="0.2">
      <c r="A2346" s="56">
        <v>37963</v>
      </c>
      <c r="B2346" s="56" t="s">
        <v>4179</v>
      </c>
      <c r="C2346" s="56" t="s">
        <v>2005</v>
      </c>
      <c r="D2346" s="62">
        <v>4.16</v>
      </c>
    </row>
    <row r="2347" spans="1:4" x14ac:dyDescent="0.2">
      <c r="A2347" s="56">
        <v>37964</v>
      </c>
      <c r="B2347" s="56" t="s">
        <v>4180</v>
      </c>
      <c r="C2347" s="56" t="s">
        <v>2005</v>
      </c>
      <c r="D2347" s="62">
        <v>5.56</v>
      </c>
    </row>
    <row r="2348" spans="1:4" x14ac:dyDescent="0.2">
      <c r="A2348" s="56">
        <v>37965</v>
      </c>
      <c r="B2348" s="56" t="s">
        <v>4181</v>
      </c>
      <c r="C2348" s="56" t="s">
        <v>2005</v>
      </c>
      <c r="D2348" s="62">
        <v>8.02</v>
      </c>
    </row>
    <row r="2349" spans="1:4" x14ac:dyDescent="0.2">
      <c r="A2349" s="56">
        <v>37966</v>
      </c>
      <c r="B2349" s="56" t="s">
        <v>4182</v>
      </c>
      <c r="C2349" s="56" t="s">
        <v>2005</v>
      </c>
      <c r="D2349" s="62">
        <v>14.09</v>
      </c>
    </row>
    <row r="2350" spans="1:4" x14ac:dyDescent="0.2">
      <c r="A2350" s="56">
        <v>37967</v>
      </c>
      <c r="B2350" s="56" t="s">
        <v>4183</v>
      </c>
      <c r="C2350" s="56" t="s">
        <v>2005</v>
      </c>
      <c r="D2350" s="62">
        <v>23.67</v>
      </c>
    </row>
    <row r="2351" spans="1:4" x14ac:dyDescent="0.2">
      <c r="A2351" s="56">
        <v>37968</v>
      </c>
      <c r="B2351" s="56" t="s">
        <v>4184</v>
      </c>
      <c r="C2351" s="56" t="s">
        <v>2005</v>
      </c>
      <c r="D2351" s="62">
        <v>50.27</v>
      </c>
    </row>
    <row r="2352" spans="1:4" x14ac:dyDescent="0.2">
      <c r="A2352" s="56">
        <v>37969</v>
      </c>
      <c r="B2352" s="56" t="s">
        <v>4185</v>
      </c>
      <c r="C2352" s="56" t="s">
        <v>2005</v>
      </c>
      <c r="D2352" s="62">
        <v>127.03</v>
      </c>
    </row>
    <row r="2353" spans="1:4" x14ac:dyDescent="0.2">
      <c r="A2353" s="56">
        <v>37970</v>
      </c>
      <c r="B2353" s="56" t="s">
        <v>4186</v>
      </c>
      <c r="C2353" s="56" t="s">
        <v>2005</v>
      </c>
      <c r="D2353" s="62">
        <v>183.78</v>
      </c>
    </row>
    <row r="2354" spans="1:4" x14ac:dyDescent="0.2">
      <c r="A2354" s="56">
        <v>44251</v>
      </c>
      <c r="B2354" s="56" t="s">
        <v>4187</v>
      </c>
      <c r="C2354" s="56" t="s">
        <v>2005</v>
      </c>
      <c r="D2354" s="62">
        <v>212.27</v>
      </c>
    </row>
    <row r="2355" spans="1:4" x14ac:dyDescent="0.2">
      <c r="A2355" s="56">
        <v>21118</v>
      </c>
      <c r="B2355" s="56" t="s">
        <v>4188</v>
      </c>
      <c r="C2355" s="56" t="s">
        <v>2005</v>
      </c>
      <c r="D2355" s="62">
        <v>3.31</v>
      </c>
    </row>
    <row r="2356" spans="1:4" x14ac:dyDescent="0.2">
      <c r="A2356" s="56">
        <v>37956</v>
      </c>
      <c r="B2356" s="56" t="s">
        <v>4189</v>
      </c>
      <c r="C2356" s="56" t="s">
        <v>2005</v>
      </c>
      <c r="D2356" s="62">
        <v>4.0599999999999996</v>
      </c>
    </row>
    <row r="2357" spans="1:4" x14ac:dyDescent="0.2">
      <c r="A2357" s="56">
        <v>37957</v>
      </c>
      <c r="B2357" s="56" t="s">
        <v>4190</v>
      </c>
      <c r="C2357" s="56" t="s">
        <v>2005</v>
      </c>
      <c r="D2357" s="62">
        <v>8.64</v>
      </c>
    </row>
    <row r="2358" spans="1:4" x14ac:dyDescent="0.2">
      <c r="A2358" s="56">
        <v>37958</v>
      </c>
      <c r="B2358" s="56" t="s">
        <v>4191</v>
      </c>
      <c r="C2358" s="56" t="s">
        <v>2005</v>
      </c>
      <c r="D2358" s="62">
        <v>15.62</v>
      </c>
    </row>
    <row r="2359" spans="1:4" x14ac:dyDescent="0.2">
      <c r="A2359" s="56">
        <v>37959</v>
      </c>
      <c r="B2359" s="56" t="s">
        <v>4192</v>
      </c>
      <c r="C2359" s="56" t="s">
        <v>2005</v>
      </c>
      <c r="D2359" s="62">
        <v>24.05</v>
      </c>
    </row>
    <row r="2360" spans="1:4" x14ac:dyDescent="0.2">
      <c r="A2360" s="56">
        <v>37960</v>
      </c>
      <c r="B2360" s="56" t="s">
        <v>4193</v>
      </c>
      <c r="C2360" s="56" t="s">
        <v>2005</v>
      </c>
      <c r="D2360" s="62">
        <v>61.46</v>
      </c>
    </row>
    <row r="2361" spans="1:4" x14ac:dyDescent="0.2">
      <c r="A2361" s="56">
        <v>37961</v>
      </c>
      <c r="B2361" s="56" t="s">
        <v>4194</v>
      </c>
      <c r="C2361" s="56" t="s">
        <v>2005</v>
      </c>
      <c r="D2361" s="62">
        <v>132.09</v>
      </c>
    </row>
    <row r="2362" spans="1:4" x14ac:dyDescent="0.2">
      <c r="A2362" s="56">
        <v>37962</v>
      </c>
      <c r="B2362" s="56" t="s">
        <v>4195</v>
      </c>
      <c r="C2362" s="56" t="s">
        <v>2005</v>
      </c>
      <c r="D2362" s="62">
        <v>152.28</v>
      </c>
    </row>
    <row r="2363" spans="1:4" x14ac:dyDescent="0.2">
      <c r="A2363" s="56">
        <v>3533</v>
      </c>
      <c r="B2363" s="56" t="s">
        <v>4196</v>
      </c>
      <c r="C2363" s="56" t="s">
        <v>2005</v>
      </c>
      <c r="D2363" s="62">
        <v>2.73</v>
      </c>
    </row>
    <row r="2364" spans="1:4" x14ac:dyDescent="0.2">
      <c r="A2364" s="56">
        <v>3538</v>
      </c>
      <c r="B2364" s="56" t="s">
        <v>4197</v>
      </c>
      <c r="C2364" s="56" t="s">
        <v>2005</v>
      </c>
      <c r="D2364" s="62">
        <v>5.16</v>
      </c>
    </row>
    <row r="2365" spans="1:4" x14ac:dyDescent="0.2">
      <c r="A2365" s="56">
        <v>3498</v>
      </c>
      <c r="B2365" s="56" t="s">
        <v>4198</v>
      </c>
      <c r="C2365" s="56" t="s">
        <v>2005</v>
      </c>
      <c r="D2365" s="62">
        <v>5.01</v>
      </c>
    </row>
    <row r="2366" spans="1:4" x14ac:dyDescent="0.2">
      <c r="A2366" s="56">
        <v>3496</v>
      </c>
      <c r="B2366" s="56" t="s">
        <v>4199</v>
      </c>
      <c r="C2366" s="56" t="s">
        <v>2005</v>
      </c>
      <c r="D2366" s="62">
        <v>3.35</v>
      </c>
    </row>
    <row r="2367" spans="1:4" x14ac:dyDescent="0.2">
      <c r="A2367" s="56">
        <v>38429</v>
      </c>
      <c r="B2367" s="56" t="s">
        <v>4200</v>
      </c>
      <c r="C2367" s="56" t="s">
        <v>2005</v>
      </c>
      <c r="D2367" s="62">
        <v>11.25</v>
      </c>
    </row>
    <row r="2368" spans="1:4" x14ac:dyDescent="0.2">
      <c r="A2368" s="56">
        <v>38431</v>
      </c>
      <c r="B2368" s="56" t="s">
        <v>4201</v>
      </c>
      <c r="C2368" s="56" t="s">
        <v>2005</v>
      </c>
      <c r="D2368" s="62">
        <v>14.11</v>
      </c>
    </row>
    <row r="2369" spans="1:4" x14ac:dyDescent="0.2">
      <c r="A2369" s="56">
        <v>38430</v>
      </c>
      <c r="B2369" s="56" t="s">
        <v>4202</v>
      </c>
      <c r="C2369" s="56" t="s">
        <v>2005</v>
      </c>
      <c r="D2369" s="62">
        <v>21.87</v>
      </c>
    </row>
    <row r="2370" spans="1:4" x14ac:dyDescent="0.2">
      <c r="A2370" s="56">
        <v>36348</v>
      </c>
      <c r="B2370" s="56" t="s">
        <v>4203</v>
      </c>
      <c r="C2370" s="56" t="s">
        <v>2005</v>
      </c>
      <c r="D2370" s="62">
        <v>2.0299999999999998</v>
      </c>
    </row>
    <row r="2371" spans="1:4" x14ac:dyDescent="0.2">
      <c r="A2371" s="56">
        <v>36349</v>
      </c>
      <c r="B2371" s="56" t="s">
        <v>4204</v>
      </c>
      <c r="C2371" s="56" t="s">
        <v>2005</v>
      </c>
      <c r="D2371" s="62">
        <v>2.8</v>
      </c>
    </row>
    <row r="2372" spans="1:4" x14ac:dyDescent="0.2">
      <c r="A2372" s="56">
        <v>38987</v>
      </c>
      <c r="B2372" s="56" t="s">
        <v>4205</v>
      </c>
      <c r="C2372" s="56" t="s">
        <v>2005</v>
      </c>
      <c r="D2372" s="62">
        <v>13.46</v>
      </c>
    </row>
    <row r="2373" spans="1:4" x14ac:dyDescent="0.2">
      <c r="A2373" s="56">
        <v>38988</v>
      </c>
      <c r="B2373" s="56" t="s">
        <v>4206</v>
      </c>
      <c r="C2373" s="56" t="s">
        <v>2005</v>
      </c>
      <c r="D2373" s="62">
        <v>21.93</v>
      </c>
    </row>
    <row r="2374" spans="1:4" x14ac:dyDescent="0.2">
      <c r="A2374" s="56">
        <v>38989</v>
      </c>
      <c r="B2374" s="56" t="s">
        <v>4207</v>
      </c>
      <c r="C2374" s="56" t="s">
        <v>2005</v>
      </c>
      <c r="D2374" s="62">
        <v>36.9</v>
      </c>
    </row>
    <row r="2375" spans="1:4" x14ac:dyDescent="0.2">
      <c r="A2375" s="56">
        <v>38990</v>
      </c>
      <c r="B2375" s="56" t="s">
        <v>4208</v>
      </c>
      <c r="C2375" s="56" t="s">
        <v>2005</v>
      </c>
      <c r="D2375" s="62">
        <v>73.739999999999995</v>
      </c>
    </row>
    <row r="2376" spans="1:4" x14ac:dyDescent="0.2">
      <c r="A2376" s="56">
        <v>38991</v>
      </c>
      <c r="B2376" s="56" t="s">
        <v>4209</v>
      </c>
      <c r="C2376" s="56" t="s">
        <v>2005</v>
      </c>
      <c r="D2376" s="62">
        <v>132.69999999999999</v>
      </c>
    </row>
    <row r="2377" spans="1:4" x14ac:dyDescent="0.2">
      <c r="A2377" s="56">
        <v>38433</v>
      </c>
      <c r="B2377" s="56" t="s">
        <v>4210</v>
      </c>
      <c r="C2377" s="56" t="s">
        <v>2005</v>
      </c>
      <c r="D2377" s="62">
        <v>6.86</v>
      </c>
    </row>
    <row r="2378" spans="1:4" x14ac:dyDescent="0.2">
      <c r="A2378" s="56">
        <v>38440</v>
      </c>
      <c r="B2378" s="56" t="s">
        <v>4211</v>
      </c>
      <c r="C2378" s="56" t="s">
        <v>2005</v>
      </c>
      <c r="D2378" s="62">
        <v>289.2</v>
      </c>
    </row>
    <row r="2379" spans="1:4" x14ac:dyDescent="0.2">
      <c r="A2379" s="56">
        <v>36359</v>
      </c>
      <c r="B2379" s="56" t="s">
        <v>4212</v>
      </c>
      <c r="C2379" s="56" t="s">
        <v>2005</v>
      </c>
      <c r="D2379" s="62">
        <v>1.8</v>
      </c>
    </row>
    <row r="2380" spans="1:4" x14ac:dyDescent="0.2">
      <c r="A2380" s="56">
        <v>36360</v>
      </c>
      <c r="B2380" s="56" t="s">
        <v>4213</v>
      </c>
      <c r="C2380" s="56" t="s">
        <v>2005</v>
      </c>
      <c r="D2380" s="62">
        <v>2.42</v>
      </c>
    </row>
    <row r="2381" spans="1:4" x14ac:dyDescent="0.2">
      <c r="A2381" s="56">
        <v>38434</v>
      </c>
      <c r="B2381" s="56" t="s">
        <v>4214</v>
      </c>
      <c r="C2381" s="56" t="s">
        <v>2005</v>
      </c>
      <c r="D2381" s="62">
        <v>3.69</v>
      </c>
    </row>
    <row r="2382" spans="1:4" x14ac:dyDescent="0.2">
      <c r="A2382" s="56">
        <v>38435</v>
      </c>
      <c r="B2382" s="56" t="s">
        <v>4215</v>
      </c>
      <c r="C2382" s="56" t="s">
        <v>2005</v>
      </c>
      <c r="D2382" s="62">
        <v>8.32</v>
      </c>
    </row>
    <row r="2383" spans="1:4" x14ac:dyDescent="0.2">
      <c r="A2383" s="56">
        <v>38436</v>
      </c>
      <c r="B2383" s="56" t="s">
        <v>4216</v>
      </c>
      <c r="C2383" s="56" t="s">
        <v>2005</v>
      </c>
      <c r="D2383" s="62">
        <v>13.79</v>
      </c>
    </row>
    <row r="2384" spans="1:4" x14ac:dyDescent="0.2">
      <c r="A2384" s="56">
        <v>38437</v>
      </c>
      <c r="B2384" s="56" t="s">
        <v>4217</v>
      </c>
      <c r="C2384" s="56" t="s">
        <v>2005</v>
      </c>
      <c r="D2384" s="62">
        <v>22.37</v>
      </c>
    </row>
    <row r="2385" spans="1:4" x14ac:dyDescent="0.2">
      <c r="A2385" s="56">
        <v>38438</v>
      </c>
      <c r="B2385" s="56" t="s">
        <v>4218</v>
      </c>
      <c r="C2385" s="56" t="s">
        <v>2005</v>
      </c>
      <c r="D2385" s="62">
        <v>64.88</v>
      </c>
    </row>
    <row r="2386" spans="1:4" x14ac:dyDescent="0.2">
      <c r="A2386" s="56">
        <v>38439</v>
      </c>
      <c r="B2386" s="56" t="s">
        <v>4219</v>
      </c>
      <c r="C2386" s="56" t="s">
        <v>2005</v>
      </c>
      <c r="D2386" s="62">
        <v>82.44</v>
      </c>
    </row>
    <row r="2387" spans="1:4" x14ac:dyDescent="0.2">
      <c r="A2387" s="56">
        <v>10836</v>
      </c>
      <c r="B2387" s="56" t="s">
        <v>4220</v>
      </c>
      <c r="C2387" s="56" t="s">
        <v>2005</v>
      </c>
      <c r="D2387" s="62">
        <v>17.7</v>
      </c>
    </row>
    <row r="2388" spans="1:4" x14ac:dyDescent="0.2">
      <c r="A2388" s="56">
        <v>10835</v>
      </c>
      <c r="B2388" s="56" t="s">
        <v>4221</v>
      </c>
      <c r="C2388" s="56" t="s">
        <v>2005</v>
      </c>
      <c r="D2388" s="62">
        <v>4.9400000000000004</v>
      </c>
    </row>
    <row r="2389" spans="1:4" x14ac:dyDescent="0.2">
      <c r="A2389" s="56">
        <v>3475</v>
      </c>
      <c r="B2389" s="56" t="s">
        <v>4222</v>
      </c>
      <c r="C2389" s="56" t="s">
        <v>2005</v>
      </c>
      <c r="D2389" s="62">
        <v>4.78</v>
      </c>
    </row>
    <row r="2390" spans="1:4" x14ac:dyDescent="0.2">
      <c r="A2390" s="56">
        <v>3485</v>
      </c>
      <c r="B2390" s="56" t="s">
        <v>4223</v>
      </c>
      <c r="C2390" s="56" t="s">
        <v>2005</v>
      </c>
      <c r="D2390" s="62">
        <v>13.21</v>
      </c>
    </row>
    <row r="2391" spans="1:4" x14ac:dyDescent="0.2">
      <c r="A2391" s="56">
        <v>3534</v>
      </c>
      <c r="B2391" s="56" t="s">
        <v>4224</v>
      </c>
      <c r="C2391" s="56" t="s">
        <v>2005</v>
      </c>
      <c r="D2391" s="62">
        <v>7.57</v>
      </c>
    </row>
    <row r="2392" spans="1:4" x14ac:dyDescent="0.2">
      <c r="A2392" s="56">
        <v>3543</v>
      </c>
      <c r="B2392" s="56" t="s">
        <v>4225</v>
      </c>
      <c r="C2392" s="56" t="s">
        <v>2005</v>
      </c>
      <c r="D2392" s="62">
        <v>1.76</v>
      </c>
    </row>
    <row r="2393" spans="1:4" x14ac:dyDescent="0.2">
      <c r="A2393" s="56">
        <v>3482</v>
      </c>
      <c r="B2393" s="56" t="s">
        <v>4226</v>
      </c>
      <c r="C2393" s="56" t="s">
        <v>2005</v>
      </c>
      <c r="D2393" s="62">
        <v>5.42</v>
      </c>
    </row>
    <row r="2394" spans="1:4" x14ac:dyDescent="0.2">
      <c r="A2394" s="56">
        <v>3505</v>
      </c>
      <c r="B2394" s="56" t="s">
        <v>4227</v>
      </c>
      <c r="C2394" s="56" t="s">
        <v>2005</v>
      </c>
      <c r="D2394" s="62">
        <v>2.61</v>
      </c>
    </row>
    <row r="2395" spans="1:4" x14ac:dyDescent="0.2">
      <c r="A2395" s="56">
        <v>3521</v>
      </c>
      <c r="B2395" s="56" t="s">
        <v>4228</v>
      </c>
      <c r="C2395" s="56" t="s">
        <v>2005</v>
      </c>
      <c r="D2395" s="62">
        <v>1.97</v>
      </c>
    </row>
    <row r="2396" spans="1:4" x14ac:dyDescent="0.2">
      <c r="A2396" s="56">
        <v>3531</v>
      </c>
      <c r="B2396" s="56" t="s">
        <v>4229</v>
      </c>
      <c r="C2396" s="56" t="s">
        <v>2005</v>
      </c>
      <c r="D2396" s="62">
        <v>3.75</v>
      </c>
    </row>
    <row r="2397" spans="1:4" x14ac:dyDescent="0.2">
      <c r="A2397" s="56">
        <v>3522</v>
      </c>
      <c r="B2397" s="56" t="s">
        <v>4230</v>
      </c>
      <c r="C2397" s="56" t="s">
        <v>2005</v>
      </c>
      <c r="D2397" s="62">
        <v>2.42</v>
      </c>
    </row>
    <row r="2398" spans="1:4" x14ac:dyDescent="0.2">
      <c r="A2398" s="56">
        <v>3527</v>
      </c>
      <c r="B2398" s="56" t="s">
        <v>4231</v>
      </c>
      <c r="C2398" s="56" t="s">
        <v>2005</v>
      </c>
      <c r="D2398" s="62">
        <v>12.73</v>
      </c>
    </row>
    <row r="2399" spans="1:4" x14ac:dyDescent="0.2">
      <c r="A2399" s="56">
        <v>3516</v>
      </c>
      <c r="B2399" s="56" t="s">
        <v>763</v>
      </c>
      <c r="C2399" s="56" t="s">
        <v>2005</v>
      </c>
      <c r="D2399" s="62">
        <v>2.04</v>
      </c>
    </row>
    <row r="2400" spans="1:4" x14ac:dyDescent="0.2">
      <c r="A2400" s="56">
        <v>3517</v>
      </c>
      <c r="B2400" s="56" t="s">
        <v>771</v>
      </c>
      <c r="C2400" s="56" t="s">
        <v>2005</v>
      </c>
      <c r="D2400" s="62">
        <v>1.84</v>
      </c>
    </row>
    <row r="2401" spans="1:4" x14ac:dyDescent="0.2">
      <c r="A2401" s="56">
        <v>3515</v>
      </c>
      <c r="B2401" s="56" t="s">
        <v>4232</v>
      </c>
      <c r="C2401" s="56" t="s">
        <v>2005</v>
      </c>
      <c r="D2401" s="62">
        <v>6.49</v>
      </c>
    </row>
    <row r="2402" spans="1:4" x14ac:dyDescent="0.2">
      <c r="A2402" s="56">
        <v>20147</v>
      </c>
      <c r="B2402" s="56" t="s">
        <v>894</v>
      </c>
      <c r="C2402" s="56" t="s">
        <v>2005</v>
      </c>
      <c r="D2402" s="62">
        <v>5.34</v>
      </c>
    </row>
    <row r="2403" spans="1:4" x14ac:dyDescent="0.2">
      <c r="A2403" s="56">
        <v>3524</v>
      </c>
      <c r="B2403" s="56" t="s">
        <v>897</v>
      </c>
      <c r="C2403" s="56" t="s">
        <v>2005</v>
      </c>
      <c r="D2403" s="62">
        <v>8.0299999999999994</v>
      </c>
    </row>
    <row r="2404" spans="1:4" x14ac:dyDescent="0.2">
      <c r="A2404" s="56">
        <v>3532</v>
      </c>
      <c r="B2404" s="56" t="s">
        <v>4233</v>
      </c>
      <c r="C2404" s="56" t="s">
        <v>2005</v>
      </c>
      <c r="D2404" s="62">
        <v>18.57</v>
      </c>
    </row>
    <row r="2405" spans="1:4" x14ac:dyDescent="0.2">
      <c r="A2405" s="56">
        <v>3528</v>
      </c>
      <c r="B2405" s="56" t="s">
        <v>4234</v>
      </c>
      <c r="C2405" s="56" t="s">
        <v>2005</v>
      </c>
      <c r="D2405" s="62">
        <v>7.97</v>
      </c>
    </row>
    <row r="2406" spans="1:4" x14ac:dyDescent="0.2">
      <c r="A2406" s="56">
        <v>37952</v>
      </c>
      <c r="B2406" s="56" t="s">
        <v>4235</v>
      </c>
      <c r="C2406" s="56" t="s">
        <v>2005</v>
      </c>
      <c r="D2406" s="62">
        <v>57.11</v>
      </c>
    </row>
    <row r="2407" spans="1:4" x14ac:dyDescent="0.2">
      <c r="A2407" s="56">
        <v>37951</v>
      </c>
      <c r="B2407" s="56" t="s">
        <v>4236</v>
      </c>
      <c r="C2407" s="56" t="s">
        <v>2005</v>
      </c>
      <c r="D2407" s="62">
        <v>2.15</v>
      </c>
    </row>
    <row r="2408" spans="1:4" x14ac:dyDescent="0.2">
      <c r="A2408" s="56">
        <v>3518</v>
      </c>
      <c r="B2408" s="56" t="s">
        <v>768</v>
      </c>
      <c r="C2408" s="56" t="s">
        <v>2005</v>
      </c>
      <c r="D2408" s="62">
        <v>3.3</v>
      </c>
    </row>
    <row r="2409" spans="1:4" x14ac:dyDescent="0.2">
      <c r="A2409" s="56">
        <v>3519</v>
      </c>
      <c r="B2409" s="56" t="s">
        <v>4237</v>
      </c>
      <c r="C2409" s="56" t="s">
        <v>2005</v>
      </c>
      <c r="D2409" s="62">
        <v>6.91</v>
      </c>
    </row>
    <row r="2410" spans="1:4" x14ac:dyDescent="0.2">
      <c r="A2410" s="56">
        <v>3520</v>
      </c>
      <c r="B2410" s="56" t="s">
        <v>777</v>
      </c>
      <c r="C2410" s="56" t="s">
        <v>2005</v>
      </c>
      <c r="D2410" s="62">
        <v>7.24</v>
      </c>
    </row>
    <row r="2411" spans="1:4" x14ac:dyDescent="0.2">
      <c r="A2411" s="56">
        <v>37950</v>
      </c>
      <c r="B2411" s="56" t="s">
        <v>4238</v>
      </c>
      <c r="C2411" s="56" t="s">
        <v>2005</v>
      </c>
      <c r="D2411" s="62">
        <v>52.57</v>
      </c>
    </row>
    <row r="2412" spans="1:4" x14ac:dyDescent="0.2">
      <c r="A2412" s="56">
        <v>37949</v>
      </c>
      <c r="B2412" s="56" t="s">
        <v>4239</v>
      </c>
      <c r="C2412" s="56" t="s">
        <v>2005</v>
      </c>
      <c r="D2412" s="62">
        <v>1.94</v>
      </c>
    </row>
    <row r="2413" spans="1:4" x14ac:dyDescent="0.2">
      <c r="A2413" s="56">
        <v>3526</v>
      </c>
      <c r="B2413" s="56" t="s">
        <v>773</v>
      </c>
      <c r="C2413" s="56" t="s">
        <v>2005</v>
      </c>
      <c r="D2413" s="62">
        <v>2.67</v>
      </c>
    </row>
    <row r="2414" spans="1:4" x14ac:dyDescent="0.2">
      <c r="A2414" s="56">
        <v>3509</v>
      </c>
      <c r="B2414" s="56" t="s">
        <v>4240</v>
      </c>
      <c r="C2414" s="56" t="s">
        <v>2005</v>
      </c>
      <c r="D2414" s="62">
        <v>6.06</v>
      </c>
    </row>
    <row r="2415" spans="1:4" x14ac:dyDescent="0.2">
      <c r="A2415" s="56">
        <v>3530</v>
      </c>
      <c r="B2415" s="56" t="s">
        <v>4241</v>
      </c>
      <c r="C2415" s="56" t="s">
        <v>2005</v>
      </c>
      <c r="D2415" s="62">
        <v>206.17</v>
      </c>
    </row>
    <row r="2416" spans="1:4" x14ac:dyDescent="0.2">
      <c r="A2416" s="56">
        <v>3542</v>
      </c>
      <c r="B2416" s="56" t="s">
        <v>4242</v>
      </c>
      <c r="C2416" s="56" t="s">
        <v>2005</v>
      </c>
      <c r="D2416" s="62">
        <v>0.59</v>
      </c>
    </row>
    <row r="2417" spans="1:4" x14ac:dyDescent="0.2">
      <c r="A2417" s="56">
        <v>3529</v>
      </c>
      <c r="B2417" s="56" t="s">
        <v>852</v>
      </c>
      <c r="C2417" s="56" t="s">
        <v>2005</v>
      </c>
      <c r="D2417" s="62">
        <v>0.72</v>
      </c>
    </row>
    <row r="2418" spans="1:4" x14ac:dyDescent="0.2">
      <c r="A2418" s="56">
        <v>3536</v>
      </c>
      <c r="B2418" s="56" t="s">
        <v>905</v>
      </c>
      <c r="C2418" s="56" t="s">
        <v>2005</v>
      </c>
      <c r="D2418" s="62">
        <v>2.42</v>
      </c>
    </row>
    <row r="2419" spans="1:4" x14ac:dyDescent="0.2">
      <c r="A2419" s="56">
        <v>3535</v>
      </c>
      <c r="B2419" s="56" t="s">
        <v>4243</v>
      </c>
      <c r="C2419" s="56" t="s">
        <v>2005</v>
      </c>
      <c r="D2419" s="62">
        <v>5.88</v>
      </c>
    </row>
    <row r="2420" spans="1:4" x14ac:dyDescent="0.2">
      <c r="A2420" s="56">
        <v>3540</v>
      </c>
      <c r="B2420" s="56" t="s">
        <v>855</v>
      </c>
      <c r="C2420" s="56" t="s">
        <v>2005</v>
      </c>
      <c r="D2420" s="62">
        <v>4.9800000000000004</v>
      </c>
    </row>
    <row r="2421" spans="1:4" x14ac:dyDescent="0.2">
      <c r="A2421" s="56">
        <v>3539</v>
      </c>
      <c r="B2421" s="56" t="s">
        <v>4244</v>
      </c>
      <c r="C2421" s="56" t="s">
        <v>2005</v>
      </c>
      <c r="D2421" s="62">
        <v>28.85</v>
      </c>
    </row>
    <row r="2422" spans="1:4" x14ac:dyDescent="0.2">
      <c r="A2422" s="56">
        <v>3513</v>
      </c>
      <c r="B2422" s="56" t="s">
        <v>4245</v>
      </c>
      <c r="C2422" s="56" t="s">
        <v>2005</v>
      </c>
      <c r="D2422" s="62">
        <v>101.75</v>
      </c>
    </row>
    <row r="2423" spans="1:4" x14ac:dyDescent="0.2">
      <c r="A2423" s="56">
        <v>3510</v>
      </c>
      <c r="B2423" s="56" t="s">
        <v>4246</v>
      </c>
      <c r="C2423" s="56" t="s">
        <v>2005</v>
      </c>
      <c r="D2423" s="62">
        <v>12.56</v>
      </c>
    </row>
    <row r="2424" spans="1:4" x14ac:dyDescent="0.2">
      <c r="A2424" s="56">
        <v>38913</v>
      </c>
      <c r="B2424" s="56" t="s">
        <v>4247</v>
      </c>
      <c r="C2424" s="56" t="s">
        <v>2005</v>
      </c>
      <c r="D2424" s="62">
        <v>8.93</v>
      </c>
    </row>
    <row r="2425" spans="1:4" x14ac:dyDescent="0.2">
      <c r="A2425" s="56">
        <v>38914</v>
      </c>
      <c r="B2425" s="56" t="s">
        <v>4248</v>
      </c>
      <c r="C2425" s="56" t="s">
        <v>2005</v>
      </c>
      <c r="D2425" s="62">
        <v>10.96</v>
      </c>
    </row>
    <row r="2426" spans="1:4" x14ac:dyDescent="0.2">
      <c r="A2426" s="56">
        <v>38915</v>
      </c>
      <c r="B2426" s="56" t="s">
        <v>4249</v>
      </c>
      <c r="C2426" s="56" t="s">
        <v>2005</v>
      </c>
      <c r="D2426" s="62">
        <v>21.13</v>
      </c>
    </row>
    <row r="2427" spans="1:4" x14ac:dyDescent="0.2">
      <c r="A2427" s="56">
        <v>38916</v>
      </c>
      <c r="B2427" s="56" t="s">
        <v>4250</v>
      </c>
      <c r="C2427" s="56" t="s">
        <v>2005</v>
      </c>
      <c r="D2427" s="62">
        <v>29.25</v>
      </c>
    </row>
    <row r="2428" spans="1:4" x14ac:dyDescent="0.2">
      <c r="A2428" s="56">
        <v>39300</v>
      </c>
      <c r="B2428" s="56" t="s">
        <v>4251</v>
      </c>
      <c r="C2428" s="56" t="s">
        <v>2005</v>
      </c>
      <c r="D2428" s="62">
        <v>7.97</v>
      </c>
    </row>
    <row r="2429" spans="1:4" x14ac:dyDescent="0.2">
      <c r="A2429" s="56">
        <v>39301</v>
      </c>
      <c r="B2429" s="56" t="s">
        <v>4252</v>
      </c>
      <c r="C2429" s="56" t="s">
        <v>2005</v>
      </c>
      <c r="D2429" s="62">
        <v>10.68</v>
      </c>
    </row>
    <row r="2430" spans="1:4" x14ac:dyDescent="0.2">
      <c r="A2430" s="56">
        <v>39302</v>
      </c>
      <c r="B2430" s="56" t="s">
        <v>4253</v>
      </c>
      <c r="C2430" s="56" t="s">
        <v>2005</v>
      </c>
      <c r="D2430" s="62">
        <v>19.41</v>
      </c>
    </row>
    <row r="2431" spans="1:4" x14ac:dyDescent="0.2">
      <c r="A2431" s="56">
        <v>38923</v>
      </c>
      <c r="B2431" s="56" t="s">
        <v>4254</v>
      </c>
      <c r="C2431" s="56" t="s">
        <v>2005</v>
      </c>
      <c r="D2431" s="62">
        <v>9.56</v>
      </c>
    </row>
    <row r="2432" spans="1:4" x14ac:dyDescent="0.2">
      <c r="A2432" s="56">
        <v>38925</v>
      </c>
      <c r="B2432" s="56" t="s">
        <v>4255</v>
      </c>
      <c r="C2432" s="56" t="s">
        <v>2005</v>
      </c>
      <c r="D2432" s="62">
        <v>11.09</v>
      </c>
    </row>
    <row r="2433" spans="1:4" x14ac:dyDescent="0.2">
      <c r="A2433" s="56">
        <v>38926</v>
      </c>
      <c r="B2433" s="56" t="s">
        <v>4256</v>
      </c>
      <c r="C2433" s="56" t="s">
        <v>2005</v>
      </c>
      <c r="D2433" s="62">
        <v>13.15</v>
      </c>
    </row>
    <row r="2434" spans="1:4" x14ac:dyDescent="0.2">
      <c r="A2434" s="56">
        <v>38927</v>
      </c>
      <c r="B2434" s="56" t="s">
        <v>4257</v>
      </c>
      <c r="C2434" s="56" t="s">
        <v>2005</v>
      </c>
      <c r="D2434" s="62">
        <v>16.61</v>
      </c>
    </row>
    <row r="2435" spans="1:4" x14ac:dyDescent="0.2">
      <c r="A2435" s="56">
        <v>39304</v>
      </c>
      <c r="B2435" s="56" t="s">
        <v>4258</v>
      </c>
      <c r="C2435" s="56" t="s">
        <v>2005</v>
      </c>
      <c r="D2435" s="62">
        <v>9.44</v>
      </c>
    </row>
    <row r="2436" spans="1:4" x14ac:dyDescent="0.2">
      <c r="A2436" s="56">
        <v>39305</v>
      </c>
      <c r="B2436" s="56" t="s">
        <v>4259</v>
      </c>
      <c r="C2436" s="56" t="s">
        <v>2005</v>
      </c>
      <c r="D2436" s="62">
        <v>10.35</v>
      </c>
    </row>
    <row r="2437" spans="1:4" x14ac:dyDescent="0.2">
      <c r="A2437" s="56">
        <v>39306</v>
      </c>
      <c r="B2437" s="56" t="s">
        <v>4260</v>
      </c>
      <c r="C2437" s="56" t="s">
        <v>2005</v>
      </c>
      <c r="D2437" s="62">
        <v>13.91</v>
      </c>
    </row>
    <row r="2438" spans="1:4" x14ac:dyDescent="0.2">
      <c r="A2438" s="56">
        <v>38928</v>
      </c>
      <c r="B2438" s="56" t="s">
        <v>4261</v>
      </c>
      <c r="C2438" s="56" t="s">
        <v>2005</v>
      </c>
      <c r="D2438" s="62">
        <v>18.39</v>
      </c>
    </row>
    <row r="2439" spans="1:4" x14ac:dyDescent="0.2">
      <c r="A2439" s="56">
        <v>38941</v>
      </c>
      <c r="B2439" s="56" t="s">
        <v>4262</v>
      </c>
      <c r="C2439" s="56" t="s">
        <v>2005</v>
      </c>
      <c r="D2439" s="62">
        <v>14.41</v>
      </c>
    </row>
    <row r="2440" spans="1:4" x14ac:dyDescent="0.2">
      <c r="A2440" s="56">
        <v>38917</v>
      </c>
      <c r="B2440" s="56" t="s">
        <v>4263</v>
      </c>
      <c r="C2440" s="56" t="s">
        <v>2005</v>
      </c>
      <c r="D2440" s="62">
        <v>10.27</v>
      </c>
    </row>
    <row r="2441" spans="1:4" x14ac:dyDescent="0.2">
      <c r="A2441" s="56">
        <v>38919</v>
      </c>
      <c r="B2441" s="56" t="s">
        <v>4264</v>
      </c>
      <c r="C2441" s="56" t="s">
        <v>2005</v>
      </c>
      <c r="D2441" s="62">
        <v>12.06</v>
      </c>
    </row>
    <row r="2442" spans="1:4" x14ac:dyDescent="0.2">
      <c r="A2442" s="56">
        <v>38922</v>
      </c>
      <c r="B2442" s="56" t="s">
        <v>4265</v>
      </c>
      <c r="C2442" s="56" t="s">
        <v>2005</v>
      </c>
      <c r="D2442" s="62">
        <v>16.18</v>
      </c>
    </row>
    <row r="2443" spans="1:4" x14ac:dyDescent="0.2">
      <c r="A2443" s="56">
        <v>20151</v>
      </c>
      <c r="B2443" s="56" t="s">
        <v>1449</v>
      </c>
      <c r="C2443" s="56" t="s">
        <v>2005</v>
      </c>
      <c r="D2443" s="62">
        <v>17.809999999999999</v>
      </c>
    </row>
    <row r="2444" spans="1:4" x14ac:dyDescent="0.2">
      <c r="A2444" s="56">
        <v>20152</v>
      </c>
      <c r="B2444" s="56" t="s">
        <v>4266</v>
      </c>
      <c r="C2444" s="56" t="s">
        <v>2005</v>
      </c>
      <c r="D2444" s="62">
        <v>64.44</v>
      </c>
    </row>
    <row r="2445" spans="1:4" x14ac:dyDescent="0.2">
      <c r="A2445" s="56">
        <v>20148</v>
      </c>
      <c r="B2445" s="56" t="s">
        <v>4267</v>
      </c>
      <c r="C2445" s="56" t="s">
        <v>2005</v>
      </c>
      <c r="D2445" s="62">
        <v>3.5</v>
      </c>
    </row>
    <row r="2446" spans="1:4" x14ac:dyDescent="0.2">
      <c r="A2446" s="56">
        <v>20149</v>
      </c>
      <c r="B2446" s="56" t="s">
        <v>4268</v>
      </c>
      <c r="C2446" s="56" t="s">
        <v>2005</v>
      </c>
      <c r="D2446" s="62">
        <v>5.85</v>
      </c>
    </row>
    <row r="2447" spans="1:4" x14ac:dyDescent="0.2">
      <c r="A2447" s="56">
        <v>20150</v>
      </c>
      <c r="B2447" s="56" t="s">
        <v>1471</v>
      </c>
      <c r="C2447" s="56" t="s">
        <v>2005</v>
      </c>
      <c r="D2447" s="62">
        <v>15.07</v>
      </c>
    </row>
    <row r="2448" spans="1:4" x14ac:dyDescent="0.2">
      <c r="A2448" s="56">
        <v>20157</v>
      </c>
      <c r="B2448" s="56" t="s">
        <v>1444</v>
      </c>
      <c r="C2448" s="56" t="s">
        <v>2005</v>
      </c>
      <c r="D2448" s="62">
        <v>16.91</v>
      </c>
    </row>
    <row r="2449" spans="1:4" x14ac:dyDescent="0.2">
      <c r="A2449" s="56">
        <v>20158</v>
      </c>
      <c r="B2449" s="56" t="s">
        <v>4269</v>
      </c>
      <c r="C2449" s="56" t="s">
        <v>2005</v>
      </c>
      <c r="D2449" s="62">
        <v>67.17</v>
      </c>
    </row>
    <row r="2450" spans="1:4" x14ac:dyDescent="0.2">
      <c r="A2450" s="56">
        <v>20154</v>
      </c>
      <c r="B2450" s="56" t="s">
        <v>4270</v>
      </c>
      <c r="C2450" s="56" t="s">
        <v>2005</v>
      </c>
      <c r="D2450" s="62">
        <v>3.43</v>
      </c>
    </row>
    <row r="2451" spans="1:4" x14ac:dyDescent="0.2">
      <c r="A2451" s="56">
        <v>20155</v>
      </c>
      <c r="B2451" s="56" t="s">
        <v>4271</v>
      </c>
      <c r="C2451" s="56" t="s">
        <v>2005</v>
      </c>
      <c r="D2451" s="62">
        <v>5.22</v>
      </c>
    </row>
    <row r="2452" spans="1:4" x14ac:dyDescent="0.2">
      <c r="A2452" s="56">
        <v>20156</v>
      </c>
      <c r="B2452" s="56" t="s">
        <v>1468</v>
      </c>
      <c r="C2452" s="56" t="s">
        <v>2005</v>
      </c>
      <c r="D2452" s="62">
        <v>14.67</v>
      </c>
    </row>
    <row r="2453" spans="1:4" x14ac:dyDescent="0.2">
      <c r="A2453" s="56">
        <v>3499</v>
      </c>
      <c r="B2453" s="56" t="s">
        <v>4272</v>
      </c>
      <c r="C2453" s="56" t="s">
        <v>2005</v>
      </c>
      <c r="D2453" s="62">
        <v>1.1299999999999999</v>
      </c>
    </row>
    <row r="2454" spans="1:4" x14ac:dyDescent="0.2">
      <c r="A2454" s="56">
        <v>3500</v>
      </c>
      <c r="B2454" s="56" t="s">
        <v>4273</v>
      </c>
      <c r="C2454" s="56" t="s">
        <v>2005</v>
      </c>
      <c r="D2454" s="62">
        <v>1.5</v>
      </c>
    </row>
    <row r="2455" spans="1:4" x14ac:dyDescent="0.2">
      <c r="A2455" s="56">
        <v>3501</v>
      </c>
      <c r="B2455" s="56" t="s">
        <v>4274</v>
      </c>
      <c r="C2455" s="56" t="s">
        <v>2005</v>
      </c>
      <c r="D2455" s="62">
        <v>4.13</v>
      </c>
    </row>
    <row r="2456" spans="1:4" x14ac:dyDescent="0.2">
      <c r="A2456" s="56">
        <v>3502</v>
      </c>
      <c r="B2456" s="56" t="s">
        <v>4275</v>
      </c>
      <c r="C2456" s="56" t="s">
        <v>2005</v>
      </c>
      <c r="D2456" s="62">
        <v>5.94</v>
      </c>
    </row>
    <row r="2457" spans="1:4" x14ac:dyDescent="0.2">
      <c r="A2457" s="56">
        <v>3503</v>
      </c>
      <c r="B2457" s="56" t="s">
        <v>900</v>
      </c>
      <c r="C2457" s="56" t="s">
        <v>2005</v>
      </c>
      <c r="D2457" s="62">
        <v>7.46</v>
      </c>
    </row>
    <row r="2458" spans="1:4" x14ac:dyDescent="0.2">
      <c r="A2458" s="56">
        <v>3477</v>
      </c>
      <c r="B2458" s="56" t="s">
        <v>4276</v>
      </c>
      <c r="C2458" s="56" t="s">
        <v>2005</v>
      </c>
      <c r="D2458" s="62">
        <v>27.11</v>
      </c>
    </row>
    <row r="2459" spans="1:4" x14ac:dyDescent="0.2">
      <c r="A2459" s="56">
        <v>3478</v>
      </c>
      <c r="B2459" s="56" t="s">
        <v>4277</v>
      </c>
      <c r="C2459" s="56" t="s">
        <v>2005</v>
      </c>
      <c r="D2459" s="62">
        <v>65.010000000000005</v>
      </c>
    </row>
    <row r="2460" spans="1:4" x14ac:dyDescent="0.2">
      <c r="A2460" s="56">
        <v>3525</v>
      </c>
      <c r="B2460" s="56" t="s">
        <v>4278</v>
      </c>
      <c r="C2460" s="56" t="s">
        <v>2005</v>
      </c>
      <c r="D2460" s="62">
        <v>80.23</v>
      </c>
    </row>
    <row r="2461" spans="1:4" x14ac:dyDescent="0.2">
      <c r="A2461" s="56">
        <v>3511</v>
      </c>
      <c r="B2461" s="56" t="s">
        <v>858</v>
      </c>
      <c r="C2461" s="56" t="s">
        <v>2005</v>
      </c>
      <c r="D2461" s="62">
        <v>85.1</v>
      </c>
    </row>
    <row r="2462" spans="1:4" x14ac:dyDescent="0.2">
      <c r="A2462" s="56">
        <v>12032</v>
      </c>
      <c r="B2462" s="56" t="s">
        <v>4279</v>
      </c>
      <c r="C2462" s="56" t="s">
        <v>2417</v>
      </c>
      <c r="D2462" s="62">
        <v>48.41</v>
      </c>
    </row>
    <row r="2463" spans="1:4" x14ac:dyDescent="0.2">
      <c r="A2463" s="56">
        <v>12030</v>
      </c>
      <c r="B2463" s="56" t="s">
        <v>4280</v>
      </c>
      <c r="C2463" s="56" t="s">
        <v>2417</v>
      </c>
      <c r="D2463" s="62">
        <v>45.49</v>
      </c>
    </row>
    <row r="2464" spans="1:4" x14ac:dyDescent="0.2">
      <c r="A2464" s="56">
        <v>10908</v>
      </c>
      <c r="B2464" s="56" t="s">
        <v>4281</v>
      </c>
      <c r="C2464" s="56" t="s">
        <v>2005</v>
      </c>
      <c r="D2464" s="62">
        <v>16.63</v>
      </c>
    </row>
    <row r="2465" spans="1:4" x14ac:dyDescent="0.2">
      <c r="A2465" s="56">
        <v>10909</v>
      </c>
      <c r="B2465" s="56" t="s">
        <v>4282</v>
      </c>
      <c r="C2465" s="56" t="s">
        <v>2005</v>
      </c>
      <c r="D2465" s="62">
        <v>19.34</v>
      </c>
    </row>
    <row r="2466" spans="1:4" x14ac:dyDescent="0.2">
      <c r="A2466" s="56">
        <v>3669</v>
      </c>
      <c r="B2466" s="56" t="s">
        <v>4283</v>
      </c>
      <c r="C2466" s="56" t="s">
        <v>2005</v>
      </c>
      <c r="D2466" s="62">
        <v>11.88</v>
      </c>
    </row>
    <row r="2467" spans="1:4" x14ac:dyDescent="0.2">
      <c r="A2467" s="56">
        <v>20139</v>
      </c>
      <c r="B2467" s="56" t="s">
        <v>4284</v>
      </c>
      <c r="C2467" s="56" t="s">
        <v>2005</v>
      </c>
      <c r="D2467" s="62">
        <v>102.2</v>
      </c>
    </row>
    <row r="2468" spans="1:4" x14ac:dyDescent="0.2">
      <c r="A2468" s="56">
        <v>3668</v>
      </c>
      <c r="B2468" s="56" t="s">
        <v>4285</v>
      </c>
      <c r="C2468" s="56" t="s">
        <v>2005</v>
      </c>
      <c r="D2468" s="62">
        <v>36.5</v>
      </c>
    </row>
    <row r="2469" spans="1:4" x14ac:dyDescent="0.2">
      <c r="A2469" s="56">
        <v>10911</v>
      </c>
      <c r="B2469" s="56" t="s">
        <v>4286</v>
      </c>
      <c r="C2469" s="56" t="s">
        <v>2005</v>
      </c>
      <c r="D2469" s="62">
        <v>16</v>
      </c>
    </row>
    <row r="2470" spans="1:4" x14ac:dyDescent="0.2">
      <c r="A2470" s="56">
        <v>3659</v>
      </c>
      <c r="B2470" s="56" t="s">
        <v>232</v>
      </c>
      <c r="C2470" s="56" t="s">
        <v>2005</v>
      </c>
      <c r="D2470" s="62">
        <v>16.309999999999999</v>
      </c>
    </row>
    <row r="2471" spans="1:4" x14ac:dyDescent="0.2">
      <c r="A2471" s="56">
        <v>3660</v>
      </c>
      <c r="B2471" s="56" t="s">
        <v>4287</v>
      </c>
      <c r="C2471" s="56" t="s">
        <v>2005</v>
      </c>
      <c r="D2471" s="62">
        <v>21.08</v>
      </c>
    </row>
    <row r="2472" spans="1:4" x14ac:dyDescent="0.2">
      <c r="A2472" s="56">
        <v>20144</v>
      </c>
      <c r="B2472" s="56" t="s">
        <v>4288</v>
      </c>
      <c r="C2472" s="56" t="s">
        <v>2005</v>
      </c>
      <c r="D2472" s="62">
        <v>47.22</v>
      </c>
    </row>
    <row r="2473" spans="1:4" x14ac:dyDescent="0.2">
      <c r="A2473" s="56">
        <v>20143</v>
      </c>
      <c r="B2473" s="56" t="s">
        <v>4289</v>
      </c>
      <c r="C2473" s="56" t="s">
        <v>2005</v>
      </c>
      <c r="D2473" s="62">
        <v>60.41</v>
      </c>
    </row>
    <row r="2474" spans="1:4" x14ac:dyDescent="0.2">
      <c r="A2474" s="56">
        <v>20145</v>
      </c>
      <c r="B2474" s="56" t="s">
        <v>4290</v>
      </c>
      <c r="C2474" s="56" t="s">
        <v>2005</v>
      </c>
      <c r="D2474" s="62">
        <v>116.53</v>
      </c>
    </row>
    <row r="2475" spans="1:4" x14ac:dyDescent="0.2">
      <c r="A2475" s="56">
        <v>20146</v>
      </c>
      <c r="B2475" s="56" t="s">
        <v>4291</v>
      </c>
      <c r="C2475" s="56" t="s">
        <v>2005</v>
      </c>
      <c r="D2475" s="62">
        <v>159.30000000000001</v>
      </c>
    </row>
    <row r="2476" spans="1:4" x14ac:dyDescent="0.2">
      <c r="A2476" s="56">
        <v>20140</v>
      </c>
      <c r="B2476" s="56" t="s">
        <v>4292</v>
      </c>
      <c r="C2476" s="56" t="s">
        <v>2005</v>
      </c>
      <c r="D2476" s="62">
        <v>7.47</v>
      </c>
    </row>
    <row r="2477" spans="1:4" x14ac:dyDescent="0.2">
      <c r="A2477" s="56">
        <v>20141</v>
      </c>
      <c r="B2477" s="56" t="s">
        <v>4293</v>
      </c>
      <c r="C2477" s="56" t="s">
        <v>2005</v>
      </c>
      <c r="D2477" s="62">
        <v>18.3</v>
      </c>
    </row>
    <row r="2478" spans="1:4" x14ac:dyDescent="0.2">
      <c r="A2478" s="56">
        <v>20142</v>
      </c>
      <c r="B2478" s="56" t="s">
        <v>4294</v>
      </c>
      <c r="C2478" s="56" t="s">
        <v>2005</v>
      </c>
      <c r="D2478" s="62">
        <v>32.200000000000003</v>
      </c>
    </row>
    <row r="2479" spans="1:4" x14ac:dyDescent="0.2">
      <c r="A2479" s="56">
        <v>3670</v>
      </c>
      <c r="B2479" s="56" t="s">
        <v>233</v>
      </c>
      <c r="C2479" s="56" t="s">
        <v>2005</v>
      </c>
      <c r="D2479" s="62">
        <v>20.94</v>
      </c>
    </row>
    <row r="2480" spans="1:4" x14ac:dyDescent="0.2">
      <c r="A2480" s="56">
        <v>3666</v>
      </c>
      <c r="B2480" s="56" t="s">
        <v>4295</v>
      </c>
      <c r="C2480" s="56" t="s">
        <v>2005</v>
      </c>
      <c r="D2480" s="62">
        <v>3.29</v>
      </c>
    </row>
    <row r="2481" spans="1:4" x14ac:dyDescent="0.2">
      <c r="A2481" s="56">
        <v>3662</v>
      </c>
      <c r="B2481" s="56" t="s">
        <v>4296</v>
      </c>
      <c r="C2481" s="56" t="s">
        <v>2005</v>
      </c>
      <c r="D2481" s="62">
        <v>8.59</v>
      </c>
    </row>
    <row r="2482" spans="1:4" x14ac:dyDescent="0.2">
      <c r="A2482" s="56">
        <v>3658</v>
      </c>
      <c r="B2482" s="56" t="s">
        <v>4297</v>
      </c>
      <c r="C2482" s="56" t="s">
        <v>2005</v>
      </c>
      <c r="D2482" s="62">
        <v>16.28</v>
      </c>
    </row>
    <row r="2483" spans="1:4" x14ac:dyDescent="0.2">
      <c r="A2483" s="56">
        <v>14157</v>
      </c>
      <c r="B2483" s="56" t="s">
        <v>4298</v>
      </c>
      <c r="C2483" s="56" t="s">
        <v>2005</v>
      </c>
      <c r="D2483" s="62">
        <v>1.27</v>
      </c>
    </row>
    <row r="2484" spans="1:4" x14ac:dyDescent="0.2">
      <c r="A2484" s="56">
        <v>42696</v>
      </c>
      <c r="B2484" s="56" t="s">
        <v>4299</v>
      </c>
      <c r="C2484" s="56" t="s">
        <v>2005</v>
      </c>
      <c r="D2484" s="62">
        <v>129.08000000000001</v>
      </c>
    </row>
    <row r="2485" spans="1:4" x14ac:dyDescent="0.2">
      <c r="A2485" s="56">
        <v>39875</v>
      </c>
      <c r="B2485" s="56" t="s">
        <v>4300</v>
      </c>
      <c r="C2485" s="56" t="s">
        <v>2005</v>
      </c>
      <c r="D2485" s="62">
        <v>628.51</v>
      </c>
    </row>
    <row r="2486" spans="1:4" x14ac:dyDescent="0.2">
      <c r="A2486" s="56">
        <v>39876</v>
      </c>
      <c r="B2486" s="56" t="s">
        <v>4301</v>
      </c>
      <c r="C2486" s="56" t="s">
        <v>2005</v>
      </c>
      <c r="D2486" s="62">
        <v>786.89</v>
      </c>
    </row>
    <row r="2487" spans="1:4" x14ac:dyDescent="0.2">
      <c r="A2487" s="56">
        <v>39877</v>
      </c>
      <c r="B2487" s="56" t="s">
        <v>4302</v>
      </c>
      <c r="C2487" s="56" t="s">
        <v>2005</v>
      </c>
      <c r="D2487" s="62">
        <v>1091.3800000000001</v>
      </c>
    </row>
    <row r="2488" spans="1:4" x14ac:dyDescent="0.2">
      <c r="A2488" s="56">
        <v>39878</v>
      </c>
      <c r="B2488" s="56" t="s">
        <v>4303</v>
      </c>
      <c r="C2488" s="56" t="s">
        <v>2005</v>
      </c>
      <c r="D2488" s="62">
        <v>1441.54</v>
      </c>
    </row>
    <row r="2489" spans="1:4" x14ac:dyDescent="0.2">
      <c r="A2489" s="56">
        <v>39872</v>
      </c>
      <c r="B2489" s="56" t="s">
        <v>4304</v>
      </c>
      <c r="C2489" s="56" t="s">
        <v>2005</v>
      </c>
      <c r="D2489" s="62">
        <v>431.01</v>
      </c>
    </row>
    <row r="2490" spans="1:4" x14ac:dyDescent="0.2">
      <c r="A2490" s="56">
        <v>39873</v>
      </c>
      <c r="B2490" s="56" t="s">
        <v>4305</v>
      </c>
      <c r="C2490" s="56" t="s">
        <v>2005</v>
      </c>
      <c r="D2490" s="62">
        <v>499.95</v>
      </c>
    </row>
    <row r="2491" spans="1:4" x14ac:dyDescent="0.2">
      <c r="A2491" s="56">
        <v>39874</v>
      </c>
      <c r="B2491" s="56" t="s">
        <v>4306</v>
      </c>
      <c r="C2491" s="56" t="s">
        <v>2005</v>
      </c>
      <c r="D2491" s="62">
        <v>549.13</v>
      </c>
    </row>
    <row r="2492" spans="1:4" x14ac:dyDescent="0.2">
      <c r="A2492" s="56">
        <v>3674</v>
      </c>
      <c r="B2492" s="56" t="s">
        <v>4307</v>
      </c>
      <c r="C2492" s="56" t="s">
        <v>2048</v>
      </c>
      <c r="D2492" s="62">
        <v>81.86</v>
      </c>
    </row>
    <row r="2493" spans="1:4" x14ac:dyDescent="0.2">
      <c r="A2493" s="56">
        <v>3681</v>
      </c>
      <c r="B2493" s="56" t="s">
        <v>4308</v>
      </c>
      <c r="C2493" s="56" t="s">
        <v>2048</v>
      </c>
      <c r="D2493" s="62">
        <v>121.8</v>
      </c>
    </row>
    <row r="2494" spans="1:4" x14ac:dyDescent="0.2">
      <c r="A2494" s="56">
        <v>3676</v>
      </c>
      <c r="B2494" s="56" t="s">
        <v>4309</v>
      </c>
      <c r="C2494" s="56" t="s">
        <v>2048</v>
      </c>
      <c r="D2494" s="62">
        <v>458.37</v>
      </c>
    </row>
    <row r="2495" spans="1:4" x14ac:dyDescent="0.2">
      <c r="A2495" s="56">
        <v>3679</v>
      </c>
      <c r="B2495" s="56" t="s">
        <v>4310</v>
      </c>
      <c r="C2495" s="56" t="s">
        <v>2048</v>
      </c>
      <c r="D2495" s="62">
        <v>379.22</v>
      </c>
    </row>
    <row r="2496" spans="1:4" x14ac:dyDescent="0.2">
      <c r="A2496" s="56">
        <v>3672</v>
      </c>
      <c r="B2496" s="56" t="s">
        <v>4311</v>
      </c>
      <c r="C2496" s="56" t="s">
        <v>2048</v>
      </c>
      <c r="D2496" s="62">
        <v>1.29</v>
      </c>
    </row>
    <row r="2497" spans="1:4" x14ac:dyDescent="0.2">
      <c r="A2497" s="56">
        <v>3671</v>
      </c>
      <c r="B2497" s="56" t="s">
        <v>4312</v>
      </c>
      <c r="C2497" s="56" t="s">
        <v>2048</v>
      </c>
      <c r="D2497" s="62">
        <v>1.22</v>
      </c>
    </row>
    <row r="2498" spans="1:4" x14ac:dyDescent="0.2">
      <c r="A2498" s="56">
        <v>3673</v>
      </c>
      <c r="B2498" s="56" t="s">
        <v>4313</v>
      </c>
      <c r="C2498" s="56" t="s">
        <v>2048</v>
      </c>
      <c r="D2498" s="62">
        <v>1.91</v>
      </c>
    </row>
    <row r="2499" spans="1:4" x14ac:dyDescent="0.2">
      <c r="A2499" s="56">
        <v>38394</v>
      </c>
      <c r="B2499" s="56" t="s">
        <v>4314</v>
      </c>
      <c r="C2499" s="56" t="s">
        <v>2005</v>
      </c>
      <c r="D2499" s="62">
        <v>335.32</v>
      </c>
    </row>
    <row r="2500" spans="1:4" x14ac:dyDescent="0.2">
      <c r="A2500" s="56">
        <v>3729</v>
      </c>
      <c r="B2500" s="56" t="s">
        <v>4315</v>
      </c>
      <c r="C2500" s="56" t="s">
        <v>2005</v>
      </c>
      <c r="D2500" s="62">
        <v>138.24</v>
      </c>
    </row>
    <row r="2501" spans="1:4" x14ac:dyDescent="0.2">
      <c r="A2501" s="56">
        <v>39357</v>
      </c>
      <c r="B2501" s="56" t="s">
        <v>4316</v>
      </c>
      <c r="C2501" s="56" t="s">
        <v>2005</v>
      </c>
      <c r="D2501" s="62">
        <v>96.59</v>
      </c>
    </row>
    <row r="2502" spans="1:4" x14ac:dyDescent="0.2">
      <c r="A2502" s="56">
        <v>39358</v>
      </c>
      <c r="B2502" s="56" t="s">
        <v>4317</v>
      </c>
      <c r="C2502" s="56" t="s">
        <v>2005</v>
      </c>
      <c r="D2502" s="62">
        <v>105.92</v>
      </c>
    </row>
    <row r="2503" spans="1:4" x14ac:dyDescent="0.2">
      <c r="A2503" s="56">
        <v>39356</v>
      </c>
      <c r="B2503" s="56" t="s">
        <v>4318</v>
      </c>
      <c r="C2503" s="56" t="s">
        <v>2005</v>
      </c>
      <c r="D2503" s="62">
        <v>180.7</v>
      </c>
    </row>
    <row r="2504" spans="1:4" x14ac:dyDescent="0.2">
      <c r="A2504" s="56">
        <v>39355</v>
      </c>
      <c r="B2504" s="56" t="s">
        <v>4319</v>
      </c>
      <c r="C2504" s="56" t="s">
        <v>2005</v>
      </c>
      <c r="D2504" s="62">
        <v>155.5</v>
      </c>
    </row>
    <row r="2505" spans="1:4" x14ac:dyDescent="0.2">
      <c r="A2505" s="56">
        <v>39353</v>
      </c>
      <c r="B2505" s="56" t="s">
        <v>4320</v>
      </c>
      <c r="C2505" s="56" t="s">
        <v>2005</v>
      </c>
      <c r="D2505" s="62">
        <v>213.24</v>
      </c>
    </row>
    <row r="2506" spans="1:4" x14ac:dyDescent="0.2">
      <c r="A2506" s="56">
        <v>39354</v>
      </c>
      <c r="B2506" s="56" t="s">
        <v>4321</v>
      </c>
      <c r="C2506" s="56" t="s">
        <v>2005</v>
      </c>
      <c r="D2506" s="62">
        <v>212.53</v>
      </c>
    </row>
    <row r="2507" spans="1:4" x14ac:dyDescent="0.2">
      <c r="A2507" s="56">
        <v>39398</v>
      </c>
      <c r="B2507" s="56" t="s">
        <v>4322</v>
      </c>
      <c r="C2507" s="56" t="s">
        <v>2005</v>
      </c>
      <c r="D2507" s="62">
        <v>179.93</v>
      </c>
    </row>
    <row r="2508" spans="1:4" x14ac:dyDescent="0.2">
      <c r="A2508" s="56">
        <v>13343</v>
      </c>
      <c r="B2508" s="56" t="s">
        <v>4323</v>
      </c>
      <c r="C2508" s="56" t="s">
        <v>2005</v>
      </c>
      <c r="D2508" s="62">
        <v>47.6</v>
      </c>
    </row>
    <row r="2509" spans="1:4" x14ac:dyDescent="0.2">
      <c r="A2509" s="56">
        <v>12118</v>
      </c>
      <c r="B2509" s="56" t="s">
        <v>4324</v>
      </c>
      <c r="C2509" s="56" t="s">
        <v>2005</v>
      </c>
      <c r="D2509" s="62">
        <v>25.48</v>
      </c>
    </row>
    <row r="2510" spans="1:4" x14ac:dyDescent="0.2">
      <c r="A2510" s="56">
        <v>39482</v>
      </c>
      <c r="B2510" s="56" t="s">
        <v>4325</v>
      </c>
      <c r="C2510" s="56" t="s">
        <v>2005</v>
      </c>
      <c r="D2510" s="62">
        <v>746.63</v>
      </c>
    </row>
    <row r="2511" spans="1:4" x14ac:dyDescent="0.2">
      <c r="A2511" s="56">
        <v>39486</v>
      </c>
      <c r="B2511" s="56" t="s">
        <v>4326</v>
      </c>
      <c r="C2511" s="56" t="s">
        <v>2005</v>
      </c>
      <c r="D2511" s="62">
        <v>609.36</v>
      </c>
    </row>
    <row r="2512" spans="1:4" x14ac:dyDescent="0.2">
      <c r="A2512" s="56">
        <v>39484</v>
      </c>
      <c r="B2512" s="56" t="s">
        <v>498</v>
      </c>
      <c r="C2512" s="56" t="s">
        <v>2005</v>
      </c>
      <c r="D2512" s="62">
        <v>746.63</v>
      </c>
    </row>
    <row r="2513" spans="1:4" x14ac:dyDescent="0.2">
      <c r="A2513" s="56">
        <v>39488</v>
      </c>
      <c r="B2513" s="56" t="s">
        <v>4327</v>
      </c>
      <c r="C2513" s="56" t="s">
        <v>2005</v>
      </c>
      <c r="D2513" s="62">
        <v>619.33000000000004</v>
      </c>
    </row>
    <row r="2514" spans="1:4" x14ac:dyDescent="0.2">
      <c r="A2514" s="56">
        <v>39485</v>
      </c>
      <c r="B2514" s="56" t="s">
        <v>4328</v>
      </c>
      <c r="C2514" s="56" t="s">
        <v>2005</v>
      </c>
      <c r="D2514" s="62">
        <v>746.63</v>
      </c>
    </row>
    <row r="2515" spans="1:4" x14ac:dyDescent="0.2">
      <c r="A2515" s="56">
        <v>39489</v>
      </c>
      <c r="B2515" s="56" t="s">
        <v>4329</v>
      </c>
      <c r="C2515" s="56" t="s">
        <v>2005</v>
      </c>
      <c r="D2515" s="62">
        <v>629.84</v>
      </c>
    </row>
    <row r="2516" spans="1:4" x14ac:dyDescent="0.2">
      <c r="A2516" s="56">
        <v>39490</v>
      </c>
      <c r="B2516" s="56" t="s">
        <v>4330</v>
      </c>
      <c r="C2516" s="56" t="s">
        <v>2005</v>
      </c>
      <c r="D2516" s="62">
        <v>938.53</v>
      </c>
    </row>
    <row r="2517" spans="1:4" x14ac:dyDescent="0.2">
      <c r="A2517" s="56">
        <v>39494</v>
      </c>
      <c r="B2517" s="56" t="s">
        <v>4331</v>
      </c>
      <c r="C2517" s="56" t="s">
        <v>2005</v>
      </c>
      <c r="D2517" s="62">
        <v>673.95</v>
      </c>
    </row>
    <row r="2518" spans="1:4" x14ac:dyDescent="0.2">
      <c r="A2518" s="56">
        <v>39495</v>
      </c>
      <c r="B2518" s="56" t="s">
        <v>4332</v>
      </c>
      <c r="C2518" s="56" t="s">
        <v>2005</v>
      </c>
      <c r="D2518" s="62">
        <v>759.45</v>
      </c>
    </row>
    <row r="2519" spans="1:4" x14ac:dyDescent="0.2">
      <c r="A2519" s="56">
        <v>39496</v>
      </c>
      <c r="B2519" s="56" t="s">
        <v>4333</v>
      </c>
      <c r="C2519" s="56" t="s">
        <v>2005</v>
      </c>
      <c r="D2519" s="62">
        <v>835.39</v>
      </c>
    </row>
    <row r="2520" spans="1:4" x14ac:dyDescent="0.2">
      <c r="A2520" s="56">
        <v>39492</v>
      </c>
      <c r="B2520" s="56" t="s">
        <v>474</v>
      </c>
      <c r="C2520" s="56" t="s">
        <v>2005</v>
      </c>
      <c r="D2520" s="62">
        <v>967.15</v>
      </c>
    </row>
    <row r="2521" spans="1:4" x14ac:dyDescent="0.2">
      <c r="A2521" s="56">
        <v>39497</v>
      </c>
      <c r="B2521" s="56" t="s">
        <v>4334</v>
      </c>
      <c r="C2521" s="56" t="s">
        <v>2005</v>
      </c>
      <c r="D2521" s="62">
        <v>873.6</v>
      </c>
    </row>
    <row r="2522" spans="1:4" x14ac:dyDescent="0.2">
      <c r="A2522" s="56">
        <v>39493</v>
      </c>
      <c r="B2522" s="56" t="s">
        <v>4335</v>
      </c>
      <c r="C2522" s="56" t="s">
        <v>2005</v>
      </c>
      <c r="D2522" s="62">
        <v>1037.3599999999999</v>
      </c>
    </row>
    <row r="2523" spans="1:4" x14ac:dyDescent="0.2">
      <c r="A2523" s="56">
        <v>39500</v>
      </c>
      <c r="B2523" s="56" t="s">
        <v>4336</v>
      </c>
      <c r="C2523" s="56" t="s">
        <v>2005</v>
      </c>
      <c r="D2523" s="62">
        <v>1131.8499999999999</v>
      </c>
    </row>
    <row r="2524" spans="1:4" x14ac:dyDescent="0.2">
      <c r="A2524" s="56">
        <v>39498</v>
      </c>
      <c r="B2524" s="56" t="s">
        <v>4337</v>
      </c>
      <c r="C2524" s="56" t="s">
        <v>2005</v>
      </c>
      <c r="D2524" s="62">
        <v>1395.95</v>
      </c>
    </row>
    <row r="2525" spans="1:4" x14ac:dyDescent="0.2">
      <c r="A2525" s="56">
        <v>43628</v>
      </c>
      <c r="B2525" s="56" t="s">
        <v>4338</v>
      </c>
      <c r="C2525" s="56" t="s">
        <v>2005</v>
      </c>
      <c r="D2525" s="62">
        <v>1100.31</v>
      </c>
    </row>
    <row r="2526" spans="1:4" x14ac:dyDescent="0.2">
      <c r="A2526" s="56">
        <v>39501</v>
      </c>
      <c r="B2526" s="56" t="s">
        <v>4339</v>
      </c>
      <c r="C2526" s="56" t="s">
        <v>2005</v>
      </c>
      <c r="D2526" s="62">
        <v>1162.5</v>
      </c>
    </row>
    <row r="2527" spans="1:4" x14ac:dyDescent="0.2">
      <c r="A2527" s="56">
        <v>39499</v>
      </c>
      <c r="B2527" s="56" t="s">
        <v>4340</v>
      </c>
      <c r="C2527" s="56" t="s">
        <v>2005</v>
      </c>
      <c r="D2527" s="62">
        <v>1415.77</v>
      </c>
    </row>
    <row r="2528" spans="1:4" x14ac:dyDescent="0.2">
      <c r="A2528" s="56">
        <v>43621</v>
      </c>
      <c r="B2528" s="56" t="s">
        <v>4341</v>
      </c>
      <c r="C2528" s="56" t="s">
        <v>2005</v>
      </c>
      <c r="D2528" s="62">
        <v>1169.07</v>
      </c>
    </row>
    <row r="2529" spans="1:4" x14ac:dyDescent="0.2">
      <c r="A2529" s="56">
        <v>3733</v>
      </c>
      <c r="B2529" s="56" t="s">
        <v>4342</v>
      </c>
      <c r="C2529" s="56" t="s">
        <v>2376</v>
      </c>
      <c r="D2529" s="62">
        <v>72.989999999999995</v>
      </c>
    </row>
    <row r="2530" spans="1:4" x14ac:dyDescent="0.2">
      <c r="A2530" s="56">
        <v>3731</v>
      </c>
      <c r="B2530" s="56" t="s">
        <v>4343</v>
      </c>
      <c r="C2530" s="56" t="s">
        <v>2376</v>
      </c>
      <c r="D2530" s="62">
        <v>67.75</v>
      </c>
    </row>
    <row r="2531" spans="1:4" x14ac:dyDescent="0.2">
      <c r="A2531" s="56">
        <v>38137</v>
      </c>
      <c r="B2531" s="56" t="s">
        <v>4344</v>
      </c>
      <c r="C2531" s="56" t="s">
        <v>2376</v>
      </c>
      <c r="D2531" s="62">
        <v>68.150000000000006</v>
      </c>
    </row>
    <row r="2532" spans="1:4" x14ac:dyDescent="0.2">
      <c r="A2532" s="56">
        <v>38135</v>
      </c>
      <c r="B2532" s="56" t="s">
        <v>4345</v>
      </c>
      <c r="C2532" s="56" t="s">
        <v>2376</v>
      </c>
      <c r="D2532" s="62">
        <v>86.39</v>
      </c>
    </row>
    <row r="2533" spans="1:4" x14ac:dyDescent="0.2">
      <c r="A2533" s="56">
        <v>38138</v>
      </c>
      <c r="B2533" s="56" t="s">
        <v>4346</v>
      </c>
      <c r="C2533" s="56" t="s">
        <v>2376</v>
      </c>
      <c r="D2533" s="62">
        <v>66.92</v>
      </c>
    </row>
    <row r="2534" spans="1:4" x14ac:dyDescent="0.2">
      <c r="A2534" s="56">
        <v>3736</v>
      </c>
      <c r="B2534" s="56" t="s">
        <v>1065</v>
      </c>
      <c r="C2534" s="56" t="s">
        <v>2376</v>
      </c>
      <c r="D2534" s="62">
        <v>78.45</v>
      </c>
    </row>
    <row r="2535" spans="1:4" x14ac:dyDescent="0.2">
      <c r="A2535" s="56">
        <v>3741</v>
      </c>
      <c r="B2535" s="56" t="s">
        <v>4347</v>
      </c>
      <c r="C2535" s="56" t="s">
        <v>2376</v>
      </c>
      <c r="D2535" s="62">
        <v>81.77</v>
      </c>
    </row>
    <row r="2536" spans="1:4" x14ac:dyDescent="0.2">
      <c r="A2536" s="56">
        <v>3745</v>
      </c>
      <c r="B2536" s="56" t="s">
        <v>4348</v>
      </c>
      <c r="C2536" s="56" t="s">
        <v>2376</v>
      </c>
      <c r="D2536" s="62">
        <v>88.18</v>
      </c>
    </row>
    <row r="2537" spans="1:4" x14ac:dyDescent="0.2">
      <c r="A2537" s="56">
        <v>3743</v>
      </c>
      <c r="B2537" s="56" t="s">
        <v>4349</v>
      </c>
      <c r="C2537" s="56" t="s">
        <v>2376</v>
      </c>
      <c r="D2537" s="62">
        <v>81.489999999999995</v>
      </c>
    </row>
    <row r="2538" spans="1:4" x14ac:dyDescent="0.2">
      <c r="A2538" s="56">
        <v>3744</v>
      </c>
      <c r="B2538" s="56" t="s">
        <v>4350</v>
      </c>
      <c r="C2538" s="56" t="s">
        <v>2376</v>
      </c>
      <c r="D2538" s="62">
        <v>89.7</v>
      </c>
    </row>
    <row r="2539" spans="1:4" x14ac:dyDescent="0.2">
      <c r="A2539" s="56">
        <v>3739</v>
      </c>
      <c r="B2539" s="56" t="s">
        <v>4351</v>
      </c>
      <c r="C2539" s="56" t="s">
        <v>2376</v>
      </c>
      <c r="D2539" s="62">
        <v>94.26</v>
      </c>
    </row>
    <row r="2540" spans="1:4" x14ac:dyDescent="0.2">
      <c r="A2540" s="56">
        <v>3737</v>
      </c>
      <c r="B2540" s="56" t="s">
        <v>4352</v>
      </c>
      <c r="C2540" s="56" t="s">
        <v>2376</v>
      </c>
      <c r="D2540" s="62">
        <v>98.82</v>
      </c>
    </row>
    <row r="2541" spans="1:4" x14ac:dyDescent="0.2">
      <c r="A2541" s="56">
        <v>3738</v>
      </c>
      <c r="B2541" s="56" t="s">
        <v>4353</v>
      </c>
      <c r="C2541" s="56" t="s">
        <v>2376</v>
      </c>
      <c r="D2541" s="62">
        <v>114.02</v>
      </c>
    </row>
    <row r="2542" spans="1:4" x14ac:dyDescent="0.2">
      <c r="A2542" s="56">
        <v>3747</v>
      </c>
      <c r="B2542" s="56" t="s">
        <v>4354</v>
      </c>
      <c r="C2542" s="56" t="s">
        <v>2376</v>
      </c>
      <c r="D2542" s="62">
        <v>89.7</v>
      </c>
    </row>
    <row r="2543" spans="1:4" x14ac:dyDescent="0.2">
      <c r="A2543" s="56">
        <v>11649</v>
      </c>
      <c r="B2543" s="56" t="s">
        <v>4355</v>
      </c>
      <c r="C2543" s="56" t="s">
        <v>2005</v>
      </c>
      <c r="D2543" s="62">
        <v>650.70000000000005</v>
      </c>
    </row>
    <row r="2544" spans="1:4" x14ac:dyDescent="0.2">
      <c r="A2544" s="56">
        <v>11650</v>
      </c>
      <c r="B2544" s="56" t="s">
        <v>4356</v>
      </c>
      <c r="C2544" s="56" t="s">
        <v>2005</v>
      </c>
      <c r="D2544" s="62">
        <v>1109.0899999999999</v>
      </c>
    </row>
    <row r="2545" spans="1:4" x14ac:dyDescent="0.2">
      <c r="A2545" s="56">
        <v>3742</v>
      </c>
      <c r="B2545" s="56" t="s">
        <v>4357</v>
      </c>
      <c r="C2545" s="56" t="s">
        <v>2376</v>
      </c>
      <c r="D2545" s="62">
        <v>118.28</v>
      </c>
    </row>
    <row r="2546" spans="1:4" x14ac:dyDescent="0.2">
      <c r="A2546" s="56">
        <v>3746</v>
      </c>
      <c r="B2546" s="56" t="s">
        <v>4358</v>
      </c>
      <c r="C2546" s="56" t="s">
        <v>2376</v>
      </c>
      <c r="D2546" s="62">
        <v>138.1</v>
      </c>
    </row>
    <row r="2547" spans="1:4" x14ac:dyDescent="0.2">
      <c r="A2547" s="56">
        <v>21106</v>
      </c>
      <c r="B2547" s="56" t="s">
        <v>4359</v>
      </c>
      <c r="C2547" s="56" t="s">
        <v>2052</v>
      </c>
      <c r="D2547" s="62">
        <v>39.04</v>
      </c>
    </row>
    <row r="2548" spans="1:4" x14ac:dyDescent="0.2">
      <c r="A2548" s="56">
        <v>3755</v>
      </c>
      <c r="B2548" s="56" t="s">
        <v>4360</v>
      </c>
      <c r="C2548" s="56" t="s">
        <v>2005</v>
      </c>
      <c r="D2548" s="62">
        <v>20</v>
      </c>
    </row>
    <row r="2549" spans="1:4" x14ac:dyDescent="0.2">
      <c r="A2549" s="56">
        <v>3750</v>
      </c>
      <c r="B2549" s="56" t="s">
        <v>4361</v>
      </c>
      <c r="C2549" s="56" t="s">
        <v>2005</v>
      </c>
      <c r="D2549" s="62">
        <v>26.9</v>
      </c>
    </row>
    <row r="2550" spans="1:4" x14ac:dyDescent="0.2">
      <c r="A2550" s="56">
        <v>3756</v>
      </c>
      <c r="B2550" s="56" t="s">
        <v>4362</v>
      </c>
      <c r="C2550" s="56" t="s">
        <v>2005</v>
      </c>
      <c r="D2550" s="62">
        <v>50.26</v>
      </c>
    </row>
    <row r="2551" spans="1:4" x14ac:dyDescent="0.2">
      <c r="A2551" s="56">
        <v>39377</v>
      </c>
      <c r="B2551" s="56" t="s">
        <v>4363</v>
      </c>
      <c r="C2551" s="56" t="s">
        <v>2005</v>
      </c>
      <c r="D2551" s="62">
        <v>148.9</v>
      </c>
    </row>
    <row r="2552" spans="1:4" x14ac:dyDescent="0.2">
      <c r="A2552" s="56">
        <v>38191</v>
      </c>
      <c r="B2552" s="56" t="s">
        <v>4364</v>
      </c>
      <c r="C2552" s="56" t="s">
        <v>2005</v>
      </c>
      <c r="D2552" s="62">
        <v>11.08</v>
      </c>
    </row>
    <row r="2553" spans="1:4" x14ac:dyDescent="0.2">
      <c r="A2553" s="56">
        <v>39381</v>
      </c>
      <c r="B2553" s="56" t="s">
        <v>4365</v>
      </c>
      <c r="C2553" s="56" t="s">
        <v>2005</v>
      </c>
      <c r="D2553" s="62">
        <v>10.34</v>
      </c>
    </row>
    <row r="2554" spans="1:4" x14ac:dyDescent="0.2">
      <c r="A2554" s="56">
        <v>38780</v>
      </c>
      <c r="B2554" s="56" t="s">
        <v>4366</v>
      </c>
      <c r="C2554" s="56" t="s">
        <v>2005</v>
      </c>
      <c r="D2554" s="62">
        <v>12.65</v>
      </c>
    </row>
    <row r="2555" spans="1:4" x14ac:dyDescent="0.2">
      <c r="A2555" s="56">
        <v>38781</v>
      </c>
      <c r="B2555" s="56" t="s">
        <v>4367</v>
      </c>
      <c r="C2555" s="56" t="s">
        <v>2005</v>
      </c>
      <c r="D2555" s="62">
        <v>42.71</v>
      </c>
    </row>
    <row r="2556" spans="1:4" x14ac:dyDescent="0.2">
      <c r="A2556" s="56">
        <v>38192</v>
      </c>
      <c r="B2556" s="56" t="s">
        <v>4368</v>
      </c>
      <c r="C2556" s="56" t="s">
        <v>2005</v>
      </c>
      <c r="D2556" s="62">
        <v>77.28</v>
      </c>
    </row>
    <row r="2557" spans="1:4" x14ac:dyDescent="0.2">
      <c r="A2557" s="56">
        <v>3753</v>
      </c>
      <c r="B2557" s="56" t="s">
        <v>4369</v>
      </c>
      <c r="C2557" s="56" t="s">
        <v>2005</v>
      </c>
      <c r="D2557" s="62">
        <v>6.76</v>
      </c>
    </row>
    <row r="2558" spans="1:4" x14ac:dyDescent="0.2">
      <c r="A2558" s="56">
        <v>38782</v>
      </c>
      <c r="B2558" s="56" t="s">
        <v>4370</v>
      </c>
      <c r="C2558" s="56" t="s">
        <v>2005</v>
      </c>
      <c r="D2558" s="62">
        <v>8.81</v>
      </c>
    </row>
    <row r="2559" spans="1:4" x14ac:dyDescent="0.2">
      <c r="A2559" s="56">
        <v>38778</v>
      </c>
      <c r="B2559" s="56" t="s">
        <v>4371</v>
      </c>
      <c r="C2559" s="56" t="s">
        <v>2005</v>
      </c>
      <c r="D2559" s="62">
        <v>6.61</v>
      </c>
    </row>
    <row r="2560" spans="1:4" x14ac:dyDescent="0.2">
      <c r="A2560" s="56">
        <v>38779</v>
      </c>
      <c r="B2560" s="56" t="s">
        <v>4372</v>
      </c>
      <c r="C2560" s="56" t="s">
        <v>2005</v>
      </c>
      <c r="D2560" s="62">
        <v>7</v>
      </c>
    </row>
    <row r="2561" spans="1:4" x14ac:dyDescent="0.2">
      <c r="A2561" s="56">
        <v>39388</v>
      </c>
      <c r="B2561" s="56" t="s">
        <v>4373</v>
      </c>
      <c r="C2561" s="56" t="s">
        <v>2005</v>
      </c>
      <c r="D2561" s="62">
        <v>11.07</v>
      </c>
    </row>
    <row r="2562" spans="1:4" x14ac:dyDescent="0.2">
      <c r="A2562" s="56">
        <v>39387</v>
      </c>
      <c r="B2562" s="56" t="s">
        <v>1226</v>
      </c>
      <c r="C2562" s="56" t="s">
        <v>2005</v>
      </c>
      <c r="D2562" s="62">
        <v>17.25</v>
      </c>
    </row>
    <row r="2563" spans="1:4" x14ac:dyDescent="0.2">
      <c r="A2563" s="56">
        <v>39386</v>
      </c>
      <c r="B2563" s="56" t="s">
        <v>4374</v>
      </c>
      <c r="C2563" s="56" t="s">
        <v>2005</v>
      </c>
      <c r="D2563" s="62">
        <v>12.03</v>
      </c>
    </row>
    <row r="2564" spans="1:4" x14ac:dyDescent="0.2">
      <c r="A2564" s="56">
        <v>38194</v>
      </c>
      <c r="B2564" s="56" t="s">
        <v>4375</v>
      </c>
      <c r="C2564" s="56" t="s">
        <v>2005</v>
      </c>
      <c r="D2564" s="62">
        <v>9</v>
      </c>
    </row>
    <row r="2565" spans="1:4" x14ac:dyDescent="0.2">
      <c r="A2565" s="56">
        <v>38193</v>
      </c>
      <c r="B2565" s="56" t="s">
        <v>4376</v>
      </c>
      <c r="C2565" s="56" t="s">
        <v>2005</v>
      </c>
      <c r="D2565" s="62">
        <v>7.82</v>
      </c>
    </row>
    <row r="2566" spans="1:4" x14ac:dyDescent="0.2">
      <c r="A2566" s="56">
        <v>12216</v>
      </c>
      <c r="B2566" s="56" t="s">
        <v>4377</v>
      </c>
      <c r="C2566" s="56" t="s">
        <v>2005</v>
      </c>
      <c r="D2566" s="62">
        <v>38.65</v>
      </c>
    </row>
    <row r="2567" spans="1:4" x14ac:dyDescent="0.2">
      <c r="A2567" s="56">
        <v>3757</v>
      </c>
      <c r="B2567" s="56" t="s">
        <v>4378</v>
      </c>
      <c r="C2567" s="56" t="s">
        <v>2005</v>
      </c>
      <c r="D2567" s="62">
        <v>44.68</v>
      </c>
    </row>
    <row r="2568" spans="1:4" x14ac:dyDescent="0.2">
      <c r="A2568" s="56">
        <v>3758</v>
      </c>
      <c r="B2568" s="56" t="s">
        <v>4379</v>
      </c>
      <c r="C2568" s="56" t="s">
        <v>2005</v>
      </c>
      <c r="D2568" s="62">
        <v>52.1</v>
      </c>
    </row>
    <row r="2569" spans="1:4" x14ac:dyDescent="0.2">
      <c r="A2569" s="56">
        <v>12214</v>
      </c>
      <c r="B2569" s="56" t="s">
        <v>4380</v>
      </c>
      <c r="C2569" s="56" t="s">
        <v>2005</v>
      </c>
      <c r="D2569" s="62">
        <v>17.84</v>
      </c>
    </row>
    <row r="2570" spans="1:4" x14ac:dyDescent="0.2">
      <c r="A2570" s="56">
        <v>3749</v>
      </c>
      <c r="B2570" s="56" t="s">
        <v>4381</v>
      </c>
      <c r="C2570" s="56" t="s">
        <v>2005</v>
      </c>
      <c r="D2570" s="62">
        <v>31.8</v>
      </c>
    </row>
    <row r="2571" spans="1:4" x14ac:dyDescent="0.2">
      <c r="A2571" s="56">
        <v>3751</v>
      </c>
      <c r="B2571" s="56" t="s">
        <v>4382</v>
      </c>
      <c r="C2571" s="56" t="s">
        <v>2005</v>
      </c>
      <c r="D2571" s="62">
        <v>43.4</v>
      </c>
    </row>
    <row r="2572" spans="1:4" x14ac:dyDescent="0.2">
      <c r="A2572" s="56">
        <v>39376</v>
      </c>
      <c r="B2572" s="56" t="s">
        <v>4383</v>
      </c>
      <c r="C2572" s="56" t="s">
        <v>2005</v>
      </c>
      <c r="D2572" s="62">
        <v>36.58</v>
      </c>
    </row>
    <row r="2573" spans="1:4" x14ac:dyDescent="0.2">
      <c r="A2573" s="56">
        <v>3752</v>
      </c>
      <c r="B2573" s="56" t="s">
        <v>4384</v>
      </c>
      <c r="C2573" s="56" t="s">
        <v>2005</v>
      </c>
      <c r="D2573" s="62">
        <v>71.59</v>
      </c>
    </row>
    <row r="2574" spans="1:4" x14ac:dyDescent="0.2">
      <c r="A2574" s="56">
        <v>746</v>
      </c>
      <c r="B2574" s="56" t="s">
        <v>4385</v>
      </c>
      <c r="C2574" s="56" t="s">
        <v>2005</v>
      </c>
      <c r="D2574" s="62">
        <v>2356</v>
      </c>
    </row>
    <row r="2575" spans="1:4" x14ac:dyDescent="0.2">
      <c r="A2575" s="56">
        <v>20269</v>
      </c>
      <c r="B2575" s="56" t="s">
        <v>4386</v>
      </c>
      <c r="C2575" s="56" t="s">
        <v>2005</v>
      </c>
      <c r="D2575" s="62">
        <v>103.45</v>
      </c>
    </row>
    <row r="2576" spans="1:4" x14ac:dyDescent="0.2">
      <c r="A2576" s="56">
        <v>20270</v>
      </c>
      <c r="B2576" s="56" t="s">
        <v>4387</v>
      </c>
      <c r="C2576" s="56" t="s">
        <v>2005</v>
      </c>
      <c r="D2576" s="62">
        <v>114.31</v>
      </c>
    </row>
    <row r="2577" spans="1:4" x14ac:dyDescent="0.2">
      <c r="A2577" s="56">
        <v>11696</v>
      </c>
      <c r="B2577" s="56" t="s">
        <v>4388</v>
      </c>
      <c r="C2577" s="56" t="s">
        <v>2005</v>
      </c>
      <c r="D2577" s="62">
        <v>182.99</v>
      </c>
    </row>
    <row r="2578" spans="1:4" x14ac:dyDescent="0.2">
      <c r="A2578" s="56">
        <v>10427</v>
      </c>
      <c r="B2578" s="56" t="s">
        <v>4389</v>
      </c>
      <c r="C2578" s="56" t="s">
        <v>2005</v>
      </c>
      <c r="D2578" s="62">
        <v>512.08000000000004</v>
      </c>
    </row>
    <row r="2579" spans="1:4" x14ac:dyDescent="0.2">
      <c r="A2579" s="56">
        <v>10428</v>
      </c>
      <c r="B2579" s="56" t="s">
        <v>4390</v>
      </c>
      <c r="C2579" s="56" t="s">
        <v>2005</v>
      </c>
      <c r="D2579" s="62">
        <v>527.6</v>
      </c>
    </row>
    <row r="2580" spans="1:4" x14ac:dyDescent="0.2">
      <c r="A2580" s="56">
        <v>36521</v>
      </c>
      <c r="B2580" s="56" t="s">
        <v>4391</v>
      </c>
      <c r="C2580" s="56" t="s">
        <v>2005</v>
      </c>
      <c r="D2580" s="62">
        <v>164.62</v>
      </c>
    </row>
    <row r="2581" spans="1:4" x14ac:dyDescent="0.2">
      <c r="A2581" s="56">
        <v>36794</v>
      </c>
      <c r="B2581" s="56" t="s">
        <v>4392</v>
      </c>
      <c r="C2581" s="56" t="s">
        <v>2005</v>
      </c>
      <c r="D2581" s="62">
        <v>175.25</v>
      </c>
    </row>
    <row r="2582" spans="1:4" x14ac:dyDescent="0.2">
      <c r="A2582" s="56">
        <v>10426</v>
      </c>
      <c r="B2582" s="56" t="s">
        <v>4393</v>
      </c>
      <c r="C2582" s="56" t="s">
        <v>2005</v>
      </c>
      <c r="D2582" s="62">
        <v>196.24</v>
      </c>
    </row>
    <row r="2583" spans="1:4" x14ac:dyDescent="0.2">
      <c r="A2583" s="56">
        <v>10425</v>
      </c>
      <c r="B2583" s="56" t="s">
        <v>4394</v>
      </c>
      <c r="C2583" s="56" t="s">
        <v>2005</v>
      </c>
      <c r="D2583" s="62">
        <v>99.56</v>
      </c>
    </row>
    <row r="2584" spans="1:4" x14ac:dyDescent="0.2">
      <c r="A2584" s="56">
        <v>10431</v>
      </c>
      <c r="B2584" s="56" t="s">
        <v>4395</v>
      </c>
      <c r="C2584" s="56" t="s">
        <v>2005</v>
      </c>
      <c r="D2584" s="62">
        <v>340.85</v>
      </c>
    </row>
    <row r="2585" spans="1:4" x14ac:dyDescent="0.2">
      <c r="A2585" s="56">
        <v>10429</v>
      </c>
      <c r="B2585" s="56" t="s">
        <v>4396</v>
      </c>
      <c r="C2585" s="56" t="s">
        <v>2005</v>
      </c>
      <c r="D2585" s="62">
        <v>168.15</v>
      </c>
    </row>
    <row r="2586" spans="1:4" x14ac:dyDescent="0.2">
      <c r="A2586" s="56">
        <v>2354</v>
      </c>
      <c r="B2586" s="56" t="s">
        <v>4397</v>
      </c>
      <c r="C2586" s="56" t="s">
        <v>2142</v>
      </c>
      <c r="D2586" s="62">
        <v>10.79</v>
      </c>
    </row>
    <row r="2587" spans="1:4" x14ac:dyDescent="0.2">
      <c r="A2587" s="56">
        <v>40932</v>
      </c>
      <c r="B2587" s="56" t="s">
        <v>4398</v>
      </c>
      <c r="C2587" s="56" t="s">
        <v>2144</v>
      </c>
      <c r="D2587" s="62">
        <v>1905.66</v>
      </c>
    </row>
    <row r="2588" spans="1:4" x14ac:dyDescent="0.2">
      <c r="A2588" s="56">
        <v>10853</v>
      </c>
      <c r="B2588" s="56" t="s">
        <v>1802</v>
      </c>
      <c r="C2588" s="56" t="s">
        <v>2005</v>
      </c>
      <c r="D2588" s="62">
        <v>89.45</v>
      </c>
    </row>
    <row r="2589" spans="1:4" x14ac:dyDescent="0.2">
      <c r="A2589" s="56">
        <v>5093</v>
      </c>
      <c r="B2589" s="56" t="s">
        <v>4399</v>
      </c>
      <c r="C2589" s="56" t="s">
        <v>2390</v>
      </c>
      <c r="D2589" s="62">
        <v>15.39</v>
      </c>
    </row>
    <row r="2590" spans="1:4" x14ac:dyDescent="0.2">
      <c r="A2590" s="56">
        <v>44331</v>
      </c>
      <c r="B2590" s="56" t="s">
        <v>4400</v>
      </c>
      <c r="C2590" s="56" t="s">
        <v>2053</v>
      </c>
      <c r="D2590" s="62">
        <v>56.61</v>
      </c>
    </row>
    <row r="2591" spans="1:4" x14ac:dyDescent="0.2">
      <c r="A2591" s="56">
        <v>37768</v>
      </c>
      <c r="B2591" s="56" t="s">
        <v>4401</v>
      </c>
      <c r="C2591" s="56" t="s">
        <v>2005</v>
      </c>
      <c r="D2591" s="62">
        <v>235000</v>
      </c>
    </row>
    <row r="2592" spans="1:4" x14ac:dyDescent="0.2">
      <c r="A2592" s="56">
        <v>37773</v>
      </c>
      <c r="B2592" s="56" t="s">
        <v>4402</v>
      </c>
      <c r="C2592" s="56" t="s">
        <v>2005</v>
      </c>
      <c r="D2592" s="62">
        <v>199554.62</v>
      </c>
    </row>
    <row r="2593" spans="1:4" x14ac:dyDescent="0.2">
      <c r="A2593" s="56">
        <v>37769</v>
      </c>
      <c r="B2593" s="56" t="s">
        <v>4403</v>
      </c>
      <c r="C2593" s="56" t="s">
        <v>2005</v>
      </c>
      <c r="D2593" s="62">
        <v>334079.57</v>
      </c>
    </row>
    <row r="2594" spans="1:4" x14ac:dyDescent="0.2">
      <c r="A2594" s="56">
        <v>37770</v>
      </c>
      <c r="B2594" s="56" t="s">
        <v>4404</v>
      </c>
      <c r="C2594" s="56" t="s">
        <v>2005</v>
      </c>
      <c r="D2594" s="62">
        <v>566986.32999999996</v>
      </c>
    </row>
    <row r="2595" spans="1:4" x14ac:dyDescent="0.2">
      <c r="A2595" s="56">
        <v>38382</v>
      </c>
      <c r="B2595" s="56" t="s">
        <v>4405</v>
      </c>
      <c r="C2595" s="56" t="s">
        <v>2005</v>
      </c>
      <c r="D2595" s="62">
        <v>12.2</v>
      </c>
    </row>
    <row r="2596" spans="1:4" x14ac:dyDescent="0.2">
      <c r="A2596" s="56">
        <v>38383</v>
      </c>
      <c r="B2596" s="56" t="s">
        <v>756</v>
      </c>
      <c r="C2596" s="56" t="s">
        <v>2005</v>
      </c>
      <c r="D2596" s="62">
        <v>2.2799999999999998</v>
      </c>
    </row>
    <row r="2597" spans="1:4" x14ac:dyDescent="0.2">
      <c r="A2597" s="56">
        <v>3768</v>
      </c>
      <c r="B2597" s="56" t="s">
        <v>4406</v>
      </c>
      <c r="C2597" s="56" t="s">
        <v>2005</v>
      </c>
      <c r="D2597" s="62">
        <v>3.24</v>
      </c>
    </row>
    <row r="2598" spans="1:4" x14ac:dyDescent="0.2">
      <c r="A2598" s="56">
        <v>3767</v>
      </c>
      <c r="B2598" s="56" t="s">
        <v>733</v>
      </c>
      <c r="C2598" s="56" t="s">
        <v>2005</v>
      </c>
      <c r="D2598" s="62">
        <v>1.08</v>
      </c>
    </row>
    <row r="2599" spans="1:4" x14ac:dyDescent="0.2">
      <c r="A2599" s="56">
        <v>13192</v>
      </c>
      <c r="B2599" s="56" t="s">
        <v>4407</v>
      </c>
      <c r="C2599" s="56" t="s">
        <v>2005</v>
      </c>
      <c r="D2599" s="62">
        <v>5697.45</v>
      </c>
    </row>
    <row r="2600" spans="1:4" x14ac:dyDescent="0.2">
      <c r="A2600" s="56">
        <v>38413</v>
      </c>
      <c r="B2600" s="56" t="s">
        <v>4408</v>
      </c>
      <c r="C2600" s="56" t="s">
        <v>2005</v>
      </c>
      <c r="D2600" s="62">
        <v>942.27</v>
      </c>
    </row>
    <row r="2601" spans="1:4" x14ac:dyDescent="0.2">
      <c r="A2601" s="56">
        <v>42440</v>
      </c>
      <c r="B2601" s="56" t="s">
        <v>4409</v>
      </c>
      <c r="C2601" s="56" t="s">
        <v>2005</v>
      </c>
      <c r="D2601" s="62">
        <v>1225.03</v>
      </c>
    </row>
    <row r="2602" spans="1:4" x14ac:dyDescent="0.2">
      <c r="A2602" s="56">
        <v>20193</v>
      </c>
      <c r="B2602" s="56" t="s">
        <v>4410</v>
      </c>
      <c r="C2602" s="56" t="s">
        <v>4411</v>
      </c>
      <c r="D2602" s="62">
        <v>4.49</v>
      </c>
    </row>
    <row r="2603" spans="1:4" x14ac:dyDescent="0.2">
      <c r="A2603" s="56">
        <v>10527</v>
      </c>
      <c r="B2603" s="56" t="s">
        <v>4412</v>
      </c>
      <c r="C2603" s="56" t="s">
        <v>4413</v>
      </c>
      <c r="D2603" s="62">
        <v>13.5</v>
      </c>
    </row>
    <row r="2604" spans="1:4" x14ac:dyDescent="0.2">
      <c r="A2604" s="56">
        <v>41805</v>
      </c>
      <c r="B2604" s="56" t="s">
        <v>4414</v>
      </c>
      <c r="C2604" s="56" t="s">
        <v>2144</v>
      </c>
      <c r="D2604" s="62">
        <v>612.09</v>
      </c>
    </row>
    <row r="2605" spans="1:4" x14ac:dyDescent="0.2">
      <c r="A2605" s="56">
        <v>40271</v>
      </c>
      <c r="B2605" s="56" t="s">
        <v>378</v>
      </c>
      <c r="C2605" s="56" t="s">
        <v>2144</v>
      </c>
      <c r="D2605" s="62">
        <v>8.77</v>
      </c>
    </row>
    <row r="2606" spans="1:4" x14ac:dyDescent="0.2">
      <c r="A2606" s="56">
        <v>40287</v>
      </c>
      <c r="B2606" s="56" t="s">
        <v>380</v>
      </c>
      <c r="C2606" s="56" t="s">
        <v>2144</v>
      </c>
      <c r="D2606" s="62">
        <v>3.37</v>
      </c>
    </row>
    <row r="2607" spans="1:4" x14ac:dyDescent="0.2">
      <c r="A2607" s="56">
        <v>4084</v>
      </c>
      <c r="B2607" s="56" t="s">
        <v>4415</v>
      </c>
      <c r="C2607" s="56" t="s">
        <v>2142</v>
      </c>
      <c r="D2607" s="62">
        <v>2.7</v>
      </c>
    </row>
    <row r="2608" spans="1:4" x14ac:dyDescent="0.2">
      <c r="A2608" s="56">
        <v>743</v>
      </c>
      <c r="B2608" s="56" t="s">
        <v>4416</v>
      </c>
      <c r="C2608" s="56" t="s">
        <v>2142</v>
      </c>
      <c r="D2608" s="62">
        <v>2.7</v>
      </c>
    </row>
    <row r="2609" spans="1:4" x14ac:dyDescent="0.2">
      <c r="A2609" s="56">
        <v>40293</v>
      </c>
      <c r="B2609" s="56" t="s">
        <v>4417</v>
      </c>
      <c r="C2609" s="56" t="s">
        <v>2142</v>
      </c>
      <c r="D2609" s="62">
        <v>3.24</v>
      </c>
    </row>
    <row r="2610" spans="1:4" x14ac:dyDescent="0.2">
      <c r="A2610" s="56">
        <v>40294</v>
      </c>
      <c r="B2610" s="56" t="s">
        <v>4418</v>
      </c>
      <c r="C2610" s="56" t="s">
        <v>2142</v>
      </c>
      <c r="D2610" s="62">
        <v>2.7</v>
      </c>
    </row>
    <row r="2611" spans="1:4" x14ac:dyDescent="0.2">
      <c r="A2611" s="56">
        <v>4085</v>
      </c>
      <c r="B2611" s="56" t="s">
        <v>4419</v>
      </c>
      <c r="C2611" s="56" t="s">
        <v>2142</v>
      </c>
      <c r="D2611" s="62">
        <v>3.78</v>
      </c>
    </row>
    <row r="2612" spans="1:4" x14ac:dyDescent="0.2">
      <c r="A2612" s="56">
        <v>10779</v>
      </c>
      <c r="B2612" s="56" t="s">
        <v>4420</v>
      </c>
      <c r="C2612" s="56" t="s">
        <v>2144</v>
      </c>
      <c r="D2612" s="62">
        <v>1312.5</v>
      </c>
    </row>
    <row r="2613" spans="1:4" x14ac:dyDescent="0.2">
      <c r="A2613" s="56">
        <v>10777</v>
      </c>
      <c r="B2613" s="56" t="s">
        <v>4421</v>
      </c>
      <c r="C2613" s="56" t="s">
        <v>2144</v>
      </c>
      <c r="D2613" s="62">
        <v>1192.18</v>
      </c>
    </row>
    <row r="2614" spans="1:4" x14ac:dyDescent="0.2">
      <c r="A2614" s="56">
        <v>10775</v>
      </c>
      <c r="B2614" s="56" t="s">
        <v>4422</v>
      </c>
      <c r="C2614" s="56" t="s">
        <v>2144</v>
      </c>
      <c r="D2614" s="62">
        <v>1050</v>
      </c>
    </row>
    <row r="2615" spans="1:4" x14ac:dyDescent="0.2">
      <c r="A2615" s="56">
        <v>10776</v>
      </c>
      <c r="B2615" s="56" t="s">
        <v>4423</v>
      </c>
      <c r="C2615" s="56" t="s">
        <v>2144</v>
      </c>
      <c r="D2615" s="62">
        <v>820.31</v>
      </c>
    </row>
    <row r="2616" spans="1:4" x14ac:dyDescent="0.2">
      <c r="A2616" s="56">
        <v>10778</v>
      </c>
      <c r="B2616" s="56" t="s">
        <v>4424</v>
      </c>
      <c r="C2616" s="56" t="s">
        <v>2144</v>
      </c>
      <c r="D2616" s="62">
        <v>1312.5</v>
      </c>
    </row>
    <row r="2617" spans="1:4" x14ac:dyDescent="0.2">
      <c r="A2617" s="56">
        <v>40339</v>
      </c>
      <c r="B2617" s="56" t="s">
        <v>416</v>
      </c>
      <c r="C2617" s="56" t="s">
        <v>2144</v>
      </c>
      <c r="D2617" s="62">
        <v>3.37</v>
      </c>
    </row>
    <row r="2618" spans="1:4" x14ac:dyDescent="0.2">
      <c r="A2618" s="56">
        <v>10749</v>
      </c>
      <c r="B2618" s="56" t="s">
        <v>415</v>
      </c>
      <c r="C2618" s="56" t="s">
        <v>2144</v>
      </c>
      <c r="D2618" s="62">
        <v>6.18</v>
      </c>
    </row>
    <row r="2619" spans="1:4" x14ac:dyDescent="0.2">
      <c r="A2619" s="56">
        <v>40290</v>
      </c>
      <c r="B2619" s="56" t="s">
        <v>4425</v>
      </c>
      <c r="C2619" s="56" t="s">
        <v>4426</v>
      </c>
      <c r="D2619" s="62">
        <v>8.91</v>
      </c>
    </row>
    <row r="2620" spans="1:4" x14ac:dyDescent="0.2">
      <c r="A2620" s="56">
        <v>3346</v>
      </c>
      <c r="B2620" s="56" t="s">
        <v>4427</v>
      </c>
      <c r="C2620" s="56" t="s">
        <v>2142</v>
      </c>
      <c r="D2620" s="62">
        <v>18</v>
      </c>
    </row>
    <row r="2621" spans="1:4" x14ac:dyDescent="0.2">
      <c r="A2621" s="56">
        <v>3348</v>
      </c>
      <c r="B2621" s="56" t="s">
        <v>4428</v>
      </c>
      <c r="C2621" s="56" t="s">
        <v>2142</v>
      </c>
      <c r="D2621" s="62">
        <v>21.53</v>
      </c>
    </row>
    <row r="2622" spans="1:4" x14ac:dyDescent="0.2">
      <c r="A2622" s="56">
        <v>39833</v>
      </c>
      <c r="B2622" s="56" t="s">
        <v>4429</v>
      </c>
      <c r="C2622" s="56" t="s">
        <v>2142</v>
      </c>
      <c r="D2622" s="62">
        <v>29.49</v>
      </c>
    </row>
    <row r="2623" spans="1:4" x14ac:dyDescent="0.2">
      <c r="A2623" s="56">
        <v>7252</v>
      </c>
      <c r="B2623" s="56" t="s">
        <v>4430</v>
      </c>
      <c r="C2623" s="56" t="s">
        <v>2142</v>
      </c>
      <c r="D2623" s="62">
        <v>2.25</v>
      </c>
    </row>
    <row r="2624" spans="1:4" x14ac:dyDescent="0.2">
      <c r="A2624" s="56">
        <v>7247</v>
      </c>
      <c r="B2624" s="56" t="s">
        <v>4431</v>
      </c>
      <c r="C2624" s="56" t="s">
        <v>2142</v>
      </c>
      <c r="D2624" s="62">
        <v>2.25</v>
      </c>
    </row>
    <row r="2625" spans="1:4" x14ac:dyDescent="0.2">
      <c r="A2625" s="56">
        <v>40291</v>
      </c>
      <c r="B2625" s="56" t="s">
        <v>450</v>
      </c>
      <c r="C2625" s="56" t="s">
        <v>2144</v>
      </c>
      <c r="D2625" s="62">
        <v>470.94</v>
      </c>
    </row>
    <row r="2626" spans="1:4" x14ac:dyDescent="0.2">
      <c r="A2626" s="56">
        <v>40275</v>
      </c>
      <c r="B2626" s="56" t="s">
        <v>379</v>
      </c>
      <c r="C2626" s="56" t="s">
        <v>2144</v>
      </c>
      <c r="D2626" s="62">
        <v>13.5</v>
      </c>
    </row>
    <row r="2627" spans="1:4" x14ac:dyDescent="0.2">
      <c r="A2627" s="56">
        <v>42408</v>
      </c>
      <c r="B2627" s="56" t="s">
        <v>4432</v>
      </c>
      <c r="C2627" s="56" t="s">
        <v>2376</v>
      </c>
      <c r="D2627" s="62">
        <v>2.54</v>
      </c>
    </row>
    <row r="2628" spans="1:4" x14ac:dyDescent="0.2">
      <c r="A2628" s="56">
        <v>3777</v>
      </c>
      <c r="B2628" s="56" t="s">
        <v>4433</v>
      </c>
      <c r="C2628" s="56" t="s">
        <v>2376</v>
      </c>
      <c r="D2628" s="62">
        <v>1.83</v>
      </c>
    </row>
    <row r="2629" spans="1:4" x14ac:dyDescent="0.2">
      <c r="A2629" s="56">
        <v>3798</v>
      </c>
      <c r="B2629" s="56" t="s">
        <v>4434</v>
      </c>
      <c r="C2629" s="56" t="s">
        <v>2005</v>
      </c>
      <c r="D2629" s="62">
        <v>86.81</v>
      </c>
    </row>
    <row r="2630" spans="1:4" x14ac:dyDescent="0.2">
      <c r="A2630" s="56">
        <v>38769</v>
      </c>
      <c r="B2630" s="56" t="s">
        <v>4435</v>
      </c>
      <c r="C2630" s="56" t="s">
        <v>2005</v>
      </c>
      <c r="D2630" s="62">
        <v>67.790000000000006</v>
      </c>
    </row>
    <row r="2631" spans="1:4" x14ac:dyDescent="0.2">
      <c r="A2631" s="56">
        <v>39510</v>
      </c>
      <c r="B2631" s="56" t="s">
        <v>4436</v>
      </c>
      <c r="C2631" s="56" t="s">
        <v>2005</v>
      </c>
      <c r="D2631" s="62">
        <v>274.36</v>
      </c>
    </row>
    <row r="2632" spans="1:4" x14ac:dyDescent="0.2">
      <c r="A2632" s="56">
        <v>38776</v>
      </c>
      <c r="B2632" s="56" t="s">
        <v>4437</v>
      </c>
      <c r="C2632" s="56" t="s">
        <v>2005</v>
      </c>
      <c r="D2632" s="62">
        <v>291.18</v>
      </c>
    </row>
    <row r="2633" spans="1:4" x14ac:dyDescent="0.2">
      <c r="A2633" s="56">
        <v>38774</v>
      </c>
      <c r="B2633" s="56" t="s">
        <v>1413</v>
      </c>
      <c r="C2633" s="56" t="s">
        <v>2005</v>
      </c>
      <c r="D2633" s="62">
        <v>22.61</v>
      </c>
    </row>
    <row r="2634" spans="1:4" x14ac:dyDescent="0.2">
      <c r="A2634" s="56">
        <v>42247</v>
      </c>
      <c r="B2634" s="56" t="s">
        <v>4438</v>
      </c>
      <c r="C2634" s="56" t="s">
        <v>2005</v>
      </c>
      <c r="D2634" s="62">
        <v>771.74</v>
      </c>
    </row>
    <row r="2635" spans="1:4" x14ac:dyDescent="0.2">
      <c r="A2635" s="56">
        <v>42248</v>
      </c>
      <c r="B2635" s="56" t="s">
        <v>4439</v>
      </c>
      <c r="C2635" s="56" t="s">
        <v>2005</v>
      </c>
      <c r="D2635" s="62">
        <v>896.43</v>
      </c>
    </row>
    <row r="2636" spans="1:4" x14ac:dyDescent="0.2">
      <c r="A2636" s="56">
        <v>42249</v>
      </c>
      <c r="B2636" s="56" t="s">
        <v>4440</v>
      </c>
      <c r="C2636" s="56" t="s">
        <v>2005</v>
      </c>
      <c r="D2636" s="62">
        <v>1485.07</v>
      </c>
    </row>
    <row r="2637" spans="1:4" x14ac:dyDescent="0.2">
      <c r="A2637" s="56">
        <v>42244</v>
      </c>
      <c r="B2637" s="56" t="s">
        <v>4441</v>
      </c>
      <c r="C2637" s="56" t="s">
        <v>2005</v>
      </c>
      <c r="D2637" s="62">
        <v>231.92</v>
      </c>
    </row>
    <row r="2638" spans="1:4" x14ac:dyDescent="0.2">
      <c r="A2638" s="56">
        <v>42245</v>
      </c>
      <c r="B2638" s="56" t="s">
        <v>4442</v>
      </c>
      <c r="C2638" s="56" t="s">
        <v>2005</v>
      </c>
      <c r="D2638" s="62">
        <v>427.97</v>
      </c>
    </row>
    <row r="2639" spans="1:4" x14ac:dyDescent="0.2">
      <c r="A2639" s="56">
        <v>42246</v>
      </c>
      <c r="B2639" s="56" t="s">
        <v>4443</v>
      </c>
      <c r="C2639" s="56" t="s">
        <v>2005</v>
      </c>
      <c r="D2639" s="62">
        <v>473.74</v>
      </c>
    </row>
    <row r="2640" spans="1:4" x14ac:dyDescent="0.2">
      <c r="A2640" s="56">
        <v>42243</v>
      </c>
      <c r="B2640" s="56" t="s">
        <v>1250</v>
      </c>
      <c r="C2640" s="56" t="s">
        <v>2005</v>
      </c>
      <c r="D2640" s="62">
        <v>571.25</v>
      </c>
    </row>
    <row r="2641" spans="1:4" x14ac:dyDescent="0.2">
      <c r="A2641" s="56">
        <v>38889</v>
      </c>
      <c r="B2641" s="56" t="s">
        <v>4444</v>
      </c>
      <c r="C2641" s="56" t="s">
        <v>2005</v>
      </c>
      <c r="D2641" s="62">
        <v>51.96</v>
      </c>
    </row>
    <row r="2642" spans="1:4" x14ac:dyDescent="0.2">
      <c r="A2642" s="56">
        <v>38784</v>
      </c>
      <c r="B2642" s="56" t="s">
        <v>4445</v>
      </c>
      <c r="C2642" s="56" t="s">
        <v>2005</v>
      </c>
      <c r="D2642" s="62">
        <v>69.510000000000005</v>
      </c>
    </row>
    <row r="2643" spans="1:4" x14ac:dyDescent="0.2">
      <c r="A2643" s="56">
        <v>3788</v>
      </c>
      <c r="B2643" s="56" t="s">
        <v>4446</v>
      </c>
      <c r="C2643" s="56" t="s">
        <v>2005</v>
      </c>
      <c r="D2643" s="62">
        <v>72.44</v>
      </c>
    </row>
    <row r="2644" spans="1:4" x14ac:dyDescent="0.2">
      <c r="A2644" s="56">
        <v>12230</v>
      </c>
      <c r="B2644" s="56" t="s">
        <v>4447</v>
      </c>
      <c r="C2644" s="56" t="s">
        <v>2005</v>
      </c>
      <c r="D2644" s="62">
        <v>18.63</v>
      </c>
    </row>
    <row r="2645" spans="1:4" x14ac:dyDescent="0.2">
      <c r="A2645" s="56">
        <v>3780</v>
      </c>
      <c r="B2645" s="56" t="s">
        <v>4448</v>
      </c>
      <c r="C2645" s="56" t="s">
        <v>2005</v>
      </c>
      <c r="D2645" s="62">
        <v>106.88</v>
      </c>
    </row>
    <row r="2646" spans="1:4" x14ac:dyDescent="0.2">
      <c r="A2646" s="56">
        <v>12231</v>
      </c>
      <c r="B2646" s="56" t="s">
        <v>4449</v>
      </c>
      <c r="C2646" s="56" t="s">
        <v>2005</v>
      </c>
      <c r="D2646" s="62">
        <v>30.99</v>
      </c>
    </row>
    <row r="2647" spans="1:4" x14ac:dyDescent="0.2">
      <c r="A2647" s="56">
        <v>3811</v>
      </c>
      <c r="B2647" s="56" t="s">
        <v>4450</v>
      </c>
      <c r="C2647" s="56" t="s">
        <v>2005</v>
      </c>
      <c r="D2647" s="62">
        <v>100.39</v>
      </c>
    </row>
    <row r="2648" spans="1:4" x14ac:dyDescent="0.2">
      <c r="A2648" s="56">
        <v>12232</v>
      </c>
      <c r="B2648" s="56" t="s">
        <v>4451</v>
      </c>
      <c r="C2648" s="56" t="s">
        <v>2005</v>
      </c>
      <c r="D2648" s="62">
        <v>32.46</v>
      </c>
    </row>
    <row r="2649" spans="1:4" x14ac:dyDescent="0.2">
      <c r="A2649" s="56">
        <v>3799</v>
      </c>
      <c r="B2649" s="56" t="s">
        <v>4452</v>
      </c>
      <c r="C2649" s="56" t="s">
        <v>2005</v>
      </c>
      <c r="D2649" s="62">
        <v>141.97999999999999</v>
      </c>
    </row>
    <row r="2650" spans="1:4" x14ac:dyDescent="0.2">
      <c r="A2650" s="56">
        <v>12239</v>
      </c>
      <c r="B2650" s="56" t="s">
        <v>4453</v>
      </c>
      <c r="C2650" s="56" t="s">
        <v>2005</v>
      </c>
      <c r="D2650" s="62">
        <v>42.5</v>
      </c>
    </row>
    <row r="2651" spans="1:4" x14ac:dyDescent="0.2">
      <c r="A2651" s="56">
        <v>38773</v>
      </c>
      <c r="B2651" s="56" t="s">
        <v>4454</v>
      </c>
      <c r="C2651" s="56" t="s">
        <v>2005</v>
      </c>
      <c r="D2651" s="62">
        <v>6.81</v>
      </c>
    </row>
    <row r="2652" spans="1:4" x14ac:dyDescent="0.2">
      <c r="A2652" s="56">
        <v>12271</v>
      </c>
      <c r="B2652" s="56" t="s">
        <v>4455</v>
      </c>
      <c r="C2652" s="56" t="s">
        <v>2005</v>
      </c>
      <c r="D2652" s="62">
        <v>380.15</v>
      </c>
    </row>
    <row r="2653" spans="1:4" x14ac:dyDescent="0.2">
      <c r="A2653" s="56">
        <v>13382</v>
      </c>
      <c r="B2653" s="56" t="s">
        <v>4456</v>
      </c>
      <c r="C2653" s="56" t="s">
        <v>2005</v>
      </c>
      <c r="D2653" s="62">
        <v>405.08</v>
      </c>
    </row>
    <row r="2654" spans="1:4" x14ac:dyDescent="0.2">
      <c r="A2654" s="56">
        <v>38785</v>
      </c>
      <c r="B2654" s="56" t="s">
        <v>4457</v>
      </c>
      <c r="C2654" s="56" t="s">
        <v>2005</v>
      </c>
      <c r="D2654" s="62">
        <v>179.98</v>
      </c>
    </row>
    <row r="2655" spans="1:4" x14ac:dyDescent="0.2">
      <c r="A2655" s="56">
        <v>38786</v>
      </c>
      <c r="B2655" s="56" t="s">
        <v>4458</v>
      </c>
      <c r="C2655" s="56" t="s">
        <v>2005</v>
      </c>
      <c r="D2655" s="62">
        <v>221.69</v>
      </c>
    </row>
    <row r="2656" spans="1:4" x14ac:dyDescent="0.2">
      <c r="A2656" s="56">
        <v>39385</v>
      </c>
      <c r="B2656" s="56" t="s">
        <v>4459</v>
      </c>
      <c r="C2656" s="56" t="s">
        <v>2005</v>
      </c>
      <c r="D2656" s="62">
        <v>20.68</v>
      </c>
    </row>
    <row r="2657" spans="1:4" x14ac:dyDescent="0.2">
      <c r="A2657" s="56">
        <v>39389</v>
      </c>
      <c r="B2657" s="56" t="s">
        <v>4460</v>
      </c>
      <c r="C2657" s="56" t="s">
        <v>2005</v>
      </c>
      <c r="D2657" s="62">
        <v>22.44</v>
      </c>
    </row>
    <row r="2658" spans="1:4" x14ac:dyDescent="0.2">
      <c r="A2658" s="56">
        <v>39390</v>
      </c>
      <c r="B2658" s="56" t="s">
        <v>4461</v>
      </c>
      <c r="C2658" s="56" t="s">
        <v>2005</v>
      </c>
      <c r="D2658" s="62">
        <v>47.03</v>
      </c>
    </row>
    <row r="2659" spans="1:4" x14ac:dyDescent="0.2">
      <c r="A2659" s="56">
        <v>39391</v>
      </c>
      <c r="B2659" s="56" t="s">
        <v>4462</v>
      </c>
      <c r="C2659" s="56" t="s">
        <v>2005</v>
      </c>
      <c r="D2659" s="62">
        <v>52.8</v>
      </c>
    </row>
    <row r="2660" spans="1:4" x14ac:dyDescent="0.2">
      <c r="A2660" s="56">
        <v>3803</v>
      </c>
      <c r="B2660" s="56" t="s">
        <v>4463</v>
      </c>
      <c r="C2660" s="56" t="s">
        <v>2005</v>
      </c>
      <c r="D2660" s="62">
        <v>64.28</v>
      </c>
    </row>
    <row r="2661" spans="1:4" x14ac:dyDescent="0.2">
      <c r="A2661" s="56">
        <v>38770</v>
      </c>
      <c r="B2661" s="56" t="s">
        <v>4464</v>
      </c>
      <c r="C2661" s="56" t="s">
        <v>2005</v>
      </c>
      <c r="D2661" s="62">
        <v>74.430000000000007</v>
      </c>
    </row>
    <row r="2662" spans="1:4" x14ac:dyDescent="0.2">
      <c r="A2662" s="56">
        <v>12267</v>
      </c>
      <c r="B2662" s="56" t="s">
        <v>4465</v>
      </c>
      <c r="C2662" s="56" t="s">
        <v>2005</v>
      </c>
      <c r="D2662" s="62">
        <v>218.12</v>
      </c>
    </row>
    <row r="2663" spans="1:4" x14ac:dyDescent="0.2">
      <c r="A2663" s="56">
        <v>43265</v>
      </c>
      <c r="B2663" s="56" t="s">
        <v>4466</v>
      </c>
      <c r="C2663" s="56" t="s">
        <v>2005</v>
      </c>
      <c r="D2663" s="62">
        <v>64.67</v>
      </c>
    </row>
    <row r="2664" spans="1:4" x14ac:dyDescent="0.2">
      <c r="A2664" s="56">
        <v>12266</v>
      </c>
      <c r="B2664" s="56" t="s">
        <v>4467</v>
      </c>
      <c r="C2664" s="56" t="s">
        <v>2005</v>
      </c>
      <c r="D2664" s="62">
        <v>111.64</v>
      </c>
    </row>
    <row r="2665" spans="1:4" x14ac:dyDescent="0.2">
      <c r="A2665" s="56">
        <v>39378</v>
      </c>
      <c r="B2665" s="56" t="s">
        <v>4468</v>
      </c>
      <c r="C2665" s="56" t="s">
        <v>2005</v>
      </c>
      <c r="D2665" s="62">
        <v>79.150000000000006</v>
      </c>
    </row>
    <row r="2666" spans="1:4" x14ac:dyDescent="0.2">
      <c r="A2666" s="56">
        <v>43543</v>
      </c>
      <c r="B2666" s="56" t="s">
        <v>4469</v>
      </c>
      <c r="C2666" s="56" t="s">
        <v>2005</v>
      </c>
      <c r="D2666" s="62">
        <v>164.9</v>
      </c>
    </row>
    <row r="2667" spans="1:4" x14ac:dyDescent="0.2">
      <c r="A2667" s="56">
        <v>38775</v>
      </c>
      <c r="B2667" s="56" t="s">
        <v>1235</v>
      </c>
      <c r="C2667" s="56" t="s">
        <v>2005</v>
      </c>
      <c r="D2667" s="62">
        <v>83.91</v>
      </c>
    </row>
    <row r="2668" spans="1:4" x14ac:dyDescent="0.2">
      <c r="A2668" s="56">
        <v>44252</v>
      </c>
      <c r="B2668" s="56" t="s">
        <v>4470</v>
      </c>
      <c r="C2668" s="56" t="s">
        <v>2005</v>
      </c>
      <c r="D2668" s="62">
        <v>173.73</v>
      </c>
    </row>
    <row r="2669" spans="1:4" x14ac:dyDescent="0.2">
      <c r="A2669" s="56">
        <v>21119</v>
      </c>
      <c r="B2669" s="56" t="s">
        <v>4471</v>
      </c>
      <c r="C2669" s="56" t="s">
        <v>2005</v>
      </c>
      <c r="D2669" s="62">
        <v>1.74</v>
      </c>
    </row>
    <row r="2670" spans="1:4" x14ac:dyDescent="0.2">
      <c r="A2670" s="56">
        <v>37974</v>
      </c>
      <c r="B2670" s="56" t="s">
        <v>4472</v>
      </c>
      <c r="C2670" s="56" t="s">
        <v>2005</v>
      </c>
      <c r="D2670" s="62">
        <v>2.25</v>
      </c>
    </row>
    <row r="2671" spans="1:4" x14ac:dyDescent="0.2">
      <c r="A2671" s="56">
        <v>37975</v>
      </c>
      <c r="B2671" s="56" t="s">
        <v>4473</v>
      </c>
      <c r="C2671" s="56" t="s">
        <v>2005</v>
      </c>
      <c r="D2671" s="62">
        <v>5.01</v>
      </c>
    </row>
    <row r="2672" spans="1:4" x14ac:dyDescent="0.2">
      <c r="A2672" s="56">
        <v>37976</v>
      </c>
      <c r="B2672" s="56" t="s">
        <v>4474</v>
      </c>
      <c r="C2672" s="56" t="s">
        <v>2005</v>
      </c>
      <c r="D2672" s="62">
        <v>11.17</v>
      </c>
    </row>
    <row r="2673" spans="1:4" x14ac:dyDescent="0.2">
      <c r="A2673" s="56">
        <v>37977</v>
      </c>
      <c r="B2673" s="56" t="s">
        <v>4475</v>
      </c>
      <c r="C2673" s="56" t="s">
        <v>2005</v>
      </c>
      <c r="D2673" s="62">
        <v>15.45</v>
      </c>
    </row>
    <row r="2674" spans="1:4" x14ac:dyDescent="0.2">
      <c r="A2674" s="56">
        <v>37978</v>
      </c>
      <c r="B2674" s="56" t="s">
        <v>4476</v>
      </c>
      <c r="C2674" s="56" t="s">
        <v>2005</v>
      </c>
      <c r="D2674" s="62">
        <v>30.65</v>
      </c>
    </row>
    <row r="2675" spans="1:4" x14ac:dyDescent="0.2">
      <c r="A2675" s="56">
        <v>37979</v>
      </c>
      <c r="B2675" s="56" t="s">
        <v>4477</v>
      </c>
      <c r="C2675" s="56" t="s">
        <v>2005</v>
      </c>
      <c r="D2675" s="62">
        <v>130.06</v>
      </c>
    </row>
    <row r="2676" spans="1:4" x14ac:dyDescent="0.2">
      <c r="A2676" s="56">
        <v>37980</v>
      </c>
      <c r="B2676" s="56" t="s">
        <v>4478</v>
      </c>
      <c r="C2676" s="56" t="s">
        <v>2005</v>
      </c>
      <c r="D2676" s="62">
        <v>149.4</v>
      </c>
    </row>
    <row r="2677" spans="1:4" x14ac:dyDescent="0.2">
      <c r="A2677" s="56">
        <v>36147</v>
      </c>
      <c r="B2677" s="56" t="s">
        <v>4479</v>
      </c>
      <c r="C2677" s="56" t="s">
        <v>2390</v>
      </c>
      <c r="D2677" s="62">
        <v>349.33</v>
      </c>
    </row>
    <row r="2678" spans="1:4" x14ac:dyDescent="0.2">
      <c r="A2678" s="56">
        <v>12731</v>
      </c>
      <c r="B2678" s="56" t="s">
        <v>4480</v>
      </c>
      <c r="C2678" s="56" t="s">
        <v>2005</v>
      </c>
      <c r="D2678" s="62">
        <v>358.68</v>
      </c>
    </row>
    <row r="2679" spans="1:4" x14ac:dyDescent="0.2">
      <c r="A2679" s="56">
        <v>12723</v>
      </c>
      <c r="B2679" s="56" t="s">
        <v>4481</v>
      </c>
      <c r="C2679" s="56" t="s">
        <v>2005</v>
      </c>
      <c r="D2679" s="62">
        <v>2.78</v>
      </c>
    </row>
    <row r="2680" spans="1:4" x14ac:dyDescent="0.2">
      <c r="A2680" s="56">
        <v>12724</v>
      </c>
      <c r="B2680" s="56" t="s">
        <v>4482</v>
      </c>
      <c r="C2680" s="56" t="s">
        <v>2005</v>
      </c>
      <c r="D2680" s="62">
        <v>5.34</v>
      </c>
    </row>
    <row r="2681" spans="1:4" x14ac:dyDescent="0.2">
      <c r="A2681" s="56">
        <v>12725</v>
      </c>
      <c r="B2681" s="56" t="s">
        <v>4483</v>
      </c>
      <c r="C2681" s="56" t="s">
        <v>2005</v>
      </c>
      <c r="D2681" s="62">
        <v>10.72</v>
      </c>
    </row>
    <row r="2682" spans="1:4" x14ac:dyDescent="0.2">
      <c r="A2682" s="56">
        <v>12726</v>
      </c>
      <c r="B2682" s="56" t="s">
        <v>4484</v>
      </c>
      <c r="C2682" s="56" t="s">
        <v>2005</v>
      </c>
      <c r="D2682" s="62">
        <v>23.66</v>
      </c>
    </row>
    <row r="2683" spans="1:4" x14ac:dyDescent="0.2">
      <c r="A2683" s="56">
        <v>12727</v>
      </c>
      <c r="B2683" s="56" t="s">
        <v>4485</v>
      </c>
      <c r="C2683" s="56" t="s">
        <v>2005</v>
      </c>
      <c r="D2683" s="62">
        <v>30.01</v>
      </c>
    </row>
    <row r="2684" spans="1:4" x14ac:dyDescent="0.2">
      <c r="A2684" s="56">
        <v>12728</v>
      </c>
      <c r="B2684" s="56" t="s">
        <v>4486</v>
      </c>
      <c r="C2684" s="56" t="s">
        <v>2005</v>
      </c>
      <c r="D2684" s="62">
        <v>49.02</v>
      </c>
    </row>
    <row r="2685" spans="1:4" x14ac:dyDescent="0.2">
      <c r="A2685" s="56">
        <v>12729</v>
      </c>
      <c r="B2685" s="56" t="s">
        <v>4487</v>
      </c>
      <c r="C2685" s="56" t="s">
        <v>2005</v>
      </c>
      <c r="D2685" s="62">
        <v>160.66</v>
      </c>
    </row>
    <row r="2686" spans="1:4" x14ac:dyDescent="0.2">
      <c r="A2686" s="56">
        <v>12730</v>
      </c>
      <c r="B2686" s="56" t="s">
        <v>4488</v>
      </c>
      <c r="C2686" s="56" t="s">
        <v>2005</v>
      </c>
      <c r="D2686" s="62">
        <v>245.98</v>
      </c>
    </row>
    <row r="2687" spans="1:4" x14ac:dyDescent="0.2">
      <c r="A2687" s="56">
        <v>3840</v>
      </c>
      <c r="B2687" s="56" t="s">
        <v>4489</v>
      </c>
      <c r="C2687" s="56" t="s">
        <v>2005</v>
      </c>
      <c r="D2687" s="62">
        <v>58.56</v>
      </c>
    </row>
    <row r="2688" spans="1:4" x14ac:dyDescent="0.2">
      <c r="A2688" s="56">
        <v>3838</v>
      </c>
      <c r="B2688" s="56" t="s">
        <v>4490</v>
      </c>
      <c r="C2688" s="56" t="s">
        <v>2005</v>
      </c>
      <c r="D2688" s="62">
        <v>129.25</v>
      </c>
    </row>
    <row r="2689" spans="1:4" x14ac:dyDescent="0.2">
      <c r="A2689" s="56">
        <v>3844</v>
      </c>
      <c r="B2689" s="56" t="s">
        <v>4491</v>
      </c>
      <c r="C2689" s="56" t="s">
        <v>2005</v>
      </c>
      <c r="D2689" s="62">
        <v>230.54</v>
      </c>
    </row>
    <row r="2690" spans="1:4" x14ac:dyDescent="0.2">
      <c r="A2690" s="56">
        <v>3839</v>
      </c>
      <c r="B2690" s="56" t="s">
        <v>4492</v>
      </c>
      <c r="C2690" s="56" t="s">
        <v>2005</v>
      </c>
      <c r="D2690" s="62">
        <v>419.93</v>
      </c>
    </row>
    <row r="2691" spans="1:4" x14ac:dyDescent="0.2">
      <c r="A2691" s="56">
        <v>3843</v>
      </c>
      <c r="B2691" s="56" t="s">
        <v>4493</v>
      </c>
      <c r="C2691" s="56" t="s">
        <v>2005</v>
      </c>
      <c r="D2691" s="62">
        <v>576.36</v>
      </c>
    </row>
    <row r="2692" spans="1:4" x14ac:dyDescent="0.2">
      <c r="A2692" s="56">
        <v>3900</v>
      </c>
      <c r="B2692" s="56" t="s">
        <v>4494</v>
      </c>
      <c r="C2692" s="56" t="s">
        <v>2005</v>
      </c>
      <c r="D2692" s="62">
        <v>46.48</v>
      </c>
    </row>
    <row r="2693" spans="1:4" x14ac:dyDescent="0.2">
      <c r="A2693" s="56">
        <v>3846</v>
      </c>
      <c r="B2693" s="56" t="s">
        <v>4495</v>
      </c>
      <c r="C2693" s="56" t="s">
        <v>2005</v>
      </c>
      <c r="D2693" s="62">
        <v>13.96</v>
      </c>
    </row>
    <row r="2694" spans="1:4" x14ac:dyDescent="0.2">
      <c r="A2694" s="56">
        <v>3886</v>
      </c>
      <c r="B2694" s="56" t="s">
        <v>4496</v>
      </c>
      <c r="C2694" s="56" t="s">
        <v>2005</v>
      </c>
      <c r="D2694" s="62">
        <v>18.54</v>
      </c>
    </row>
    <row r="2695" spans="1:4" x14ac:dyDescent="0.2">
      <c r="A2695" s="56">
        <v>3854</v>
      </c>
      <c r="B2695" s="56" t="s">
        <v>4497</v>
      </c>
      <c r="C2695" s="56" t="s">
        <v>2005</v>
      </c>
      <c r="D2695" s="62">
        <v>10.57</v>
      </c>
    </row>
    <row r="2696" spans="1:4" x14ac:dyDescent="0.2">
      <c r="A2696" s="56">
        <v>3873</v>
      </c>
      <c r="B2696" s="56" t="s">
        <v>4498</v>
      </c>
      <c r="C2696" s="56" t="s">
        <v>2005</v>
      </c>
      <c r="D2696" s="62">
        <v>12.3</v>
      </c>
    </row>
    <row r="2697" spans="1:4" x14ac:dyDescent="0.2">
      <c r="A2697" s="56">
        <v>38021</v>
      </c>
      <c r="B2697" s="56" t="s">
        <v>4499</v>
      </c>
      <c r="C2697" s="56" t="s">
        <v>2005</v>
      </c>
      <c r="D2697" s="62">
        <v>21.84</v>
      </c>
    </row>
    <row r="2698" spans="1:4" x14ac:dyDescent="0.2">
      <c r="A2698" s="56">
        <v>43838</v>
      </c>
      <c r="B2698" s="56" t="s">
        <v>4500</v>
      </c>
      <c r="C2698" s="56" t="s">
        <v>2005</v>
      </c>
      <c r="D2698" s="62">
        <v>28.23</v>
      </c>
    </row>
    <row r="2699" spans="1:4" x14ac:dyDescent="0.2">
      <c r="A2699" s="56">
        <v>3847</v>
      </c>
      <c r="B2699" s="56" t="s">
        <v>4501</v>
      </c>
      <c r="C2699" s="56" t="s">
        <v>2005</v>
      </c>
      <c r="D2699" s="62">
        <v>28.47</v>
      </c>
    </row>
    <row r="2700" spans="1:4" x14ac:dyDescent="0.2">
      <c r="A2700" s="56">
        <v>38022</v>
      </c>
      <c r="B2700" s="56" t="s">
        <v>4502</v>
      </c>
      <c r="C2700" s="56" t="s">
        <v>2005</v>
      </c>
      <c r="D2700" s="62">
        <v>39.130000000000003</v>
      </c>
    </row>
    <row r="2701" spans="1:4" x14ac:dyDescent="0.2">
      <c r="A2701" s="56">
        <v>3830</v>
      </c>
      <c r="B2701" s="56" t="s">
        <v>4503</v>
      </c>
      <c r="C2701" s="56" t="s">
        <v>2005</v>
      </c>
      <c r="D2701" s="62">
        <v>172.29</v>
      </c>
    </row>
    <row r="2702" spans="1:4" x14ac:dyDescent="0.2">
      <c r="A2702" s="56">
        <v>37981</v>
      </c>
      <c r="B2702" s="56" t="s">
        <v>4504</v>
      </c>
      <c r="C2702" s="56" t="s">
        <v>2005</v>
      </c>
      <c r="D2702" s="62">
        <v>6.51</v>
      </c>
    </row>
    <row r="2703" spans="1:4" x14ac:dyDescent="0.2">
      <c r="A2703" s="56">
        <v>37982</v>
      </c>
      <c r="B2703" s="56" t="s">
        <v>4505</v>
      </c>
      <c r="C2703" s="56" t="s">
        <v>2005</v>
      </c>
      <c r="D2703" s="62">
        <v>9.44</v>
      </c>
    </row>
    <row r="2704" spans="1:4" x14ac:dyDescent="0.2">
      <c r="A2704" s="56">
        <v>37983</v>
      </c>
      <c r="B2704" s="56" t="s">
        <v>4506</v>
      </c>
      <c r="C2704" s="56" t="s">
        <v>2005</v>
      </c>
      <c r="D2704" s="62">
        <v>13.96</v>
      </c>
    </row>
    <row r="2705" spans="1:4" x14ac:dyDescent="0.2">
      <c r="A2705" s="56">
        <v>37984</v>
      </c>
      <c r="B2705" s="56" t="s">
        <v>4507</v>
      </c>
      <c r="C2705" s="56" t="s">
        <v>2005</v>
      </c>
      <c r="D2705" s="62">
        <v>19.61</v>
      </c>
    </row>
    <row r="2706" spans="1:4" x14ac:dyDescent="0.2">
      <c r="A2706" s="56">
        <v>37985</v>
      </c>
      <c r="B2706" s="56" t="s">
        <v>4508</v>
      </c>
      <c r="C2706" s="56" t="s">
        <v>2005</v>
      </c>
      <c r="D2706" s="62">
        <v>27.86</v>
      </c>
    </row>
    <row r="2707" spans="1:4" x14ac:dyDescent="0.2">
      <c r="A2707" s="56">
        <v>3826</v>
      </c>
      <c r="B2707" s="56" t="s">
        <v>4509</v>
      </c>
      <c r="C2707" s="56" t="s">
        <v>2005</v>
      </c>
      <c r="D2707" s="62">
        <v>58.11</v>
      </c>
    </row>
    <row r="2708" spans="1:4" x14ac:dyDescent="0.2">
      <c r="A2708" s="56">
        <v>3825</v>
      </c>
      <c r="B2708" s="56" t="s">
        <v>4510</v>
      </c>
      <c r="C2708" s="56" t="s">
        <v>2005</v>
      </c>
      <c r="D2708" s="62">
        <v>16.71</v>
      </c>
    </row>
    <row r="2709" spans="1:4" x14ac:dyDescent="0.2">
      <c r="A2709" s="56">
        <v>3827</v>
      </c>
      <c r="B2709" s="56" t="s">
        <v>4511</v>
      </c>
      <c r="C2709" s="56" t="s">
        <v>2005</v>
      </c>
      <c r="D2709" s="62">
        <v>36.51</v>
      </c>
    </row>
    <row r="2710" spans="1:4" x14ac:dyDescent="0.2">
      <c r="A2710" s="56">
        <v>20165</v>
      </c>
      <c r="B2710" s="56" t="s">
        <v>1441</v>
      </c>
      <c r="C2710" s="56" t="s">
        <v>2005</v>
      </c>
      <c r="D2710" s="62">
        <v>21.36</v>
      </c>
    </row>
    <row r="2711" spans="1:4" x14ac:dyDescent="0.2">
      <c r="A2711" s="56">
        <v>20166</v>
      </c>
      <c r="B2711" s="56" t="s">
        <v>4512</v>
      </c>
      <c r="C2711" s="56" t="s">
        <v>2005</v>
      </c>
      <c r="D2711" s="62">
        <v>65.23</v>
      </c>
    </row>
    <row r="2712" spans="1:4" x14ac:dyDescent="0.2">
      <c r="A2712" s="56">
        <v>20164</v>
      </c>
      <c r="B2712" s="56" t="s">
        <v>4513</v>
      </c>
      <c r="C2712" s="56" t="s">
        <v>2005</v>
      </c>
      <c r="D2712" s="62">
        <v>10.26</v>
      </c>
    </row>
    <row r="2713" spans="1:4" x14ac:dyDescent="0.2">
      <c r="A2713" s="56">
        <v>3893</v>
      </c>
      <c r="B2713" s="56" t="s">
        <v>4514</v>
      </c>
      <c r="C2713" s="56" t="s">
        <v>2005</v>
      </c>
      <c r="D2713" s="62">
        <v>16.079999999999998</v>
      </c>
    </row>
    <row r="2714" spans="1:4" x14ac:dyDescent="0.2">
      <c r="A2714" s="56">
        <v>3848</v>
      </c>
      <c r="B2714" s="56" t="s">
        <v>4515</v>
      </c>
      <c r="C2714" s="56" t="s">
        <v>2005</v>
      </c>
      <c r="D2714" s="62">
        <v>9.8000000000000007</v>
      </c>
    </row>
    <row r="2715" spans="1:4" x14ac:dyDescent="0.2">
      <c r="A2715" s="56">
        <v>3895</v>
      </c>
      <c r="B2715" s="56" t="s">
        <v>4516</v>
      </c>
      <c r="C2715" s="56" t="s">
        <v>2005</v>
      </c>
      <c r="D2715" s="62">
        <v>10.89</v>
      </c>
    </row>
    <row r="2716" spans="1:4" x14ac:dyDescent="0.2">
      <c r="A2716" s="56">
        <v>12404</v>
      </c>
      <c r="B2716" s="56" t="s">
        <v>4517</v>
      </c>
      <c r="C2716" s="56" t="s">
        <v>2005</v>
      </c>
      <c r="D2716" s="62">
        <v>7.92</v>
      </c>
    </row>
    <row r="2717" spans="1:4" x14ac:dyDescent="0.2">
      <c r="A2717" s="56">
        <v>3939</v>
      </c>
      <c r="B2717" s="56" t="s">
        <v>4518</v>
      </c>
      <c r="C2717" s="56" t="s">
        <v>2005</v>
      </c>
      <c r="D2717" s="62">
        <v>16.32</v>
      </c>
    </row>
    <row r="2718" spans="1:4" x14ac:dyDescent="0.2">
      <c r="A2718" s="56">
        <v>3911</v>
      </c>
      <c r="B2718" s="56" t="s">
        <v>4519</v>
      </c>
      <c r="C2718" s="56" t="s">
        <v>2005</v>
      </c>
      <c r="D2718" s="62">
        <v>13.33</v>
      </c>
    </row>
    <row r="2719" spans="1:4" x14ac:dyDescent="0.2">
      <c r="A2719" s="56">
        <v>3908</v>
      </c>
      <c r="B2719" s="56" t="s">
        <v>4520</v>
      </c>
      <c r="C2719" s="56" t="s">
        <v>2005</v>
      </c>
      <c r="D2719" s="62">
        <v>4.3099999999999996</v>
      </c>
    </row>
    <row r="2720" spans="1:4" x14ac:dyDescent="0.2">
      <c r="A2720" s="56">
        <v>3910</v>
      </c>
      <c r="B2720" s="56" t="s">
        <v>4521</v>
      </c>
      <c r="C2720" s="56" t="s">
        <v>2005</v>
      </c>
      <c r="D2720" s="62">
        <v>9.5399999999999991</v>
      </c>
    </row>
    <row r="2721" spans="1:4" x14ac:dyDescent="0.2">
      <c r="A2721" s="56">
        <v>3913</v>
      </c>
      <c r="B2721" s="56" t="s">
        <v>4522</v>
      </c>
      <c r="C2721" s="56" t="s">
        <v>2005</v>
      </c>
      <c r="D2721" s="62">
        <v>45.59</v>
      </c>
    </row>
    <row r="2722" spans="1:4" x14ac:dyDescent="0.2">
      <c r="A2722" s="56">
        <v>3912</v>
      </c>
      <c r="B2722" s="56" t="s">
        <v>4523</v>
      </c>
      <c r="C2722" s="56" t="s">
        <v>2005</v>
      </c>
      <c r="D2722" s="62">
        <v>24.99</v>
      </c>
    </row>
    <row r="2723" spans="1:4" x14ac:dyDescent="0.2">
      <c r="A2723" s="56">
        <v>3909</v>
      </c>
      <c r="B2723" s="56" t="s">
        <v>4524</v>
      </c>
      <c r="C2723" s="56" t="s">
        <v>2005</v>
      </c>
      <c r="D2723" s="62">
        <v>5.86</v>
      </c>
    </row>
    <row r="2724" spans="1:4" x14ac:dyDescent="0.2">
      <c r="A2724" s="56">
        <v>3914</v>
      </c>
      <c r="B2724" s="56" t="s">
        <v>4525</v>
      </c>
      <c r="C2724" s="56" t="s">
        <v>2005</v>
      </c>
      <c r="D2724" s="62">
        <v>68.78</v>
      </c>
    </row>
    <row r="2725" spans="1:4" x14ac:dyDescent="0.2">
      <c r="A2725" s="56">
        <v>3915</v>
      </c>
      <c r="B2725" s="56" t="s">
        <v>4526</v>
      </c>
      <c r="C2725" s="56" t="s">
        <v>2005</v>
      </c>
      <c r="D2725" s="62">
        <v>108.47</v>
      </c>
    </row>
    <row r="2726" spans="1:4" x14ac:dyDescent="0.2">
      <c r="A2726" s="56">
        <v>3916</v>
      </c>
      <c r="B2726" s="56" t="s">
        <v>4527</v>
      </c>
      <c r="C2726" s="56" t="s">
        <v>2005</v>
      </c>
      <c r="D2726" s="62">
        <v>197.61</v>
      </c>
    </row>
    <row r="2727" spans="1:4" x14ac:dyDescent="0.2">
      <c r="A2727" s="56">
        <v>3917</v>
      </c>
      <c r="B2727" s="56" t="s">
        <v>4528</v>
      </c>
      <c r="C2727" s="56" t="s">
        <v>2005</v>
      </c>
      <c r="D2727" s="62">
        <v>325.93</v>
      </c>
    </row>
    <row r="2728" spans="1:4" x14ac:dyDescent="0.2">
      <c r="A2728" s="56">
        <v>1904</v>
      </c>
      <c r="B2728" s="56" t="s">
        <v>4529</v>
      </c>
      <c r="C2728" s="56" t="s">
        <v>2005</v>
      </c>
      <c r="D2728" s="62">
        <v>0.86</v>
      </c>
    </row>
    <row r="2729" spans="1:4" x14ac:dyDescent="0.2">
      <c r="A2729" s="56">
        <v>1899</v>
      </c>
      <c r="B2729" s="56" t="s">
        <v>4530</v>
      </c>
      <c r="C2729" s="56" t="s">
        <v>2005</v>
      </c>
      <c r="D2729" s="62">
        <v>0.98</v>
      </c>
    </row>
    <row r="2730" spans="1:4" x14ac:dyDescent="0.2">
      <c r="A2730" s="56">
        <v>1900</v>
      </c>
      <c r="B2730" s="56" t="s">
        <v>4531</v>
      </c>
      <c r="C2730" s="56" t="s">
        <v>2005</v>
      </c>
      <c r="D2730" s="62">
        <v>1.59</v>
      </c>
    </row>
    <row r="2731" spans="1:4" x14ac:dyDescent="0.2">
      <c r="A2731" s="56">
        <v>12407</v>
      </c>
      <c r="B2731" s="56" t="s">
        <v>4532</v>
      </c>
      <c r="C2731" s="56" t="s">
        <v>2005</v>
      </c>
      <c r="D2731" s="62">
        <v>24.67</v>
      </c>
    </row>
    <row r="2732" spans="1:4" x14ac:dyDescent="0.2">
      <c r="A2732" s="56">
        <v>12408</v>
      </c>
      <c r="B2732" s="56" t="s">
        <v>4533</v>
      </c>
      <c r="C2732" s="56" t="s">
        <v>2005</v>
      </c>
      <c r="D2732" s="62">
        <v>13.92</v>
      </c>
    </row>
    <row r="2733" spans="1:4" x14ac:dyDescent="0.2">
      <c r="A2733" s="56">
        <v>12409</v>
      </c>
      <c r="B2733" s="56" t="s">
        <v>4534</v>
      </c>
      <c r="C2733" s="56" t="s">
        <v>2005</v>
      </c>
      <c r="D2733" s="62">
        <v>13.92</v>
      </c>
    </row>
    <row r="2734" spans="1:4" x14ac:dyDescent="0.2">
      <c r="A2734" s="56">
        <v>12410</v>
      </c>
      <c r="B2734" s="56" t="s">
        <v>4535</v>
      </c>
      <c r="C2734" s="56" t="s">
        <v>2005</v>
      </c>
      <c r="D2734" s="62">
        <v>9.59</v>
      </c>
    </row>
    <row r="2735" spans="1:4" x14ac:dyDescent="0.2">
      <c r="A2735" s="56">
        <v>3936</v>
      </c>
      <c r="B2735" s="56" t="s">
        <v>4536</v>
      </c>
      <c r="C2735" s="56" t="s">
        <v>2005</v>
      </c>
      <c r="D2735" s="62">
        <v>17.329999999999998</v>
      </c>
    </row>
    <row r="2736" spans="1:4" x14ac:dyDescent="0.2">
      <c r="A2736" s="56">
        <v>3922</v>
      </c>
      <c r="B2736" s="56" t="s">
        <v>4537</v>
      </c>
      <c r="C2736" s="56" t="s">
        <v>2005</v>
      </c>
      <c r="D2736" s="62">
        <v>15.94</v>
      </c>
    </row>
    <row r="2737" spans="1:4" x14ac:dyDescent="0.2">
      <c r="A2737" s="56">
        <v>3924</v>
      </c>
      <c r="B2737" s="56" t="s">
        <v>4538</v>
      </c>
      <c r="C2737" s="56" t="s">
        <v>2005</v>
      </c>
      <c r="D2737" s="62">
        <v>17.329999999999998</v>
      </c>
    </row>
    <row r="2738" spans="1:4" x14ac:dyDescent="0.2">
      <c r="A2738" s="56">
        <v>3923</v>
      </c>
      <c r="B2738" s="56" t="s">
        <v>4539</v>
      </c>
      <c r="C2738" s="56" t="s">
        <v>2005</v>
      </c>
      <c r="D2738" s="62">
        <v>17.329999999999998</v>
      </c>
    </row>
    <row r="2739" spans="1:4" x14ac:dyDescent="0.2">
      <c r="A2739" s="56">
        <v>3937</v>
      </c>
      <c r="B2739" s="56" t="s">
        <v>4540</v>
      </c>
      <c r="C2739" s="56" t="s">
        <v>2005</v>
      </c>
      <c r="D2739" s="62">
        <v>14.3</v>
      </c>
    </row>
    <row r="2740" spans="1:4" x14ac:dyDescent="0.2">
      <c r="A2740" s="56">
        <v>3921</v>
      </c>
      <c r="B2740" s="56" t="s">
        <v>4541</v>
      </c>
      <c r="C2740" s="56" t="s">
        <v>2005</v>
      </c>
      <c r="D2740" s="62">
        <v>14.31</v>
      </c>
    </row>
    <row r="2741" spans="1:4" x14ac:dyDescent="0.2">
      <c r="A2741" s="56">
        <v>3920</v>
      </c>
      <c r="B2741" s="56" t="s">
        <v>4542</v>
      </c>
      <c r="C2741" s="56" t="s">
        <v>2005</v>
      </c>
      <c r="D2741" s="62">
        <v>14.3</v>
      </c>
    </row>
    <row r="2742" spans="1:4" x14ac:dyDescent="0.2">
      <c r="A2742" s="56">
        <v>3938</v>
      </c>
      <c r="B2742" s="56" t="s">
        <v>4543</v>
      </c>
      <c r="C2742" s="56" t="s">
        <v>2005</v>
      </c>
      <c r="D2742" s="62">
        <v>9.43</v>
      </c>
    </row>
    <row r="2743" spans="1:4" x14ac:dyDescent="0.2">
      <c r="A2743" s="56">
        <v>3919</v>
      </c>
      <c r="B2743" s="56" t="s">
        <v>4544</v>
      </c>
      <c r="C2743" s="56" t="s">
        <v>2005</v>
      </c>
      <c r="D2743" s="62">
        <v>9.61</v>
      </c>
    </row>
    <row r="2744" spans="1:4" x14ac:dyDescent="0.2">
      <c r="A2744" s="56">
        <v>3927</v>
      </c>
      <c r="B2744" s="56" t="s">
        <v>4545</v>
      </c>
      <c r="C2744" s="56" t="s">
        <v>2005</v>
      </c>
      <c r="D2744" s="62">
        <v>48.68</v>
      </c>
    </row>
    <row r="2745" spans="1:4" x14ac:dyDescent="0.2">
      <c r="A2745" s="56">
        <v>3928</v>
      </c>
      <c r="B2745" s="56" t="s">
        <v>4546</v>
      </c>
      <c r="C2745" s="56" t="s">
        <v>2005</v>
      </c>
      <c r="D2745" s="62">
        <v>48.68</v>
      </c>
    </row>
    <row r="2746" spans="1:4" x14ac:dyDescent="0.2">
      <c r="A2746" s="56">
        <v>3926</v>
      </c>
      <c r="B2746" s="56" t="s">
        <v>4547</v>
      </c>
      <c r="C2746" s="56" t="s">
        <v>2005</v>
      </c>
      <c r="D2746" s="62">
        <v>27.75</v>
      </c>
    </row>
    <row r="2747" spans="1:4" x14ac:dyDescent="0.2">
      <c r="A2747" s="56">
        <v>3935</v>
      </c>
      <c r="B2747" s="56" t="s">
        <v>4548</v>
      </c>
      <c r="C2747" s="56" t="s">
        <v>2005</v>
      </c>
      <c r="D2747" s="62">
        <v>27.75</v>
      </c>
    </row>
    <row r="2748" spans="1:4" x14ac:dyDescent="0.2">
      <c r="A2748" s="56">
        <v>3925</v>
      </c>
      <c r="B2748" s="56" t="s">
        <v>4549</v>
      </c>
      <c r="C2748" s="56" t="s">
        <v>2005</v>
      </c>
      <c r="D2748" s="62">
        <v>27.75</v>
      </c>
    </row>
    <row r="2749" spans="1:4" x14ac:dyDescent="0.2">
      <c r="A2749" s="56">
        <v>12406</v>
      </c>
      <c r="B2749" s="56" t="s">
        <v>4550</v>
      </c>
      <c r="C2749" s="56" t="s">
        <v>2005</v>
      </c>
      <c r="D2749" s="62">
        <v>6.81</v>
      </c>
    </row>
    <row r="2750" spans="1:4" x14ac:dyDescent="0.2">
      <c r="A2750" s="56">
        <v>3929</v>
      </c>
      <c r="B2750" s="56" t="s">
        <v>4551</v>
      </c>
      <c r="C2750" s="56" t="s">
        <v>2005</v>
      </c>
      <c r="D2750" s="62">
        <v>74.17</v>
      </c>
    </row>
    <row r="2751" spans="1:4" x14ac:dyDescent="0.2">
      <c r="A2751" s="56">
        <v>3931</v>
      </c>
      <c r="B2751" s="56" t="s">
        <v>4552</v>
      </c>
      <c r="C2751" s="56" t="s">
        <v>2005</v>
      </c>
      <c r="D2751" s="62">
        <v>74.17</v>
      </c>
    </row>
    <row r="2752" spans="1:4" x14ac:dyDescent="0.2">
      <c r="A2752" s="56">
        <v>3930</v>
      </c>
      <c r="B2752" s="56" t="s">
        <v>4553</v>
      </c>
      <c r="C2752" s="56" t="s">
        <v>2005</v>
      </c>
      <c r="D2752" s="62">
        <v>74.17</v>
      </c>
    </row>
    <row r="2753" spans="1:4" x14ac:dyDescent="0.2">
      <c r="A2753" s="56">
        <v>3932</v>
      </c>
      <c r="B2753" s="56" t="s">
        <v>4554</v>
      </c>
      <c r="C2753" s="56" t="s">
        <v>2005</v>
      </c>
      <c r="D2753" s="62">
        <v>128.08000000000001</v>
      </c>
    </row>
    <row r="2754" spans="1:4" x14ac:dyDescent="0.2">
      <c r="A2754" s="56">
        <v>3933</v>
      </c>
      <c r="B2754" s="56" t="s">
        <v>4555</v>
      </c>
      <c r="C2754" s="56" t="s">
        <v>2005</v>
      </c>
      <c r="D2754" s="62">
        <v>128.08000000000001</v>
      </c>
    </row>
    <row r="2755" spans="1:4" x14ac:dyDescent="0.2">
      <c r="A2755" s="56">
        <v>3934</v>
      </c>
      <c r="B2755" s="56" t="s">
        <v>4556</v>
      </c>
      <c r="C2755" s="56" t="s">
        <v>2005</v>
      </c>
      <c r="D2755" s="62">
        <v>128.08000000000001</v>
      </c>
    </row>
    <row r="2756" spans="1:4" x14ac:dyDescent="0.2">
      <c r="A2756" s="56">
        <v>40355</v>
      </c>
      <c r="B2756" s="56" t="s">
        <v>4557</v>
      </c>
      <c r="C2756" s="56" t="s">
        <v>2005</v>
      </c>
      <c r="D2756" s="62">
        <v>14.01</v>
      </c>
    </row>
    <row r="2757" spans="1:4" x14ac:dyDescent="0.2">
      <c r="A2757" s="56">
        <v>40364</v>
      </c>
      <c r="B2757" s="56" t="s">
        <v>4558</v>
      </c>
      <c r="C2757" s="56" t="s">
        <v>2005</v>
      </c>
      <c r="D2757" s="62">
        <v>65.62</v>
      </c>
    </row>
    <row r="2758" spans="1:4" x14ac:dyDescent="0.2">
      <c r="A2758" s="56">
        <v>40361</v>
      </c>
      <c r="B2758" s="56" t="s">
        <v>4559</v>
      </c>
      <c r="C2758" s="56" t="s">
        <v>2005</v>
      </c>
      <c r="D2758" s="62">
        <v>51.31</v>
      </c>
    </row>
    <row r="2759" spans="1:4" x14ac:dyDescent="0.2">
      <c r="A2759" s="56">
        <v>40358</v>
      </c>
      <c r="B2759" s="56" t="s">
        <v>4560</v>
      </c>
      <c r="C2759" s="56" t="s">
        <v>2005</v>
      </c>
      <c r="D2759" s="62">
        <v>19.559999999999999</v>
      </c>
    </row>
    <row r="2760" spans="1:4" x14ac:dyDescent="0.2">
      <c r="A2760" s="56">
        <v>40370</v>
      </c>
      <c r="B2760" s="56" t="s">
        <v>4561</v>
      </c>
      <c r="C2760" s="56" t="s">
        <v>2005</v>
      </c>
      <c r="D2760" s="62">
        <v>208.22</v>
      </c>
    </row>
    <row r="2761" spans="1:4" x14ac:dyDescent="0.2">
      <c r="A2761" s="56">
        <v>40367</v>
      </c>
      <c r="B2761" s="56" t="s">
        <v>4562</v>
      </c>
      <c r="C2761" s="56" t="s">
        <v>2005</v>
      </c>
      <c r="D2761" s="62">
        <v>103.49</v>
      </c>
    </row>
    <row r="2762" spans="1:4" x14ac:dyDescent="0.2">
      <c r="A2762" s="56">
        <v>40373</v>
      </c>
      <c r="B2762" s="56" t="s">
        <v>4563</v>
      </c>
      <c r="C2762" s="56" t="s">
        <v>2005</v>
      </c>
      <c r="D2762" s="62">
        <v>281.56</v>
      </c>
    </row>
    <row r="2763" spans="1:4" x14ac:dyDescent="0.2">
      <c r="A2763" s="56">
        <v>39312</v>
      </c>
      <c r="B2763" s="56" t="s">
        <v>4564</v>
      </c>
      <c r="C2763" s="56" t="s">
        <v>2005</v>
      </c>
      <c r="D2763" s="62">
        <v>13.58</v>
      </c>
    </row>
    <row r="2764" spans="1:4" x14ac:dyDescent="0.2">
      <c r="A2764" s="56">
        <v>39313</v>
      </c>
      <c r="B2764" s="56" t="s">
        <v>4565</v>
      </c>
      <c r="C2764" s="56" t="s">
        <v>2005</v>
      </c>
      <c r="D2764" s="62">
        <v>17.73</v>
      </c>
    </row>
    <row r="2765" spans="1:4" x14ac:dyDescent="0.2">
      <c r="A2765" s="56">
        <v>39314</v>
      </c>
      <c r="B2765" s="56" t="s">
        <v>4566</v>
      </c>
      <c r="C2765" s="56" t="s">
        <v>2005</v>
      </c>
      <c r="D2765" s="62">
        <v>28.15</v>
      </c>
    </row>
    <row r="2766" spans="1:4" x14ac:dyDescent="0.2">
      <c r="A2766" s="56">
        <v>3907</v>
      </c>
      <c r="B2766" s="56" t="s">
        <v>4567</v>
      </c>
      <c r="C2766" s="56" t="s">
        <v>2005</v>
      </c>
      <c r="D2766" s="62">
        <v>5.35</v>
      </c>
    </row>
    <row r="2767" spans="1:4" x14ac:dyDescent="0.2">
      <c r="A2767" s="56">
        <v>3889</v>
      </c>
      <c r="B2767" s="56" t="s">
        <v>4568</v>
      </c>
      <c r="C2767" s="56" t="s">
        <v>2005</v>
      </c>
      <c r="D2767" s="62">
        <v>3.81</v>
      </c>
    </row>
    <row r="2768" spans="1:4" x14ac:dyDescent="0.2">
      <c r="A2768" s="56">
        <v>3868</v>
      </c>
      <c r="B2768" s="56" t="s">
        <v>4569</v>
      </c>
      <c r="C2768" s="56" t="s">
        <v>2005</v>
      </c>
      <c r="D2768" s="62">
        <v>1.4</v>
      </c>
    </row>
    <row r="2769" spans="1:4" x14ac:dyDescent="0.2">
      <c r="A2769" s="56">
        <v>3869</v>
      </c>
      <c r="B2769" s="56" t="s">
        <v>4570</v>
      </c>
      <c r="C2769" s="56" t="s">
        <v>2005</v>
      </c>
      <c r="D2769" s="62">
        <v>3.09</v>
      </c>
    </row>
    <row r="2770" spans="1:4" x14ac:dyDescent="0.2">
      <c r="A2770" s="56">
        <v>3872</v>
      </c>
      <c r="B2770" s="56" t="s">
        <v>4571</v>
      </c>
      <c r="C2770" s="56" t="s">
        <v>2005</v>
      </c>
      <c r="D2770" s="62">
        <v>5.28</v>
      </c>
    </row>
    <row r="2771" spans="1:4" x14ac:dyDescent="0.2">
      <c r="A2771" s="56">
        <v>3850</v>
      </c>
      <c r="B2771" s="56" t="s">
        <v>4572</v>
      </c>
      <c r="C2771" s="56" t="s">
        <v>2005</v>
      </c>
      <c r="D2771" s="62">
        <v>12.19</v>
      </c>
    </row>
    <row r="2772" spans="1:4" x14ac:dyDescent="0.2">
      <c r="A2772" s="56">
        <v>38023</v>
      </c>
      <c r="B2772" s="56" t="s">
        <v>4573</v>
      </c>
      <c r="C2772" s="56" t="s">
        <v>2005</v>
      </c>
      <c r="D2772" s="62">
        <v>6.2</v>
      </c>
    </row>
    <row r="2773" spans="1:4" x14ac:dyDescent="0.2">
      <c r="A2773" s="56">
        <v>37986</v>
      </c>
      <c r="B2773" s="56" t="s">
        <v>4574</v>
      </c>
      <c r="C2773" s="56" t="s">
        <v>2005</v>
      </c>
      <c r="D2773" s="62">
        <v>2.2200000000000002</v>
      </c>
    </row>
    <row r="2774" spans="1:4" x14ac:dyDescent="0.2">
      <c r="A2774" s="56">
        <v>37987</v>
      </c>
      <c r="B2774" s="56" t="s">
        <v>4575</v>
      </c>
      <c r="C2774" s="56" t="s">
        <v>2005</v>
      </c>
      <c r="D2774" s="62">
        <v>110.83</v>
      </c>
    </row>
    <row r="2775" spans="1:4" x14ac:dyDescent="0.2">
      <c r="A2775" s="56">
        <v>37988</v>
      </c>
      <c r="B2775" s="56" t="s">
        <v>4576</v>
      </c>
      <c r="C2775" s="56" t="s">
        <v>2005</v>
      </c>
      <c r="D2775" s="62">
        <v>176.11</v>
      </c>
    </row>
    <row r="2776" spans="1:4" x14ac:dyDescent="0.2">
      <c r="A2776" s="56">
        <v>21120</v>
      </c>
      <c r="B2776" s="56" t="s">
        <v>4577</v>
      </c>
      <c r="C2776" s="56" t="s">
        <v>2005</v>
      </c>
      <c r="D2776" s="62">
        <v>11.33</v>
      </c>
    </row>
    <row r="2777" spans="1:4" x14ac:dyDescent="0.2">
      <c r="A2777" s="56">
        <v>39318</v>
      </c>
      <c r="B2777" s="56" t="s">
        <v>4578</v>
      </c>
      <c r="C2777" s="56" t="s">
        <v>2005</v>
      </c>
      <c r="D2777" s="62">
        <v>10.54</v>
      </c>
    </row>
    <row r="2778" spans="1:4" x14ac:dyDescent="0.2">
      <c r="A2778" s="56">
        <v>40366</v>
      </c>
      <c r="B2778" s="56" t="s">
        <v>4579</v>
      </c>
      <c r="C2778" s="56" t="s">
        <v>2005</v>
      </c>
      <c r="D2778" s="62">
        <v>51.19</v>
      </c>
    </row>
    <row r="2779" spans="1:4" x14ac:dyDescent="0.2">
      <c r="A2779" s="56">
        <v>40363</v>
      </c>
      <c r="B2779" s="56" t="s">
        <v>4580</v>
      </c>
      <c r="C2779" s="56" t="s">
        <v>2005</v>
      </c>
      <c r="D2779" s="62">
        <v>40.04</v>
      </c>
    </row>
    <row r="2780" spans="1:4" x14ac:dyDescent="0.2">
      <c r="A2780" s="56">
        <v>40354</v>
      </c>
      <c r="B2780" s="56" t="s">
        <v>4581</v>
      </c>
      <c r="C2780" s="56" t="s">
        <v>2005</v>
      </c>
      <c r="D2780" s="62">
        <v>17.43</v>
      </c>
    </row>
    <row r="2781" spans="1:4" x14ac:dyDescent="0.2">
      <c r="A2781" s="56">
        <v>40360</v>
      </c>
      <c r="B2781" s="56" t="s">
        <v>4582</v>
      </c>
      <c r="C2781" s="56" t="s">
        <v>2005</v>
      </c>
      <c r="D2781" s="62">
        <v>26.24</v>
      </c>
    </row>
    <row r="2782" spans="1:4" x14ac:dyDescent="0.2">
      <c r="A2782" s="56">
        <v>40372</v>
      </c>
      <c r="B2782" s="56" t="s">
        <v>4583</v>
      </c>
      <c r="C2782" s="56" t="s">
        <v>2005</v>
      </c>
      <c r="D2782" s="62">
        <v>162.08000000000001</v>
      </c>
    </row>
    <row r="2783" spans="1:4" x14ac:dyDescent="0.2">
      <c r="A2783" s="56">
        <v>40369</v>
      </c>
      <c r="B2783" s="56" t="s">
        <v>4584</v>
      </c>
      <c r="C2783" s="56" t="s">
        <v>2005</v>
      </c>
      <c r="D2783" s="62">
        <v>80.67</v>
      </c>
    </row>
    <row r="2784" spans="1:4" x14ac:dyDescent="0.2">
      <c r="A2784" s="56">
        <v>40357</v>
      </c>
      <c r="B2784" s="56" t="s">
        <v>4585</v>
      </c>
      <c r="C2784" s="56" t="s">
        <v>2005</v>
      </c>
      <c r="D2784" s="62">
        <v>19.559999999999999</v>
      </c>
    </row>
    <row r="2785" spans="1:4" x14ac:dyDescent="0.2">
      <c r="A2785" s="56">
        <v>40375</v>
      </c>
      <c r="B2785" s="56" t="s">
        <v>4586</v>
      </c>
      <c r="C2785" s="56" t="s">
        <v>2005</v>
      </c>
      <c r="D2785" s="62">
        <v>219.42</v>
      </c>
    </row>
    <row r="2786" spans="1:4" x14ac:dyDescent="0.2">
      <c r="A2786" s="56">
        <v>1893</v>
      </c>
      <c r="B2786" s="56" t="s">
        <v>1192</v>
      </c>
      <c r="C2786" s="56" t="s">
        <v>2005</v>
      </c>
      <c r="D2786" s="62">
        <v>3.27</v>
      </c>
    </row>
    <row r="2787" spans="1:4" x14ac:dyDescent="0.2">
      <c r="A2787" s="56">
        <v>1902</v>
      </c>
      <c r="B2787" s="56" t="s">
        <v>1190</v>
      </c>
      <c r="C2787" s="56" t="s">
        <v>2005</v>
      </c>
      <c r="D2787" s="62">
        <v>2.38</v>
      </c>
    </row>
    <row r="2788" spans="1:4" x14ac:dyDescent="0.2">
      <c r="A2788" s="56">
        <v>1901</v>
      </c>
      <c r="B2788" s="56" t="s">
        <v>1705</v>
      </c>
      <c r="C2788" s="56" t="s">
        <v>2005</v>
      </c>
      <c r="D2788" s="62">
        <v>0.74</v>
      </c>
    </row>
    <row r="2789" spans="1:4" x14ac:dyDescent="0.2">
      <c r="A2789" s="56">
        <v>1892</v>
      </c>
      <c r="B2789" s="56" t="s">
        <v>1188</v>
      </c>
      <c r="C2789" s="56" t="s">
        <v>2005</v>
      </c>
      <c r="D2789" s="62">
        <v>1.53</v>
      </c>
    </row>
    <row r="2790" spans="1:4" x14ac:dyDescent="0.2">
      <c r="A2790" s="56">
        <v>1907</v>
      </c>
      <c r="B2790" s="56" t="s">
        <v>4587</v>
      </c>
      <c r="C2790" s="56" t="s">
        <v>2005</v>
      </c>
      <c r="D2790" s="62">
        <v>10.53</v>
      </c>
    </row>
    <row r="2791" spans="1:4" x14ac:dyDescent="0.2">
      <c r="A2791" s="56">
        <v>1894</v>
      </c>
      <c r="B2791" s="56" t="s">
        <v>1194</v>
      </c>
      <c r="C2791" s="56" t="s">
        <v>2005</v>
      </c>
      <c r="D2791" s="62">
        <v>4.7300000000000004</v>
      </c>
    </row>
    <row r="2792" spans="1:4" x14ac:dyDescent="0.2">
      <c r="A2792" s="56">
        <v>1891</v>
      </c>
      <c r="B2792" s="56" t="s">
        <v>1186</v>
      </c>
      <c r="C2792" s="56" t="s">
        <v>2005</v>
      </c>
      <c r="D2792" s="62">
        <v>1.1000000000000001</v>
      </c>
    </row>
    <row r="2793" spans="1:4" x14ac:dyDescent="0.2">
      <c r="A2793" s="56">
        <v>1896</v>
      </c>
      <c r="B2793" s="56" t="s">
        <v>4588</v>
      </c>
      <c r="C2793" s="56" t="s">
        <v>2005</v>
      </c>
      <c r="D2793" s="62">
        <v>14.14</v>
      </c>
    </row>
    <row r="2794" spans="1:4" x14ac:dyDescent="0.2">
      <c r="A2794" s="56">
        <v>1895</v>
      </c>
      <c r="B2794" s="56" t="s">
        <v>1196</v>
      </c>
      <c r="C2794" s="56" t="s">
        <v>2005</v>
      </c>
      <c r="D2794" s="62">
        <v>24.85</v>
      </c>
    </row>
    <row r="2795" spans="1:4" x14ac:dyDescent="0.2">
      <c r="A2795" s="56">
        <v>2641</v>
      </c>
      <c r="B2795" s="56" t="s">
        <v>4589</v>
      </c>
      <c r="C2795" s="56" t="s">
        <v>2005</v>
      </c>
      <c r="D2795" s="62">
        <v>28.59</v>
      </c>
    </row>
    <row r="2796" spans="1:4" x14ac:dyDescent="0.2">
      <c r="A2796" s="56">
        <v>2636</v>
      </c>
      <c r="B2796" s="56" t="s">
        <v>4590</v>
      </c>
      <c r="C2796" s="56" t="s">
        <v>2005</v>
      </c>
      <c r="D2796" s="62">
        <v>1.84</v>
      </c>
    </row>
    <row r="2797" spans="1:4" x14ac:dyDescent="0.2">
      <c r="A2797" s="56">
        <v>2637</v>
      </c>
      <c r="B2797" s="56" t="s">
        <v>4591</v>
      </c>
      <c r="C2797" s="56" t="s">
        <v>2005</v>
      </c>
      <c r="D2797" s="62">
        <v>1.96</v>
      </c>
    </row>
    <row r="2798" spans="1:4" x14ac:dyDescent="0.2">
      <c r="A2798" s="56">
        <v>2638</v>
      </c>
      <c r="B2798" s="56" t="s">
        <v>4592</v>
      </c>
      <c r="C2798" s="56" t="s">
        <v>2005</v>
      </c>
      <c r="D2798" s="62">
        <v>2.2799999999999998</v>
      </c>
    </row>
    <row r="2799" spans="1:4" x14ac:dyDescent="0.2">
      <c r="A2799" s="56">
        <v>2639</v>
      </c>
      <c r="B2799" s="56" t="s">
        <v>4593</v>
      </c>
      <c r="C2799" s="56" t="s">
        <v>2005</v>
      </c>
      <c r="D2799" s="62">
        <v>4.04</v>
      </c>
    </row>
    <row r="2800" spans="1:4" x14ac:dyDescent="0.2">
      <c r="A2800" s="56">
        <v>2644</v>
      </c>
      <c r="B2800" s="56" t="s">
        <v>4594</v>
      </c>
      <c r="C2800" s="56" t="s">
        <v>2005</v>
      </c>
      <c r="D2800" s="62">
        <v>5.85</v>
      </c>
    </row>
    <row r="2801" spans="1:4" x14ac:dyDescent="0.2">
      <c r="A2801" s="56">
        <v>2643</v>
      </c>
      <c r="B2801" s="56" t="s">
        <v>1334</v>
      </c>
      <c r="C2801" s="56" t="s">
        <v>2005</v>
      </c>
      <c r="D2801" s="62">
        <v>8.15</v>
      </c>
    </row>
    <row r="2802" spans="1:4" x14ac:dyDescent="0.2">
      <c r="A2802" s="56">
        <v>2640</v>
      </c>
      <c r="B2802" s="56" t="s">
        <v>4595</v>
      </c>
      <c r="C2802" s="56" t="s">
        <v>2005</v>
      </c>
      <c r="D2802" s="62">
        <v>11.9</v>
      </c>
    </row>
    <row r="2803" spans="1:4" x14ac:dyDescent="0.2">
      <c r="A2803" s="56">
        <v>2642</v>
      </c>
      <c r="B2803" s="56" t="s">
        <v>4596</v>
      </c>
      <c r="C2803" s="56" t="s">
        <v>2005</v>
      </c>
      <c r="D2803" s="62">
        <v>18.12</v>
      </c>
    </row>
    <row r="2804" spans="1:4" x14ac:dyDescent="0.2">
      <c r="A2804" s="56">
        <v>39310</v>
      </c>
      <c r="B2804" s="56" t="s">
        <v>4597</v>
      </c>
      <c r="C2804" s="56" t="s">
        <v>2005</v>
      </c>
      <c r="D2804" s="62">
        <v>20.63</v>
      </c>
    </row>
    <row r="2805" spans="1:4" x14ac:dyDescent="0.2">
      <c r="A2805" s="56">
        <v>39311</v>
      </c>
      <c r="B2805" s="56" t="s">
        <v>4598</v>
      </c>
      <c r="C2805" s="56" t="s">
        <v>2005</v>
      </c>
      <c r="D2805" s="62">
        <v>31</v>
      </c>
    </row>
    <row r="2806" spans="1:4" x14ac:dyDescent="0.2">
      <c r="A2806" s="56">
        <v>39855</v>
      </c>
      <c r="B2806" s="56" t="s">
        <v>4599</v>
      </c>
      <c r="C2806" s="56" t="s">
        <v>2005</v>
      </c>
      <c r="D2806" s="62">
        <v>2.81</v>
      </c>
    </row>
    <row r="2807" spans="1:4" x14ac:dyDescent="0.2">
      <c r="A2807" s="56">
        <v>39856</v>
      </c>
      <c r="B2807" s="56" t="s">
        <v>4600</v>
      </c>
      <c r="C2807" s="56" t="s">
        <v>2005</v>
      </c>
      <c r="D2807" s="62">
        <v>6.62</v>
      </c>
    </row>
    <row r="2808" spans="1:4" x14ac:dyDescent="0.2">
      <c r="A2808" s="56">
        <v>39857</v>
      </c>
      <c r="B2808" s="56" t="s">
        <v>4601</v>
      </c>
      <c r="C2808" s="56" t="s">
        <v>2005</v>
      </c>
      <c r="D2808" s="62">
        <v>10.72</v>
      </c>
    </row>
    <row r="2809" spans="1:4" x14ac:dyDescent="0.2">
      <c r="A2809" s="56">
        <v>39858</v>
      </c>
      <c r="B2809" s="56" t="s">
        <v>4602</v>
      </c>
      <c r="C2809" s="56" t="s">
        <v>2005</v>
      </c>
      <c r="D2809" s="62">
        <v>23.79</v>
      </c>
    </row>
    <row r="2810" spans="1:4" x14ac:dyDescent="0.2">
      <c r="A2810" s="56">
        <v>39859</v>
      </c>
      <c r="B2810" s="56" t="s">
        <v>4603</v>
      </c>
      <c r="C2810" s="56" t="s">
        <v>2005</v>
      </c>
      <c r="D2810" s="62">
        <v>36.67</v>
      </c>
    </row>
    <row r="2811" spans="1:4" x14ac:dyDescent="0.2">
      <c r="A2811" s="56">
        <v>39860</v>
      </c>
      <c r="B2811" s="56" t="s">
        <v>4604</v>
      </c>
      <c r="C2811" s="56" t="s">
        <v>2005</v>
      </c>
      <c r="D2811" s="62">
        <v>56.27</v>
      </c>
    </row>
    <row r="2812" spans="1:4" x14ac:dyDescent="0.2">
      <c r="A2812" s="56">
        <v>39861</v>
      </c>
      <c r="B2812" s="56" t="s">
        <v>4605</v>
      </c>
      <c r="C2812" s="56" t="s">
        <v>2005</v>
      </c>
      <c r="D2812" s="62">
        <v>160.66</v>
      </c>
    </row>
    <row r="2813" spans="1:4" x14ac:dyDescent="0.2">
      <c r="A2813" s="56">
        <v>3867</v>
      </c>
      <c r="B2813" s="56" t="s">
        <v>4606</v>
      </c>
      <c r="C2813" s="56" t="s">
        <v>2005</v>
      </c>
      <c r="D2813" s="62">
        <v>74.23</v>
      </c>
    </row>
    <row r="2814" spans="1:4" x14ac:dyDescent="0.2">
      <c r="A2814" s="56">
        <v>3861</v>
      </c>
      <c r="B2814" s="56" t="s">
        <v>4607</v>
      </c>
      <c r="C2814" s="56" t="s">
        <v>2005</v>
      </c>
      <c r="D2814" s="62">
        <v>0.77</v>
      </c>
    </row>
    <row r="2815" spans="1:4" x14ac:dyDescent="0.2">
      <c r="A2815" s="56">
        <v>3904</v>
      </c>
      <c r="B2815" s="56" t="s">
        <v>4608</v>
      </c>
      <c r="C2815" s="56" t="s">
        <v>2005</v>
      </c>
      <c r="D2815" s="62">
        <v>0.82</v>
      </c>
    </row>
    <row r="2816" spans="1:4" x14ac:dyDescent="0.2">
      <c r="A2816" s="56">
        <v>3903</v>
      </c>
      <c r="B2816" s="56" t="s">
        <v>1504</v>
      </c>
      <c r="C2816" s="56" t="s">
        <v>2005</v>
      </c>
      <c r="D2816" s="62">
        <v>1.99</v>
      </c>
    </row>
    <row r="2817" spans="1:4" x14ac:dyDescent="0.2">
      <c r="A2817" s="56">
        <v>3862</v>
      </c>
      <c r="B2817" s="56" t="s">
        <v>4609</v>
      </c>
      <c r="C2817" s="56" t="s">
        <v>2005</v>
      </c>
      <c r="D2817" s="62">
        <v>4.24</v>
      </c>
    </row>
    <row r="2818" spans="1:4" x14ac:dyDescent="0.2">
      <c r="A2818" s="56">
        <v>3863</v>
      </c>
      <c r="B2818" s="56" t="s">
        <v>4610</v>
      </c>
      <c r="C2818" s="56" t="s">
        <v>2005</v>
      </c>
      <c r="D2818" s="62">
        <v>4.3499999999999996</v>
      </c>
    </row>
    <row r="2819" spans="1:4" x14ac:dyDescent="0.2">
      <c r="A2819" s="56">
        <v>3864</v>
      </c>
      <c r="B2819" s="56" t="s">
        <v>4611</v>
      </c>
      <c r="C2819" s="56" t="s">
        <v>2005</v>
      </c>
      <c r="D2819" s="62">
        <v>13.31</v>
      </c>
    </row>
    <row r="2820" spans="1:4" x14ac:dyDescent="0.2">
      <c r="A2820" s="56">
        <v>3865</v>
      </c>
      <c r="B2820" s="56" t="s">
        <v>4612</v>
      </c>
      <c r="C2820" s="56" t="s">
        <v>2005</v>
      </c>
      <c r="D2820" s="62">
        <v>19.47</v>
      </c>
    </row>
    <row r="2821" spans="1:4" x14ac:dyDescent="0.2">
      <c r="A2821" s="56">
        <v>3866</v>
      </c>
      <c r="B2821" s="56" t="s">
        <v>4613</v>
      </c>
      <c r="C2821" s="56" t="s">
        <v>2005</v>
      </c>
      <c r="D2821" s="62">
        <v>43.72</v>
      </c>
    </row>
    <row r="2822" spans="1:4" x14ac:dyDescent="0.2">
      <c r="A2822" s="56">
        <v>3878</v>
      </c>
      <c r="B2822" s="56" t="s">
        <v>4614</v>
      </c>
      <c r="C2822" s="56" t="s">
        <v>2005</v>
      </c>
      <c r="D2822" s="62">
        <v>11.92</v>
      </c>
    </row>
    <row r="2823" spans="1:4" x14ac:dyDescent="0.2">
      <c r="A2823" s="56">
        <v>3883</v>
      </c>
      <c r="B2823" s="56" t="s">
        <v>4615</v>
      </c>
      <c r="C2823" s="56" t="s">
        <v>2005</v>
      </c>
      <c r="D2823" s="62">
        <v>1.52</v>
      </c>
    </row>
    <row r="2824" spans="1:4" x14ac:dyDescent="0.2">
      <c r="A2824" s="56">
        <v>3876</v>
      </c>
      <c r="B2824" s="56" t="s">
        <v>4616</v>
      </c>
      <c r="C2824" s="56" t="s">
        <v>2005</v>
      </c>
      <c r="D2824" s="62">
        <v>4.74</v>
      </c>
    </row>
    <row r="2825" spans="1:4" x14ac:dyDescent="0.2">
      <c r="A2825" s="56">
        <v>3884</v>
      </c>
      <c r="B2825" s="56" t="s">
        <v>4617</v>
      </c>
      <c r="C2825" s="56" t="s">
        <v>2005</v>
      </c>
      <c r="D2825" s="62">
        <v>2.41</v>
      </c>
    </row>
    <row r="2826" spans="1:4" x14ac:dyDescent="0.2">
      <c r="A2826" s="56">
        <v>12892</v>
      </c>
      <c r="B2826" s="56" t="s">
        <v>4618</v>
      </c>
      <c r="C2826" s="56" t="s">
        <v>2390</v>
      </c>
      <c r="D2826" s="62">
        <v>12.15</v>
      </c>
    </row>
    <row r="2827" spans="1:4" x14ac:dyDescent="0.2">
      <c r="A2827" s="56">
        <v>38447</v>
      </c>
      <c r="B2827" s="56" t="s">
        <v>4619</v>
      </c>
      <c r="C2827" s="56" t="s">
        <v>2005</v>
      </c>
      <c r="D2827" s="62">
        <v>84.66</v>
      </c>
    </row>
    <row r="2828" spans="1:4" x14ac:dyDescent="0.2">
      <c r="A2828" s="56">
        <v>36320</v>
      </c>
      <c r="B2828" s="56" t="s">
        <v>4620</v>
      </c>
      <c r="C2828" s="56" t="s">
        <v>2005</v>
      </c>
      <c r="D2828" s="62">
        <v>2.27</v>
      </c>
    </row>
    <row r="2829" spans="1:4" x14ac:dyDescent="0.2">
      <c r="A2829" s="56">
        <v>36324</v>
      </c>
      <c r="B2829" s="56" t="s">
        <v>4621</v>
      </c>
      <c r="C2829" s="56" t="s">
        <v>2005</v>
      </c>
      <c r="D2829" s="62">
        <v>2.0699999999999998</v>
      </c>
    </row>
    <row r="2830" spans="1:4" x14ac:dyDescent="0.2">
      <c r="A2830" s="56">
        <v>38441</v>
      </c>
      <c r="B2830" s="56" t="s">
        <v>4622</v>
      </c>
      <c r="C2830" s="56" t="s">
        <v>2005</v>
      </c>
      <c r="D2830" s="62">
        <v>3.72</v>
      </c>
    </row>
    <row r="2831" spans="1:4" x14ac:dyDescent="0.2">
      <c r="A2831" s="56">
        <v>38442</v>
      </c>
      <c r="B2831" s="56" t="s">
        <v>4623</v>
      </c>
      <c r="C2831" s="56" t="s">
        <v>2005</v>
      </c>
      <c r="D2831" s="62">
        <v>10.58</v>
      </c>
    </row>
    <row r="2832" spans="1:4" x14ac:dyDescent="0.2">
      <c r="A2832" s="56">
        <v>38443</v>
      </c>
      <c r="B2832" s="56" t="s">
        <v>4624</v>
      </c>
      <c r="C2832" s="56" t="s">
        <v>2005</v>
      </c>
      <c r="D2832" s="62">
        <v>12.83</v>
      </c>
    </row>
    <row r="2833" spans="1:4" x14ac:dyDescent="0.2">
      <c r="A2833" s="56">
        <v>38444</v>
      </c>
      <c r="B2833" s="56" t="s">
        <v>4625</v>
      </c>
      <c r="C2833" s="56" t="s">
        <v>2005</v>
      </c>
      <c r="D2833" s="62">
        <v>21.55</v>
      </c>
    </row>
    <row r="2834" spans="1:4" x14ac:dyDescent="0.2">
      <c r="A2834" s="56">
        <v>38445</v>
      </c>
      <c r="B2834" s="56" t="s">
        <v>4626</v>
      </c>
      <c r="C2834" s="56" t="s">
        <v>2005</v>
      </c>
      <c r="D2834" s="62">
        <v>39.97</v>
      </c>
    </row>
    <row r="2835" spans="1:4" x14ac:dyDescent="0.2">
      <c r="A2835" s="56">
        <v>38446</v>
      </c>
      <c r="B2835" s="56" t="s">
        <v>4627</v>
      </c>
      <c r="C2835" s="56" t="s">
        <v>2005</v>
      </c>
      <c r="D2835" s="62">
        <v>65.41</v>
      </c>
    </row>
    <row r="2836" spans="1:4" x14ac:dyDescent="0.2">
      <c r="A2836" s="56">
        <v>3837</v>
      </c>
      <c r="B2836" s="56" t="s">
        <v>4628</v>
      </c>
      <c r="C2836" s="56" t="s">
        <v>2005</v>
      </c>
      <c r="D2836" s="62">
        <v>50.44</v>
      </c>
    </row>
    <row r="2837" spans="1:4" x14ac:dyDescent="0.2">
      <c r="A2837" s="56">
        <v>3845</v>
      </c>
      <c r="B2837" s="56" t="s">
        <v>4629</v>
      </c>
      <c r="C2837" s="56" t="s">
        <v>2005</v>
      </c>
      <c r="D2837" s="62">
        <v>18.43</v>
      </c>
    </row>
    <row r="2838" spans="1:4" x14ac:dyDescent="0.2">
      <c r="A2838" s="56">
        <v>11045</v>
      </c>
      <c r="B2838" s="56" t="s">
        <v>4630</v>
      </c>
      <c r="C2838" s="56" t="s">
        <v>2005</v>
      </c>
      <c r="D2838" s="62">
        <v>35.549999999999997</v>
      </c>
    </row>
    <row r="2839" spans="1:4" x14ac:dyDescent="0.2">
      <c r="A2839" s="56">
        <v>20170</v>
      </c>
      <c r="B2839" s="56" t="s">
        <v>1438</v>
      </c>
      <c r="C2839" s="56" t="s">
        <v>2005</v>
      </c>
      <c r="D2839" s="62">
        <v>11.83</v>
      </c>
    </row>
    <row r="2840" spans="1:4" x14ac:dyDescent="0.2">
      <c r="A2840" s="56">
        <v>20171</v>
      </c>
      <c r="B2840" s="56" t="s">
        <v>4631</v>
      </c>
      <c r="C2840" s="56" t="s">
        <v>2005</v>
      </c>
      <c r="D2840" s="62">
        <v>34.11</v>
      </c>
    </row>
    <row r="2841" spans="1:4" x14ac:dyDescent="0.2">
      <c r="A2841" s="56">
        <v>20167</v>
      </c>
      <c r="B2841" s="56" t="s">
        <v>4632</v>
      </c>
      <c r="C2841" s="56" t="s">
        <v>2005</v>
      </c>
      <c r="D2841" s="62">
        <v>4.29</v>
      </c>
    </row>
    <row r="2842" spans="1:4" x14ac:dyDescent="0.2">
      <c r="A2842" s="56">
        <v>20168</v>
      </c>
      <c r="B2842" s="56" t="s">
        <v>4633</v>
      </c>
      <c r="C2842" s="56" t="s">
        <v>2005</v>
      </c>
      <c r="D2842" s="62">
        <v>8.83</v>
      </c>
    </row>
    <row r="2843" spans="1:4" x14ac:dyDescent="0.2">
      <c r="A2843" s="56">
        <v>20169</v>
      </c>
      <c r="B2843" s="56" t="s">
        <v>4634</v>
      </c>
      <c r="C2843" s="56" t="s">
        <v>2005</v>
      </c>
      <c r="D2843" s="62">
        <v>10.3</v>
      </c>
    </row>
    <row r="2844" spans="1:4" x14ac:dyDescent="0.2">
      <c r="A2844" s="56">
        <v>3899</v>
      </c>
      <c r="B2844" s="56" t="s">
        <v>798</v>
      </c>
      <c r="C2844" s="56" t="s">
        <v>2005</v>
      </c>
      <c r="D2844" s="62">
        <v>5.71</v>
      </c>
    </row>
    <row r="2845" spans="1:4" x14ac:dyDescent="0.2">
      <c r="A2845" s="56">
        <v>38676</v>
      </c>
      <c r="B2845" s="56" t="s">
        <v>4635</v>
      </c>
      <c r="C2845" s="56" t="s">
        <v>2005</v>
      </c>
      <c r="D2845" s="62">
        <v>28.59</v>
      </c>
    </row>
    <row r="2846" spans="1:4" x14ac:dyDescent="0.2">
      <c r="A2846" s="56">
        <v>3897</v>
      </c>
      <c r="B2846" s="56" t="s">
        <v>792</v>
      </c>
      <c r="C2846" s="56" t="s">
        <v>2005</v>
      </c>
      <c r="D2846" s="62">
        <v>1.39</v>
      </c>
    </row>
    <row r="2847" spans="1:4" x14ac:dyDescent="0.2">
      <c r="A2847" s="56">
        <v>3875</v>
      </c>
      <c r="B2847" s="56" t="s">
        <v>795</v>
      </c>
      <c r="C2847" s="56" t="s">
        <v>2005</v>
      </c>
      <c r="D2847" s="62">
        <v>2.88</v>
      </c>
    </row>
    <row r="2848" spans="1:4" x14ac:dyDescent="0.2">
      <c r="A2848" s="56">
        <v>3898</v>
      </c>
      <c r="B2848" s="56" t="s">
        <v>4636</v>
      </c>
      <c r="C2848" s="56" t="s">
        <v>2005</v>
      </c>
      <c r="D2848" s="62">
        <v>5.85</v>
      </c>
    </row>
    <row r="2849" spans="1:4" x14ac:dyDescent="0.2">
      <c r="A2849" s="56">
        <v>3855</v>
      </c>
      <c r="B2849" s="56" t="s">
        <v>4637</v>
      </c>
      <c r="C2849" s="56" t="s">
        <v>2005</v>
      </c>
      <c r="D2849" s="62">
        <v>5.15</v>
      </c>
    </row>
    <row r="2850" spans="1:4" x14ac:dyDescent="0.2">
      <c r="A2850" s="56">
        <v>3874</v>
      </c>
      <c r="B2850" s="56" t="s">
        <v>4638</v>
      </c>
      <c r="C2850" s="56" t="s">
        <v>2005</v>
      </c>
      <c r="D2850" s="62">
        <v>5.96</v>
      </c>
    </row>
    <row r="2851" spans="1:4" x14ac:dyDescent="0.2">
      <c r="A2851" s="56">
        <v>3870</v>
      </c>
      <c r="B2851" s="56" t="s">
        <v>4639</v>
      </c>
      <c r="C2851" s="56" t="s">
        <v>2005</v>
      </c>
      <c r="D2851" s="62">
        <v>6.54</v>
      </c>
    </row>
    <row r="2852" spans="1:4" x14ac:dyDescent="0.2">
      <c r="A2852" s="56">
        <v>38678</v>
      </c>
      <c r="B2852" s="56" t="s">
        <v>4640</v>
      </c>
      <c r="C2852" s="56" t="s">
        <v>2005</v>
      </c>
      <c r="D2852" s="62">
        <v>17.32</v>
      </c>
    </row>
    <row r="2853" spans="1:4" x14ac:dyDescent="0.2">
      <c r="A2853" s="56">
        <v>3859</v>
      </c>
      <c r="B2853" s="56" t="s">
        <v>4641</v>
      </c>
      <c r="C2853" s="56" t="s">
        <v>2005</v>
      </c>
      <c r="D2853" s="62">
        <v>1.32</v>
      </c>
    </row>
    <row r="2854" spans="1:4" x14ac:dyDescent="0.2">
      <c r="A2854" s="56">
        <v>3856</v>
      </c>
      <c r="B2854" s="56" t="s">
        <v>4642</v>
      </c>
      <c r="C2854" s="56" t="s">
        <v>2005</v>
      </c>
      <c r="D2854" s="62">
        <v>1.83</v>
      </c>
    </row>
    <row r="2855" spans="1:4" x14ac:dyDescent="0.2">
      <c r="A2855" s="56">
        <v>3906</v>
      </c>
      <c r="B2855" s="56" t="s">
        <v>4643</v>
      </c>
      <c r="C2855" s="56" t="s">
        <v>2005</v>
      </c>
      <c r="D2855" s="62">
        <v>1.51</v>
      </c>
    </row>
    <row r="2856" spans="1:4" x14ac:dyDescent="0.2">
      <c r="A2856" s="56">
        <v>3860</v>
      </c>
      <c r="B2856" s="56" t="s">
        <v>4644</v>
      </c>
      <c r="C2856" s="56" t="s">
        <v>2005</v>
      </c>
      <c r="D2856" s="62">
        <v>4.49</v>
      </c>
    </row>
    <row r="2857" spans="1:4" x14ac:dyDescent="0.2">
      <c r="A2857" s="56">
        <v>3905</v>
      </c>
      <c r="B2857" s="56" t="s">
        <v>4645</v>
      </c>
      <c r="C2857" s="56" t="s">
        <v>2005</v>
      </c>
      <c r="D2857" s="62">
        <v>10.29</v>
      </c>
    </row>
    <row r="2858" spans="1:4" x14ac:dyDescent="0.2">
      <c r="A2858" s="56">
        <v>3871</v>
      </c>
      <c r="B2858" s="56" t="s">
        <v>4646</v>
      </c>
      <c r="C2858" s="56" t="s">
        <v>2005</v>
      </c>
      <c r="D2858" s="62">
        <v>18.21</v>
      </c>
    </row>
    <row r="2859" spans="1:4" x14ac:dyDescent="0.2">
      <c r="A2859" s="56">
        <v>39292</v>
      </c>
      <c r="B2859" s="56" t="s">
        <v>4647</v>
      </c>
      <c r="C2859" s="56" t="s">
        <v>2005</v>
      </c>
      <c r="D2859" s="62">
        <v>7.19</v>
      </c>
    </row>
    <row r="2860" spans="1:4" x14ac:dyDescent="0.2">
      <c r="A2860" s="56">
        <v>39293</v>
      </c>
      <c r="B2860" s="56" t="s">
        <v>4648</v>
      </c>
      <c r="C2860" s="56" t="s">
        <v>2005</v>
      </c>
      <c r="D2860" s="62">
        <v>11.17</v>
      </c>
    </row>
    <row r="2861" spans="1:4" x14ac:dyDescent="0.2">
      <c r="A2861" s="56">
        <v>39294</v>
      </c>
      <c r="B2861" s="56" t="s">
        <v>4649</v>
      </c>
      <c r="C2861" s="56" t="s">
        <v>2005</v>
      </c>
      <c r="D2861" s="62">
        <v>11.94</v>
      </c>
    </row>
    <row r="2862" spans="1:4" x14ac:dyDescent="0.2">
      <c r="A2862" s="56">
        <v>39295</v>
      </c>
      <c r="B2862" s="56" t="s">
        <v>4650</v>
      </c>
      <c r="C2862" s="56" t="s">
        <v>2005</v>
      </c>
      <c r="D2862" s="62">
        <v>16.420000000000002</v>
      </c>
    </row>
    <row r="2863" spans="1:4" x14ac:dyDescent="0.2">
      <c r="A2863" s="56">
        <v>39296</v>
      </c>
      <c r="B2863" s="56" t="s">
        <v>4651</v>
      </c>
      <c r="C2863" s="56" t="s">
        <v>2005</v>
      </c>
      <c r="D2863" s="62">
        <v>6.55</v>
      </c>
    </row>
    <row r="2864" spans="1:4" x14ac:dyDescent="0.2">
      <c r="A2864" s="56">
        <v>39297</v>
      </c>
      <c r="B2864" s="56" t="s">
        <v>4652</v>
      </c>
      <c r="C2864" s="56" t="s">
        <v>2005</v>
      </c>
      <c r="D2864" s="62">
        <v>8.8800000000000008</v>
      </c>
    </row>
    <row r="2865" spans="1:4" x14ac:dyDescent="0.2">
      <c r="A2865" s="56">
        <v>39298</v>
      </c>
      <c r="B2865" s="56" t="s">
        <v>4653</v>
      </c>
      <c r="C2865" s="56" t="s">
        <v>2005</v>
      </c>
      <c r="D2865" s="62">
        <v>17.059999999999999</v>
      </c>
    </row>
    <row r="2866" spans="1:4" x14ac:dyDescent="0.2">
      <c r="A2866" s="56">
        <v>39299</v>
      </c>
      <c r="B2866" s="56" t="s">
        <v>4654</v>
      </c>
      <c r="C2866" s="56" t="s">
        <v>2005</v>
      </c>
      <c r="D2866" s="62">
        <v>20.22</v>
      </c>
    </row>
    <row r="2867" spans="1:4" x14ac:dyDescent="0.2">
      <c r="A2867" s="56">
        <v>39308</v>
      </c>
      <c r="B2867" s="56" t="s">
        <v>4655</v>
      </c>
      <c r="C2867" s="56" t="s">
        <v>2005</v>
      </c>
      <c r="D2867" s="62">
        <v>5.46</v>
      </c>
    </row>
    <row r="2868" spans="1:4" x14ac:dyDescent="0.2">
      <c r="A2868" s="56">
        <v>39309</v>
      </c>
      <c r="B2868" s="56" t="s">
        <v>4656</v>
      </c>
      <c r="C2868" s="56" t="s">
        <v>2005</v>
      </c>
      <c r="D2868" s="62">
        <v>6.23</v>
      </c>
    </row>
    <row r="2869" spans="1:4" x14ac:dyDescent="0.2">
      <c r="A2869" s="56">
        <v>37429</v>
      </c>
      <c r="B2869" s="56" t="s">
        <v>4657</v>
      </c>
      <c r="C2869" s="56" t="s">
        <v>2005</v>
      </c>
      <c r="D2869" s="62">
        <v>2876.16</v>
      </c>
    </row>
    <row r="2870" spans="1:4" x14ac:dyDescent="0.2">
      <c r="A2870" s="56">
        <v>37426</v>
      </c>
      <c r="B2870" s="56" t="s">
        <v>4658</v>
      </c>
      <c r="C2870" s="56" t="s">
        <v>2005</v>
      </c>
      <c r="D2870" s="62">
        <v>27.66</v>
      </c>
    </row>
    <row r="2871" spans="1:4" x14ac:dyDescent="0.2">
      <c r="A2871" s="56">
        <v>37427</v>
      </c>
      <c r="B2871" s="56" t="s">
        <v>4659</v>
      </c>
      <c r="C2871" s="56" t="s">
        <v>2005</v>
      </c>
      <c r="D2871" s="62">
        <v>65.989999999999995</v>
      </c>
    </row>
    <row r="2872" spans="1:4" x14ac:dyDescent="0.2">
      <c r="A2872" s="56">
        <v>37424</v>
      </c>
      <c r="B2872" s="56" t="s">
        <v>4660</v>
      </c>
      <c r="C2872" s="56" t="s">
        <v>2005</v>
      </c>
      <c r="D2872" s="62">
        <v>12.71</v>
      </c>
    </row>
    <row r="2873" spans="1:4" x14ac:dyDescent="0.2">
      <c r="A2873" s="56">
        <v>37428</v>
      </c>
      <c r="B2873" s="56" t="s">
        <v>4661</v>
      </c>
      <c r="C2873" s="56" t="s">
        <v>2005</v>
      </c>
      <c r="D2873" s="62">
        <v>227.44</v>
      </c>
    </row>
    <row r="2874" spans="1:4" x14ac:dyDescent="0.2">
      <c r="A2874" s="56">
        <v>37425</v>
      </c>
      <c r="B2874" s="56" t="s">
        <v>4662</v>
      </c>
      <c r="C2874" s="56" t="s">
        <v>2005</v>
      </c>
      <c r="D2874" s="62">
        <v>13.7</v>
      </c>
    </row>
    <row r="2875" spans="1:4" x14ac:dyDescent="0.2">
      <c r="A2875" s="56">
        <v>11519</v>
      </c>
      <c r="B2875" s="56" t="s">
        <v>4663</v>
      </c>
      <c r="C2875" s="56" t="s">
        <v>2390</v>
      </c>
      <c r="D2875" s="62">
        <v>50.13</v>
      </c>
    </row>
    <row r="2876" spans="1:4" x14ac:dyDescent="0.2">
      <c r="A2876" s="56">
        <v>11520</v>
      </c>
      <c r="B2876" s="56" t="s">
        <v>4664</v>
      </c>
      <c r="C2876" s="56" t="s">
        <v>2390</v>
      </c>
      <c r="D2876" s="62">
        <v>23.17</v>
      </c>
    </row>
    <row r="2877" spans="1:4" x14ac:dyDescent="0.2">
      <c r="A2877" s="56">
        <v>11518</v>
      </c>
      <c r="B2877" s="56" t="s">
        <v>4665</v>
      </c>
      <c r="C2877" s="56" t="s">
        <v>2390</v>
      </c>
      <c r="D2877" s="62">
        <v>84.26</v>
      </c>
    </row>
    <row r="2878" spans="1:4" x14ac:dyDescent="0.2">
      <c r="A2878" s="56">
        <v>38473</v>
      </c>
      <c r="B2878" s="56" t="s">
        <v>4666</v>
      </c>
      <c r="C2878" s="56" t="s">
        <v>2005</v>
      </c>
      <c r="D2878" s="62">
        <v>120.36</v>
      </c>
    </row>
    <row r="2879" spans="1:4" x14ac:dyDescent="0.2">
      <c r="A2879" s="56">
        <v>4244</v>
      </c>
      <c r="B2879" s="56" t="s">
        <v>4667</v>
      </c>
      <c r="C2879" s="56" t="s">
        <v>2142</v>
      </c>
      <c r="D2879" s="62">
        <v>14.88</v>
      </c>
    </row>
    <row r="2880" spans="1:4" x14ac:dyDescent="0.2">
      <c r="A2880" s="56">
        <v>40977</v>
      </c>
      <c r="B2880" s="56" t="s">
        <v>4668</v>
      </c>
      <c r="C2880" s="56" t="s">
        <v>2144</v>
      </c>
      <c r="D2880" s="62">
        <v>2626.54</v>
      </c>
    </row>
    <row r="2881" spans="1:4" x14ac:dyDescent="0.2">
      <c r="A2881" s="56">
        <v>4115</v>
      </c>
      <c r="B2881" s="56" t="s">
        <v>4669</v>
      </c>
      <c r="C2881" s="56" t="s">
        <v>2048</v>
      </c>
      <c r="D2881" s="62">
        <v>24.18</v>
      </c>
    </row>
    <row r="2882" spans="1:4" x14ac:dyDescent="0.2">
      <c r="A2882" s="56">
        <v>4119</v>
      </c>
      <c r="B2882" s="56" t="s">
        <v>4670</v>
      </c>
      <c r="C2882" s="56" t="s">
        <v>2048</v>
      </c>
      <c r="D2882" s="62">
        <v>48.85</v>
      </c>
    </row>
    <row r="2883" spans="1:4" x14ac:dyDescent="0.2">
      <c r="A2883" s="56">
        <v>2794</v>
      </c>
      <c r="B2883" s="56" t="s">
        <v>4671</v>
      </c>
      <c r="C2883" s="56" t="s">
        <v>2048</v>
      </c>
      <c r="D2883" s="62">
        <v>129.58000000000001</v>
      </c>
    </row>
    <row r="2884" spans="1:4" x14ac:dyDescent="0.2">
      <c r="A2884" s="56">
        <v>2788</v>
      </c>
      <c r="B2884" s="56" t="s">
        <v>4672</v>
      </c>
      <c r="C2884" s="56" t="s">
        <v>2048</v>
      </c>
      <c r="D2884" s="62">
        <v>188.78</v>
      </c>
    </row>
    <row r="2885" spans="1:4" x14ac:dyDescent="0.2">
      <c r="A2885" s="56">
        <v>4006</v>
      </c>
      <c r="B2885" s="56" t="s">
        <v>4673</v>
      </c>
      <c r="C2885" s="56" t="s">
        <v>2140</v>
      </c>
      <c r="D2885" s="62">
        <v>2242.4499999999998</v>
      </c>
    </row>
    <row r="2886" spans="1:4" x14ac:dyDescent="0.2">
      <c r="A2886" s="56">
        <v>36151</v>
      </c>
      <c r="B2886" s="56" t="s">
        <v>4674</v>
      </c>
      <c r="C2886" s="56" t="s">
        <v>2005</v>
      </c>
      <c r="D2886" s="62">
        <v>27</v>
      </c>
    </row>
    <row r="2887" spans="1:4" x14ac:dyDescent="0.2">
      <c r="A2887" s="56">
        <v>37457</v>
      </c>
      <c r="B2887" s="56" t="s">
        <v>4675</v>
      </c>
      <c r="C2887" s="56" t="s">
        <v>2048</v>
      </c>
      <c r="D2887" s="62">
        <v>4.88</v>
      </c>
    </row>
    <row r="2888" spans="1:4" x14ac:dyDescent="0.2">
      <c r="A2888" s="56">
        <v>37456</v>
      </c>
      <c r="B2888" s="56" t="s">
        <v>4676</v>
      </c>
      <c r="C2888" s="56" t="s">
        <v>2048</v>
      </c>
      <c r="D2888" s="62">
        <v>2.57</v>
      </c>
    </row>
    <row r="2889" spans="1:4" x14ac:dyDescent="0.2">
      <c r="A2889" s="56">
        <v>37461</v>
      </c>
      <c r="B2889" s="56" t="s">
        <v>4677</v>
      </c>
      <c r="C2889" s="56" t="s">
        <v>2048</v>
      </c>
      <c r="D2889" s="62">
        <v>18.11</v>
      </c>
    </row>
    <row r="2890" spans="1:4" x14ac:dyDescent="0.2">
      <c r="A2890" s="56">
        <v>37460</v>
      </c>
      <c r="B2890" s="56" t="s">
        <v>4678</v>
      </c>
      <c r="C2890" s="56" t="s">
        <v>2048</v>
      </c>
      <c r="D2890" s="62">
        <v>24.74</v>
      </c>
    </row>
    <row r="2891" spans="1:4" x14ac:dyDescent="0.2">
      <c r="A2891" s="56">
        <v>37458</v>
      </c>
      <c r="B2891" s="56" t="s">
        <v>4679</v>
      </c>
      <c r="C2891" s="56" t="s">
        <v>2048</v>
      </c>
      <c r="D2891" s="62">
        <v>7.25</v>
      </c>
    </row>
    <row r="2892" spans="1:4" x14ac:dyDescent="0.2">
      <c r="A2892" s="56">
        <v>37454</v>
      </c>
      <c r="B2892" s="56" t="s">
        <v>4680</v>
      </c>
      <c r="C2892" s="56" t="s">
        <v>2048</v>
      </c>
      <c r="D2892" s="62">
        <v>1.9</v>
      </c>
    </row>
    <row r="2893" spans="1:4" x14ac:dyDescent="0.2">
      <c r="A2893" s="56">
        <v>37455</v>
      </c>
      <c r="B2893" s="56" t="s">
        <v>4681</v>
      </c>
      <c r="C2893" s="56" t="s">
        <v>2048</v>
      </c>
      <c r="D2893" s="62">
        <v>3.2</v>
      </c>
    </row>
    <row r="2894" spans="1:4" x14ac:dyDescent="0.2">
      <c r="A2894" s="56">
        <v>37459</v>
      </c>
      <c r="B2894" s="56" t="s">
        <v>4682</v>
      </c>
      <c r="C2894" s="56" t="s">
        <v>2048</v>
      </c>
      <c r="D2894" s="62">
        <v>10.18</v>
      </c>
    </row>
    <row r="2895" spans="1:4" x14ac:dyDescent="0.2">
      <c r="A2895" s="56">
        <v>21029</v>
      </c>
      <c r="B2895" s="56" t="s">
        <v>4683</v>
      </c>
      <c r="C2895" s="56" t="s">
        <v>2005</v>
      </c>
      <c r="D2895" s="62">
        <v>406.5</v>
      </c>
    </row>
    <row r="2896" spans="1:4" x14ac:dyDescent="0.2">
      <c r="A2896" s="56">
        <v>21030</v>
      </c>
      <c r="B2896" s="56" t="s">
        <v>4684</v>
      </c>
      <c r="C2896" s="56" t="s">
        <v>2005</v>
      </c>
      <c r="D2896" s="62">
        <v>501.08</v>
      </c>
    </row>
    <row r="2897" spans="1:4" x14ac:dyDescent="0.2">
      <c r="A2897" s="56">
        <v>21031</v>
      </c>
      <c r="B2897" s="56" t="s">
        <v>4685</v>
      </c>
      <c r="C2897" s="56" t="s">
        <v>2005</v>
      </c>
      <c r="D2897" s="62">
        <v>623.83000000000004</v>
      </c>
    </row>
    <row r="2898" spans="1:4" x14ac:dyDescent="0.2">
      <c r="A2898" s="56">
        <v>21032</v>
      </c>
      <c r="B2898" s="56" t="s">
        <v>4686</v>
      </c>
      <c r="C2898" s="56" t="s">
        <v>2005</v>
      </c>
      <c r="D2898" s="62">
        <v>666.09</v>
      </c>
    </row>
    <row r="2899" spans="1:4" x14ac:dyDescent="0.2">
      <c r="A2899" s="56">
        <v>37527</v>
      </c>
      <c r="B2899" s="56" t="s">
        <v>4687</v>
      </c>
      <c r="C2899" s="56" t="s">
        <v>2005</v>
      </c>
      <c r="D2899" s="62">
        <v>601.70000000000005</v>
      </c>
    </row>
    <row r="2900" spans="1:4" x14ac:dyDescent="0.2">
      <c r="A2900" s="56">
        <v>37528</v>
      </c>
      <c r="B2900" s="56" t="s">
        <v>4688</v>
      </c>
      <c r="C2900" s="56" t="s">
        <v>2005</v>
      </c>
      <c r="D2900" s="62">
        <v>717.41</v>
      </c>
    </row>
    <row r="2901" spans="1:4" x14ac:dyDescent="0.2">
      <c r="A2901" s="56">
        <v>37529</v>
      </c>
      <c r="B2901" s="56" t="s">
        <v>4689</v>
      </c>
      <c r="C2901" s="56" t="s">
        <v>2005</v>
      </c>
      <c r="D2901" s="62">
        <v>724.45</v>
      </c>
    </row>
    <row r="2902" spans="1:4" x14ac:dyDescent="0.2">
      <c r="A2902" s="56">
        <v>37530</v>
      </c>
      <c r="B2902" s="56" t="s">
        <v>4690</v>
      </c>
      <c r="C2902" s="56" t="s">
        <v>2005</v>
      </c>
      <c r="D2902" s="62">
        <v>945.81</v>
      </c>
    </row>
    <row r="2903" spans="1:4" x14ac:dyDescent="0.2">
      <c r="A2903" s="56">
        <v>21034</v>
      </c>
      <c r="B2903" s="56" t="s">
        <v>4691</v>
      </c>
      <c r="C2903" s="56" t="s">
        <v>2005</v>
      </c>
      <c r="D2903" s="62">
        <v>806.96</v>
      </c>
    </row>
    <row r="2904" spans="1:4" x14ac:dyDescent="0.2">
      <c r="A2904" s="56">
        <v>37531</v>
      </c>
      <c r="B2904" s="56" t="s">
        <v>4692</v>
      </c>
      <c r="C2904" s="56" t="s">
        <v>2005</v>
      </c>
      <c r="D2904" s="62">
        <v>1016.25</v>
      </c>
    </row>
    <row r="2905" spans="1:4" x14ac:dyDescent="0.2">
      <c r="A2905" s="56">
        <v>21036</v>
      </c>
      <c r="B2905" s="56" t="s">
        <v>4693</v>
      </c>
      <c r="C2905" s="56" t="s">
        <v>2005</v>
      </c>
      <c r="D2905" s="62">
        <v>1235.5899999999999</v>
      </c>
    </row>
    <row r="2906" spans="1:4" x14ac:dyDescent="0.2">
      <c r="A2906" s="56">
        <v>21037</v>
      </c>
      <c r="B2906" s="56" t="s">
        <v>4694</v>
      </c>
      <c r="C2906" s="56" t="s">
        <v>2005</v>
      </c>
      <c r="D2906" s="62">
        <v>1408.66</v>
      </c>
    </row>
    <row r="2907" spans="1:4" x14ac:dyDescent="0.2">
      <c r="A2907" s="56">
        <v>20185</v>
      </c>
      <c r="B2907" s="56" t="s">
        <v>4695</v>
      </c>
      <c r="C2907" s="56" t="s">
        <v>2048</v>
      </c>
      <c r="D2907" s="62">
        <v>29.45</v>
      </c>
    </row>
    <row r="2908" spans="1:4" x14ac:dyDescent="0.2">
      <c r="A2908" s="56">
        <v>20260</v>
      </c>
      <c r="B2908" s="56" t="s">
        <v>4696</v>
      </c>
      <c r="C2908" s="56" t="s">
        <v>2005</v>
      </c>
      <c r="D2908" s="62">
        <v>23.68</v>
      </c>
    </row>
    <row r="2909" spans="1:4" x14ac:dyDescent="0.2">
      <c r="A2909" s="56">
        <v>37523</v>
      </c>
      <c r="B2909" s="56" t="s">
        <v>4697</v>
      </c>
      <c r="C2909" s="56" t="s">
        <v>2005</v>
      </c>
      <c r="D2909" s="62">
        <v>469601.78</v>
      </c>
    </row>
    <row r="2910" spans="1:4" x14ac:dyDescent="0.2">
      <c r="A2910" s="56">
        <v>37515</v>
      </c>
      <c r="B2910" s="56" t="s">
        <v>4698</v>
      </c>
      <c r="C2910" s="56" t="s">
        <v>2005</v>
      </c>
      <c r="D2910" s="62">
        <v>417500</v>
      </c>
    </row>
    <row r="2911" spans="1:4" x14ac:dyDescent="0.2">
      <c r="A2911" s="56">
        <v>12899</v>
      </c>
      <c r="B2911" s="56" t="s">
        <v>4699</v>
      </c>
      <c r="C2911" s="56" t="s">
        <v>2005</v>
      </c>
      <c r="D2911" s="62">
        <v>114.55</v>
      </c>
    </row>
    <row r="2912" spans="1:4" x14ac:dyDescent="0.2">
      <c r="A2912" s="56">
        <v>12898</v>
      </c>
      <c r="B2912" s="56" t="s">
        <v>4700</v>
      </c>
      <c r="C2912" s="56" t="s">
        <v>2005</v>
      </c>
      <c r="D2912" s="62">
        <v>181.71</v>
      </c>
    </row>
    <row r="2913" spans="1:4" x14ac:dyDescent="0.2">
      <c r="A2913" s="56">
        <v>42528</v>
      </c>
      <c r="B2913" s="56" t="s">
        <v>4701</v>
      </c>
      <c r="C2913" s="56" t="s">
        <v>2376</v>
      </c>
      <c r="D2913" s="62">
        <v>14.63</v>
      </c>
    </row>
    <row r="2914" spans="1:4" x14ac:dyDescent="0.2">
      <c r="A2914" s="56">
        <v>39696</v>
      </c>
      <c r="B2914" s="56" t="s">
        <v>4702</v>
      </c>
      <c r="C2914" s="56" t="s">
        <v>2376</v>
      </c>
      <c r="D2914" s="62">
        <v>10.29</v>
      </c>
    </row>
    <row r="2915" spans="1:4" x14ac:dyDescent="0.2">
      <c r="A2915" s="56">
        <v>39700</v>
      </c>
      <c r="B2915" s="56" t="s">
        <v>4703</v>
      </c>
      <c r="C2915" s="56" t="s">
        <v>2376</v>
      </c>
      <c r="D2915" s="62">
        <v>38.61</v>
      </c>
    </row>
    <row r="2916" spans="1:4" x14ac:dyDescent="0.2">
      <c r="A2916" s="56">
        <v>11621</v>
      </c>
      <c r="B2916" s="56" t="s">
        <v>4704</v>
      </c>
      <c r="C2916" s="56" t="s">
        <v>2376</v>
      </c>
      <c r="D2916" s="62">
        <v>76.819999999999993</v>
      </c>
    </row>
    <row r="2917" spans="1:4" x14ac:dyDescent="0.2">
      <c r="A2917" s="56">
        <v>4014</v>
      </c>
      <c r="B2917" s="56" t="s">
        <v>624</v>
      </c>
      <c r="C2917" s="56" t="s">
        <v>2376</v>
      </c>
      <c r="D2917" s="62">
        <v>79.48</v>
      </c>
    </row>
    <row r="2918" spans="1:4" x14ac:dyDescent="0.2">
      <c r="A2918" s="56">
        <v>4015</v>
      </c>
      <c r="B2918" s="56" t="s">
        <v>625</v>
      </c>
      <c r="C2918" s="56" t="s">
        <v>2376</v>
      </c>
      <c r="D2918" s="62">
        <v>97.6</v>
      </c>
    </row>
    <row r="2919" spans="1:4" x14ac:dyDescent="0.2">
      <c r="A2919" s="56">
        <v>4017</v>
      </c>
      <c r="B2919" s="56" t="s">
        <v>4705</v>
      </c>
      <c r="C2919" s="56" t="s">
        <v>2376</v>
      </c>
      <c r="D2919" s="62">
        <v>142.01</v>
      </c>
    </row>
    <row r="2920" spans="1:4" x14ac:dyDescent="0.2">
      <c r="A2920" s="56">
        <v>4016</v>
      </c>
      <c r="B2920" s="56" t="s">
        <v>4706</v>
      </c>
      <c r="C2920" s="56" t="s">
        <v>2376</v>
      </c>
      <c r="D2920" s="62">
        <v>56.09</v>
      </c>
    </row>
    <row r="2921" spans="1:4" x14ac:dyDescent="0.2">
      <c r="A2921" s="56">
        <v>39699</v>
      </c>
      <c r="B2921" s="56" t="s">
        <v>4707</v>
      </c>
      <c r="C2921" s="56" t="s">
        <v>2376</v>
      </c>
      <c r="D2921" s="62">
        <v>19.59</v>
      </c>
    </row>
    <row r="2922" spans="1:4" x14ac:dyDescent="0.2">
      <c r="A2922" s="56">
        <v>38544</v>
      </c>
      <c r="B2922" s="56" t="s">
        <v>1497</v>
      </c>
      <c r="C2922" s="56" t="s">
        <v>2376</v>
      </c>
      <c r="D2922" s="62">
        <v>14.39</v>
      </c>
    </row>
    <row r="2923" spans="1:4" x14ac:dyDescent="0.2">
      <c r="A2923" s="56">
        <v>38545</v>
      </c>
      <c r="B2923" s="56" t="s">
        <v>4708</v>
      </c>
      <c r="C2923" s="56" t="s">
        <v>2376</v>
      </c>
      <c r="D2923" s="62">
        <v>9.25</v>
      </c>
    </row>
    <row r="2924" spans="1:4" x14ac:dyDescent="0.2">
      <c r="A2924" s="56">
        <v>42527</v>
      </c>
      <c r="B2924" s="56" t="s">
        <v>4709</v>
      </c>
      <c r="C2924" s="56" t="s">
        <v>2376</v>
      </c>
      <c r="D2924" s="62">
        <v>38.659999999999997</v>
      </c>
    </row>
    <row r="2925" spans="1:4" x14ac:dyDescent="0.2">
      <c r="A2925" s="56">
        <v>39323</v>
      </c>
      <c r="B2925" s="56" t="s">
        <v>4710</v>
      </c>
      <c r="C2925" s="56" t="s">
        <v>2376</v>
      </c>
      <c r="D2925" s="62">
        <v>35.28</v>
      </c>
    </row>
    <row r="2926" spans="1:4" x14ac:dyDescent="0.2">
      <c r="A2926" s="56">
        <v>626</v>
      </c>
      <c r="B2926" s="56" t="s">
        <v>358</v>
      </c>
      <c r="C2926" s="56" t="s">
        <v>2052</v>
      </c>
      <c r="D2926" s="62">
        <v>23.46</v>
      </c>
    </row>
    <row r="2927" spans="1:4" x14ac:dyDescent="0.2">
      <c r="A2927" s="56">
        <v>44504</v>
      </c>
      <c r="B2927" s="56" t="s">
        <v>4711</v>
      </c>
      <c r="C2927" s="56" t="s">
        <v>2376</v>
      </c>
      <c r="D2927" s="62">
        <v>14.51</v>
      </c>
    </row>
    <row r="2928" spans="1:4" x14ac:dyDescent="0.2">
      <c r="A2928" s="56">
        <v>44505</v>
      </c>
      <c r="B2928" s="56" t="s">
        <v>4712</v>
      </c>
      <c r="C2928" s="56" t="s">
        <v>2376</v>
      </c>
      <c r="D2928" s="62">
        <v>21.9</v>
      </c>
    </row>
    <row r="2929" spans="1:4" x14ac:dyDescent="0.2">
      <c r="A2929" s="56">
        <v>44506</v>
      </c>
      <c r="B2929" s="56" t="s">
        <v>4713</v>
      </c>
      <c r="C2929" s="56" t="s">
        <v>2376</v>
      </c>
      <c r="D2929" s="62">
        <v>23.25</v>
      </c>
    </row>
    <row r="2930" spans="1:4" x14ac:dyDescent="0.2">
      <c r="A2930" s="56">
        <v>44507</v>
      </c>
      <c r="B2930" s="56" t="s">
        <v>4714</v>
      </c>
      <c r="C2930" s="56" t="s">
        <v>2376</v>
      </c>
      <c r="D2930" s="62">
        <v>29.06</v>
      </c>
    </row>
    <row r="2931" spans="1:4" x14ac:dyDescent="0.2">
      <c r="A2931" s="56">
        <v>44508</v>
      </c>
      <c r="B2931" s="56" t="s">
        <v>4715</v>
      </c>
      <c r="C2931" s="56" t="s">
        <v>2376</v>
      </c>
      <c r="D2931" s="62">
        <v>43.58</v>
      </c>
    </row>
    <row r="2932" spans="1:4" x14ac:dyDescent="0.2">
      <c r="A2932" s="56">
        <v>44509</v>
      </c>
      <c r="B2932" s="56" t="s">
        <v>4716</v>
      </c>
      <c r="C2932" s="56" t="s">
        <v>2376</v>
      </c>
      <c r="D2932" s="62">
        <v>58.38</v>
      </c>
    </row>
    <row r="2933" spans="1:4" x14ac:dyDescent="0.2">
      <c r="A2933" s="56">
        <v>44510</v>
      </c>
      <c r="B2933" s="56" t="s">
        <v>4717</v>
      </c>
      <c r="C2933" s="56" t="s">
        <v>2376</v>
      </c>
      <c r="D2933" s="62">
        <v>72.489999999999995</v>
      </c>
    </row>
    <row r="2934" spans="1:4" x14ac:dyDescent="0.2">
      <c r="A2934" s="56">
        <v>44512</v>
      </c>
      <c r="B2934" s="56" t="s">
        <v>4718</v>
      </c>
      <c r="C2934" s="56" t="s">
        <v>2376</v>
      </c>
      <c r="D2934" s="62">
        <v>16.18</v>
      </c>
    </row>
    <row r="2935" spans="1:4" x14ac:dyDescent="0.2">
      <c r="A2935" s="56">
        <v>44513</v>
      </c>
      <c r="B2935" s="56" t="s">
        <v>4719</v>
      </c>
      <c r="C2935" s="56" t="s">
        <v>2376</v>
      </c>
      <c r="D2935" s="62">
        <v>22.84</v>
      </c>
    </row>
    <row r="2936" spans="1:4" x14ac:dyDescent="0.2">
      <c r="A2936" s="56">
        <v>44514</v>
      </c>
      <c r="B2936" s="56" t="s">
        <v>4720</v>
      </c>
      <c r="C2936" s="56" t="s">
        <v>2376</v>
      </c>
      <c r="D2936" s="62">
        <v>25.89</v>
      </c>
    </row>
    <row r="2937" spans="1:4" x14ac:dyDescent="0.2">
      <c r="A2937" s="56">
        <v>44515</v>
      </c>
      <c r="B2937" s="56" t="s">
        <v>4721</v>
      </c>
      <c r="C2937" s="56" t="s">
        <v>2376</v>
      </c>
      <c r="D2937" s="62">
        <v>31.79</v>
      </c>
    </row>
    <row r="2938" spans="1:4" x14ac:dyDescent="0.2">
      <c r="A2938" s="56">
        <v>44511</v>
      </c>
      <c r="B2938" s="56" t="s">
        <v>4722</v>
      </c>
      <c r="C2938" s="56" t="s">
        <v>2376</v>
      </c>
      <c r="D2938" s="62">
        <v>47.06</v>
      </c>
    </row>
    <row r="2939" spans="1:4" x14ac:dyDescent="0.2">
      <c r="A2939" s="56">
        <v>44516</v>
      </c>
      <c r="B2939" s="56" t="s">
        <v>4723</v>
      </c>
      <c r="C2939" s="56" t="s">
        <v>2376</v>
      </c>
      <c r="D2939" s="62">
        <v>63.6</v>
      </c>
    </row>
    <row r="2940" spans="1:4" x14ac:dyDescent="0.2">
      <c r="A2940" s="56">
        <v>44517</v>
      </c>
      <c r="B2940" s="56" t="s">
        <v>4724</v>
      </c>
      <c r="C2940" s="56" t="s">
        <v>2376</v>
      </c>
      <c r="D2940" s="62">
        <v>79.319999999999993</v>
      </c>
    </row>
    <row r="2941" spans="1:4" x14ac:dyDescent="0.2">
      <c r="A2941" s="56">
        <v>11479</v>
      </c>
      <c r="B2941" s="56" t="s">
        <v>4725</v>
      </c>
      <c r="C2941" s="56" t="s">
        <v>2005</v>
      </c>
      <c r="D2941" s="62">
        <v>35.200000000000003</v>
      </c>
    </row>
    <row r="2942" spans="1:4" x14ac:dyDescent="0.2">
      <c r="A2942" s="56">
        <v>11481</v>
      </c>
      <c r="B2942" s="56" t="s">
        <v>4726</v>
      </c>
      <c r="C2942" s="56" t="s">
        <v>2005</v>
      </c>
      <c r="D2942" s="62">
        <v>31.84</v>
      </c>
    </row>
    <row r="2943" spans="1:4" x14ac:dyDescent="0.2">
      <c r="A2943" s="56">
        <v>43609</v>
      </c>
      <c r="B2943" s="56" t="s">
        <v>4727</v>
      </c>
      <c r="C2943" s="56" t="s">
        <v>2005</v>
      </c>
      <c r="D2943" s="62">
        <v>31.84</v>
      </c>
    </row>
    <row r="2944" spans="1:4" x14ac:dyDescent="0.2">
      <c r="A2944" s="56">
        <v>11478</v>
      </c>
      <c r="B2944" s="56" t="s">
        <v>4728</v>
      </c>
      <c r="C2944" s="56" t="s">
        <v>2005</v>
      </c>
      <c r="D2944" s="62">
        <v>60.39</v>
      </c>
    </row>
    <row r="2945" spans="1:4" x14ac:dyDescent="0.2">
      <c r="A2945" s="56">
        <v>43608</v>
      </c>
      <c r="B2945" s="56" t="s">
        <v>4729</v>
      </c>
      <c r="C2945" s="56" t="s">
        <v>2005</v>
      </c>
      <c r="D2945" s="62">
        <v>46.08</v>
      </c>
    </row>
    <row r="2946" spans="1:4" x14ac:dyDescent="0.2">
      <c r="A2946" s="56">
        <v>11476</v>
      </c>
      <c r="B2946" s="56" t="s">
        <v>4730</v>
      </c>
      <c r="C2946" s="56" t="s">
        <v>2005</v>
      </c>
      <c r="D2946" s="62">
        <v>46.08</v>
      </c>
    </row>
    <row r="2947" spans="1:4" x14ac:dyDescent="0.2">
      <c r="A2947" s="56">
        <v>40637</v>
      </c>
      <c r="B2947" s="56" t="s">
        <v>4731</v>
      </c>
      <c r="C2947" s="56" t="s">
        <v>2005</v>
      </c>
      <c r="D2947" s="62">
        <v>725729.26</v>
      </c>
    </row>
    <row r="2948" spans="1:4" x14ac:dyDescent="0.2">
      <c r="A2948" s="56">
        <v>13836</v>
      </c>
      <c r="B2948" s="56" t="s">
        <v>4732</v>
      </c>
      <c r="C2948" s="56" t="s">
        <v>2005</v>
      </c>
      <c r="D2948" s="62">
        <v>67582.679999999993</v>
      </c>
    </row>
    <row r="2949" spans="1:4" x14ac:dyDescent="0.2">
      <c r="A2949" s="56">
        <v>14534</v>
      </c>
      <c r="B2949" s="56" t="s">
        <v>4733</v>
      </c>
      <c r="C2949" s="56" t="s">
        <v>2005</v>
      </c>
      <c r="D2949" s="62">
        <v>28291.9</v>
      </c>
    </row>
    <row r="2950" spans="1:4" x14ac:dyDescent="0.2">
      <c r="A2950" s="56">
        <v>14619</v>
      </c>
      <c r="B2950" s="56" t="s">
        <v>4734</v>
      </c>
      <c r="C2950" s="56" t="s">
        <v>2005</v>
      </c>
      <c r="D2950" s="62">
        <v>16105.12</v>
      </c>
    </row>
    <row r="2951" spans="1:4" x14ac:dyDescent="0.2">
      <c r="A2951" s="56">
        <v>14535</v>
      </c>
      <c r="B2951" s="56" t="s">
        <v>4735</v>
      </c>
      <c r="C2951" s="56" t="s">
        <v>2005</v>
      </c>
      <c r="D2951" s="62">
        <v>280799.78999999998</v>
      </c>
    </row>
    <row r="2952" spans="1:4" x14ac:dyDescent="0.2">
      <c r="A2952" s="56">
        <v>39813</v>
      </c>
      <c r="B2952" s="56" t="s">
        <v>4736</v>
      </c>
      <c r="C2952" s="56" t="s">
        <v>2005</v>
      </c>
      <c r="D2952" s="62">
        <v>37627.760000000002</v>
      </c>
    </row>
    <row r="2953" spans="1:4" x14ac:dyDescent="0.2">
      <c r="A2953" s="56">
        <v>40403</v>
      </c>
      <c r="B2953" s="56" t="s">
        <v>4737</v>
      </c>
      <c r="C2953" s="56" t="s">
        <v>2005</v>
      </c>
      <c r="D2953" s="62">
        <v>388.22</v>
      </c>
    </row>
    <row r="2954" spans="1:4" x14ac:dyDescent="0.2">
      <c r="A2954" s="56">
        <v>12868</v>
      </c>
      <c r="B2954" s="56" t="s">
        <v>4738</v>
      </c>
      <c r="C2954" s="56" t="s">
        <v>2142</v>
      </c>
      <c r="D2954" s="62">
        <v>14.81</v>
      </c>
    </row>
    <row r="2955" spans="1:4" x14ac:dyDescent="0.2">
      <c r="A2955" s="56">
        <v>40916</v>
      </c>
      <c r="B2955" s="56" t="s">
        <v>4739</v>
      </c>
      <c r="C2955" s="56" t="s">
        <v>2144</v>
      </c>
      <c r="D2955" s="62">
        <v>2616.52</v>
      </c>
    </row>
    <row r="2956" spans="1:4" x14ac:dyDescent="0.2">
      <c r="A2956" s="56">
        <v>4755</v>
      </c>
      <c r="B2956" s="56" t="s">
        <v>4740</v>
      </c>
      <c r="C2956" s="56" t="s">
        <v>2142</v>
      </c>
      <c r="D2956" s="62">
        <v>15.21</v>
      </c>
    </row>
    <row r="2957" spans="1:4" x14ac:dyDescent="0.2">
      <c r="A2957" s="56">
        <v>41067</v>
      </c>
      <c r="B2957" s="56" t="s">
        <v>4741</v>
      </c>
      <c r="C2957" s="56" t="s">
        <v>2144</v>
      </c>
      <c r="D2957" s="62">
        <v>2687.59</v>
      </c>
    </row>
    <row r="2958" spans="1:4" x14ac:dyDescent="0.2">
      <c r="A2958" s="56">
        <v>38463</v>
      </c>
      <c r="B2958" s="56" t="s">
        <v>4742</v>
      </c>
      <c r="C2958" s="56" t="s">
        <v>2005</v>
      </c>
      <c r="D2958" s="62">
        <v>29.24</v>
      </c>
    </row>
    <row r="2959" spans="1:4" x14ac:dyDescent="0.2">
      <c r="A2959" s="56">
        <v>40703</v>
      </c>
      <c r="B2959" s="56" t="s">
        <v>4743</v>
      </c>
      <c r="C2959" s="56" t="s">
        <v>2005</v>
      </c>
      <c r="D2959" s="62">
        <v>9183.3700000000008</v>
      </c>
    </row>
    <row r="2960" spans="1:4" x14ac:dyDescent="0.2">
      <c r="A2960" s="56">
        <v>14531</v>
      </c>
      <c r="B2960" s="56" t="s">
        <v>4744</v>
      </c>
      <c r="C2960" s="56" t="s">
        <v>2005</v>
      </c>
      <c r="D2960" s="62">
        <v>17121.259999999998</v>
      </c>
    </row>
    <row r="2961" spans="1:4" x14ac:dyDescent="0.2">
      <c r="A2961" s="56">
        <v>36533</v>
      </c>
      <c r="B2961" s="56" t="s">
        <v>4745</v>
      </c>
      <c r="C2961" s="56" t="s">
        <v>2005</v>
      </c>
      <c r="D2961" s="62">
        <v>19702.189999999999</v>
      </c>
    </row>
    <row r="2962" spans="1:4" x14ac:dyDescent="0.2">
      <c r="A2962" s="56">
        <v>11616</v>
      </c>
      <c r="B2962" s="56" t="s">
        <v>4746</v>
      </c>
      <c r="C2962" s="56" t="s">
        <v>2005</v>
      </c>
      <c r="D2962" s="62">
        <v>18608.43</v>
      </c>
    </row>
    <row r="2963" spans="1:4" x14ac:dyDescent="0.2">
      <c r="A2963" s="56">
        <v>41898</v>
      </c>
      <c r="B2963" s="56" t="s">
        <v>4747</v>
      </c>
      <c r="C2963" s="56" t="s">
        <v>2005</v>
      </c>
      <c r="D2963" s="62">
        <v>20937.02</v>
      </c>
    </row>
    <row r="2964" spans="1:4" x14ac:dyDescent="0.2">
      <c r="A2964" s="56">
        <v>13447</v>
      </c>
      <c r="B2964" s="56" t="s">
        <v>4748</v>
      </c>
      <c r="C2964" s="56" t="s">
        <v>2005</v>
      </c>
      <c r="D2964" s="62">
        <v>38525.54</v>
      </c>
    </row>
    <row r="2965" spans="1:4" x14ac:dyDescent="0.2">
      <c r="A2965" s="56">
        <v>14529</v>
      </c>
      <c r="B2965" s="56" t="s">
        <v>4749</v>
      </c>
      <c r="C2965" s="56" t="s">
        <v>2005</v>
      </c>
      <c r="D2965" s="62">
        <v>21546.36</v>
      </c>
    </row>
    <row r="2966" spans="1:4" x14ac:dyDescent="0.2">
      <c r="A2966" s="56">
        <v>10747</v>
      </c>
      <c r="B2966" s="56" t="s">
        <v>4750</v>
      </c>
      <c r="C2966" s="56" t="s">
        <v>2005</v>
      </c>
      <c r="D2966" s="62">
        <v>21140.27</v>
      </c>
    </row>
    <row r="2967" spans="1:4" x14ac:dyDescent="0.2">
      <c r="A2967" s="56">
        <v>36141</v>
      </c>
      <c r="B2967" s="56" t="s">
        <v>4751</v>
      </c>
      <c r="C2967" s="56" t="s">
        <v>2005</v>
      </c>
      <c r="D2967" s="62">
        <v>36.450000000000003</v>
      </c>
    </row>
    <row r="2968" spans="1:4" x14ac:dyDescent="0.2">
      <c r="A2968" s="56">
        <v>43651</v>
      </c>
      <c r="B2968" s="56" t="s">
        <v>4752</v>
      </c>
      <c r="C2968" s="56" t="s">
        <v>2052</v>
      </c>
      <c r="D2968" s="62">
        <v>5.77</v>
      </c>
    </row>
    <row r="2969" spans="1:4" x14ac:dyDescent="0.2">
      <c r="A2969" s="56">
        <v>43626</v>
      </c>
      <c r="B2969" s="56" t="s">
        <v>734</v>
      </c>
      <c r="C2969" s="56" t="s">
        <v>2052</v>
      </c>
      <c r="D2969" s="62">
        <v>3.21</v>
      </c>
    </row>
    <row r="2970" spans="1:4" x14ac:dyDescent="0.2">
      <c r="A2970" s="56">
        <v>39434</v>
      </c>
      <c r="B2970" s="56" t="s">
        <v>463</v>
      </c>
      <c r="C2970" s="56" t="s">
        <v>2052</v>
      </c>
      <c r="D2970" s="62">
        <v>3.94</v>
      </c>
    </row>
    <row r="2971" spans="1:4" x14ac:dyDescent="0.2">
      <c r="A2971" s="56">
        <v>39433</v>
      </c>
      <c r="B2971" s="56" t="s">
        <v>4753</v>
      </c>
      <c r="C2971" s="56" t="s">
        <v>2052</v>
      </c>
      <c r="D2971" s="62">
        <v>3.13</v>
      </c>
    </row>
    <row r="2972" spans="1:4" x14ac:dyDescent="0.2">
      <c r="A2972" s="56">
        <v>4049</v>
      </c>
      <c r="B2972" s="56" t="s">
        <v>4754</v>
      </c>
      <c r="C2972" s="56" t="s">
        <v>2053</v>
      </c>
      <c r="D2972" s="62">
        <v>64.42</v>
      </c>
    </row>
    <row r="2973" spans="1:4" x14ac:dyDescent="0.2">
      <c r="A2973" s="56">
        <v>38120</v>
      </c>
      <c r="B2973" s="56" t="s">
        <v>4755</v>
      </c>
      <c r="C2973" s="56" t="s">
        <v>2052</v>
      </c>
      <c r="D2973" s="62">
        <v>166.95</v>
      </c>
    </row>
    <row r="2974" spans="1:4" x14ac:dyDescent="0.2">
      <c r="A2974" s="56">
        <v>43652</v>
      </c>
      <c r="B2974" s="56" t="s">
        <v>4756</v>
      </c>
      <c r="C2974" s="56" t="s">
        <v>2052</v>
      </c>
      <c r="D2974" s="62">
        <v>12.93</v>
      </c>
    </row>
    <row r="2975" spans="1:4" x14ac:dyDescent="0.2">
      <c r="A2975" s="56">
        <v>10498</v>
      </c>
      <c r="B2975" s="56" t="s">
        <v>4757</v>
      </c>
      <c r="C2975" s="56" t="s">
        <v>2052</v>
      </c>
      <c r="D2975" s="62">
        <v>9.5500000000000007</v>
      </c>
    </row>
    <row r="2976" spans="1:4" x14ac:dyDescent="0.2">
      <c r="A2976" s="56">
        <v>4823</v>
      </c>
      <c r="B2976" s="56" t="s">
        <v>4758</v>
      </c>
      <c r="C2976" s="56" t="s">
        <v>2052</v>
      </c>
      <c r="D2976" s="62">
        <v>50.44</v>
      </c>
    </row>
    <row r="2977" spans="1:4" x14ac:dyDescent="0.2">
      <c r="A2977" s="56">
        <v>38877</v>
      </c>
      <c r="B2977" s="56" t="s">
        <v>745</v>
      </c>
      <c r="C2977" s="56" t="s">
        <v>2052</v>
      </c>
      <c r="D2977" s="62">
        <v>4.93</v>
      </c>
    </row>
    <row r="2978" spans="1:4" x14ac:dyDescent="0.2">
      <c r="A2978" s="56">
        <v>34546</v>
      </c>
      <c r="B2978" s="56" t="s">
        <v>4759</v>
      </c>
      <c r="C2978" s="56" t="s">
        <v>2052</v>
      </c>
      <c r="D2978" s="62">
        <v>5.07</v>
      </c>
    </row>
    <row r="2979" spans="1:4" x14ac:dyDescent="0.2">
      <c r="A2979" s="56">
        <v>41387</v>
      </c>
      <c r="B2979" s="56" t="s">
        <v>1691</v>
      </c>
      <c r="C2979" s="56" t="s">
        <v>2048</v>
      </c>
      <c r="D2979" s="62">
        <v>52.96</v>
      </c>
    </row>
    <row r="2980" spans="1:4" x14ac:dyDescent="0.2">
      <c r="A2980" s="56">
        <v>41388</v>
      </c>
      <c r="B2980" s="56" t="s">
        <v>4760</v>
      </c>
      <c r="C2980" s="56" t="s">
        <v>2048</v>
      </c>
      <c r="D2980" s="62">
        <v>63.54</v>
      </c>
    </row>
    <row r="2981" spans="1:4" x14ac:dyDescent="0.2">
      <c r="A2981" s="56">
        <v>41380</v>
      </c>
      <c r="B2981" s="56" t="s">
        <v>4761</v>
      </c>
      <c r="C2981" s="56" t="s">
        <v>2005</v>
      </c>
      <c r="D2981" s="62">
        <v>422.75</v>
      </c>
    </row>
    <row r="2982" spans="1:4" x14ac:dyDescent="0.2">
      <c r="A2982" s="56">
        <v>41381</v>
      </c>
      <c r="B2982" s="56" t="s">
        <v>4762</v>
      </c>
      <c r="C2982" s="56" t="s">
        <v>2005</v>
      </c>
      <c r="D2982" s="62">
        <v>442.88</v>
      </c>
    </row>
    <row r="2983" spans="1:4" x14ac:dyDescent="0.2">
      <c r="A2983" s="56">
        <v>41382</v>
      </c>
      <c r="B2983" s="56" t="s">
        <v>4763</v>
      </c>
      <c r="C2983" s="56" t="s">
        <v>2005</v>
      </c>
      <c r="D2983" s="62">
        <v>428.68</v>
      </c>
    </row>
    <row r="2984" spans="1:4" x14ac:dyDescent="0.2">
      <c r="A2984" s="56">
        <v>41383</v>
      </c>
      <c r="B2984" s="56" t="s">
        <v>4764</v>
      </c>
      <c r="C2984" s="56" t="s">
        <v>2005</v>
      </c>
      <c r="D2984" s="62">
        <v>581.85</v>
      </c>
    </row>
    <row r="2985" spans="1:4" x14ac:dyDescent="0.2">
      <c r="A2985" s="56">
        <v>41385</v>
      </c>
      <c r="B2985" s="56" t="s">
        <v>4765</v>
      </c>
      <c r="C2985" s="56" t="s">
        <v>2005</v>
      </c>
      <c r="D2985" s="62">
        <v>724.04</v>
      </c>
    </row>
    <row r="2986" spans="1:4" x14ac:dyDescent="0.2">
      <c r="A2986" s="56">
        <v>11079</v>
      </c>
      <c r="B2986" s="56" t="s">
        <v>4766</v>
      </c>
      <c r="C2986" s="56" t="s">
        <v>2140</v>
      </c>
      <c r="D2986" s="62">
        <v>4641.1099999999997</v>
      </c>
    </row>
    <row r="2987" spans="1:4" x14ac:dyDescent="0.2">
      <c r="A2987" s="56">
        <v>11082</v>
      </c>
      <c r="B2987" s="56" t="s">
        <v>4767</v>
      </c>
      <c r="C2987" s="56" t="s">
        <v>2140</v>
      </c>
      <c r="D2987" s="62">
        <v>4641.1099999999997</v>
      </c>
    </row>
    <row r="2988" spans="1:4" x14ac:dyDescent="0.2">
      <c r="A2988" s="56">
        <v>4058</v>
      </c>
      <c r="B2988" s="56" t="s">
        <v>4768</v>
      </c>
      <c r="C2988" s="56" t="s">
        <v>2142</v>
      </c>
      <c r="D2988" s="62">
        <v>21.73</v>
      </c>
    </row>
    <row r="2989" spans="1:4" x14ac:dyDescent="0.2">
      <c r="A2989" s="56">
        <v>40974</v>
      </c>
      <c r="B2989" s="56" t="s">
        <v>4769</v>
      </c>
      <c r="C2989" s="56" t="s">
        <v>2144</v>
      </c>
      <c r="D2989" s="62">
        <v>3835.22</v>
      </c>
    </row>
    <row r="2990" spans="1:4" x14ac:dyDescent="0.2">
      <c r="A2990" s="56">
        <v>34794</v>
      </c>
      <c r="B2990" s="56" t="s">
        <v>4770</v>
      </c>
      <c r="C2990" s="56" t="s">
        <v>2142</v>
      </c>
      <c r="D2990" s="62">
        <v>15.23</v>
      </c>
    </row>
    <row r="2991" spans="1:4" x14ac:dyDescent="0.2">
      <c r="A2991" s="56">
        <v>40925</v>
      </c>
      <c r="B2991" s="56" t="s">
        <v>4771</v>
      </c>
      <c r="C2991" s="56" t="s">
        <v>2144</v>
      </c>
      <c r="D2991" s="62">
        <v>2688.32</v>
      </c>
    </row>
    <row r="2992" spans="1:4" x14ac:dyDescent="0.2">
      <c r="A2992" s="56">
        <v>13741</v>
      </c>
      <c r="B2992" s="56" t="s">
        <v>4772</v>
      </c>
      <c r="C2992" s="56" t="s">
        <v>2005</v>
      </c>
      <c r="D2992" s="62">
        <v>3510.01</v>
      </c>
    </row>
    <row r="2993" spans="1:4" x14ac:dyDescent="0.2">
      <c r="A2993" s="56">
        <v>3288</v>
      </c>
      <c r="B2993" s="56" t="s">
        <v>4773</v>
      </c>
      <c r="C2993" s="56" t="s">
        <v>2048</v>
      </c>
      <c r="D2993" s="62">
        <v>6.1</v>
      </c>
    </row>
    <row r="2994" spans="1:4" x14ac:dyDescent="0.2">
      <c r="A2994" s="56">
        <v>13587</v>
      </c>
      <c r="B2994" s="56" t="s">
        <v>4774</v>
      </c>
      <c r="C2994" s="56" t="s">
        <v>2048</v>
      </c>
      <c r="D2994" s="62">
        <v>3.68</v>
      </c>
    </row>
    <row r="2995" spans="1:4" x14ac:dyDescent="0.2">
      <c r="A2995" s="56">
        <v>38598</v>
      </c>
      <c r="B2995" s="56" t="s">
        <v>4775</v>
      </c>
      <c r="C2995" s="56" t="s">
        <v>2005</v>
      </c>
      <c r="D2995" s="62">
        <v>2.82</v>
      </c>
    </row>
    <row r="2996" spans="1:4" x14ac:dyDescent="0.2">
      <c r="A2996" s="56">
        <v>38595</v>
      </c>
      <c r="B2996" s="56" t="s">
        <v>4776</v>
      </c>
      <c r="C2996" s="56" t="s">
        <v>2005</v>
      </c>
      <c r="D2996" s="62">
        <v>2.39</v>
      </c>
    </row>
    <row r="2997" spans="1:4" x14ac:dyDescent="0.2">
      <c r="A2997" s="56">
        <v>38592</v>
      </c>
      <c r="B2997" s="56" t="s">
        <v>4777</v>
      </c>
      <c r="C2997" s="56" t="s">
        <v>2005</v>
      </c>
      <c r="D2997" s="62">
        <v>2.42</v>
      </c>
    </row>
    <row r="2998" spans="1:4" x14ac:dyDescent="0.2">
      <c r="A2998" s="56">
        <v>38588</v>
      </c>
      <c r="B2998" s="56" t="s">
        <v>4778</v>
      </c>
      <c r="C2998" s="56" t="s">
        <v>2005</v>
      </c>
      <c r="D2998" s="62">
        <v>1.93</v>
      </c>
    </row>
    <row r="2999" spans="1:4" x14ac:dyDescent="0.2">
      <c r="A2999" s="56">
        <v>38593</v>
      </c>
      <c r="B2999" s="56" t="s">
        <v>4779</v>
      </c>
      <c r="C2999" s="56" t="s">
        <v>2005</v>
      </c>
      <c r="D2999" s="62">
        <v>2.67</v>
      </c>
    </row>
    <row r="3000" spans="1:4" x14ac:dyDescent="0.2">
      <c r="A3000" s="56">
        <v>38589</v>
      </c>
      <c r="B3000" s="56" t="s">
        <v>4780</v>
      </c>
      <c r="C3000" s="56" t="s">
        <v>2005</v>
      </c>
      <c r="D3000" s="62">
        <v>2.0299999999999998</v>
      </c>
    </row>
    <row r="3001" spans="1:4" x14ac:dyDescent="0.2">
      <c r="A3001" s="56">
        <v>38594</v>
      </c>
      <c r="B3001" s="56" t="s">
        <v>4781</v>
      </c>
      <c r="C3001" s="56" t="s">
        <v>2005</v>
      </c>
      <c r="D3001" s="62">
        <v>4.21</v>
      </c>
    </row>
    <row r="3002" spans="1:4" x14ac:dyDescent="0.2">
      <c r="A3002" s="56">
        <v>34773</v>
      </c>
      <c r="B3002" s="56" t="s">
        <v>4782</v>
      </c>
      <c r="C3002" s="56" t="s">
        <v>2005</v>
      </c>
      <c r="D3002" s="62">
        <v>1.99</v>
      </c>
    </row>
    <row r="3003" spans="1:4" x14ac:dyDescent="0.2">
      <c r="A3003" s="56">
        <v>34769</v>
      </c>
      <c r="B3003" s="56" t="s">
        <v>4783</v>
      </c>
      <c r="C3003" s="56" t="s">
        <v>2005</v>
      </c>
      <c r="D3003" s="62">
        <v>2.4700000000000002</v>
      </c>
    </row>
    <row r="3004" spans="1:4" x14ac:dyDescent="0.2">
      <c r="A3004" s="56">
        <v>34763</v>
      </c>
      <c r="B3004" s="56" t="s">
        <v>4784</v>
      </c>
      <c r="C3004" s="56" t="s">
        <v>2005</v>
      </c>
      <c r="D3004" s="62">
        <v>1.52</v>
      </c>
    </row>
    <row r="3005" spans="1:4" x14ac:dyDescent="0.2">
      <c r="A3005" s="56">
        <v>34774</v>
      </c>
      <c r="B3005" s="56" t="s">
        <v>4785</v>
      </c>
      <c r="C3005" s="56" t="s">
        <v>2005</v>
      </c>
      <c r="D3005" s="62">
        <v>1.89</v>
      </c>
    </row>
    <row r="3006" spans="1:4" x14ac:dyDescent="0.2">
      <c r="A3006" s="56">
        <v>34771</v>
      </c>
      <c r="B3006" s="56" t="s">
        <v>4786</v>
      </c>
      <c r="C3006" s="56" t="s">
        <v>2005</v>
      </c>
      <c r="D3006" s="62">
        <v>2.2799999999999998</v>
      </c>
    </row>
    <row r="3007" spans="1:4" x14ac:dyDescent="0.2">
      <c r="A3007" s="56">
        <v>34764</v>
      </c>
      <c r="B3007" s="56" t="s">
        <v>4787</v>
      </c>
      <c r="C3007" s="56" t="s">
        <v>2005</v>
      </c>
      <c r="D3007" s="62">
        <v>1.49</v>
      </c>
    </row>
    <row r="3008" spans="1:4" x14ac:dyDescent="0.2">
      <c r="A3008" s="56">
        <v>34788</v>
      </c>
      <c r="B3008" s="56" t="s">
        <v>4788</v>
      </c>
      <c r="C3008" s="56" t="s">
        <v>2005</v>
      </c>
      <c r="D3008" s="62">
        <v>1.38</v>
      </c>
    </row>
    <row r="3009" spans="1:4" x14ac:dyDescent="0.2">
      <c r="A3009" s="56">
        <v>34781</v>
      </c>
      <c r="B3009" s="56" t="s">
        <v>4789</v>
      </c>
      <c r="C3009" s="56" t="s">
        <v>2005</v>
      </c>
      <c r="D3009" s="62">
        <v>1.57</v>
      </c>
    </row>
    <row r="3010" spans="1:4" x14ac:dyDescent="0.2">
      <c r="A3010" s="56">
        <v>41682</v>
      </c>
      <c r="B3010" s="56" t="s">
        <v>4790</v>
      </c>
      <c r="C3010" s="56" t="s">
        <v>2005</v>
      </c>
      <c r="D3010" s="62">
        <v>22.22</v>
      </c>
    </row>
    <row r="3011" spans="1:4" x14ac:dyDescent="0.2">
      <c r="A3011" s="56">
        <v>41683</v>
      </c>
      <c r="B3011" s="56" t="s">
        <v>4791</v>
      </c>
      <c r="C3011" s="56" t="s">
        <v>2005</v>
      </c>
      <c r="D3011" s="62">
        <v>16.350000000000001</v>
      </c>
    </row>
    <row r="3012" spans="1:4" x14ac:dyDescent="0.2">
      <c r="A3012" s="56">
        <v>41680</v>
      </c>
      <c r="B3012" s="56" t="s">
        <v>4792</v>
      </c>
      <c r="C3012" s="56" t="s">
        <v>2005</v>
      </c>
      <c r="D3012" s="62">
        <v>8.8000000000000007</v>
      </c>
    </row>
    <row r="3013" spans="1:4" x14ac:dyDescent="0.2">
      <c r="A3013" s="56">
        <v>41679</v>
      </c>
      <c r="B3013" s="56" t="s">
        <v>4793</v>
      </c>
      <c r="C3013" s="56" t="s">
        <v>2005</v>
      </c>
      <c r="D3013" s="62">
        <v>20.12</v>
      </c>
    </row>
    <row r="3014" spans="1:4" x14ac:dyDescent="0.2">
      <c r="A3014" s="56">
        <v>41681</v>
      </c>
      <c r="B3014" s="56" t="s">
        <v>4794</v>
      </c>
      <c r="C3014" s="56" t="s">
        <v>2005</v>
      </c>
      <c r="D3014" s="62">
        <v>13.77</v>
      </c>
    </row>
    <row r="3015" spans="1:4" x14ac:dyDescent="0.2">
      <c r="A3015" s="56">
        <v>43386</v>
      </c>
      <c r="B3015" s="56" t="s">
        <v>4795</v>
      </c>
      <c r="C3015" s="56" t="s">
        <v>2005</v>
      </c>
      <c r="D3015" s="62">
        <v>31.44</v>
      </c>
    </row>
    <row r="3016" spans="1:4" x14ac:dyDescent="0.2">
      <c r="A3016" s="56">
        <v>4059</v>
      </c>
      <c r="B3016" s="56" t="s">
        <v>721</v>
      </c>
      <c r="C3016" s="56" t="s">
        <v>2048</v>
      </c>
      <c r="D3016" s="62">
        <v>22.22</v>
      </c>
    </row>
    <row r="3017" spans="1:4" x14ac:dyDescent="0.2">
      <c r="A3017" s="56">
        <v>4062</v>
      </c>
      <c r="B3017" s="56" t="s">
        <v>4796</v>
      </c>
      <c r="C3017" s="56" t="s">
        <v>2005</v>
      </c>
      <c r="D3017" s="62">
        <v>22.22</v>
      </c>
    </row>
    <row r="3018" spans="1:4" x14ac:dyDescent="0.2">
      <c r="A3018" s="56">
        <v>4061</v>
      </c>
      <c r="B3018" s="56" t="s">
        <v>4797</v>
      </c>
      <c r="C3018" s="56" t="s">
        <v>2005</v>
      </c>
      <c r="D3018" s="62">
        <v>27.67</v>
      </c>
    </row>
    <row r="3019" spans="1:4" x14ac:dyDescent="0.2">
      <c r="A3019" s="56">
        <v>41315</v>
      </c>
      <c r="B3019" s="56" t="s">
        <v>4798</v>
      </c>
      <c r="C3019" s="56" t="s">
        <v>2052</v>
      </c>
      <c r="D3019" s="62">
        <v>129.28</v>
      </c>
    </row>
    <row r="3020" spans="1:4" x14ac:dyDescent="0.2">
      <c r="A3020" s="56">
        <v>43148</v>
      </c>
      <c r="B3020" s="56" t="s">
        <v>4799</v>
      </c>
      <c r="C3020" s="56" t="s">
        <v>2052</v>
      </c>
      <c r="D3020" s="62">
        <v>87.75</v>
      </c>
    </row>
    <row r="3021" spans="1:4" x14ac:dyDescent="0.2">
      <c r="A3021" s="56">
        <v>43147</v>
      </c>
      <c r="B3021" s="56" t="s">
        <v>4800</v>
      </c>
      <c r="C3021" s="56" t="s">
        <v>2052</v>
      </c>
      <c r="D3021" s="62">
        <v>33.99</v>
      </c>
    </row>
    <row r="3022" spans="1:4" x14ac:dyDescent="0.2">
      <c r="A3022" s="56">
        <v>10608</v>
      </c>
      <c r="B3022" s="56" t="s">
        <v>4801</v>
      </c>
      <c r="C3022" s="56" t="s">
        <v>2005</v>
      </c>
      <c r="D3022" s="62">
        <v>9667.99</v>
      </c>
    </row>
    <row r="3023" spans="1:4" x14ac:dyDescent="0.2">
      <c r="A3023" s="56">
        <v>4069</v>
      </c>
      <c r="B3023" s="56" t="s">
        <v>4802</v>
      </c>
      <c r="C3023" s="56" t="s">
        <v>2142</v>
      </c>
      <c r="D3023" s="62">
        <v>37.340000000000003</v>
      </c>
    </row>
    <row r="3024" spans="1:4" x14ac:dyDescent="0.2">
      <c r="A3024" s="56">
        <v>40819</v>
      </c>
      <c r="B3024" s="56" t="s">
        <v>62</v>
      </c>
      <c r="C3024" s="56" t="s">
        <v>2144</v>
      </c>
      <c r="D3024" s="62">
        <v>6588.96</v>
      </c>
    </row>
    <row r="3025" spans="1:4" x14ac:dyDescent="0.2">
      <c r="A3025" s="56">
        <v>34361</v>
      </c>
      <c r="B3025" s="56" t="s">
        <v>4803</v>
      </c>
      <c r="C3025" s="56" t="s">
        <v>2052</v>
      </c>
      <c r="D3025" s="62">
        <v>24.74</v>
      </c>
    </row>
    <row r="3026" spans="1:4" x14ac:dyDescent="0.2">
      <c r="A3026" s="56">
        <v>36512</v>
      </c>
      <c r="B3026" s="56" t="s">
        <v>4804</v>
      </c>
      <c r="C3026" s="56" t="s">
        <v>2005</v>
      </c>
      <c r="D3026" s="62">
        <v>21226.14</v>
      </c>
    </row>
    <row r="3027" spans="1:4" x14ac:dyDescent="0.2">
      <c r="A3027" s="56">
        <v>44478</v>
      </c>
      <c r="B3027" s="56" t="s">
        <v>4805</v>
      </c>
      <c r="C3027" s="56" t="s">
        <v>2052</v>
      </c>
      <c r="D3027" s="62">
        <v>12.49</v>
      </c>
    </row>
    <row r="3028" spans="1:4" x14ac:dyDescent="0.2">
      <c r="A3028" s="56">
        <v>44477</v>
      </c>
      <c r="B3028" s="56" t="s">
        <v>4806</v>
      </c>
      <c r="C3028" s="56" t="s">
        <v>2052</v>
      </c>
      <c r="D3028" s="62">
        <v>12.49</v>
      </c>
    </row>
    <row r="3029" spans="1:4" x14ac:dyDescent="0.2">
      <c r="A3029" s="56">
        <v>11697</v>
      </c>
      <c r="B3029" s="56" t="s">
        <v>235</v>
      </c>
      <c r="C3029" s="56" t="s">
        <v>2005</v>
      </c>
      <c r="D3029" s="62">
        <v>612</v>
      </c>
    </row>
    <row r="3030" spans="1:4" x14ac:dyDescent="0.2">
      <c r="A3030" s="56">
        <v>11698</v>
      </c>
      <c r="B3030" s="56" t="s">
        <v>4807</v>
      </c>
      <c r="C3030" s="56" t="s">
        <v>2005</v>
      </c>
      <c r="D3030" s="62">
        <v>730.08</v>
      </c>
    </row>
    <row r="3031" spans="1:4" x14ac:dyDescent="0.2">
      <c r="A3031" s="56">
        <v>10432</v>
      </c>
      <c r="B3031" s="56" t="s">
        <v>4808</v>
      </c>
      <c r="C3031" s="56" t="s">
        <v>2005</v>
      </c>
      <c r="D3031" s="62">
        <v>382.86</v>
      </c>
    </row>
    <row r="3032" spans="1:4" x14ac:dyDescent="0.2">
      <c r="A3032" s="56">
        <v>11699</v>
      </c>
      <c r="B3032" s="56" t="s">
        <v>4809</v>
      </c>
      <c r="C3032" s="56" t="s">
        <v>2005</v>
      </c>
      <c r="D3032" s="62">
        <v>806.91</v>
      </c>
    </row>
    <row r="3033" spans="1:4" x14ac:dyDescent="0.2">
      <c r="A3033" s="56">
        <v>44020</v>
      </c>
      <c r="B3033" s="56" t="s">
        <v>4810</v>
      </c>
      <c r="C3033" s="56" t="s">
        <v>2005</v>
      </c>
      <c r="D3033" s="62">
        <v>944.57</v>
      </c>
    </row>
    <row r="3034" spans="1:4" x14ac:dyDescent="0.2">
      <c r="A3034" s="56">
        <v>41420</v>
      </c>
      <c r="B3034" s="56" t="s">
        <v>4811</v>
      </c>
      <c r="C3034" s="56" t="s">
        <v>2005</v>
      </c>
      <c r="D3034" s="62">
        <v>10.78</v>
      </c>
    </row>
    <row r="3035" spans="1:4" x14ac:dyDescent="0.2">
      <c r="A3035" s="56">
        <v>41422</v>
      </c>
      <c r="B3035" s="56" t="s">
        <v>4812</v>
      </c>
      <c r="C3035" s="56" t="s">
        <v>2005</v>
      </c>
      <c r="D3035" s="62">
        <v>14.72</v>
      </c>
    </row>
    <row r="3036" spans="1:4" x14ac:dyDescent="0.2">
      <c r="A3036" s="56">
        <v>41425</v>
      </c>
      <c r="B3036" s="56" t="s">
        <v>4813</v>
      </c>
      <c r="C3036" s="56" t="s">
        <v>2005</v>
      </c>
      <c r="D3036" s="62">
        <v>7.53</v>
      </c>
    </row>
    <row r="3037" spans="1:4" x14ac:dyDescent="0.2">
      <c r="A3037" s="56">
        <v>41426</v>
      </c>
      <c r="B3037" s="56" t="s">
        <v>4814</v>
      </c>
      <c r="C3037" s="56" t="s">
        <v>2005</v>
      </c>
      <c r="D3037" s="62">
        <v>13.58</v>
      </c>
    </row>
    <row r="3038" spans="1:4" x14ac:dyDescent="0.2">
      <c r="A3038" s="56">
        <v>41419</v>
      </c>
      <c r="B3038" s="56" t="s">
        <v>4815</v>
      </c>
      <c r="C3038" s="56" t="s">
        <v>2005</v>
      </c>
      <c r="D3038" s="62">
        <v>7.92</v>
      </c>
    </row>
    <row r="3039" spans="1:4" x14ac:dyDescent="0.2">
      <c r="A3039" s="56">
        <v>41421</v>
      </c>
      <c r="B3039" s="56" t="s">
        <v>4816</v>
      </c>
      <c r="C3039" s="56" t="s">
        <v>2005</v>
      </c>
      <c r="D3039" s="62">
        <v>10.75</v>
      </c>
    </row>
    <row r="3040" spans="1:4" x14ac:dyDescent="0.2">
      <c r="A3040" s="56">
        <v>41414</v>
      </c>
      <c r="B3040" s="56" t="s">
        <v>4817</v>
      </c>
      <c r="C3040" s="56" t="s">
        <v>2005</v>
      </c>
      <c r="D3040" s="62">
        <v>24.92</v>
      </c>
    </row>
    <row r="3041" spans="1:4" x14ac:dyDescent="0.2">
      <c r="A3041" s="56">
        <v>41415</v>
      </c>
      <c r="B3041" s="56" t="s">
        <v>4818</v>
      </c>
      <c r="C3041" s="56" t="s">
        <v>2005</v>
      </c>
      <c r="D3041" s="62">
        <v>29.03</v>
      </c>
    </row>
    <row r="3042" spans="1:4" x14ac:dyDescent="0.2">
      <c r="A3042" s="56">
        <v>37514</v>
      </c>
      <c r="B3042" s="56" t="s">
        <v>4819</v>
      </c>
      <c r="C3042" s="56" t="s">
        <v>2005</v>
      </c>
      <c r="D3042" s="62">
        <v>365067.5</v>
      </c>
    </row>
    <row r="3043" spans="1:4" x14ac:dyDescent="0.2">
      <c r="A3043" s="56">
        <v>37519</v>
      </c>
      <c r="B3043" s="56" t="s">
        <v>4820</v>
      </c>
      <c r="C3043" s="56" t="s">
        <v>2005</v>
      </c>
      <c r="D3043" s="62">
        <v>563406.26</v>
      </c>
    </row>
    <row r="3044" spans="1:4" x14ac:dyDescent="0.2">
      <c r="A3044" s="56">
        <v>37520</v>
      </c>
      <c r="B3044" s="56" t="s">
        <v>4821</v>
      </c>
      <c r="C3044" s="56" t="s">
        <v>2005</v>
      </c>
      <c r="D3044" s="62">
        <v>554170.09</v>
      </c>
    </row>
    <row r="3045" spans="1:4" x14ac:dyDescent="0.2">
      <c r="A3045" s="56">
        <v>37521</v>
      </c>
      <c r="B3045" s="56" t="s">
        <v>4822</v>
      </c>
      <c r="C3045" s="56" t="s">
        <v>2005</v>
      </c>
      <c r="D3045" s="62">
        <v>676087.52</v>
      </c>
    </row>
    <row r="3046" spans="1:4" x14ac:dyDescent="0.2">
      <c r="A3046" s="56">
        <v>37522</v>
      </c>
      <c r="B3046" s="56" t="s">
        <v>4823</v>
      </c>
      <c r="C3046" s="56" t="s">
        <v>2005</v>
      </c>
      <c r="D3046" s="62">
        <v>696428.13</v>
      </c>
    </row>
    <row r="3047" spans="1:4" x14ac:dyDescent="0.2">
      <c r="A3047" s="56">
        <v>21109</v>
      </c>
      <c r="B3047" s="56" t="s">
        <v>4824</v>
      </c>
      <c r="C3047" s="56" t="s">
        <v>2005</v>
      </c>
      <c r="D3047" s="62">
        <v>70.959999999999994</v>
      </c>
    </row>
    <row r="3048" spans="1:4" x14ac:dyDescent="0.2">
      <c r="A3048" s="56">
        <v>37546</v>
      </c>
      <c r="B3048" s="56" t="s">
        <v>4825</v>
      </c>
      <c r="C3048" s="56" t="s">
        <v>2005</v>
      </c>
      <c r="D3048" s="62">
        <v>15111</v>
      </c>
    </row>
    <row r="3049" spans="1:4" x14ac:dyDescent="0.2">
      <c r="A3049" s="56">
        <v>37544</v>
      </c>
      <c r="B3049" s="56" t="s">
        <v>4826</v>
      </c>
      <c r="C3049" s="56" t="s">
        <v>2005</v>
      </c>
      <c r="D3049" s="62">
        <v>15982.42</v>
      </c>
    </row>
    <row r="3050" spans="1:4" x14ac:dyDescent="0.2">
      <c r="A3050" s="56">
        <v>37545</v>
      </c>
      <c r="B3050" s="56" t="s">
        <v>4827</v>
      </c>
      <c r="C3050" s="56" t="s">
        <v>2005</v>
      </c>
      <c r="D3050" s="62">
        <v>19016.939999999999</v>
      </c>
    </row>
    <row r="3051" spans="1:4" x14ac:dyDescent="0.2">
      <c r="A3051" s="56">
        <v>36793</v>
      </c>
      <c r="B3051" s="56" t="s">
        <v>4828</v>
      </c>
      <c r="C3051" s="56" t="s">
        <v>2005</v>
      </c>
      <c r="D3051" s="62">
        <v>859.47</v>
      </c>
    </row>
    <row r="3052" spans="1:4" x14ac:dyDescent="0.2">
      <c r="A3052" s="56">
        <v>11769</v>
      </c>
      <c r="B3052" s="56" t="s">
        <v>4829</v>
      </c>
      <c r="C3052" s="56" t="s">
        <v>2005</v>
      </c>
      <c r="D3052" s="62">
        <v>379.82</v>
      </c>
    </row>
    <row r="3053" spans="1:4" x14ac:dyDescent="0.2">
      <c r="A3053" s="56">
        <v>11771</v>
      </c>
      <c r="B3053" s="56" t="s">
        <v>4830</v>
      </c>
      <c r="C3053" s="56" t="s">
        <v>2005</v>
      </c>
      <c r="D3053" s="62">
        <v>465.23</v>
      </c>
    </row>
    <row r="3054" spans="1:4" x14ac:dyDescent="0.2">
      <c r="A3054" s="56">
        <v>39919</v>
      </c>
      <c r="B3054" s="56" t="s">
        <v>4831</v>
      </c>
      <c r="C3054" s="56" t="s">
        <v>2005</v>
      </c>
      <c r="D3054" s="62">
        <v>75638.91</v>
      </c>
    </row>
    <row r="3055" spans="1:4" x14ac:dyDescent="0.2">
      <c r="A3055" s="56">
        <v>38385</v>
      </c>
      <c r="B3055" s="56" t="s">
        <v>4832</v>
      </c>
      <c r="C3055" s="56" t="s">
        <v>2005</v>
      </c>
      <c r="D3055" s="62">
        <v>50.01</v>
      </c>
    </row>
    <row r="3056" spans="1:4" x14ac:dyDescent="0.2">
      <c r="A3056" s="56">
        <v>36800</v>
      </c>
      <c r="B3056" s="56" t="s">
        <v>4833</v>
      </c>
      <c r="C3056" s="56" t="s">
        <v>2005</v>
      </c>
      <c r="D3056" s="62">
        <v>228.22</v>
      </c>
    </row>
    <row r="3057" spans="1:4" x14ac:dyDescent="0.2">
      <c r="A3057" s="56">
        <v>37587</v>
      </c>
      <c r="B3057" s="56" t="s">
        <v>4834</v>
      </c>
      <c r="C3057" s="56" t="s">
        <v>2005</v>
      </c>
      <c r="D3057" s="62">
        <v>501.41</v>
      </c>
    </row>
    <row r="3058" spans="1:4" x14ac:dyDescent="0.2">
      <c r="A3058" s="56">
        <v>11561</v>
      </c>
      <c r="B3058" s="56" t="s">
        <v>4835</v>
      </c>
      <c r="C3058" s="56" t="s">
        <v>2005</v>
      </c>
      <c r="D3058" s="62">
        <v>205.31</v>
      </c>
    </row>
    <row r="3059" spans="1:4" x14ac:dyDescent="0.2">
      <c r="A3059" s="56">
        <v>43604</v>
      </c>
      <c r="B3059" s="56" t="s">
        <v>4836</v>
      </c>
      <c r="C3059" s="56" t="s">
        <v>2005</v>
      </c>
      <c r="D3059" s="62">
        <v>109.45</v>
      </c>
    </row>
    <row r="3060" spans="1:4" x14ac:dyDescent="0.2">
      <c r="A3060" s="56">
        <v>11560</v>
      </c>
      <c r="B3060" s="56" t="s">
        <v>4837</v>
      </c>
      <c r="C3060" s="56" t="s">
        <v>2005</v>
      </c>
      <c r="D3060" s="62">
        <v>158.46</v>
      </c>
    </row>
    <row r="3061" spans="1:4" x14ac:dyDescent="0.2">
      <c r="A3061" s="56">
        <v>11499</v>
      </c>
      <c r="B3061" s="56" t="s">
        <v>578</v>
      </c>
      <c r="C3061" s="56" t="s">
        <v>2005</v>
      </c>
      <c r="D3061" s="62">
        <v>831.96</v>
      </c>
    </row>
    <row r="3062" spans="1:4" x14ac:dyDescent="0.2">
      <c r="A3062" s="56">
        <v>34761</v>
      </c>
      <c r="B3062" s="56" t="s">
        <v>4838</v>
      </c>
      <c r="C3062" s="56" t="s">
        <v>2142</v>
      </c>
      <c r="D3062" s="62">
        <v>12.92</v>
      </c>
    </row>
    <row r="3063" spans="1:4" x14ac:dyDescent="0.2">
      <c r="A3063" s="56">
        <v>40924</v>
      </c>
      <c r="B3063" s="56" t="s">
        <v>4839</v>
      </c>
      <c r="C3063" s="56" t="s">
        <v>2144</v>
      </c>
      <c r="D3063" s="62">
        <v>2281.85</v>
      </c>
    </row>
    <row r="3064" spans="1:4" x14ac:dyDescent="0.2">
      <c r="A3064" s="56">
        <v>40983</v>
      </c>
      <c r="B3064" s="56" t="s">
        <v>4840</v>
      </c>
      <c r="C3064" s="56" t="s">
        <v>2144</v>
      </c>
      <c r="D3064" s="62">
        <v>2560.7199999999998</v>
      </c>
    </row>
    <row r="3065" spans="1:4" x14ac:dyDescent="0.2">
      <c r="A3065" s="56">
        <v>44497</v>
      </c>
      <c r="B3065" s="56" t="s">
        <v>4841</v>
      </c>
      <c r="C3065" s="56" t="s">
        <v>2142</v>
      </c>
      <c r="D3065" s="62">
        <v>14.5</v>
      </c>
    </row>
    <row r="3066" spans="1:4" x14ac:dyDescent="0.2">
      <c r="A3066" s="56">
        <v>2437</v>
      </c>
      <c r="B3066" s="56" t="s">
        <v>4842</v>
      </c>
      <c r="C3066" s="56" t="s">
        <v>2142</v>
      </c>
      <c r="D3066" s="62">
        <v>18.829999999999998</v>
      </c>
    </row>
    <row r="3067" spans="1:4" x14ac:dyDescent="0.2">
      <c r="A3067" s="56">
        <v>40921</v>
      </c>
      <c r="B3067" s="56" t="s">
        <v>4843</v>
      </c>
      <c r="C3067" s="56" t="s">
        <v>2144</v>
      </c>
      <c r="D3067" s="62">
        <v>3325.4</v>
      </c>
    </row>
    <row r="3068" spans="1:4" x14ac:dyDescent="0.2">
      <c r="A3068" s="56">
        <v>14252</v>
      </c>
      <c r="B3068" s="56" t="s">
        <v>4844</v>
      </c>
      <c r="C3068" s="56" t="s">
        <v>2005</v>
      </c>
      <c r="D3068" s="62">
        <v>3051.48</v>
      </c>
    </row>
    <row r="3069" spans="1:4" x14ac:dyDescent="0.2">
      <c r="A3069" s="56">
        <v>730</v>
      </c>
      <c r="B3069" s="56" t="s">
        <v>4845</v>
      </c>
      <c r="C3069" s="56" t="s">
        <v>2005</v>
      </c>
      <c r="D3069" s="62">
        <v>8153</v>
      </c>
    </row>
    <row r="3070" spans="1:4" x14ac:dyDescent="0.2">
      <c r="A3070" s="56">
        <v>723</v>
      </c>
      <c r="B3070" s="56" t="s">
        <v>4846</v>
      </c>
      <c r="C3070" s="56" t="s">
        <v>2005</v>
      </c>
      <c r="D3070" s="62">
        <v>4052.32</v>
      </c>
    </row>
    <row r="3071" spans="1:4" x14ac:dyDescent="0.2">
      <c r="A3071" s="56">
        <v>36502</v>
      </c>
      <c r="B3071" s="56" t="s">
        <v>4847</v>
      </c>
      <c r="C3071" s="56" t="s">
        <v>2005</v>
      </c>
      <c r="D3071" s="62">
        <v>3808.7</v>
      </c>
    </row>
    <row r="3072" spans="1:4" x14ac:dyDescent="0.2">
      <c r="A3072" s="56">
        <v>36503</v>
      </c>
      <c r="B3072" s="56" t="s">
        <v>4848</v>
      </c>
      <c r="C3072" s="56" t="s">
        <v>2005</v>
      </c>
      <c r="D3072" s="62">
        <v>4696.58</v>
      </c>
    </row>
    <row r="3073" spans="1:4" x14ac:dyDescent="0.2">
      <c r="A3073" s="56">
        <v>4090</v>
      </c>
      <c r="B3073" s="56" t="s">
        <v>4849</v>
      </c>
      <c r="C3073" s="56" t="s">
        <v>2005</v>
      </c>
      <c r="D3073" s="62">
        <v>1195000</v>
      </c>
    </row>
    <row r="3074" spans="1:4" x14ac:dyDescent="0.2">
      <c r="A3074" s="56">
        <v>13227</v>
      </c>
      <c r="B3074" s="56" t="s">
        <v>4850</v>
      </c>
      <c r="C3074" s="56" t="s">
        <v>2005</v>
      </c>
      <c r="D3074" s="62">
        <v>1484936.51</v>
      </c>
    </row>
    <row r="3075" spans="1:4" x14ac:dyDescent="0.2">
      <c r="A3075" s="56">
        <v>10597</v>
      </c>
      <c r="B3075" s="56" t="s">
        <v>4851</v>
      </c>
      <c r="C3075" s="56" t="s">
        <v>2005</v>
      </c>
      <c r="D3075" s="62">
        <v>1563087.24</v>
      </c>
    </row>
    <row r="3076" spans="1:4" x14ac:dyDescent="0.2">
      <c r="A3076" s="56">
        <v>39628</v>
      </c>
      <c r="B3076" s="56" t="s">
        <v>4852</v>
      </c>
      <c r="C3076" s="56" t="s">
        <v>2005</v>
      </c>
      <c r="D3076" s="62">
        <v>4644.46</v>
      </c>
    </row>
    <row r="3077" spans="1:4" x14ac:dyDescent="0.2">
      <c r="A3077" s="56">
        <v>39404</v>
      </c>
      <c r="B3077" s="56" t="s">
        <v>4853</v>
      </c>
      <c r="C3077" s="56" t="s">
        <v>2005</v>
      </c>
      <c r="D3077" s="62">
        <v>2303.0300000000002</v>
      </c>
    </row>
    <row r="3078" spans="1:4" x14ac:dyDescent="0.2">
      <c r="A3078" s="56">
        <v>39402</v>
      </c>
      <c r="B3078" s="56" t="s">
        <v>4854</v>
      </c>
      <c r="C3078" s="56" t="s">
        <v>2005</v>
      </c>
      <c r="D3078" s="62">
        <v>1897.26</v>
      </c>
    </row>
    <row r="3079" spans="1:4" x14ac:dyDescent="0.2">
      <c r="A3079" s="56">
        <v>39403</v>
      </c>
      <c r="B3079" s="56" t="s">
        <v>4855</v>
      </c>
      <c r="C3079" s="56" t="s">
        <v>2005</v>
      </c>
      <c r="D3079" s="62">
        <v>1855.99</v>
      </c>
    </row>
    <row r="3080" spans="1:4" x14ac:dyDescent="0.2">
      <c r="A3080" s="56">
        <v>4093</v>
      </c>
      <c r="B3080" s="56" t="s">
        <v>4856</v>
      </c>
      <c r="C3080" s="56" t="s">
        <v>2142</v>
      </c>
      <c r="D3080" s="62">
        <v>15.76</v>
      </c>
    </row>
    <row r="3081" spans="1:4" x14ac:dyDescent="0.2">
      <c r="A3081" s="56">
        <v>10512</v>
      </c>
      <c r="B3081" s="56" t="s">
        <v>4857</v>
      </c>
      <c r="C3081" s="56" t="s">
        <v>2144</v>
      </c>
      <c r="D3081" s="62">
        <v>2783.81</v>
      </c>
    </row>
    <row r="3082" spans="1:4" x14ac:dyDescent="0.2">
      <c r="A3082" s="56">
        <v>20020</v>
      </c>
      <c r="B3082" s="56" t="s">
        <v>4858</v>
      </c>
      <c r="C3082" s="56" t="s">
        <v>2142</v>
      </c>
      <c r="D3082" s="62">
        <v>14.86</v>
      </c>
    </row>
    <row r="3083" spans="1:4" x14ac:dyDescent="0.2">
      <c r="A3083" s="56">
        <v>41038</v>
      </c>
      <c r="B3083" s="56" t="s">
        <v>4859</v>
      </c>
      <c r="C3083" s="56" t="s">
        <v>2144</v>
      </c>
      <c r="D3083" s="62">
        <v>2625.85</v>
      </c>
    </row>
    <row r="3084" spans="1:4" x14ac:dyDescent="0.2">
      <c r="A3084" s="56">
        <v>4094</v>
      </c>
      <c r="B3084" s="56" t="s">
        <v>4860</v>
      </c>
      <c r="C3084" s="56" t="s">
        <v>2142</v>
      </c>
      <c r="D3084" s="62">
        <v>21.05</v>
      </c>
    </row>
    <row r="3085" spans="1:4" x14ac:dyDescent="0.2">
      <c r="A3085" s="56">
        <v>40988</v>
      </c>
      <c r="B3085" s="56" t="s">
        <v>4861</v>
      </c>
      <c r="C3085" s="56" t="s">
        <v>2144</v>
      </c>
      <c r="D3085" s="62">
        <v>3717.62</v>
      </c>
    </row>
    <row r="3086" spans="1:4" x14ac:dyDescent="0.2">
      <c r="A3086" s="56">
        <v>4095</v>
      </c>
      <c r="B3086" s="56" t="s">
        <v>4862</v>
      </c>
      <c r="C3086" s="56" t="s">
        <v>2142</v>
      </c>
      <c r="D3086" s="62">
        <v>16.440000000000001</v>
      </c>
    </row>
    <row r="3087" spans="1:4" x14ac:dyDescent="0.2">
      <c r="A3087" s="56">
        <v>40990</v>
      </c>
      <c r="B3087" s="56" t="s">
        <v>4863</v>
      </c>
      <c r="C3087" s="56" t="s">
        <v>2144</v>
      </c>
      <c r="D3087" s="62">
        <v>2902.81</v>
      </c>
    </row>
    <row r="3088" spans="1:4" x14ac:dyDescent="0.2">
      <c r="A3088" s="56">
        <v>4097</v>
      </c>
      <c r="B3088" s="56" t="s">
        <v>4864</v>
      </c>
      <c r="C3088" s="56" t="s">
        <v>2142</v>
      </c>
      <c r="D3088" s="62">
        <v>22.76</v>
      </c>
    </row>
    <row r="3089" spans="1:4" x14ac:dyDescent="0.2">
      <c r="A3089" s="56">
        <v>40994</v>
      </c>
      <c r="B3089" s="56" t="s">
        <v>4865</v>
      </c>
      <c r="C3089" s="56" t="s">
        <v>2144</v>
      </c>
      <c r="D3089" s="62">
        <v>4016.54</v>
      </c>
    </row>
    <row r="3090" spans="1:4" x14ac:dyDescent="0.2">
      <c r="A3090" s="56">
        <v>4096</v>
      </c>
      <c r="B3090" s="56" t="s">
        <v>4866</v>
      </c>
      <c r="C3090" s="56" t="s">
        <v>2142</v>
      </c>
      <c r="D3090" s="62">
        <v>18.190000000000001</v>
      </c>
    </row>
    <row r="3091" spans="1:4" x14ac:dyDescent="0.2">
      <c r="A3091" s="56">
        <v>40992</v>
      </c>
      <c r="B3091" s="56" t="s">
        <v>4867</v>
      </c>
      <c r="C3091" s="56" t="s">
        <v>2144</v>
      </c>
      <c r="D3091" s="62">
        <v>3209.31</v>
      </c>
    </row>
    <row r="3092" spans="1:4" x14ac:dyDescent="0.2">
      <c r="A3092" s="56">
        <v>4114</v>
      </c>
      <c r="B3092" s="56" t="s">
        <v>4868</v>
      </c>
      <c r="C3092" s="56" t="s">
        <v>2005</v>
      </c>
      <c r="D3092" s="62">
        <v>50.94</v>
      </c>
    </row>
    <row r="3093" spans="1:4" x14ac:dyDescent="0.2">
      <c r="A3093" s="56">
        <v>36797</v>
      </c>
      <c r="B3093" s="56" t="s">
        <v>4869</v>
      </c>
      <c r="C3093" s="56" t="s">
        <v>2005</v>
      </c>
      <c r="D3093" s="62">
        <v>45.35</v>
      </c>
    </row>
    <row r="3094" spans="1:4" x14ac:dyDescent="0.2">
      <c r="A3094" s="56">
        <v>4107</v>
      </c>
      <c r="B3094" s="56" t="s">
        <v>4870</v>
      </c>
      <c r="C3094" s="56" t="s">
        <v>2005</v>
      </c>
      <c r="D3094" s="62">
        <v>42.76</v>
      </c>
    </row>
    <row r="3095" spans="1:4" x14ac:dyDescent="0.2">
      <c r="A3095" s="56">
        <v>4102</v>
      </c>
      <c r="B3095" s="56" t="s">
        <v>4871</v>
      </c>
      <c r="C3095" s="56" t="s">
        <v>2005</v>
      </c>
      <c r="D3095" s="62">
        <v>52.2</v>
      </c>
    </row>
    <row r="3096" spans="1:4" x14ac:dyDescent="0.2">
      <c r="A3096" s="56">
        <v>36799</v>
      </c>
      <c r="B3096" s="56" t="s">
        <v>4872</v>
      </c>
      <c r="C3096" s="56" t="s">
        <v>2005</v>
      </c>
      <c r="D3096" s="62">
        <v>44.02</v>
      </c>
    </row>
    <row r="3097" spans="1:4" x14ac:dyDescent="0.2">
      <c r="A3097" s="56">
        <v>2747</v>
      </c>
      <c r="B3097" s="56" t="s">
        <v>4873</v>
      </c>
      <c r="C3097" s="56" t="s">
        <v>2048</v>
      </c>
      <c r="D3097" s="62">
        <v>27.41</v>
      </c>
    </row>
    <row r="3098" spans="1:4" x14ac:dyDescent="0.2">
      <c r="A3098" s="56">
        <v>21138</v>
      </c>
      <c r="B3098" s="56" t="s">
        <v>4874</v>
      </c>
      <c r="C3098" s="56" t="s">
        <v>2048</v>
      </c>
      <c r="D3098" s="62">
        <v>8.69</v>
      </c>
    </row>
    <row r="3099" spans="1:4" x14ac:dyDescent="0.2">
      <c r="A3099" s="56">
        <v>10826</v>
      </c>
      <c r="B3099" s="56" t="s">
        <v>4875</v>
      </c>
      <c r="C3099" s="56" t="s">
        <v>2005</v>
      </c>
      <c r="D3099" s="62">
        <v>143.66999999999999</v>
      </c>
    </row>
    <row r="3100" spans="1:4" x14ac:dyDescent="0.2">
      <c r="A3100" s="56">
        <v>365</v>
      </c>
      <c r="B3100" s="56" t="s">
        <v>4876</v>
      </c>
      <c r="C3100" s="56" t="s">
        <v>2005</v>
      </c>
      <c r="D3100" s="62">
        <v>89.08</v>
      </c>
    </row>
    <row r="3101" spans="1:4" x14ac:dyDescent="0.2">
      <c r="A3101" s="56">
        <v>38639</v>
      </c>
      <c r="B3101" s="56" t="s">
        <v>4877</v>
      </c>
      <c r="C3101" s="56" t="s">
        <v>2005</v>
      </c>
      <c r="D3101" s="62">
        <v>344.82</v>
      </c>
    </row>
    <row r="3102" spans="1:4" x14ac:dyDescent="0.2">
      <c r="A3102" s="56">
        <v>38640</v>
      </c>
      <c r="B3102" s="56" t="s">
        <v>4878</v>
      </c>
      <c r="C3102" s="56" t="s">
        <v>2005</v>
      </c>
      <c r="D3102" s="62">
        <v>5.17</v>
      </c>
    </row>
    <row r="3103" spans="1:4" x14ac:dyDescent="0.2">
      <c r="A3103" s="56">
        <v>358</v>
      </c>
      <c r="B3103" s="56" t="s">
        <v>1774</v>
      </c>
      <c r="C3103" s="56" t="s">
        <v>2005</v>
      </c>
      <c r="D3103" s="62">
        <v>106.32</v>
      </c>
    </row>
    <row r="3104" spans="1:4" x14ac:dyDescent="0.2">
      <c r="A3104" s="56">
        <v>359</v>
      </c>
      <c r="B3104" s="56" t="s">
        <v>4879</v>
      </c>
      <c r="C3104" s="56" t="s">
        <v>2005</v>
      </c>
      <c r="D3104" s="62">
        <v>218.39</v>
      </c>
    </row>
    <row r="3105" spans="1:4" x14ac:dyDescent="0.2">
      <c r="A3105" s="56">
        <v>38641</v>
      </c>
      <c r="B3105" s="56" t="s">
        <v>4880</v>
      </c>
      <c r="C3105" s="56" t="s">
        <v>2005</v>
      </c>
      <c r="D3105" s="62">
        <v>215.51</v>
      </c>
    </row>
    <row r="3106" spans="1:4" x14ac:dyDescent="0.2">
      <c r="A3106" s="56">
        <v>360</v>
      </c>
      <c r="B3106" s="56" t="s">
        <v>4881</v>
      </c>
      <c r="C3106" s="56" t="s">
        <v>2005</v>
      </c>
      <c r="D3106" s="62">
        <v>5</v>
      </c>
    </row>
    <row r="3107" spans="1:4" x14ac:dyDescent="0.2">
      <c r="A3107" s="56">
        <v>42430</v>
      </c>
      <c r="B3107" s="56" t="s">
        <v>4882</v>
      </c>
      <c r="C3107" s="56" t="s">
        <v>2005</v>
      </c>
      <c r="D3107" s="62">
        <v>6377.55</v>
      </c>
    </row>
    <row r="3108" spans="1:4" x14ac:dyDescent="0.2">
      <c r="A3108" s="56">
        <v>4209</v>
      </c>
      <c r="B3108" s="56" t="s">
        <v>4883</v>
      </c>
      <c r="C3108" s="56" t="s">
        <v>2005</v>
      </c>
      <c r="D3108" s="62">
        <v>16.079999999999998</v>
      </c>
    </row>
    <row r="3109" spans="1:4" x14ac:dyDescent="0.2">
      <c r="A3109" s="56">
        <v>4180</v>
      </c>
      <c r="B3109" s="56" t="s">
        <v>4884</v>
      </c>
      <c r="C3109" s="56" t="s">
        <v>2005</v>
      </c>
      <c r="D3109" s="62">
        <v>12.11</v>
      </c>
    </row>
    <row r="3110" spans="1:4" x14ac:dyDescent="0.2">
      <c r="A3110" s="56">
        <v>4177</v>
      </c>
      <c r="B3110" s="56" t="s">
        <v>4885</v>
      </c>
      <c r="C3110" s="56" t="s">
        <v>2005</v>
      </c>
      <c r="D3110" s="62">
        <v>4.0199999999999996</v>
      </c>
    </row>
    <row r="3111" spans="1:4" x14ac:dyDescent="0.2">
      <c r="A3111" s="56">
        <v>4179</v>
      </c>
      <c r="B3111" s="56" t="s">
        <v>4886</v>
      </c>
      <c r="C3111" s="56" t="s">
        <v>2005</v>
      </c>
      <c r="D3111" s="62">
        <v>8.2200000000000006</v>
      </c>
    </row>
    <row r="3112" spans="1:4" x14ac:dyDescent="0.2">
      <c r="A3112" s="56">
        <v>4208</v>
      </c>
      <c r="B3112" s="56" t="s">
        <v>4887</v>
      </c>
      <c r="C3112" s="56" t="s">
        <v>2005</v>
      </c>
      <c r="D3112" s="62">
        <v>38.28</v>
      </c>
    </row>
    <row r="3113" spans="1:4" x14ac:dyDescent="0.2">
      <c r="A3113" s="56">
        <v>4181</v>
      </c>
      <c r="B3113" s="56" t="s">
        <v>4888</v>
      </c>
      <c r="C3113" s="56" t="s">
        <v>2005</v>
      </c>
      <c r="D3113" s="62">
        <v>25.01</v>
      </c>
    </row>
    <row r="3114" spans="1:4" x14ac:dyDescent="0.2">
      <c r="A3114" s="56">
        <v>4178</v>
      </c>
      <c r="B3114" s="56" t="s">
        <v>4889</v>
      </c>
      <c r="C3114" s="56" t="s">
        <v>2005</v>
      </c>
      <c r="D3114" s="62">
        <v>5.57</v>
      </c>
    </row>
    <row r="3115" spans="1:4" x14ac:dyDescent="0.2">
      <c r="A3115" s="56">
        <v>4182</v>
      </c>
      <c r="B3115" s="56" t="s">
        <v>4890</v>
      </c>
      <c r="C3115" s="56" t="s">
        <v>2005</v>
      </c>
      <c r="D3115" s="62">
        <v>62.27</v>
      </c>
    </row>
    <row r="3116" spans="1:4" x14ac:dyDescent="0.2">
      <c r="A3116" s="56">
        <v>4183</v>
      </c>
      <c r="B3116" s="56" t="s">
        <v>4891</v>
      </c>
      <c r="C3116" s="56" t="s">
        <v>2005</v>
      </c>
      <c r="D3116" s="62">
        <v>100.26</v>
      </c>
    </row>
    <row r="3117" spans="1:4" x14ac:dyDescent="0.2">
      <c r="A3117" s="56">
        <v>4184</v>
      </c>
      <c r="B3117" s="56" t="s">
        <v>4892</v>
      </c>
      <c r="C3117" s="56" t="s">
        <v>2005</v>
      </c>
      <c r="D3117" s="62">
        <v>221.32</v>
      </c>
    </row>
    <row r="3118" spans="1:4" x14ac:dyDescent="0.2">
      <c r="A3118" s="56">
        <v>4185</v>
      </c>
      <c r="B3118" s="56" t="s">
        <v>4893</v>
      </c>
      <c r="C3118" s="56" t="s">
        <v>2005</v>
      </c>
      <c r="D3118" s="62">
        <v>367.73</v>
      </c>
    </row>
    <row r="3119" spans="1:4" x14ac:dyDescent="0.2">
      <c r="A3119" s="56">
        <v>4205</v>
      </c>
      <c r="B3119" s="56" t="s">
        <v>4894</v>
      </c>
      <c r="C3119" s="56" t="s">
        <v>2005</v>
      </c>
      <c r="D3119" s="62">
        <v>21.24</v>
      </c>
    </row>
    <row r="3120" spans="1:4" x14ac:dyDescent="0.2">
      <c r="A3120" s="56">
        <v>4192</v>
      </c>
      <c r="B3120" s="56" t="s">
        <v>4895</v>
      </c>
      <c r="C3120" s="56" t="s">
        <v>2005</v>
      </c>
      <c r="D3120" s="62">
        <v>21.24</v>
      </c>
    </row>
    <row r="3121" spans="1:4" x14ac:dyDescent="0.2">
      <c r="A3121" s="56">
        <v>4191</v>
      </c>
      <c r="B3121" s="56" t="s">
        <v>4896</v>
      </c>
      <c r="C3121" s="56" t="s">
        <v>2005</v>
      </c>
      <c r="D3121" s="62">
        <v>21.24</v>
      </c>
    </row>
    <row r="3122" spans="1:4" x14ac:dyDescent="0.2">
      <c r="A3122" s="56">
        <v>4207</v>
      </c>
      <c r="B3122" s="56" t="s">
        <v>4897</v>
      </c>
      <c r="C3122" s="56" t="s">
        <v>2005</v>
      </c>
      <c r="D3122" s="62">
        <v>17.09</v>
      </c>
    </row>
    <row r="3123" spans="1:4" x14ac:dyDescent="0.2">
      <c r="A3123" s="56">
        <v>4206</v>
      </c>
      <c r="B3123" s="56" t="s">
        <v>4898</v>
      </c>
      <c r="C3123" s="56" t="s">
        <v>2005</v>
      </c>
      <c r="D3123" s="62">
        <v>16.59</v>
      </c>
    </row>
    <row r="3124" spans="1:4" x14ac:dyDescent="0.2">
      <c r="A3124" s="56">
        <v>4190</v>
      </c>
      <c r="B3124" s="56" t="s">
        <v>4899</v>
      </c>
      <c r="C3124" s="56" t="s">
        <v>2005</v>
      </c>
      <c r="D3124" s="62">
        <v>16.59</v>
      </c>
    </row>
    <row r="3125" spans="1:4" x14ac:dyDescent="0.2">
      <c r="A3125" s="56">
        <v>4186</v>
      </c>
      <c r="B3125" s="56" t="s">
        <v>4900</v>
      </c>
      <c r="C3125" s="56" t="s">
        <v>2005</v>
      </c>
      <c r="D3125" s="62">
        <v>4.9000000000000004</v>
      </c>
    </row>
    <row r="3126" spans="1:4" x14ac:dyDescent="0.2">
      <c r="A3126" s="56">
        <v>4188</v>
      </c>
      <c r="B3126" s="56" t="s">
        <v>4901</v>
      </c>
      <c r="C3126" s="56" t="s">
        <v>2005</v>
      </c>
      <c r="D3126" s="62">
        <v>10.01</v>
      </c>
    </row>
    <row r="3127" spans="1:4" x14ac:dyDescent="0.2">
      <c r="A3127" s="56">
        <v>4189</v>
      </c>
      <c r="B3127" s="56" t="s">
        <v>4902</v>
      </c>
      <c r="C3127" s="56" t="s">
        <v>2005</v>
      </c>
      <c r="D3127" s="62">
        <v>10.01</v>
      </c>
    </row>
    <row r="3128" spans="1:4" x14ac:dyDescent="0.2">
      <c r="A3128" s="56">
        <v>4197</v>
      </c>
      <c r="B3128" s="56" t="s">
        <v>4903</v>
      </c>
      <c r="C3128" s="56" t="s">
        <v>2005</v>
      </c>
      <c r="D3128" s="62">
        <v>53.02</v>
      </c>
    </row>
    <row r="3129" spans="1:4" x14ac:dyDescent="0.2">
      <c r="A3129" s="56">
        <v>4194</v>
      </c>
      <c r="B3129" s="56" t="s">
        <v>4904</v>
      </c>
      <c r="C3129" s="56" t="s">
        <v>2005</v>
      </c>
      <c r="D3129" s="62">
        <v>32.04</v>
      </c>
    </row>
    <row r="3130" spans="1:4" x14ac:dyDescent="0.2">
      <c r="A3130" s="56">
        <v>4193</v>
      </c>
      <c r="B3130" s="56" t="s">
        <v>4905</v>
      </c>
      <c r="C3130" s="56" t="s">
        <v>2005</v>
      </c>
      <c r="D3130" s="62">
        <v>32.04</v>
      </c>
    </row>
    <row r="3131" spans="1:4" x14ac:dyDescent="0.2">
      <c r="A3131" s="56">
        <v>4204</v>
      </c>
      <c r="B3131" s="56" t="s">
        <v>4906</v>
      </c>
      <c r="C3131" s="56" t="s">
        <v>2005</v>
      </c>
      <c r="D3131" s="62">
        <v>32.04</v>
      </c>
    </row>
    <row r="3132" spans="1:4" x14ac:dyDescent="0.2">
      <c r="A3132" s="56">
        <v>4187</v>
      </c>
      <c r="B3132" s="56" t="s">
        <v>4907</v>
      </c>
      <c r="C3132" s="56" t="s">
        <v>2005</v>
      </c>
      <c r="D3132" s="62">
        <v>6.38</v>
      </c>
    </row>
    <row r="3133" spans="1:4" x14ac:dyDescent="0.2">
      <c r="A3133" s="56">
        <v>4202</v>
      </c>
      <c r="B3133" s="56" t="s">
        <v>4908</v>
      </c>
      <c r="C3133" s="56" t="s">
        <v>2005</v>
      </c>
      <c r="D3133" s="62">
        <v>96.84</v>
      </c>
    </row>
    <row r="3134" spans="1:4" x14ac:dyDescent="0.2">
      <c r="A3134" s="56">
        <v>4203</v>
      </c>
      <c r="B3134" s="56" t="s">
        <v>4909</v>
      </c>
      <c r="C3134" s="56" t="s">
        <v>2005</v>
      </c>
      <c r="D3134" s="62">
        <v>85.53</v>
      </c>
    </row>
    <row r="3135" spans="1:4" x14ac:dyDescent="0.2">
      <c r="A3135" s="56">
        <v>40368</v>
      </c>
      <c r="B3135" s="56" t="s">
        <v>4910</v>
      </c>
      <c r="C3135" s="56" t="s">
        <v>2005</v>
      </c>
      <c r="D3135" s="62">
        <v>62.71</v>
      </c>
    </row>
    <row r="3136" spans="1:4" x14ac:dyDescent="0.2">
      <c r="A3136" s="56">
        <v>40365</v>
      </c>
      <c r="B3136" s="56" t="s">
        <v>4911</v>
      </c>
      <c r="C3136" s="56" t="s">
        <v>2005</v>
      </c>
      <c r="D3136" s="62">
        <v>42.31</v>
      </c>
    </row>
    <row r="3137" spans="1:4" x14ac:dyDescent="0.2">
      <c r="A3137" s="56">
        <v>40356</v>
      </c>
      <c r="B3137" s="56" t="s">
        <v>4912</v>
      </c>
      <c r="C3137" s="56" t="s">
        <v>2005</v>
      </c>
      <c r="D3137" s="62">
        <v>14.45</v>
      </c>
    </row>
    <row r="3138" spans="1:4" x14ac:dyDescent="0.2">
      <c r="A3138" s="56">
        <v>40362</v>
      </c>
      <c r="B3138" s="56" t="s">
        <v>4913</v>
      </c>
      <c r="C3138" s="56" t="s">
        <v>2005</v>
      </c>
      <c r="D3138" s="62">
        <v>28.02</v>
      </c>
    </row>
    <row r="3139" spans="1:4" x14ac:dyDescent="0.2">
      <c r="A3139" s="56">
        <v>40374</v>
      </c>
      <c r="B3139" s="56" t="s">
        <v>4914</v>
      </c>
      <c r="C3139" s="56" t="s">
        <v>2005</v>
      </c>
      <c r="D3139" s="62">
        <v>163.9</v>
      </c>
    </row>
    <row r="3140" spans="1:4" x14ac:dyDescent="0.2">
      <c r="A3140" s="56">
        <v>40371</v>
      </c>
      <c r="B3140" s="56" t="s">
        <v>4915</v>
      </c>
      <c r="C3140" s="56" t="s">
        <v>2005</v>
      </c>
      <c r="D3140" s="62">
        <v>103.17</v>
      </c>
    </row>
    <row r="3141" spans="1:4" x14ac:dyDescent="0.2">
      <c r="A3141" s="56">
        <v>40359</v>
      </c>
      <c r="B3141" s="56" t="s">
        <v>4916</v>
      </c>
      <c r="C3141" s="56" t="s">
        <v>2005</v>
      </c>
      <c r="D3141" s="62">
        <v>18.670000000000002</v>
      </c>
    </row>
    <row r="3142" spans="1:4" x14ac:dyDescent="0.2">
      <c r="A3142" s="56">
        <v>7595</v>
      </c>
      <c r="B3142" s="56" t="s">
        <v>4917</v>
      </c>
      <c r="C3142" s="56" t="s">
        <v>2142</v>
      </c>
      <c r="D3142" s="62">
        <v>17.91</v>
      </c>
    </row>
    <row r="3143" spans="1:4" x14ac:dyDescent="0.2">
      <c r="A3143" s="56">
        <v>41094</v>
      </c>
      <c r="B3143" s="56" t="s">
        <v>4918</v>
      </c>
      <c r="C3143" s="56" t="s">
        <v>2144</v>
      </c>
      <c r="D3143" s="62">
        <v>3161.1</v>
      </c>
    </row>
    <row r="3144" spans="1:4" x14ac:dyDescent="0.2">
      <c r="A3144" s="56">
        <v>39609</v>
      </c>
      <c r="B3144" s="56" t="s">
        <v>1122</v>
      </c>
      <c r="C3144" s="56" t="s">
        <v>2005</v>
      </c>
      <c r="D3144" s="62">
        <v>83937.9</v>
      </c>
    </row>
    <row r="3145" spans="1:4" x14ac:dyDescent="0.2">
      <c r="A3145" s="56">
        <v>39610</v>
      </c>
      <c r="B3145" s="56" t="s">
        <v>4919</v>
      </c>
      <c r="C3145" s="56" t="s">
        <v>2005</v>
      </c>
      <c r="D3145" s="62">
        <v>122523.15</v>
      </c>
    </row>
    <row r="3146" spans="1:4" x14ac:dyDescent="0.2">
      <c r="A3146" s="56">
        <v>39611</v>
      </c>
      <c r="B3146" s="56" t="s">
        <v>4920</v>
      </c>
      <c r="C3146" s="56" t="s">
        <v>2005</v>
      </c>
      <c r="D3146" s="62">
        <v>148273.07</v>
      </c>
    </row>
    <row r="3147" spans="1:4" x14ac:dyDescent="0.2">
      <c r="A3147" s="56">
        <v>39612</v>
      </c>
      <c r="B3147" s="56" t="s">
        <v>4921</v>
      </c>
      <c r="C3147" s="56" t="s">
        <v>2005</v>
      </c>
      <c r="D3147" s="62">
        <v>232273.1</v>
      </c>
    </row>
    <row r="3148" spans="1:4" x14ac:dyDescent="0.2">
      <c r="A3148" s="56">
        <v>39608</v>
      </c>
      <c r="B3148" s="56" t="s">
        <v>4922</v>
      </c>
      <c r="C3148" s="56" t="s">
        <v>2005</v>
      </c>
      <c r="D3148" s="62">
        <v>67115.86</v>
      </c>
    </row>
    <row r="3149" spans="1:4" x14ac:dyDescent="0.2">
      <c r="A3149" s="56">
        <v>38175</v>
      </c>
      <c r="B3149" s="56" t="s">
        <v>4923</v>
      </c>
      <c r="C3149" s="56" t="s">
        <v>2005</v>
      </c>
      <c r="D3149" s="62">
        <v>4.1100000000000003</v>
      </c>
    </row>
    <row r="3150" spans="1:4" x14ac:dyDescent="0.2">
      <c r="A3150" s="56">
        <v>38176</v>
      </c>
      <c r="B3150" s="56" t="s">
        <v>4924</v>
      </c>
      <c r="C3150" s="56" t="s">
        <v>2005</v>
      </c>
      <c r="D3150" s="62">
        <v>12.11</v>
      </c>
    </row>
    <row r="3151" spans="1:4" x14ac:dyDescent="0.2">
      <c r="A3151" s="56">
        <v>36152</v>
      </c>
      <c r="B3151" s="56" t="s">
        <v>4925</v>
      </c>
      <c r="C3151" s="56" t="s">
        <v>2005</v>
      </c>
      <c r="D3151" s="62">
        <v>5.26</v>
      </c>
    </row>
    <row r="3152" spans="1:4" x14ac:dyDescent="0.2">
      <c r="A3152" s="56">
        <v>11138</v>
      </c>
      <c r="B3152" s="56" t="s">
        <v>4926</v>
      </c>
      <c r="C3152" s="56" t="s">
        <v>2053</v>
      </c>
      <c r="D3152" s="62">
        <v>3.78</v>
      </c>
    </row>
    <row r="3153" spans="1:4" x14ac:dyDescent="0.2">
      <c r="A3153" s="56">
        <v>4221</v>
      </c>
      <c r="B3153" s="56" t="s">
        <v>4927</v>
      </c>
      <c r="C3153" s="56" t="s">
        <v>2053</v>
      </c>
      <c r="D3153" s="62">
        <v>5.88</v>
      </c>
    </row>
    <row r="3154" spans="1:4" x14ac:dyDescent="0.2">
      <c r="A3154" s="56">
        <v>4227</v>
      </c>
      <c r="B3154" s="56" t="s">
        <v>4928</v>
      </c>
      <c r="C3154" s="56" t="s">
        <v>2053</v>
      </c>
      <c r="D3154" s="62">
        <v>33.200000000000003</v>
      </c>
    </row>
    <row r="3155" spans="1:4" x14ac:dyDescent="0.2">
      <c r="A3155" s="56">
        <v>38170</v>
      </c>
      <c r="B3155" s="56" t="s">
        <v>4929</v>
      </c>
      <c r="C3155" s="56" t="s">
        <v>2005</v>
      </c>
      <c r="D3155" s="62">
        <v>17.989999999999998</v>
      </c>
    </row>
    <row r="3156" spans="1:4" x14ac:dyDescent="0.2">
      <c r="A3156" s="56">
        <v>4252</v>
      </c>
      <c r="B3156" s="56" t="s">
        <v>4930</v>
      </c>
      <c r="C3156" s="56" t="s">
        <v>2142</v>
      </c>
      <c r="D3156" s="62">
        <v>20.87</v>
      </c>
    </row>
    <row r="3157" spans="1:4" x14ac:dyDescent="0.2">
      <c r="A3157" s="56">
        <v>40980</v>
      </c>
      <c r="B3157" s="56" t="s">
        <v>4931</v>
      </c>
      <c r="C3157" s="56" t="s">
        <v>2144</v>
      </c>
      <c r="D3157" s="62">
        <v>3683.17</v>
      </c>
    </row>
    <row r="3158" spans="1:4" x14ac:dyDescent="0.2">
      <c r="A3158" s="56">
        <v>4243</v>
      </c>
      <c r="B3158" s="56" t="s">
        <v>4932</v>
      </c>
      <c r="C3158" s="56" t="s">
        <v>2142</v>
      </c>
      <c r="D3158" s="62">
        <v>14.22</v>
      </c>
    </row>
    <row r="3159" spans="1:4" x14ac:dyDescent="0.2">
      <c r="A3159" s="56">
        <v>41031</v>
      </c>
      <c r="B3159" s="56" t="s">
        <v>4933</v>
      </c>
      <c r="C3159" s="56" t="s">
        <v>2144</v>
      </c>
      <c r="D3159" s="62">
        <v>2510.0100000000002</v>
      </c>
    </row>
    <row r="3160" spans="1:4" x14ac:dyDescent="0.2">
      <c r="A3160" s="56">
        <v>37666</v>
      </c>
      <c r="B3160" s="56" t="s">
        <v>4934</v>
      </c>
      <c r="C3160" s="56" t="s">
        <v>2142</v>
      </c>
      <c r="D3160" s="62">
        <v>13.71</v>
      </c>
    </row>
    <row r="3161" spans="1:4" x14ac:dyDescent="0.2">
      <c r="A3161" s="56">
        <v>40986</v>
      </c>
      <c r="B3161" s="56" t="s">
        <v>4935</v>
      </c>
      <c r="C3161" s="56" t="s">
        <v>2144</v>
      </c>
      <c r="D3161" s="62">
        <v>2422.23</v>
      </c>
    </row>
    <row r="3162" spans="1:4" x14ac:dyDescent="0.2">
      <c r="A3162" s="56">
        <v>4250</v>
      </c>
      <c r="B3162" s="56" t="s">
        <v>4936</v>
      </c>
      <c r="C3162" s="56" t="s">
        <v>2142</v>
      </c>
      <c r="D3162" s="62">
        <v>18.809999999999999</v>
      </c>
    </row>
    <row r="3163" spans="1:4" x14ac:dyDescent="0.2">
      <c r="A3163" s="56">
        <v>40978</v>
      </c>
      <c r="B3163" s="56" t="s">
        <v>4937</v>
      </c>
      <c r="C3163" s="56" t="s">
        <v>2144</v>
      </c>
      <c r="D3163" s="62">
        <v>3322.21</v>
      </c>
    </row>
    <row r="3164" spans="1:4" x14ac:dyDescent="0.2">
      <c r="A3164" s="56">
        <v>41043</v>
      </c>
      <c r="B3164" s="56" t="s">
        <v>4938</v>
      </c>
      <c r="C3164" s="56" t="s">
        <v>2144</v>
      </c>
      <c r="D3164" s="62">
        <v>3089.24</v>
      </c>
    </row>
    <row r="3165" spans="1:4" x14ac:dyDescent="0.2">
      <c r="A3165" s="56">
        <v>44501</v>
      </c>
      <c r="B3165" s="56" t="s">
        <v>4939</v>
      </c>
      <c r="C3165" s="56" t="s">
        <v>2142</v>
      </c>
      <c r="D3165" s="62">
        <v>17.489999999999998</v>
      </c>
    </row>
    <row r="3166" spans="1:4" x14ac:dyDescent="0.2">
      <c r="A3166" s="56">
        <v>4234</v>
      </c>
      <c r="B3166" s="56" t="s">
        <v>4940</v>
      </c>
      <c r="C3166" s="56" t="s">
        <v>2142</v>
      </c>
      <c r="D3166" s="62">
        <v>19.18</v>
      </c>
    </row>
    <row r="3167" spans="1:4" x14ac:dyDescent="0.2">
      <c r="A3167" s="56">
        <v>40987</v>
      </c>
      <c r="B3167" s="56" t="s">
        <v>4941</v>
      </c>
      <c r="C3167" s="56" t="s">
        <v>2144</v>
      </c>
      <c r="D3167" s="62">
        <v>3384.12</v>
      </c>
    </row>
    <row r="3168" spans="1:4" x14ac:dyDescent="0.2">
      <c r="A3168" s="56">
        <v>4253</v>
      </c>
      <c r="B3168" s="56" t="s">
        <v>4942</v>
      </c>
      <c r="C3168" s="56" t="s">
        <v>2142</v>
      </c>
      <c r="D3168" s="62">
        <v>16.440000000000001</v>
      </c>
    </row>
    <row r="3169" spans="1:4" x14ac:dyDescent="0.2">
      <c r="A3169" s="56">
        <v>40981</v>
      </c>
      <c r="B3169" s="56" t="s">
        <v>4943</v>
      </c>
      <c r="C3169" s="56" t="s">
        <v>2144</v>
      </c>
      <c r="D3169" s="62">
        <v>2902.81</v>
      </c>
    </row>
    <row r="3170" spans="1:4" x14ac:dyDescent="0.2">
      <c r="A3170" s="56">
        <v>4254</v>
      </c>
      <c r="B3170" s="56" t="s">
        <v>4944</v>
      </c>
      <c r="C3170" s="56" t="s">
        <v>2142</v>
      </c>
      <c r="D3170" s="62">
        <v>16.940000000000001</v>
      </c>
    </row>
    <row r="3171" spans="1:4" x14ac:dyDescent="0.2">
      <c r="A3171" s="56">
        <v>41036</v>
      </c>
      <c r="B3171" s="56" t="s">
        <v>4945</v>
      </c>
      <c r="C3171" s="56" t="s">
        <v>2144</v>
      </c>
      <c r="D3171" s="62">
        <v>2992.25</v>
      </c>
    </row>
    <row r="3172" spans="1:4" x14ac:dyDescent="0.2">
      <c r="A3172" s="56">
        <v>4251</v>
      </c>
      <c r="B3172" s="56" t="s">
        <v>4946</v>
      </c>
      <c r="C3172" s="56" t="s">
        <v>2142</v>
      </c>
      <c r="D3172" s="62">
        <v>17.16</v>
      </c>
    </row>
    <row r="3173" spans="1:4" x14ac:dyDescent="0.2">
      <c r="A3173" s="56">
        <v>40979</v>
      </c>
      <c r="B3173" s="56" t="s">
        <v>4947</v>
      </c>
      <c r="C3173" s="56" t="s">
        <v>2144</v>
      </c>
      <c r="D3173" s="62">
        <v>3029.55</v>
      </c>
    </row>
    <row r="3174" spans="1:4" x14ac:dyDescent="0.2">
      <c r="A3174" s="56">
        <v>4230</v>
      </c>
      <c r="B3174" s="56" t="s">
        <v>4948</v>
      </c>
      <c r="C3174" s="56" t="s">
        <v>2142</v>
      </c>
      <c r="D3174" s="62">
        <v>18.170000000000002</v>
      </c>
    </row>
    <row r="3175" spans="1:4" x14ac:dyDescent="0.2">
      <c r="A3175" s="56">
        <v>40998</v>
      </c>
      <c r="B3175" s="56" t="s">
        <v>4949</v>
      </c>
      <c r="C3175" s="56" t="s">
        <v>2144</v>
      </c>
      <c r="D3175" s="62">
        <v>3207.94</v>
      </c>
    </row>
    <row r="3176" spans="1:4" x14ac:dyDescent="0.2">
      <c r="A3176" s="56">
        <v>4257</v>
      </c>
      <c r="B3176" s="56" t="s">
        <v>4950</v>
      </c>
      <c r="C3176" s="56" t="s">
        <v>2142</v>
      </c>
      <c r="D3176" s="62">
        <v>16.440000000000001</v>
      </c>
    </row>
    <row r="3177" spans="1:4" x14ac:dyDescent="0.2">
      <c r="A3177" s="56">
        <v>40982</v>
      </c>
      <c r="B3177" s="56" t="s">
        <v>4951</v>
      </c>
      <c r="C3177" s="56" t="s">
        <v>2144</v>
      </c>
      <c r="D3177" s="62">
        <v>2902.81</v>
      </c>
    </row>
    <row r="3178" spans="1:4" x14ac:dyDescent="0.2">
      <c r="A3178" s="56">
        <v>4240</v>
      </c>
      <c r="B3178" s="56" t="s">
        <v>4952</v>
      </c>
      <c r="C3178" s="56" t="s">
        <v>2142</v>
      </c>
      <c r="D3178" s="62">
        <v>17.8</v>
      </c>
    </row>
    <row r="3179" spans="1:4" x14ac:dyDescent="0.2">
      <c r="A3179" s="56">
        <v>41026</v>
      </c>
      <c r="B3179" s="56" t="s">
        <v>4953</v>
      </c>
      <c r="C3179" s="56" t="s">
        <v>2144</v>
      </c>
      <c r="D3179" s="62">
        <v>3141.89</v>
      </c>
    </row>
    <row r="3180" spans="1:4" x14ac:dyDescent="0.2">
      <c r="A3180" s="56">
        <v>4239</v>
      </c>
      <c r="B3180" s="56" t="s">
        <v>4954</v>
      </c>
      <c r="C3180" s="56" t="s">
        <v>2142</v>
      </c>
      <c r="D3180" s="62">
        <v>21.84</v>
      </c>
    </row>
    <row r="3181" spans="1:4" x14ac:dyDescent="0.2">
      <c r="A3181" s="56">
        <v>41024</v>
      </c>
      <c r="B3181" s="56" t="s">
        <v>4955</v>
      </c>
      <c r="C3181" s="56" t="s">
        <v>2144</v>
      </c>
      <c r="D3181" s="62">
        <v>3854.53</v>
      </c>
    </row>
    <row r="3182" spans="1:4" x14ac:dyDescent="0.2">
      <c r="A3182" s="56">
        <v>4248</v>
      </c>
      <c r="B3182" s="56" t="s">
        <v>4956</v>
      </c>
      <c r="C3182" s="56" t="s">
        <v>2142</v>
      </c>
      <c r="D3182" s="62">
        <v>20.54</v>
      </c>
    </row>
    <row r="3183" spans="1:4" x14ac:dyDescent="0.2">
      <c r="A3183" s="56">
        <v>41033</v>
      </c>
      <c r="B3183" s="56" t="s">
        <v>4957</v>
      </c>
      <c r="C3183" s="56" t="s">
        <v>2144</v>
      </c>
      <c r="D3183" s="62">
        <v>3625.53</v>
      </c>
    </row>
    <row r="3184" spans="1:4" x14ac:dyDescent="0.2">
      <c r="A3184" s="56">
        <v>41040</v>
      </c>
      <c r="B3184" s="56" t="s">
        <v>4958</v>
      </c>
      <c r="C3184" s="56" t="s">
        <v>2144</v>
      </c>
      <c r="D3184" s="62">
        <v>3243.69</v>
      </c>
    </row>
    <row r="3185" spans="1:4" x14ac:dyDescent="0.2">
      <c r="A3185" s="56">
        <v>44500</v>
      </c>
      <c r="B3185" s="56" t="s">
        <v>4959</v>
      </c>
      <c r="C3185" s="56" t="s">
        <v>2142</v>
      </c>
      <c r="D3185" s="62">
        <v>18.37</v>
      </c>
    </row>
    <row r="3186" spans="1:4" x14ac:dyDescent="0.2">
      <c r="A3186" s="56">
        <v>4238</v>
      </c>
      <c r="B3186" s="56" t="s">
        <v>4960</v>
      </c>
      <c r="C3186" s="56" t="s">
        <v>2142</v>
      </c>
      <c r="D3186" s="62">
        <v>16.440000000000001</v>
      </c>
    </row>
    <row r="3187" spans="1:4" x14ac:dyDescent="0.2">
      <c r="A3187" s="56">
        <v>41012</v>
      </c>
      <c r="B3187" s="56" t="s">
        <v>4961</v>
      </c>
      <c r="C3187" s="56" t="s">
        <v>2144</v>
      </c>
      <c r="D3187" s="62">
        <v>2902.84</v>
      </c>
    </row>
    <row r="3188" spans="1:4" x14ac:dyDescent="0.2">
      <c r="A3188" s="56">
        <v>4237</v>
      </c>
      <c r="B3188" s="56" t="s">
        <v>4962</v>
      </c>
      <c r="C3188" s="56" t="s">
        <v>2142</v>
      </c>
      <c r="D3188" s="62">
        <v>20.059999999999999</v>
      </c>
    </row>
    <row r="3189" spans="1:4" x14ac:dyDescent="0.2">
      <c r="A3189" s="56">
        <v>41002</v>
      </c>
      <c r="B3189" s="56" t="s">
        <v>4963</v>
      </c>
      <c r="C3189" s="56" t="s">
        <v>2144</v>
      </c>
      <c r="D3189" s="62">
        <v>3542.33</v>
      </c>
    </row>
    <row r="3190" spans="1:4" x14ac:dyDescent="0.2">
      <c r="A3190" s="56">
        <v>4233</v>
      </c>
      <c r="B3190" s="56" t="s">
        <v>4964</v>
      </c>
      <c r="C3190" s="56" t="s">
        <v>2142</v>
      </c>
      <c r="D3190" s="62">
        <v>15.78</v>
      </c>
    </row>
    <row r="3191" spans="1:4" x14ac:dyDescent="0.2">
      <c r="A3191" s="56">
        <v>41001</v>
      </c>
      <c r="B3191" s="56" t="s">
        <v>4965</v>
      </c>
      <c r="C3191" s="56" t="s">
        <v>2144</v>
      </c>
      <c r="D3191" s="62">
        <v>2785.58</v>
      </c>
    </row>
    <row r="3192" spans="1:4" x14ac:dyDescent="0.2">
      <c r="A3192" s="56">
        <v>2</v>
      </c>
      <c r="B3192" s="56" t="s">
        <v>4966</v>
      </c>
      <c r="C3192" s="56" t="s">
        <v>2140</v>
      </c>
      <c r="D3192" s="62">
        <v>14.81</v>
      </c>
    </row>
    <row r="3193" spans="1:4" x14ac:dyDescent="0.2">
      <c r="A3193" s="56">
        <v>36517</v>
      </c>
      <c r="B3193" s="56" t="s">
        <v>4967</v>
      </c>
      <c r="C3193" s="56" t="s">
        <v>2005</v>
      </c>
      <c r="D3193" s="62">
        <v>590520</v>
      </c>
    </row>
    <row r="3194" spans="1:4" x14ac:dyDescent="0.2">
      <c r="A3194" s="56">
        <v>4262</v>
      </c>
      <c r="B3194" s="56" t="s">
        <v>4968</v>
      </c>
      <c r="C3194" s="56" t="s">
        <v>2005</v>
      </c>
      <c r="D3194" s="62">
        <v>665000</v>
      </c>
    </row>
    <row r="3195" spans="1:4" x14ac:dyDescent="0.2">
      <c r="A3195" s="56">
        <v>4263</v>
      </c>
      <c r="B3195" s="56" t="s">
        <v>4969</v>
      </c>
      <c r="C3195" s="56" t="s">
        <v>2005</v>
      </c>
      <c r="D3195" s="62">
        <v>922133.28</v>
      </c>
    </row>
    <row r="3196" spans="1:4" x14ac:dyDescent="0.2">
      <c r="A3196" s="56">
        <v>36518</v>
      </c>
      <c r="B3196" s="56" t="s">
        <v>4970</v>
      </c>
      <c r="C3196" s="56" t="s">
        <v>2005</v>
      </c>
      <c r="D3196" s="62">
        <v>1049813.28</v>
      </c>
    </row>
    <row r="3197" spans="1:4" x14ac:dyDescent="0.2">
      <c r="A3197" s="56">
        <v>14221</v>
      </c>
      <c r="B3197" s="56" t="s">
        <v>4971</v>
      </c>
      <c r="C3197" s="56" t="s">
        <v>2005</v>
      </c>
      <c r="D3197" s="62">
        <v>612686.64</v>
      </c>
    </row>
    <row r="3198" spans="1:4" x14ac:dyDescent="0.2">
      <c r="A3198" s="56">
        <v>38402</v>
      </c>
      <c r="B3198" s="56" t="s">
        <v>4972</v>
      </c>
      <c r="C3198" s="56" t="s">
        <v>2005</v>
      </c>
      <c r="D3198" s="62">
        <v>10.06</v>
      </c>
    </row>
    <row r="3199" spans="1:4" x14ac:dyDescent="0.2">
      <c r="A3199" s="56">
        <v>3412</v>
      </c>
      <c r="B3199" s="56" t="s">
        <v>4973</v>
      </c>
      <c r="C3199" s="56" t="s">
        <v>2376</v>
      </c>
      <c r="D3199" s="62">
        <v>29.68</v>
      </c>
    </row>
    <row r="3200" spans="1:4" x14ac:dyDescent="0.2">
      <c r="A3200" s="56">
        <v>3413</v>
      </c>
      <c r="B3200" s="56" t="s">
        <v>4974</v>
      </c>
      <c r="C3200" s="56" t="s">
        <v>2376</v>
      </c>
      <c r="D3200" s="62">
        <v>66.819999999999993</v>
      </c>
    </row>
    <row r="3201" spans="1:4" x14ac:dyDescent="0.2">
      <c r="A3201" s="56">
        <v>39744</v>
      </c>
      <c r="B3201" s="56" t="s">
        <v>4975</v>
      </c>
      <c r="C3201" s="56" t="s">
        <v>2376</v>
      </c>
      <c r="D3201" s="62">
        <v>51.89</v>
      </c>
    </row>
    <row r="3202" spans="1:4" x14ac:dyDescent="0.2">
      <c r="A3202" s="56">
        <v>39745</v>
      </c>
      <c r="B3202" s="56" t="s">
        <v>4976</v>
      </c>
      <c r="C3202" s="56" t="s">
        <v>2376</v>
      </c>
      <c r="D3202" s="62">
        <v>109.51</v>
      </c>
    </row>
    <row r="3203" spans="1:4" x14ac:dyDescent="0.2">
      <c r="A3203" s="56">
        <v>39637</v>
      </c>
      <c r="B3203" s="56" t="s">
        <v>4977</v>
      </c>
      <c r="C3203" s="56" t="s">
        <v>2376</v>
      </c>
      <c r="D3203" s="62">
        <v>139.31</v>
      </c>
    </row>
    <row r="3204" spans="1:4" x14ac:dyDescent="0.2">
      <c r="A3204" s="56">
        <v>39638</v>
      </c>
      <c r="B3204" s="56" t="s">
        <v>4978</v>
      </c>
      <c r="C3204" s="56" t="s">
        <v>2376</v>
      </c>
      <c r="D3204" s="62">
        <v>157.63999999999999</v>
      </c>
    </row>
    <row r="3205" spans="1:4" x14ac:dyDescent="0.2">
      <c r="A3205" s="56">
        <v>39639</v>
      </c>
      <c r="B3205" s="56" t="s">
        <v>4979</v>
      </c>
      <c r="C3205" s="56" t="s">
        <v>2376</v>
      </c>
      <c r="D3205" s="62">
        <v>237.84</v>
      </c>
    </row>
    <row r="3206" spans="1:4" x14ac:dyDescent="0.2">
      <c r="A3206" s="56">
        <v>39517</v>
      </c>
      <c r="B3206" s="56" t="s">
        <v>4980</v>
      </c>
      <c r="C3206" s="56" t="s">
        <v>2376</v>
      </c>
      <c r="D3206" s="62">
        <v>235.34</v>
      </c>
    </row>
    <row r="3207" spans="1:4" x14ac:dyDescent="0.2">
      <c r="A3207" s="56">
        <v>39518</v>
      </c>
      <c r="B3207" s="56" t="s">
        <v>4981</v>
      </c>
      <c r="C3207" s="56" t="s">
        <v>2376</v>
      </c>
      <c r="D3207" s="62">
        <v>279</v>
      </c>
    </row>
    <row r="3208" spans="1:4" x14ac:dyDescent="0.2">
      <c r="A3208" s="56">
        <v>38366</v>
      </c>
      <c r="B3208" s="56" t="s">
        <v>4982</v>
      </c>
      <c r="C3208" s="56" t="s">
        <v>2376</v>
      </c>
      <c r="D3208" s="62">
        <v>8.16</v>
      </c>
    </row>
    <row r="3209" spans="1:4" x14ac:dyDescent="0.2">
      <c r="A3209" s="56">
        <v>11703</v>
      </c>
      <c r="B3209" s="56" t="s">
        <v>961</v>
      </c>
      <c r="C3209" s="56" t="s">
        <v>2005</v>
      </c>
      <c r="D3209" s="62">
        <v>70.010000000000005</v>
      </c>
    </row>
    <row r="3210" spans="1:4" x14ac:dyDescent="0.2">
      <c r="A3210" s="56">
        <v>37400</v>
      </c>
      <c r="B3210" s="56" t="s">
        <v>4983</v>
      </c>
      <c r="C3210" s="56" t="s">
        <v>2005</v>
      </c>
      <c r="D3210" s="62">
        <v>45.6</v>
      </c>
    </row>
    <row r="3211" spans="1:4" x14ac:dyDescent="0.2">
      <c r="A3211" s="56">
        <v>25400</v>
      </c>
      <c r="B3211" s="56" t="s">
        <v>4984</v>
      </c>
      <c r="C3211" s="56" t="s">
        <v>2005</v>
      </c>
      <c r="D3211" s="62">
        <v>4034.81</v>
      </c>
    </row>
    <row r="3212" spans="1:4" x14ac:dyDescent="0.2">
      <c r="A3212" s="56">
        <v>4276</v>
      </c>
      <c r="B3212" s="56" t="s">
        <v>4985</v>
      </c>
      <c r="C3212" s="56" t="s">
        <v>2005</v>
      </c>
      <c r="D3212" s="62">
        <v>200.61</v>
      </c>
    </row>
    <row r="3213" spans="1:4" x14ac:dyDescent="0.2">
      <c r="A3213" s="56">
        <v>4273</v>
      </c>
      <c r="B3213" s="56" t="s">
        <v>4986</v>
      </c>
      <c r="C3213" s="56" t="s">
        <v>2005</v>
      </c>
      <c r="D3213" s="62">
        <v>364.23</v>
      </c>
    </row>
    <row r="3214" spans="1:4" x14ac:dyDescent="0.2">
      <c r="A3214" s="56">
        <v>4274</v>
      </c>
      <c r="B3214" s="56" t="s">
        <v>1694</v>
      </c>
      <c r="C3214" s="56" t="s">
        <v>2005</v>
      </c>
      <c r="D3214" s="62">
        <v>133.25</v>
      </c>
    </row>
    <row r="3215" spans="1:4" x14ac:dyDescent="0.2">
      <c r="A3215" s="56">
        <v>39438</v>
      </c>
      <c r="B3215" s="56" t="s">
        <v>4987</v>
      </c>
      <c r="C3215" s="56" t="s">
        <v>2005</v>
      </c>
      <c r="D3215" s="62">
        <v>0.28000000000000003</v>
      </c>
    </row>
    <row r="3216" spans="1:4" x14ac:dyDescent="0.2">
      <c r="A3216" s="56">
        <v>11963</v>
      </c>
      <c r="B3216" s="56" t="s">
        <v>4988</v>
      </c>
      <c r="C3216" s="56" t="s">
        <v>2005</v>
      </c>
      <c r="D3216" s="62">
        <v>10.1</v>
      </c>
    </row>
    <row r="3217" spans="1:4" x14ac:dyDescent="0.2">
      <c r="A3217" s="56">
        <v>11964</v>
      </c>
      <c r="B3217" s="56" t="s">
        <v>4989</v>
      </c>
      <c r="C3217" s="56" t="s">
        <v>2005</v>
      </c>
      <c r="D3217" s="62">
        <v>2.5499999999999998</v>
      </c>
    </row>
    <row r="3218" spans="1:4" x14ac:dyDescent="0.2">
      <c r="A3218" s="56">
        <v>4379</v>
      </c>
      <c r="B3218" s="56" t="s">
        <v>4990</v>
      </c>
      <c r="C3218" s="56" t="s">
        <v>2005</v>
      </c>
      <c r="D3218" s="62">
        <v>0.05</v>
      </c>
    </row>
    <row r="3219" spans="1:4" x14ac:dyDescent="0.2">
      <c r="A3219" s="56">
        <v>4377</v>
      </c>
      <c r="B3219" s="56" t="s">
        <v>514</v>
      </c>
      <c r="C3219" s="56" t="s">
        <v>2005</v>
      </c>
      <c r="D3219" s="62">
        <v>0.2</v>
      </c>
    </row>
    <row r="3220" spans="1:4" x14ac:dyDescent="0.2">
      <c r="A3220" s="56">
        <v>4356</v>
      </c>
      <c r="B3220" s="56" t="s">
        <v>4991</v>
      </c>
      <c r="C3220" s="56" t="s">
        <v>2005</v>
      </c>
      <c r="D3220" s="62">
        <v>0.28000000000000003</v>
      </c>
    </row>
    <row r="3221" spans="1:4" x14ac:dyDescent="0.2">
      <c r="A3221" s="56">
        <v>13246</v>
      </c>
      <c r="B3221" s="56" t="s">
        <v>1518</v>
      </c>
      <c r="C3221" s="56" t="s">
        <v>2005</v>
      </c>
      <c r="D3221" s="62">
        <v>0.48</v>
      </c>
    </row>
    <row r="3222" spans="1:4" x14ac:dyDescent="0.2">
      <c r="A3222" s="56">
        <v>4346</v>
      </c>
      <c r="B3222" s="56" t="s">
        <v>4992</v>
      </c>
      <c r="C3222" s="56" t="s">
        <v>2005</v>
      </c>
      <c r="D3222" s="62">
        <v>10.82</v>
      </c>
    </row>
    <row r="3223" spans="1:4" x14ac:dyDescent="0.2">
      <c r="A3223" s="56">
        <v>11955</v>
      </c>
      <c r="B3223" s="56" t="s">
        <v>4993</v>
      </c>
      <c r="C3223" s="56" t="s">
        <v>2005</v>
      </c>
      <c r="D3223" s="62">
        <v>4.74</v>
      </c>
    </row>
    <row r="3224" spans="1:4" x14ac:dyDescent="0.2">
      <c r="A3224" s="56">
        <v>11960</v>
      </c>
      <c r="B3224" s="56" t="s">
        <v>4994</v>
      </c>
      <c r="C3224" s="56" t="s">
        <v>2005</v>
      </c>
      <c r="D3224" s="62">
        <v>0.16</v>
      </c>
    </row>
    <row r="3225" spans="1:4" x14ac:dyDescent="0.2">
      <c r="A3225" s="56">
        <v>4333</v>
      </c>
      <c r="B3225" s="56" t="s">
        <v>4995</v>
      </c>
      <c r="C3225" s="56" t="s">
        <v>2005</v>
      </c>
      <c r="D3225" s="62">
        <v>0.28000000000000003</v>
      </c>
    </row>
    <row r="3226" spans="1:4" x14ac:dyDescent="0.2">
      <c r="A3226" s="56">
        <v>4358</v>
      </c>
      <c r="B3226" s="56" t="s">
        <v>4996</v>
      </c>
      <c r="C3226" s="56" t="s">
        <v>2005</v>
      </c>
      <c r="D3226" s="62">
        <v>2.16</v>
      </c>
    </row>
    <row r="3227" spans="1:4" x14ac:dyDescent="0.2">
      <c r="A3227" s="56">
        <v>39435</v>
      </c>
      <c r="B3227" s="56" t="s">
        <v>464</v>
      </c>
      <c r="C3227" s="56" t="s">
        <v>2005</v>
      </c>
      <c r="D3227" s="62">
        <v>0.11</v>
      </c>
    </row>
    <row r="3228" spans="1:4" x14ac:dyDescent="0.2">
      <c r="A3228" s="56">
        <v>39436</v>
      </c>
      <c r="B3228" s="56" t="s">
        <v>4997</v>
      </c>
      <c r="C3228" s="56" t="s">
        <v>2005</v>
      </c>
      <c r="D3228" s="62">
        <v>0.18</v>
      </c>
    </row>
    <row r="3229" spans="1:4" x14ac:dyDescent="0.2">
      <c r="A3229" s="56">
        <v>39437</v>
      </c>
      <c r="B3229" s="56" t="s">
        <v>4998</v>
      </c>
      <c r="C3229" s="56" t="s">
        <v>2005</v>
      </c>
      <c r="D3229" s="62">
        <v>0.24</v>
      </c>
    </row>
    <row r="3230" spans="1:4" x14ac:dyDescent="0.2">
      <c r="A3230" s="56">
        <v>39439</v>
      </c>
      <c r="B3230" s="56" t="s">
        <v>4999</v>
      </c>
      <c r="C3230" s="56" t="s">
        <v>2005</v>
      </c>
      <c r="D3230" s="62">
        <v>0.16</v>
      </c>
    </row>
    <row r="3231" spans="1:4" x14ac:dyDescent="0.2">
      <c r="A3231" s="56">
        <v>39440</v>
      </c>
      <c r="B3231" s="56" t="s">
        <v>5000</v>
      </c>
      <c r="C3231" s="56" t="s">
        <v>2005</v>
      </c>
      <c r="D3231" s="62">
        <v>0.21</v>
      </c>
    </row>
    <row r="3232" spans="1:4" x14ac:dyDescent="0.2">
      <c r="A3232" s="56">
        <v>39441</v>
      </c>
      <c r="B3232" s="56" t="s">
        <v>5001</v>
      </c>
      <c r="C3232" s="56" t="s">
        <v>2005</v>
      </c>
      <c r="D3232" s="62">
        <v>0.27</v>
      </c>
    </row>
    <row r="3233" spans="1:4" x14ac:dyDescent="0.2">
      <c r="A3233" s="56">
        <v>39442</v>
      </c>
      <c r="B3233" s="56" t="s">
        <v>5002</v>
      </c>
      <c r="C3233" s="56" t="s">
        <v>2005</v>
      </c>
      <c r="D3233" s="62">
        <v>0.19</v>
      </c>
    </row>
    <row r="3234" spans="1:4" x14ac:dyDescent="0.2">
      <c r="A3234" s="56">
        <v>39443</v>
      </c>
      <c r="B3234" s="56" t="s">
        <v>465</v>
      </c>
      <c r="C3234" s="56" t="s">
        <v>2005</v>
      </c>
      <c r="D3234" s="62">
        <v>0.26</v>
      </c>
    </row>
    <row r="3235" spans="1:4" x14ac:dyDescent="0.2">
      <c r="A3235" s="56">
        <v>4329</v>
      </c>
      <c r="B3235" s="56" t="s">
        <v>5003</v>
      </c>
      <c r="C3235" s="56" t="s">
        <v>2005</v>
      </c>
      <c r="D3235" s="62">
        <v>2.31</v>
      </c>
    </row>
    <row r="3236" spans="1:4" x14ac:dyDescent="0.2">
      <c r="A3236" s="56">
        <v>4383</v>
      </c>
      <c r="B3236" s="56" t="s">
        <v>5004</v>
      </c>
      <c r="C3236" s="56" t="s">
        <v>2005</v>
      </c>
      <c r="D3236" s="62">
        <v>20.89</v>
      </c>
    </row>
    <row r="3237" spans="1:4" x14ac:dyDescent="0.2">
      <c r="A3237" s="56">
        <v>4344</v>
      </c>
      <c r="B3237" s="56" t="s">
        <v>5005</v>
      </c>
      <c r="C3237" s="56" t="s">
        <v>2005</v>
      </c>
      <c r="D3237" s="62">
        <v>21.89</v>
      </c>
    </row>
    <row r="3238" spans="1:4" x14ac:dyDescent="0.2">
      <c r="A3238" s="56">
        <v>436</v>
      </c>
      <c r="B3238" s="56" t="s">
        <v>5006</v>
      </c>
      <c r="C3238" s="56" t="s">
        <v>2005</v>
      </c>
      <c r="D3238" s="62">
        <v>13.25</v>
      </c>
    </row>
    <row r="3239" spans="1:4" x14ac:dyDescent="0.2">
      <c r="A3239" s="56">
        <v>442</v>
      </c>
      <c r="B3239" s="56" t="s">
        <v>920</v>
      </c>
      <c r="C3239" s="56" t="s">
        <v>2005</v>
      </c>
      <c r="D3239" s="62">
        <v>7.83</v>
      </c>
    </row>
    <row r="3240" spans="1:4" x14ac:dyDescent="0.2">
      <c r="A3240" s="56">
        <v>11953</v>
      </c>
      <c r="B3240" s="56" t="s">
        <v>5007</v>
      </c>
      <c r="C3240" s="56" t="s">
        <v>2005</v>
      </c>
      <c r="D3240" s="62">
        <v>3.47</v>
      </c>
    </row>
    <row r="3241" spans="1:4" x14ac:dyDescent="0.2">
      <c r="A3241" s="56">
        <v>4335</v>
      </c>
      <c r="B3241" s="56" t="s">
        <v>5008</v>
      </c>
      <c r="C3241" s="56" t="s">
        <v>2005</v>
      </c>
      <c r="D3241" s="62">
        <v>14.7</v>
      </c>
    </row>
    <row r="3242" spans="1:4" x14ac:dyDescent="0.2">
      <c r="A3242" s="56">
        <v>4334</v>
      </c>
      <c r="B3242" s="56" t="s">
        <v>5009</v>
      </c>
      <c r="C3242" s="56" t="s">
        <v>2005</v>
      </c>
      <c r="D3242" s="62">
        <v>20.16</v>
      </c>
    </row>
    <row r="3243" spans="1:4" x14ac:dyDescent="0.2">
      <c r="A3243" s="56">
        <v>4343</v>
      </c>
      <c r="B3243" s="56" t="s">
        <v>5010</v>
      </c>
      <c r="C3243" s="56" t="s">
        <v>2005</v>
      </c>
      <c r="D3243" s="62">
        <v>4.96</v>
      </c>
    </row>
    <row r="3244" spans="1:4" x14ac:dyDescent="0.2">
      <c r="A3244" s="56">
        <v>430</v>
      </c>
      <c r="B3244" s="56" t="s">
        <v>5011</v>
      </c>
      <c r="C3244" s="56" t="s">
        <v>2005</v>
      </c>
      <c r="D3244" s="62">
        <v>11.85</v>
      </c>
    </row>
    <row r="3245" spans="1:4" x14ac:dyDescent="0.2">
      <c r="A3245" s="56">
        <v>441</v>
      </c>
      <c r="B3245" s="56" t="s">
        <v>1402</v>
      </c>
      <c r="C3245" s="56" t="s">
        <v>2005</v>
      </c>
      <c r="D3245" s="62">
        <v>13.05</v>
      </c>
    </row>
    <row r="3246" spans="1:4" x14ac:dyDescent="0.2">
      <c r="A3246" s="56">
        <v>431</v>
      </c>
      <c r="B3246" s="56" t="s">
        <v>5012</v>
      </c>
      <c r="C3246" s="56" t="s">
        <v>2005</v>
      </c>
      <c r="D3246" s="62">
        <v>15.75</v>
      </c>
    </row>
    <row r="3247" spans="1:4" x14ac:dyDescent="0.2">
      <c r="A3247" s="56">
        <v>432</v>
      </c>
      <c r="B3247" s="56" t="s">
        <v>1394</v>
      </c>
      <c r="C3247" s="56" t="s">
        <v>2005</v>
      </c>
      <c r="D3247" s="62">
        <v>17.38</v>
      </c>
    </row>
    <row r="3248" spans="1:4" x14ac:dyDescent="0.2">
      <c r="A3248" s="56">
        <v>429</v>
      </c>
      <c r="B3248" s="56" t="s">
        <v>5013</v>
      </c>
      <c r="C3248" s="56" t="s">
        <v>2005</v>
      </c>
      <c r="D3248" s="62">
        <v>23.43</v>
      </c>
    </row>
    <row r="3249" spans="1:4" x14ac:dyDescent="0.2">
      <c r="A3249" s="56">
        <v>439</v>
      </c>
      <c r="B3249" s="56" t="s">
        <v>1367</v>
      </c>
      <c r="C3249" s="56" t="s">
        <v>2005</v>
      </c>
      <c r="D3249" s="62">
        <v>19.97</v>
      </c>
    </row>
    <row r="3250" spans="1:4" x14ac:dyDescent="0.2">
      <c r="A3250" s="56">
        <v>433</v>
      </c>
      <c r="B3250" s="56" t="s">
        <v>5014</v>
      </c>
      <c r="C3250" s="56" t="s">
        <v>2005</v>
      </c>
      <c r="D3250" s="62">
        <v>23.31</v>
      </c>
    </row>
    <row r="3251" spans="1:4" x14ac:dyDescent="0.2">
      <c r="A3251" s="56">
        <v>437</v>
      </c>
      <c r="B3251" s="56" t="s">
        <v>1371</v>
      </c>
      <c r="C3251" s="56" t="s">
        <v>2005</v>
      </c>
      <c r="D3251" s="62">
        <v>30.97</v>
      </c>
    </row>
    <row r="3252" spans="1:4" x14ac:dyDescent="0.2">
      <c r="A3252" s="56">
        <v>11790</v>
      </c>
      <c r="B3252" s="56" t="s">
        <v>1398</v>
      </c>
      <c r="C3252" s="56" t="s">
        <v>2005</v>
      </c>
      <c r="D3252" s="62">
        <v>35.130000000000003</v>
      </c>
    </row>
    <row r="3253" spans="1:4" x14ac:dyDescent="0.2">
      <c r="A3253" s="56">
        <v>428</v>
      </c>
      <c r="B3253" s="56" t="s">
        <v>5015</v>
      </c>
      <c r="C3253" s="56" t="s">
        <v>2005</v>
      </c>
      <c r="D3253" s="62">
        <v>38.200000000000003</v>
      </c>
    </row>
    <row r="3254" spans="1:4" x14ac:dyDescent="0.2">
      <c r="A3254" s="56">
        <v>4384</v>
      </c>
      <c r="B3254" s="56" t="s">
        <v>5016</v>
      </c>
      <c r="C3254" s="56" t="s">
        <v>2005</v>
      </c>
      <c r="D3254" s="62">
        <v>24</v>
      </c>
    </row>
    <row r="3255" spans="1:4" x14ac:dyDescent="0.2">
      <c r="A3255" s="56">
        <v>4351</v>
      </c>
      <c r="B3255" s="56" t="s">
        <v>487</v>
      </c>
      <c r="C3255" s="56" t="s">
        <v>2005</v>
      </c>
      <c r="D3255" s="62">
        <v>17.79</v>
      </c>
    </row>
    <row r="3256" spans="1:4" x14ac:dyDescent="0.2">
      <c r="A3256" s="56">
        <v>11054</v>
      </c>
      <c r="B3256" s="56" t="s">
        <v>5017</v>
      </c>
      <c r="C3256" s="56" t="s">
        <v>2005</v>
      </c>
      <c r="D3256" s="62">
        <v>0.06</v>
      </c>
    </row>
    <row r="3257" spans="1:4" x14ac:dyDescent="0.2">
      <c r="A3257" s="56">
        <v>11055</v>
      </c>
      <c r="B3257" s="56" t="s">
        <v>5018</v>
      </c>
      <c r="C3257" s="56" t="s">
        <v>2005</v>
      </c>
      <c r="D3257" s="62">
        <v>0.1</v>
      </c>
    </row>
    <row r="3258" spans="1:4" x14ac:dyDescent="0.2">
      <c r="A3258" s="56">
        <v>11056</v>
      </c>
      <c r="B3258" s="56" t="s">
        <v>5019</v>
      </c>
      <c r="C3258" s="56" t="s">
        <v>2005</v>
      </c>
      <c r="D3258" s="62">
        <v>0.11</v>
      </c>
    </row>
    <row r="3259" spans="1:4" x14ac:dyDescent="0.2">
      <c r="A3259" s="56">
        <v>11057</v>
      </c>
      <c r="B3259" s="56" t="s">
        <v>5020</v>
      </c>
      <c r="C3259" s="56" t="s">
        <v>2005</v>
      </c>
      <c r="D3259" s="62">
        <v>0.23</v>
      </c>
    </row>
    <row r="3260" spans="1:4" x14ac:dyDescent="0.2">
      <c r="A3260" s="56">
        <v>11059</v>
      </c>
      <c r="B3260" s="56" t="s">
        <v>5021</v>
      </c>
      <c r="C3260" s="56" t="s">
        <v>2005</v>
      </c>
      <c r="D3260" s="62">
        <v>0.45</v>
      </c>
    </row>
    <row r="3261" spans="1:4" x14ac:dyDescent="0.2">
      <c r="A3261" s="56">
        <v>11058</v>
      </c>
      <c r="B3261" s="56" t="s">
        <v>5022</v>
      </c>
      <c r="C3261" s="56" t="s">
        <v>2005</v>
      </c>
      <c r="D3261" s="62">
        <v>0.59</v>
      </c>
    </row>
    <row r="3262" spans="1:4" x14ac:dyDescent="0.2">
      <c r="A3262" s="56">
        <v>4380</v>
      </c>
      <c r="B3262" s="56" t="s">
        <v>5023</v>
      </c>
      <c r="C3262" s="56" t="s">
        <v>2005</v>
      </c>
      <c r="D3262" s="62">
        <v>1.97</v>
      </c>
    </row>
    <row r="3263" spans="1:4" x14ac:dyDescent="0.2">
      <c r="A3263" s="56">
        <v>4299</v>
      </c>
      <c r="B3263" s="56" t="s">
        <v>5024</v>
      </c>
      <c r="C3263" s="56" t="s">
        <v>2005</v>
      </c>
      <c r="D3263" s="62">
        <v>1.86</v>
      </c>
    </row>
    <row r="3264" spans="1:4" x14ac:dyDescent="0.2">
      <c r="A3264" s="56">
        <v>4304</v>
      </c>
      <c r="B3264" s="56" t="s">
        <v>5025</v>
      </c>
      <c r="C3264" s="56" t="s">
        <v>2005</v>
      </c>
      <c r="D3264" s="62">
        <v>2.5299999999999998</v>
      </c>
    </row>
    <row r="3265" spans="1:4" x14ac:dyDescent="0.2">
      <c r="A3265" s="56">
        <v>4305</v>
      </c>
      <c r="B3265" s="56" t="s">
        <v>5026</v>
      </c>
      <c r="C3265" s="56" t="s">
        <v>2005</v>
      </c>
      <c r="D3265" s="62">
        <v>2.95</v>
      </c>
    </row>
    <row r="3266" spans="1:4" x14ac:dyDescent="0.2">
      <c r="A3266" s="56">
        <v>4306</v>
      </c>
      <c r="B3266" s="56" t="s">
        <v>5027</v>
      </c>
      <c r="C3266" s="56" t="s">
        <v>2005</v>
      </c>
      <c r="D3266" s="62">
        <v>3.42</v>
      </c>
    </row>
    <row r="3267" spans="1:4" x14ac:dyDescent="0.2">
      <c r="A3267" s="56">
        <v>4308</v>
      </c>
      <c r="B3267" s="56" t="s">
        <v>5028</v>
      </c>
      <c r="C3267" s="56" t="s">
        <v>2005</v>
      </c>
      <c r="D3267" s="62">
        <v>7.08</v>
      </c>
    </row>
    <row r="3268" spans="1:4" x14ac:dyDescent="0.2">
      <c r="A3268" s="56">
        <v>4302</v>
      </c>
      <c r="B3268" s="56" t="s">
        <v>5029</v>
      </c>
      <c r="C3268" s="56" t="s">
        <v>2005</v>
      </c>
      <c r="D3268" s="62">
        <v>5.31</v>
      </c>
    </row>
    <row r="3269" spans="1:4" x14ac:dyDescent="0.2">
      <c r="A3269" s="56">
        <v>4300</v>
      </c>
      <c r="B3269" s="56" t="s">
        <v>5030</v>
      </c>
      <c r="C3269" s="56" t="s">
        <v>2005</v>
      </c>
      <c r="D3269" s="62">
        <v>1.26</v>
      </c>
    </row>
    <row r="3270" spans="1:4" x14ac:dyDescent="0.2">
      <c r="A3270" s="56">
        <v>4301</v>
      </c>
      <c r="B3270" s="56" t="s">
        <v>5031</v>
      </c>
      <c r="C3270" s="56" t="s">
        <v>2005</v>
      </c>
      <c r="D3270" s="62">
        <v>1.54</v>
      </c>
    </row>
    <row r="3271" spans="1:4" x14ac:dyDescent="0.2">
      <c r="A3271" s="56">
        <v>4320</v>
      </c>
      <c r="B3271" s="56" t="s">
        <v>5032</v>
      </c>
      <c r="C3271" s="56" t="s">
        <v>2005</v>
      </c>
      <c r="D3271" s="62">
        <v>4.6900000000000004</v>
      </c>
    </row>
    <row r="3272" spans="1:4" x14ac:dyDescent="0.2">
      <c r="A3272" s="56">
        <v>4318</v>
      </c>
      <c r="B3272" s="56" t="s">
        <v>5033</v>
      </c>
      <c r="C3272" s="56" t="s">
        <v>2005</v>
      </c>
      <c r="D3272" s="62">
        <v>2.2799999999999998</v>
      </c>
    </row>
    <row r="3273" spans="1:4" x14ac:dyDescent="0.2">
      <c r="A3273" s="56">
        <v>40547</v>
      </c>
      <c r="B3273" s="56" t="s">
        <v>1763</v>
      </c>
      <c r="C3273" s="56" t="s">
        <v>3934</v>
      </c>
      <c r="D3273" s="62">
        <v>29.16</v>
      </c>
    </row>
    <row r="3274" spans="1:4" x14ac:dyDescent="0.2">
      <c r="A3274" s="56">
        <v>11962</v>
      </c>
      <c r="B3274" s="56" t="s">
        <v>5034</v>
      </c>
      <c r="C3274" s="56" t="s">
        <v>2005</v>
      </c>
      <c r="D3274" s="62">
        <v>0.24</v>
      </c>
    </row>
    <row r="3275" spans="1:4" x14ac:dyDescent="0.2">
      <c r="A3275" s="56">
        <v>4332</v>
      </c>
      <c r="B3275" s="56" t="s">
        <v>5035</v>
      </c>
      <c r="C3275" s="56" t="s">
        <v>2005</v>
      </c>
      <c r="D3275" s="62">
        <v>1.1599999999999999</v>
      </c>
    </row>
    <row r="3276" spans="1:4" x14ac:dyDescent="0.2">
      <c r="A3276" s="56">
        <v>4331</v>
      </c>
      <c r="B3276" s="56" t="s">
        <v>5036</v>
      </c>
      <c r="C3276" s="56" t="s">
        <v>2005</v>
      </c>
      <c r="D3276" s="62">
        <v>4.37</v>
      </c>
    </row>
    <row r="3277" spans="1:4" x14ac:dyDescent="0.2">
      <c r="A3277" s="56">
        <v>4336</v>
      </c>
      <c r="B3277" s="56" t="s">
        <v>5037</v>
      </c>
      <c r="C3277" s="56" t="s">
        <v>2005</v>
      </c>
      <c r="D3277" s="62">
        <v>5.6</v>
      </c>
    </row>
    <row r="3278" spans="1:4" x14ac:dyDescent="0.2">
      <c r="A3278" s="56">
        <v>13294</v>
      </c>
      <c r="B3278" s="56" t="s">
        <v>1534</v>
      </c>
      <c r="C3278" s="56" t="s">
        <v>2005</v>
      </c>
      <c r="D3278" s="62">
        <v>1.6</v>
      </c>
    </row>
    <row r="3279" spans="1:4" x14ac:dyDescent="0.2">
      <c r="A3279" s="56">
        <v>11948</v>
      </c>
      <c r="B3279" s="56" t="s">
        <v>5038</v>
      </c>
      <c r="C3279" s="56" t="s">
        <v>2005</v>
      </c>
      <c r="D3279" s="62">
        <v>0.72</v>
      </c>
    </row>
    <row r="3280" spans="1:4" x14ac:dyDescent="0.2">
      <c r="A3280" s="56">
        <v>4382</v>
      </c>
      <c r="B3280" s="56" t="s">
        <v>5039</v>
      </c>
      <c r="C3280" s="56" t="s">
        <v>2005</v>
      </c>
      <c r="D3280" s="62">
        <v>1.2</v>
      </c>
    </row>
    <row r="3281" spans="1:4" x14ac:dyDescent="0.2">
      <c r="A3281" s="56">
        <v>4354</v>
      </c>
      <c r="B3281" s="56" t="s">
        <v>5040</v>
      </c>
      <c r="C3281" s="56" t="s">
        <v>2005</v>
      </c>
      <c r="D3281" s="62">
        <v>50.21</v>
      </c>
    </row>
    <row r="3282" spans="1:4" x14ac:dyDescent="0.2">
      <c r="A3282" s="56">
        <v>40839</v>
      </c>
      <c r="B3282" s="56" t="s">
        <v>5041</v>
      </c>
      <c r="C3282" s="56" t="s">
        <v>3934</v>
      </c>
      <c r="D3282" s="62">
        <v>120.83</v>
      </c>
    </row>
    <row r="3283" spans="1:4" x14ac:dyDescent="0.2">
      <c r="A3283" s="56">
        <v>40552</v>
      </c>
      <c r="B3283" s="56" t="s">
        <v>5042</v>
      </c>
      <c r="C3283" s="56" t="s">
        <v>3934</v>
      </c>
      <c r="D3283" s="62">
        <v>49.99</v>
      </c>
    </row>
    <row r="3284" spans="1:4" x14ac:dyDescent="0.2">
      <c r="A3284" s="56">
        <v>40549</v>
      </c>
      <c r="B3284" s="56" t="s">
        <v>588</v>
      </c>
      <c r="C3284" s="56" t="s">
        <v>3934</v>
      </c>
      <c r="D3284" s="62">
        <v>197.91</v>
      </c>
    </row>
    <row r="3285" spans="1:4" x14ac:dyDescent="0.2">
      <c r="A3285" s="56">
        <v>4385</v>
      </c>
      <c r="B3285" s="56" t="s">
        <v>5043</v>
      </c>
      <c r="C3285" s="56" t="s">
        <v>5044</v>
      </c>
      <c r="D3285" s="62">
        <v>2078.88</v>
      </c>
    </row>
    <row r="3286" spans="1:4" x14ac:dyDescent="0.2">
      <c r="A3286" s="56">
        <v>20078</v>
      </c>
      <c r="B3286" s="56" t="s">
        <v>769</v>
      </c>
      <c r="C3286" s="56" t="s">
        <v>2005</v>
      </c>
      <c r="D3286" s="62">
        <v>24.73</v>
      </c>
    </row>
    <row r="3287" spans="1:4" x14ac:dyDescent="0.2">
      <c r="A3287" s="56">
        <v>39897</v>
      </c>
      <c r="B3287" s="56" t="s">
        <v>1498</v>
      </c>
      <c r="C3287" s="56" t="s">
        <v>2005</v>
      </c>
      <c r="D3287" s="62">
        <v>51.58</v>
      </c>
    </row>
    <row r="3288" spans="1:4" x14ac:dyDescent="0.2">
      <c r="A3288" s="56">
        <v>118</v>
      </c>
      <c r="B3288" s="56" t="s">
        <v>5045</v>
      </c>
      <c r="C3288" s="56" t="s">
        <v>2005</v>
      </c>
      <c r="D3288" s="62">
        <v>52.3</v>
      </c>
    </row>
    <row r="3289" spans="1:4" x14ac:dyDescent="0.2">
      <c r="A3289" s="56">
        <v>4396</v>
      </c>
      <c r="B3289" s="56" t="s">
        <v>5046</v>
      </c>
      <c r="C3289" s="56" t="s">
        <v>2376</v>
      </c>
      <c r="D3289" s="62">
        <v>217.08</v>
      </c>
    </row>
    <row r="3290" spans="1:4" x14ac:dyDescent="0.2">
      <c r="A3290" s="56">
        <v>36881</v>
      </c>
      <c r="B3290" s="56" t="s">
        <v>5047</v>
      </c>
      <c r="C3290" s="56" t="s">
        <v>2376</v>
      </c>
      <c r="D3290" s="62">
        <v>139.80000000000001</v>
      </c>
    </row>
    <row r="3291" spans="1:4" x14ac:dyDescent="0.2">
      <c r="A3291" s="56">
        <v>4397</v>
      </c>
      <c r="B3291" s="56" t="s">
        <v>5048</v>
      </c>
      <c r="C3291" s="56" t="s">
        <v>2376</v>
      </c>
      <c r="D3291" s="62">
        <v>236.13</v>
      </c>
    </row>
    <row r="3292" spans="1:4" x14ac:dyDescent="0.2">
      <c r="A3292" s="56">
        <v>36882</v>
      </c>
      <c r="B3292" s="56" t="s">
        <v>5049</v>
      </c>
      <c r="C3292" s="56" t="s">
        <v>2376</v>
      </c>
      <c r="D3292" s="62">
        <v>167.17</v>
      </c>
    </row>
    <row r="3293" spans="1:4" x14ac:dyDescent="0.2">
      <c r="A3293" s="56">
        <v>4751</v>
      </c>
      <c r="B3293" s="56" t="s">
        <v>5050</v>
      </c>
      <c r="C3293" s="56" t="s">
        <v>2142</v>
      </c>
      <c r="D3293" s="62">
        <v>15.27</v>
      </c>
    </row>
    <row r="3294" spans="1:4" x14ac:dyDescent="0.2">
      <c r="A3294" s="56">
        <v>41066</v>
      </c>
      <c r="B3294" s="56" t="s">
        <v>5051</v>
      </c>
      <c r="C3294" s="56" t="s">
        <v>2144</v>
      </c>
      <c r="D3294" s="62">
        <v>2694.34</v>
      </c>
    </row>
    <row r="3295" spans="1:4" x14ac:dyDescent="0.2">
      <c r="A3295" s="56">
        <v>39604</v>
      </c>
      <c r="B3295" s="56" t="s">
        <v>5052</v>
      </c>
      <c r="C3295" s="56" t="s">
        <v>2005</v>
      </c>
      <c r="D3295" s="62">
        <v>17.55</v>
      </c>
    </row>
    <row r="3296" spans="1:4" x14ac:dyDescent="0.2">
      <c r="A3296" s="56">
        <v>39605</v>
      </c>
      <c r="B3296" s="56" t="s">
        <v>5053</v>
      </c>
      <c r="C3296" s="56" t="s">
        <v>2005</v>
      </c>
      <c r="D3296" s="62">
        <v>19.059999999999999</v>
      </c>
    </row>
    <row r="3297" spans="1:4" x14ac:dyDescent="0.2">
      <c r="A3297" s="56">
        <v>39606</v>
      </c>
      <c r="B3297" s="56" t="s">
        <v>1578</v>
      </c>
      <c r="C3297" s="56" t="s">
        <v>2005</v>
      </c>
      <c r="D3297" s="62">
        <v>33.380000000000003</v>
      </c>
    </row>
    <row r="3298" spans="1:4" x14ac:dyDescent="0.2">
      <c r="A3298" s="56">
        <v>39607</v>
      </c>
      <c r="B3298" s="56" t="s">
        <v>1576</v>
      </c>
      <c r="C3298" s="56" t="s">
        <v>2005</v>
      </c>
      <c r="D3298" s="62">
        <v>45.16</v>
      </c>
    </row>
    <row r="3299" spans="1:4" x14ac:dyDescent="0.2">
      <c r="A3299" s="56">
        <v>39594</v>
      </c>
      <c r="B3299" s="56" t="s">
        <v>5054</v>
      </c>
      <c r="C3299" s="56" t="s">
        <v>2005</v>
      </c>
      <c r="D3299" s="62">
        <v>321.79000000000002</v>
      </c>
    </row>
    <row r="3300" spans="1:4" x14ac:dyDescent="0.2">
      <c r="A3300" s="56">
        <v>39596</v>
      </c>
      <c r="B3300" s="56" t="s">
        <v>5055</v>
      </c>
      <c r="C3300" s="56" t="s">
        <v>2005</v>
      </c>
      <c r="D3300" s="62">
        <v>861.78</v>
      </c>
    </row>
    <row r="3301" spans="1:4" x14ac:dyDescent="0.2">
      <c r="A3301" s="56">
        <v>39595</v>
      </c>
      <c r="B3301" s="56" t="s">
        <v>5056</v>
      </c>
      <c r="C3301" s="56" t="s">
        <v>2005</v>
      </c>
      <c r="D3301" s="62">
        <v>1936.3</v>
      </c>
    </row>
    <row r="3302" spans="1:4" x14ac:dyDescent="0.2">
      <c r="A3302" s="56">
        <v>39597</v>
      </c>
      <c r="B3302" s="56" t="s">
        <v>1565</v>
      </c>
      <c r="C3302" s="56" t="s">
        <v>2005</v>
      </c>
      <c r="D3302" s="62">
        <v>3037.35</v>
      </c>
    </row>
    <row r="3303" spans="1:4" x14ac:dyDescent="0.2">
      <c r="A3303" s="56">
        <v>10731</v>
      </c>
      <c r="B3303" s="56" t="s">
        <v>5057</v>
      </c>
      <c r="C3303" s="56" t="s">
        <v>2376</v>
      </c>
      <c r="D3303" s="62">
        <v>42.5</v>
      </c>
    </row>
    <row r="3304" spans="1:4" x14ac:dyDescent="0.2">
      <c r="A3304" s="56">
        <v>4704</v>
      </c>
      <c r="B3304" s="56" t="s">
        <v>5058</v>
      </c>
      <c r="C3304" s="56" t="s">
        <v>2376</v>
      </c>
      <c r="D3304" s="62">
        <v>38.35</v>
      </c>
    </row>
    <row r="3305" spans="1:4" x14ac:dyDescent="0.2">
      <c r="A3305" s="56">
        <v>10730</v>
      </c>
      <c r="B3305" s="56" t="s">
        <v>5059</v>
      </c>
      <c r="C3305" s="56" t="s">
        <v>2376</v>
      </c>
      <c r="D3305" s="62">
        <v>41.09</v>
      </c>
    </row>
    <row r="3306" spans="1:4" x14ac:dyDescent="0.2">
      <c r="A3306" s="56">
        <v>4729</v>
      </c>
      <c r="B3306" s="56" t="s">
        <v>5060</v>
      </c>
      <c r="C3306" s="56" t="s">
        <v>2140</v>
      </c>
      <c r="D3306" s="62">
        <v>224.51</v>
      </c>
    </row>
    <row r="3307" spans="1:4" x14ac:dyDescent="0.2">
      <c r="A3307" s="56">
        <v>4720</v>
      </c>
      <c r="B3307" s="56" t="s">
        <v>385</v>
      </c>
      <c r="C3307" s="56" t="s">
        <v>2140</v>
      </c>
      <c r="D3307" s="62">
        <v>257.26</v>
      </c>
    </row>
    <row r="3308" spans="1:4" x14ac:dyDescent="0.2">
      <c r="A3308" s="56">
        <v>4721</v>
      </c>
      <c r="B3308" s="56" t="s">
        <v>317</v>
      </c>
      <c r="C3308" s="56" t="s">
        <v>2140</v>
      </c>
      <c r="D3308" s="62">
        <v>222.83</v>
      </c>
    </row>
    <row r="3309" spans="1:4" x14ac:dyDescent="0.2">
      <c r="A3309" s="56">
        <v>4718</v>
      </c>
      <c r="B3309" s="56" t="s">
        <v>429</v>
      </c>
      <c r="C3309" s="56" t="s">
        <v>2140</v>
      </c>
      <c r="D3309" s="62">
        <v>224</v>
      </c>
    </row>
    <row r="3310" spans="1:4" x14ac:dyDescent="0.2">
      <c r="A3310" s="56">
        <v>4722</v>
      </c>
      <c r="B3310" s="56" t="s">
        <v>5061</v>
      </c>
      <c r="C3310" s="56" t="s">
        <v>2140</v>
      </c>
      <c r="D3310" s="62">
        <v>210.48</v>
      </c>
    </row>
    <row r="3311" spans="1:4" x14ac:dyDescent="0.2">
      <c r="A3311" s="56">
        <v>4723</v>
      </c>
      <c r="B3311" s="56" t="s">
        <v>5062</v>
      </c>
      <c r="C3311" s="56" t="s">
        <v>2140</v>
      </c>
      <c r="D3311" s="62">
        <v>208.66</v>
      </c>
    </row>
    <row r="3312" spans="1:4" x14ac:dyDescent="0.2">
      <c r="A3312" s="56">
        <v>4727</v>
      </c>
      <c r="B3312" s="56" t="s">
        <v>5063</v>
      </c>
      <c r="C3312" s="56" t="s">
        <v>2140</v>
      </c>
      <c r="D3312" s="62">
        <v>190.99</v>
      </c>
    </row>
    <row r="3313" spans="1:4" x14ac:dyDescent="0.2">
      <c r="A3313" s="56">
        <v>4748</v>
      </c>
      <c r="B3313" s="56" t="s">
        <v>5064</v>
      </c>
      <c r="C3313" s="56" t="s">
        <v>2140</v>
      </c>
      <c r="D3313" s="62">
        <v>205.8</v>
      </c>
    </row>
    <row r="3314" spans="1:4" x14ac:dyDescent="0.2">
      <c r="A3314" s="56">
        <v>4730</v>
      </c>
      <c r="B3314" s="56" t="s">
        <v>1014</v>
      </c>
      <c r="C3314" s="56" t="s">
        <v>2140</v>
      </c>
      <c r="D3314" s="62">
        <v>209.44</v>
      </c>
    </row>
    <row r="3315" spans="1:4" x14ac:dyDescent="0.2">
      <c r="A3315" s="56">
        <v>13186</v>
      </c>
      <c r="B3315" s="56" t="s">
        <v>5065</v>
      </c>
      <c r="C3315" s="56" t="s">
        <v>2140</v>
      </c>
      <c r="D3315" s="62">
        <v>241.67</v>
      </c>
    </row>
    <row r="3316" spans="1:4" x14ac:dyDescent="0.2">
      <c r="A3316" s="56">
        <v>10737</v>
      </c>
      <c r="B3316" s="56" t="s">
        <v>5066</v>
      </c>
      <c r="C3316" s="56" t="s">
        <v>2376</v>
      </c>
      <c r="D3316" s="62">
        <v>133.56</v>
      </c>
    </row>
    <row r="3317" spans="1:4" x14ac:dyDescent="0.2">
      <c r="A3317" s="56">
        <v>10734</v>
      </c>
      <c r="B3317" s="56" t="s">
        <v>5067</v>
      </c>
      <c r="C3317" s="56" t="s">
        <v>2376</v>
      </c>
      <c r="D3317" s="62">
        <v>79.45</v>
      </c>
    </row>
    <row r="3318" spans="1:4" x14ac:dyDescent="0.2">
      <c r="A3318" s="56">
        <v>4708</v>
      </c>
      <c r="B3318" s="56" t="s">
        <v>5068</v>
      </c>
      <c r="C3318" s="56" t="s">
        <v>2376</v>
      </c>
      <c r="D3318" s="62">
        <v>154.1</v>
      </c>
    </row>
    <row r="3319" spans="1:4" x14ac:dyDescent="0.2">
      <c r="A3319" s="56">
        <v>4712</v>
      </c>
      <c r="B3319" s="56" t="s">
        <v>5069</v>
      </c>
      <c r="C3319" s="56" t="s">
        <v>2376</v>
      </c>
      <c r="D3319" s="62">
        <v>75.34</v>
      </c>
    </row>
    <row r="3320" spans="1:4" x14ac:dyDescent="0.2">
      <c r="A3320" s="56">
        <v>4710</v>
      </c>
      <c r="B3320" s="56" t="s">
        <v>5070</v>
      </c>
      <c r="C3320" s="56" t="s">
        <v>2376</v>
      </c>
      <c r="D3320" s="62">
        <v>241.6</v>
      </c>
    </row>
    <row r="3321" spans="1:4" x14ac:dyDescent="0.2">
      <c r="A3321" s="56">
        <v>4746</v>
      </c>
      <c r="B3321" s="56" t="s">
        <v>5071</v>
      </c>
      <c r="C3321" s="56" t="s">
        <v>2140</v>
      </c>
      <c r="D3321" s="62">
        <v>156.43</v>
      </c>
    </row>
    <row r="3322" spans="1:4" x14ac:dyDescent="0.2">
      <c r="A3322" s="56">
        <v>4750</v>
      </c>
      <c r="B3322" s="56" t="s">
        <v>936</v>
      </c>
      <c r="C3322" s="56" t="s">
        <v>2142</v>
      </c>
      <c r="D3322" s="62">
        <v>15.27</v>
      </c>
    </row>
    <row r="3323" spans="1:4" x14ac:dyDescent="0.2">
      <c r="A3323" s="56">
        <v>41065</v>
      </c>
      <c r="B3323" s="56" t="s">
        <v>5072</v>
      </c>
      <c r="C3323" s="56" t="s">
        <v>2144</v>
      </c>
      <c r="D3323" s="62">
        <v>2694.34</v>
      </c>
    </row>
    <row r="3324" spans="1:4" x14ac:dyDescent="0.2">
      <c r="A3324" s="56">
        <v>34747</v>
      </c>
      <c r="B3324" s="56" t="s">
        <v>5073</v>
      </c>
      <c r="C3324" s="56" t="s">
        <v>2048</v>
      </c>
      <c r="D3324" s="62">
        <v>96.55</v>
      </c>
    </row>
    <row r="3325" spans="1:4" x14ac:dyDescent="0.2">
      <c r="A3325" s="56">
        <v>4826</v>
      </c>
      <c r="B3325" s="56" t="s">
        <v>5074</v>
      </c>
      <c r="C3325" s="56" t="s">
        <v>2048</v>
      </c>
      <c r="D3325" s="62">
        <v>103.81</v>
      </c>
    </row>
    <row r="3326" spans="1:4" x14ac:dyDescent="0.2">
      <c r="A3326" s="56">
        <v>41975</v>
      </c>
      <c r="B3326" s="56" t="s">
        <v>5075</v>
      </c>
      <c r="C3326" s="56" t="s">
        <v>2376</v>
      </c>
      <c r="D3326" s="62">
        <v>94.34</v>
      </c>
    </row>
    <row r="3327" spans="1:4" x14ac:dyDescent="0.2">
      <c r="A3327" s="56">
        <v>4825</v>
      </c>
      <c r="B3327" s="56" t="s">
        <v>5076</v>
      </c>
      <c r="C3327" s="56" t="s">
        <v>2048</v>
      </c>
      <c r="D3327" s="62">
        <v>143.69999999999999</v>
      </c>
    </row>
    <row r="3328" spans="1:4" x14ac:dyDescent="0.2">
      <c r="A3328" s="56">
        <v>34744</v>
      </c>
      <c r="B3328" s="56" t="s">
        <v>5077</v>
      </c>
      <c r="C3328" s="56" t="s">
        <v>2376</v>
      </c>
      <c r="D3328" s="62">
        <v>25.57</v>
      </c>
    </row>
    <row r="3329" spans="1:4" x14ac:dyDescent="0.2">
      <c r="A3329" s="56">
        <v>39430</v>
      </c>
      <c r="B3329" s="56" t="s">
        <v>1762</v>
      </c>
      <c r="C3329" s="56" t="s">
        <v>2005</v>
      </c>
      <c r="D3329" s="62">
        <v>2.0099999999999998</v>
      </c>
    </row>
    <row r="3330" spans="1:4" x14ac:dyDescent="0.2">
      <c r="A3330" s="56">
        <v>39573</v>
      </c>
      <c r="B3330" s="56" t="s">
        <v>5078</v>
      </c>
      <c r="C3330" s="56" t="s">
        <v>2005</v>
      </c>
      <c r="D3330" s="62">
        <v>1.98</v>
      </c>
    </row>
    <row r="3331" spans="1:4" x14ac:dyDescent="0.2">
      <c r="A3331" s="56">
        <v>38410</v>
      </c>
      <c r="B3331" s="56" t="s">
        <v>5079</v>
      </c>
      <c r="C3331" s="56" t="s">
        <v>2005</v>
      </c>
      <c r="D3331" s="62">
        <v>17694.77</v>
      </c>
    </row>
    <row r="3332" spans="1:4" x14ac:dyDescent="0.2">
      <c r="A3332" s="56">
        <v>41596</v>
      </c>
      <c r="B3332" s="56" t="s">
        <v>5080</v>
      </c>
      <c r="C3332" s="56" t="s">
        <v>2052</v>
      </c>
      <c r="D3332" s="62">
        <v>14.53</v>
      </c>
    </row>
    <row r="3333" spans="1:4" x14ac:dyDescent="0.2">
      <c r="A3333" s="56">
        <v>41598</v>
      </c>
      <c r="B3333" s="56" t="s">
        <v>5081</v>
      </c>
      <c r="C3333" s="56" t="s">
        <v>2052</v>
      </c>
      <c r="D3333" s="62">
        <v>14.53</v>
      </c>
    </row>
    <row r="3334" spans="1:4" x14ac:dyDescent="0.2">
      <c r="A3334" s="56">
        <v>41594</v>
      </c>
      <c r="B3334" s="56" t="s">
        <v>5082</v>
      </c>
      <c r="C3334" s="56" t="s">
        <v>2052</v>
      </c>
      <c r="D3334" s="62">
        <v>14.76</v>
      </c>
    </row>
    <row r="3335" spans="1:4" x14ac:dyDescent="0.2">
      <c r="A3335" s="56">
        <v>43663</v>
      </c>
      <c r="B3335" s="56" t="s">
        <v>5083</v>
      </c>
      <c r="C3335" s="56" t="s">
        <v>2052</v>
      </c>
      <c r="D3335" s="62">
        <v>12.16</v>
      </c>
    </row>
    <row r="3336" spans="1:4" x14ac:dyDescent="0.2">
      <c r="A3336" s="56">
        <v>4766</v>
      </c>
      <c r="B3336" s="56" t="s">
        <v>5084</v>
      </c>
      <c r="C3336" s="56" t="s">
        <v>2052</v>
      </c>
      <c r="D3336" s="62">
        <v>11.45</v>
      </c>
    </row>
    <row r="3337" spans="1:4" x14ac:dyDescent="0.2">
      <c r="A3337" s="56">
        <v>43664</v>
      </c>
      <c r="B3337" s="56" t="s">
        <v>5085</v>
      </c>
      <c r="C3337" s="56" t="s">
        <v>2052</v>
      </c>
      <c r="D3337" s="62">
        <v>12.22</v>
      </c>
    </row>
    <row r="3338" spans="1:4" x14ac:dyDescent="0.2">
      <c r="A3338" s="56">
        <v>43082</v>
      </c>
      <c r="B3338" s="56" t="s">
        <v>5086</v>
      </c>
      <c r="C3338" s="56" t="s">
        <v>2052</v>
      </c>
      <c r="D3338" s="62">
        <v>13.32</v>
      </c>
    </row>
    <row r="3339" spans="1:4" x14ac:dyDescent="0.2">
      <c r="A3339" s="56">
        <v>43665</v>
      </c>
      <c r="B3339" s="56" t="s">
        <v>5087</v>
      </c>
      <c r="C3339" s="56" t="s">
        <v>2052</v>
      </c>
      <c r="D3339" s="62">
        <v>11.45</v>
      </c>
    </row>
    <row r="3340" spans="1:4" x14ac:dyDescent="0.2">
      <c r="A3340" s="56">
        <v>10966</v>
      </c>
      <c r="B3340" s="56" t="s">
        <v>5088</v>
      </c>
      <c r="C3340" s="56" t="s">
        <v>2052</v>
      </c>
      <c r="D3340" s="62">
        <v>12.16</v>
      </c>
    </row>
    <row r="3341" spans="1:4" x14ac:dyDescent="0.2">
      <c r="A3341" s="56">
        <v>43692</v>
      </c>
      <c r="B3341" s="56" t="s">
        <v>5089</v>
      </c>
      <c r="C3341" s="56" t="s">
        <v>2052</v>
      </c>
      <c r="D3341" s="62">
        <v>12.16</v>
      </c>
    </row>
    <row r="3342" spans="1:4" x14ac:dyDescent="0.2">
      <c r="A3342" s="56">
        <v>43083</v>
      </c>
      <c r="B3342" s="56" t="s">
        <v>589</v>
      </c>
      <c r="C3342" s="56" t="s">
        <v>2052</v>
      </c>
      <c r="D3342" s="62">
        <v>11.54</v>
      </c>
    </row>
    <row r="3343" spans="1:4" x14ac:dyDescent="0.2">
      <c r="A3343" s="56">
        <v>40535</v>
      </c>
      <c r="B3343" s="56" t="s">
        <v>5090</v>
      </c>
      <c r="C3343" s="56" t="s">
        <v>2052</v>
      </c>
      <c r="D3343" s="62">
        <v>11.54</v>
      </c>
    </row>
    <row r="3344" spans="1:4" x14ac:dyDescent="0.2">
      <c r="A3344" s="56">
        <v>39427</v>
      </c>
      <c r="B3344" s="56" t="s">
        <v>1761</v>
      </c>
      <c r="C3344" s="56" t="s">
        <v>2048</v>
      </c>
      <c r="D3344" s="62">
        <v>5.34</v>
      </c>
    </row>
    <row r="3345" spans="1:4" x14ac:dyDescent="0.2">
      <c r="A3345" s="56">
        <v>39424</v>
      </c>
      <c r="B3345" s="56" t="s">
        <v>5091</v>
      </c>
      <c r="C3345" s="56" t="s">
        <v>2048</v>
      </c>
      <c r="D3345" s="62">
        <v>3.18</v>
      </c>
    </row>
    <row r="3346" spans="1:4" x14ac:dyDescent="0.2">
      <c r="A3346" s="56">
        <v>39425</v>
      </c>
      <c r="B3346" s="56" t="s">
        <v>5092</v>
      </c>
      <c r="C3346" s="56" t="s">
        <v>2048</v>
      </c>
      <c r="D3346" s="62">
        <v>3.13</v>
      </c>
    </row>
    <row r="3347" spans="1:4" x14ac:dyDescent="0.2">
      <c r="A3347" s="56">
        <v>40664</v>
      </c>
      <c r="B3347" s="56" t="s">
        <v>5093</v>
      </c>
      <c r="C3347" s="56" t="s">
        <v>2052</v>
      </c>
      <c r="D3347" s="62">
        <v>23.67</v>
      </c>
    </row>
    <row r="3348" spans="1:4" x14ac:dyDescent="0.2">
      <c r="A3348" s="56">
        <v>34360</v>
      </c>
      <c r="B3348" s="56" t="s">
        <v>5094</v>
      </c>
      <c r="C3348" s="56" t="s">
        <v>2052</v>
      </c>
      <c r="D3348" s="62">
        <v>41.12</v>
      </c>
    </row>
    <row r="3349" spans="1:4" x14ac:dyDescent="0.2">
      <c r="A3349" s="56">
        <v>20259</v>
      </c>
      <c r="B3349" s="56" t="s">
        <v>5095</v>
      </c>
      <c r="C3349" s="56" t="s">
        <v>2048</v>
      </c>
      <c r="D3349" s="62">
        <v>12.2</v>
      </c>
    </row>
    <row r="3350" spans="1:4" x14ac:dyDescent="0.2">
      <c r="A3350" s="56">
        <v>14077</v>
      </c>
      <c r="B3350" s="56" t="s">
        <v>5096</v>
      </c>
      <c r="C3350" s="56" t="s">
        <v>2048</v>
      </c>
      <c r="D3350" s="62">
        <v>186.73</v>
      </c>
    </row>
    <row r="3351" spans="1:4" x14ac:dyDescent="0.2">
      <c r="A3351" s="56">
        <v>3678</v>
      </c>
      <c r="B3351" s="56" t="s">
        <v>5097</v>
      </c>
      <c r="C3351" s="56" t="s">
        <v>2048</v>
      </c>
      <c r="D3351" s="62">
        <v>84.4</v>
      </c>
    </row>
    <row r="3352" spans="1:4" x14ac:dyDescent="0.2">
      <c r="A3352" s="56">
        <v>39418</v>
      </c>
      <c r="B3352" s="56" t="s">
        <v>5098</v>
      </c>
      <c r="C3352" s="56" t="s">
        <v>2048</v>
      </c>
      <c r="D3352" s="62">
        <v>5.96</v>
      </c>
    </row>
    <row r="3353" spans="1:4" x14ac:dyDescent="0.2">
      <c r="A3353" s="56">
        <v>39419</v>
      </c>
      <c r="B3353" s="56" t="s">
        <v>459</v>
      </c>
      <c r="C3353" s="56" t="s">
        <v>2048</v>
      </c>
      <c r="D3353" s="62">
        <v>7.26</v>
      </c>
    </row>
    <row r="3354" spans="1:4" x14ac:dyDescent="0.2">
      <c r="A3354" s="56">
        <v>39420</v>
      </c>
      <c r="B3354" s="56" t="s">
        <v>5099</v>
      </c>
      <c r="C3354" s="56" t="s">
        <v>2048</v>
      </c>
      <c r="D3354" s="62">
        <v>8.02</v>
      </c>
    </row>
    <row r="3355" spans="1:4" x14ac:dyDescent="0.2">
      <c r="A3355" s="56">
        <v>39571</v>
      </c>
      <c r="B3355" s="56" t="s">
        <v>5100</v>
      </c>
      <c r="C3355" s="56" t="s">
        <v>2048</v>
      </c>
      <c r="D3355" s="62">
        <v>4.84</v>
      </c>
    </row>
    <row r="3356" spans="1:4" x14ac:dyDescent="0.2">
      <c r="A3356" s="56">
        <v>39421</v>
      </c>
      <c r="B3356" s="56" t="s">
        <v>5101</v>
      </c>
      <c r="C3356" s="56" t="s">
        <v>2048</v>
      </c>
      <c r="D3356" s="62">
        <v>7.06</v>
      </c>
    </row>
    <row r="3357" spans="1:4" x14ac:dyDescent="0.2">
      <c r="A3357" s="56">
        <v>39422</v>
      </c>
      <c r="B3357" s="56" t="s">
        <v>460</v>
      </c>
      <c r="C3357" s="56" t="s">
        <v>2048</v>
      </c>
      <c r="D3357" s="62">
        <v>8.24</v>
      </c>
    </row>
    <row r="3358" spans="1:4" x14ac:dyDescent="0.2">
      <c r="A3358" s="56">
        <v>39423</v>
      </c>
      <c r="B3358" s="56" t="s">
        <v>5102</v>
      </c>
      <c r="C3358" s="56" t="s">
        <v>2048</v>
      </c>
      <c r="D3358" s="62">
        <v>9.56</v>
      </c>
    </row>
    <row r="3359" spans="1:4" x14ac:dyDescent="0.2">
      <c r="A3359" s="56">
        <v>39426</v>
      </c>
      <c r="B3359" s="56" t="s">
        <v>5103</v>
      </c>
      <c r="C3359" s="56" t="s">
        <v>2048</v>
      </c>
      <c r="D3359" s="62">
        <v>21.51</v>
      </c>
    </row>
    <row r="3360" spans="1:4" x14ac:dyDescent="0.2">
      <c r="A3360" s="56">
        <v>39429</v>
      </c>
      <c r="B3360" s="56" t="s">
        <v>5104</v>
      </c>
      <c r="C3360" s="56" t="s">
        <v>2048</v>
      </c>
      <c r="D3360" s="62">
        <v>6.78</v>
      </c>
    </row>
    <row r="3361" spans="1:4" x14ac:dyDescent="0.2">
      <c r="A3361" s="56">
        <v>39428</v>
      </c>
      <c r="B3361" s="56" t="s">
        <v>5105</v>
      </c>
      <c r="C3361" s="56" t="s">
        <v>2048</v>
      </c>
      <c r="D3361" s="62">
        <v>5.18</v>
      </c>
    </row>
    <row r="3362" spans="1:4" x14ac:dyDescent="0.2">
      <c r="A3362" s="56">
        <v>39572</v>
      </c>
      <c r="B3362" s="56" t="s">
        <v>5106</v>
      </c>
      <c r="C3362" s="56" t="s">
        <v>2048</v>
      </c>
      <c r="D3362" s="62">
        <v>4.49</v>
      </c>
    </row>
    <row r="3363" spans="1:4" x14ac:dyDescent="0.2">
      <c r="A3363" s="56">
        <v>39570</v>
      </c>
      <c r="B3363" s="56" t="s">
        <v>5107</v>
      </c>
      <c r="C3363" s="56" t="s">
        <v>2048</v>
      </c>
      <c r="D3363" s="62">
        <v>4.76</v>
      </c>
    </row>
    <row r="3364" spans="1:4" x14ac:dyDescent="0.2">
      <c r="A3364" s="56">
        <v>39569</v>
      </c>
      <c r="B3364" s="56" t="s">
        <v>5108</v>
      </c>
      <c r="C3364" s="56" t="s">
        <v>2048</v>
      </c>
      <c r="D3364" s="62">
        <v>4.7</v>
      </c>
    </row>
    <row r="3365" spans="1:4" x14ac:dyDescent="0.2">
      <c r="A3365" s="56">
        <v>11552</v>
      </c>
      <c r="B3365" s="56" t="s">
        <v>507</v>
      </c>
      <c r="C3365" s="56" t="s">
        <v>2048</v>
      </c>
      <c r="D3365" s="62">
        <v>6.35</v>
      </c>
    </row>
    <row r="3366" spans="1:4" x14ac:dyDescent="0.2">
      <c r="A3366" s="56">
        <v>40598</v>
      </c>
      <c r="B3366" s="56" t="s">
        <v>5109</v>
      </c>
      <c r="C3366" s="56" t="s">
        <v>2052</v>
      </c>
      <c r="D3366" s="62">
        <v>11.25</v>
      </c>
    </row>
    <row r="3367" spans="1:4" x14ac:dyDescent="0.2">
      <c r="A3367" s="56">
        <v>39029</v>
      </c>
      <c r="B3367" s="56" t="s">
        <v>5110</v>
      </c>
      <c r="C3367" s="56" t="s">
        <v>2048</v>
      </c>
      <c r="D3367" s="62">
        <v>15.18</v>
      </c>
    </row>
    <row r="3368" spans="1:4" x14ac:dyDescent="0.2">
      <c r="A3368" s="56">
        <v>39028</v>
      </c>
      <c r="B3368" s="56" t="s">
        <v>5111</v>
      </c>
      <c r="C3368" s="56" t="s">
        <v>2048</v>
      </c>
      <c r="D3368" s="62">
        <v>8.84</v>
      </c>
    </row>
    <row r="3369" spans="1:4" x14ac:dyDescent="0.2">
      <c r="A3369" s="56">
        <v>39328</v>
      </c>
      <c r="B3369" s="56" t="s">
        <v>5112</v>
      </c>
      <c r="C3369" s="56" t="s">
        <v>2048</v>
      </c>
      <c r="D3369" s="62">
        <v>4.8600000000000003</v>
      </c>
    </row>
    <row r="3370" spans="1:4" x14ac:dyDescent="0.2">
      <c r="A3370" s="56">
        <v>38541</v>
      </c>
      <c r="B3370" s="56" t="s">
        <v>5113</v>
      </c>
      <c r="C3370" s="56" t="s">
        <v>2005</v>
      </c>
      <c r="D3370" s="62">
        <v>4104205.59</v>
      </c>
    </row>
    <row r="3371" spans="1:4" x14ac:dyDescent="0.2">
      <c r="A3371" s="56">
        <v>38542</v>
      </c>
      <c r="B3371" s="56" t="s">
        <v>5114</v>
      </c>
      <c r="C3371" s="56" t="s">
        <v>2005</v>
      </c>
      <c r="D3371" s="62">
        <v>6381874.6500000004</v>
      </c>
    </row>
    <row r="3372" spans="1:4" x14ac:dyDescent="0.2">
      <c r="A3372" s="56">
        <v>38543</v>
      </c>
      <c r="B3372" s="56" t="s">
        <v>5115</v>
      </c>
      <c r="C3372" s="56" t="s">
        <v>2005</v>
      </c>
      <c r="D3372" s="62">
        <v>1562459.01</v>
      </c>
    </row>
    <row r="3373" spans="1:4" x14ac:dyDescent="0.2">
      <c r="A3373" s="56">
        <v>40406</v>
      </c>
      <c r="B3373" s="56" t="s">
        <v>5116</v>
      </c>
      <c r="C3373" s="56" t="s">
        <v>2005</v>
      </c>
      <c r="D3373" s="62">
        <v>61842.96</v>
      </c>
    </row>
    <row r="3374" spans="1:4" x14ac:dyDescent="0.2">
      <c r="A3374" s="56">
        <v>40789</v>
      </c>
      <c r="B3374" s="56" t="s">
        <v>5117</v>
      </c>
      <c r="C3374" s="56" t="s">
        <v>2005</v>
      </c>
      <c r="D3374" s="62">
        <v>8912.2000000000007</v>
      </c>
    </row>
    <row r="3375" spans="1:4" x14ac:dyDescent="0.2">
      <c r="A3375" s="56">
        <v>40791</v>
      </c>
      <c r="B3375" s="56" t="s">
        <v>5118</v>
      </c>
      <c r="C3375" s="56" t="s">
        <v>2005</v>
      </c>
      <c r="D3375" s="62">
        <v>27899.08</v>
      </c>
    </row>
    <row r="3376" spans="1:4" x14ac:dyDescent="0.2">
      <c r="A3376" s="56">
        <v>11651</v>
      </c>
      <c r="B3376" s="56" t="s">
        <v>5119</v>
      </c>
      <c r="C3376" s="56" t="s">
        <v>2005</v>
      </c>
      <c r="D3376" s="62">
        <v>15258.4</v>
      </c>
    </row>
    <row r="3377" spans="1:4" x14ac:dyDescent="0.2">
      <c r="A3377" s="56">
        <v>40435</v>
      </c>
      <c r="B3377" s="56" t="s">
        <v>5120</v>
      </c>
      <c r="C3377" s="56" t="s">
        <v>2005</v>
      </c>
      <c r="D3377" s="62">
        <v>857151.79</v>
      </c>
    </row>
    <row r="3378" spans="1:4" x14ac:dyDescent="0.2">
      <c r="A3378" s="56">
        <v>39012</v>
      </c>
      <c r="B3378" s="56" t="s">
        <v>5121</v>
      </c>
      <c r="C3378" s="56" t="s">
        <v>2005</v>
      </c>
      <c r="D3378" s="62">
        <v>894319.39</v>
      </c>
    </row>
    <row r="3379" spans="1:4" x14ac:dyDescent="0.2">
      <c r="A3379" s="56">
        <v>13617</v>
      </c>
      <c r="B3379" s="56" t="s">
        <v>5122</v>
      </c>
      <c r="C3379" s="56" t="s">
        <v>2005</v>
      </c>
      <c r="D3379" s="62">
        <v>98707.37</v>
      </c>
    </row>
    <row r="3380" spans="1:4" x14ac:dyDescent="0.2">
      <c r="A3380" s="56">
        <v>35274</v>
      </c>
      <c r="B3380" s="56" t="s">
        <v>5123</v>
      </c>
      <c r="C3380" s="56" t="s">
        <v>2048</v>
      </c>
      <c r="D3380" s="62">
        <v>26.64</v>
      </c>
    </row>
    <row r="3381" spans="1:4" x14ac:dyDescent="0.2">
      <c r="A3381" s="56">
        <v>35275</v>
      </c>
      <c r="B3381" s="56" t="s">
        <v>5124</v>
      </c>
      <c r="C3381" s="56" t="s">
        <v>2048</v>
      </c>
      <c r="D3381" s="62">
        <v>56.55</v>
      </c>
    </row>
    <row r="3382" spans="1:4" x14ac:dyDescent="0.2">
      <c r="A3382" s="56">
        <v>35276</v>
      </c>
      <c r="B3382" s="56" t="s">
        <v>5125</v>
      </c>
      <c r="C3382" s="56" t="s">
        <v>2048</v>
      </c>
      <c r="D3382" s="62">
        <v>98.39</v>
      </c>
    </row>
    <row r="3383" spans="1:4" x14ac:dyDescent="0.2">
      <c r="A3383" s="56">
        <v>38386</v>
      </c>
      <c r="B3383" s="56" t="s">
        <v>5126</v>
      </c>
      <c r="C3383" s="56" t="s">
        <v>2005</v>
      </c>
      <c r="D3383" s="62">
        <v>5.36</v>
      </c>
    </row>
    <row r="3384" spans="1:4" x14ac:dyDescent="0.2">
      <c r="A3384" s="56">
        <v>11091</v>
      </c>
      <c r="B3384" s="56" t="s">
        <v>5127</v>
      </c>
      <c r="C3384" s="56" t="s">
        <v>2005</v>
      </c>
      <c r="D3384" s="62">
        <v>2.27</v>
      </c>
    </row>
    <row r="3385" spans="1:4" x14ac:dyDescent="0.2">
      <c r="A3385" s="56">
        <v>37586</v>
      </c>
      <c r="B3385" s="56" t="s">
        <v>457</v>
      </c>
      <c r="C3385" s="56" t="s">
        <v>3934</v>
      </c>
      <c r="D3385" s="62">
        <v>46.91</v>
      </c>
    </row>
    <row r="3386" spans="1:4" x14ac:dyDescent="0.2">
      <c r="A3386" s="56">
        <v>37395</v>
      </c>
      <c r="B3386" s="56" t="s">
        <v>308</v>
      </c>
      <c r="C3386" s="56" t="s">
        <v>3934</v>
      </c>
      <c r="D3386" s="62">
        <v>40.33</v>
      </c>
    </row>
    <row r="3387" spans="1:4" x14ac:dyDescent="0.2">
      <c r="A3387" s="56">
        <v>14147</v>
      </c>
      <c r="B3387" s="56" t="s">
        <v>5128</v>
      </c>
      <c r="C3387" s="56" t="s">
        <v>3934</v>
      </c>
      <c r="D3387" s="62">
        <v>53.5</v>
      </c>
    </row>
    <row r="3388" spans="1:4" x14ac:dyDescent="0.2">
      <c r="A3388" s="56">
        <v>37396</v>
      </c>
      <c r="B3388" s="56" t="s">
        <v>5129</v>
      </c>
      <c r="C3388" s="56" t="s">
        <v>3934</v>
      </c>
      <c r="D3388" s="62">
        <v>33</v>
      </c>
    </row>
    <row r="3389" spans="1:4" x14ac:dyDescent="0.2">
      <c r="A3389" s="56">
        <v>37397</v>
      </c>
      <c r="B3389" s="56" t="s">
        <v>5130</v>
      </c>
      <c r="C3389" s="56" t="s">
        <v>3934</v>
      </c>
      <c r="D3389" s="62">
        <v>34.57</v>
      </c>
    </row>
    <row r="3390" spans="1:4" x14ac:dyDescent="0.2">
      <c r="A3390" s="56">
        <v>43606</v>
      </c>
      <c r="B3390" s="56" t="s">
        <v>5131</v>
      </c>
      <c r="C3390" s="56" t="s">
        <v>2005</v>
      </c>
      <c r="D3390" s="62">
        <v>7.61</v>
      </c>
    </row>
    <row r="3391" spans="1:4" x14ac:dyDescent="0.2">
      <c r="A3391" s="56">
        <v>444</v>
      </c>
      <c r="B3391" s="56" t="s">
        <v>5132</v>
      </c>
      <c r="C3391" s="56" t="s">
        <v>2005</v>
      </c>
      <c r="D3391" s="62">
        <v>26</v>
      </c>
    </row>
    <row r="3392" spans="1:4" x14ac:dyDescent="0.2">
      <c r="A3392" s="56">
        <v>445</v>
      </c>
      <c r="B3392" s="56" t="s">
        <v>5133</v>
      </c>
      <c r="C3392" s="56" t="s">
        <v>2005</v>
      </c>
      <c r="D3392" s="62">
        <v>35.590000000000003</v>
      </c>
    </row>
    <row r="3393" spans="1:4" x14ac:dyDescent="0.2">
      <c r="A3393" s="56">
        <v>4783</v>
      </c>
      <c r="B3393" s="56" t="s">
        <v>5134</v>
      </c>
      <c r="C3393" s="56" t="s">
        <v>2142</v>
      </c>
      <c r="D3393" s="62">
        <v>15.27</v>
      </c>
    </row>
    <row r="3394" spans="1:4" x14ac:dyDescent="0.2">
      <c r="A3394" s="56">
        <v>41079</v>
      </c>
      <c r="B3394" s="56" t="s">
        <v>5135</v>
      </c>
      <c r="C3394" s="56" t="s">
        <v>2144</v>
      </c>
      <c r="D3394" s="62">
        <v>2694.34</v>
      </c>
    </row>
    <row r="3395" spans="1:4" x14ac:dyDescent="0.2">
      <c r="A3395" s="56">
        <v>12874</v>
      </c>
      <c r="B3395" s="56" t="s">
        <v>5136</v>
      </c>
      <c r="C3395" s="56" t="s">
        <v>2142</v>
      </c>
      <c r="D3395" s="62">
        <v>14.81</v>
      </c>
    </row>
    <row r="3396" spans="1:4" x14ac:dyDescent="0.2">
      <c r="A3396" s="56">
        <v>41082</v>
      </c>
      <c r="B3396" s="56" t="s">
        <v>5137</v>
      </c>
      <c r="C3396" s="56" t="s">
        <v>2144</v>
      </c>
      <c r="D3396" s="62">
        <v>2616.39</v>
      </c>
    </row>
    <row r="3397" spans="1:4" x14ac:dyDescent="0.2">
      <c r="A3397" s="56">
        <v>4785</v>
      </c>
      <c r="B3397" s="56" t="s">
        <v>5138</v>
      </c>
      <c r="C3397" s="56" t="s">
        <v>2142</v>
      </c>
      <c r="D3397" s="62">
        <v>15.27</v>
      </c>
    </row>
    <row r="3398" spans="1:4" x14ac:dyDescent="0.2">
      <c r="A3398" s="56">
        <v>41081</v>
      </c>
      <c r="B3398" s="56" t="s">
        <v>5139</v>
      </c>
      <c r="C3398" s="56" t="s">
        <v>2144</v>
      </c>
      <c r="D3398" s="62">
        <v>2694.34</v>
      </c>
    </row>
    <row r="3399" spans="1:4" x14ac:dyDescent="0.2">
      <c r="A3399" s="56">
        <v>4801</v>
      </c>
      <c r="B3399" s="56" t="s">
        <v>5140</v>
      </c>
      <c r="C3399" s="56" t="s">
        <v>2376</v>
      </c>
      <c r="D3399" s="62">
        <v>93.35</v>
      </c>
    </row>
    <row r="3400" spans="1:4" x14ac:dyDescent="0.2">
      <c r="A3400" s="56">
        <v>4794</v>
      </c>
      <c r="B3400" s="56" t="s">
        <v>5141</v>
      </c>
      <c r="C3400" s="56" t="s">
        <v>2376</v>
      </c>
      <c r="D3400" s="62">
        <v>425.16</v>
      </c>
    </row>
    <row r="3401" spans="1:4" x14ac:dyDescent="0.2">
      <c r="A3401" s="56">
        <v>4796</v>
      </c>
      <c r="B3401" s="56" t="s">
        <v>5142</v>
      </c>
      <c r="C3401" s="56" t="s">
        <v>2376</v>
      </c>
      <c r="D3401" s="62">
        <v>258.24</v>
      </c>
    </row>
    <row r="3402" spans="1:4" x14ac:dyDescent="0.2">
      <c r="A3402" s="56">
        <v>4800</v>
      </c>
      <c r="B3402" s="56" t="s">
        <v>5143</v>
      </c>
      <c r="C3402" s="56" t="s">
        <v>2376</v>
      </c>
      <c r="D3402" s="62">
        <v>71.02</v>
      </c>
    </row>
    <row r="3403" spans="1:4" x14ac:dyDescent="0.2">
      <c r="A3403" s="56">
        <v>4795</v>
      </c>
      <c r="B3403" s="56" t="s">
        <v>5144</v>
      </c>
      <c r="C3403" s="56" t="s">
        <v>2376</v>
      </c>
      <c r="D3403" s="62">
        <v>413.87</v>
      </c>
    </row>
    <row r="3404" spans="1:4" x14ac:dyDescent="0.2">
      <c r="A3404" s="56">
        <v>39694</v>
      </c>
      <c r="B3404" s="56" t="s">
        <v>5145</v>
      </c>
      <c r="C3404" s="56" t="s">
        <v>2376</v>
      </c>
      <c r="D3404" s="62">
        <v>438.21</v>
      </c>
    </row>
    <row r="3405" spans="1:4" x14ac:dyDescent="0.2">
      <c r="A3405" s="56">
        <v>1292</v>
      </c>
      <c r="B3405" s="56" t="s">
        <v>5146</v>
      </c>
      <c r="C3405" s="56" t="s">
        <v>2376</v>
      </c>
      <c r="D3405" s="62">
        <v>95.05</v>
      </c>
    </row>
    <row r="3406" spans="1:4" x14ac:dyDescent="0.2">
      <c r="A3406" s="56">
        <v>1287</v>
      </c>
      <c r="B3406" s="56" t="s">
        <v>5147</v>
      </c>
      <c r="C3406" s="56" t="s">
        <v>2376</v>
      </c>
      <c r="D3406" s="62">
        <v>46.63</v>
      </c>
    </row>
    <row r="3407" spans="1:4" x14ac:dyDescent="0.2">
      <c r="A3407" s="56">
        <v>1297</v>
      </c>
      <c r="B3407" s="56" t="s">
        <v>5148</v>
      </c>
      <c r="C3407" s="56" t="s">
        <v>2376</v>
      </c>
      <c r="D3407" s="62">
        <v>38.68</v>
      </c>
    </row>
    <row r="3408" spans="1:4" x14ac:dyDescent="0.2">
      <c r="A3408" s="56">
        <v>4786</v>
      </c>
      <c r="B3408" s="56" t="s">
        <v>5149</v>
      </c>
      <c r="C3408" s="56" t="s">
        <v>2376</v>
      </c>
      <c r="D3408" s="62">
        <v>108.5</v>
      </c>
    </row>
    <row r="3409" spans="1:4" x14ac:dyDescent="0.2">
      <c r="A3409" s="56">
        <v>10840</v>
      </c>
      <c r="B3409" s="56" t="s">
        <v>5150</v>
      </c>
      <c r="C3409" s="56" t="s">
        <v>2376</v>
      </c>
      <c r="D3409" s="62">
        <v>497.5</v>
      </c>
    </row>
    <row r="3410" spans="1:4" x14ac:dyDescent="0.2">
      <c r="A3410" s="56">
        <v>10841</v>
      </c>
      <c r="B3410" s="56" t="s">
        <v>5151</v>
      </c>
      <c r="C3410" s="56" t="s">
        <v>2376</v>
      </c>
      <c r="D3410" s="62">
        <v>375.47</v>
      </c>
    </row>
    <row r="3411" spans="1:4" x14ac:dyDescent="0.2">
      <c r="A3411" s="56">
        <v>44540</v>
      </c>
      <c r="B3411" s="56" t="s">
        <v>5152</v>
      </c>
      <c r="C3411" s="56" t="s">
        <v>2376</v>
      </c>
      <c r="D3411" s="62">
        <v>479.76</v>
      </c>
    </row>
    <row r="3412" spans="1:4" x14ac:dyDescent="0.2">
      <c r="A3412" s="56">
        <v>10842</v>
      </c>
      <c r="B3412" s="56" t="s">
        <v>5153</v>
      </c>
      <c r="C3412" s="56" t="s">
        <v>2376</v>
      </c>
      <c r="D3412" s="62">
        <v>542.34</v>
      </c>
    </row>
    <row r="3413" spans="1:4" x14ac:dyDescent="0.2">
      <c r="A3413" s="56">
        <v>21108</v>
      </c>
      <c r="B3413" s="56" t="s">
        <v>5154</v>
      </c>
      <c r="C3413" s="56" t="s">
        <v>2376</v>
      </c>
      <c r="D3413" s="62">
        <v>126.69</v>
      </c>
    </row>
    <row r="3414" spans="1:4" x14ac:dyDescent="0.2">
      <c r="A3414" s="56">
        <v>38180</v>
      </c>
      <c r="B3414" s="56" t="s">
        <v>5155</v>
      </c>
      <c r="C3414" s="56" t="s">
        <v>2376</v>
      </c>
      <c r="D3414" s="62">
        <v>207.91</v>
      </c>
    </row>
    <row r="3415" spans="1:4" x14ac:dyDescent="0.2">
      <c r="A3415" s="56">
        <v>40648</v>
      </c>
      <c r="B3415" s="56" t="s">
        <v>5156</v>
      </c>
      <c r="C3415" s="56" t="s">
        <v>2376</v>
      </c>
      <c r="D3415" s="62">
        <v>208.32</v>
      </c>
    </row>
    <row r="3416" spans="1:4" x14ac:dyDescent="0.2">
      <c r="A3416" s="56">
        <v>40649</v>
      </c>
      <c r="B3416" s="56" t="s">
        <v>5157</v>
      </c>
      <c r="C3416" s="56" t="s">
        <v>2376</v>
      </c>
      <c r="D3416" s="62">
        <v>121.34</v>
      </c>
    </row>
    <row r="3417" spans="1:4" x14ac:dyDescent="0.2">
      <c r="A3417" s="56">
        <v>40650</v>
      </c>
      <c r="B3417" s="56" t="s">
        <v>5158</v>
      </c>
      <c r="C3417" s="56" t="s">
        <v>2376</v>
      </c>
      <c r="D3417" s="62">
        <v>156.24</v>
      </c>
    </row>
    <row r="3418" spans="1:4" x14ac:dyDescent="0.2">
      <c r="A3418" s="56">
        <v>40651</v>
      </c>
      <c r="B3418" s="56" t="s">
        <v>5159</v>
      </c>
      <c r="C3418" s="56" t="s">
        <v>2376</v>
      </c>
      <c r="D3418" s="62">
        <v>288.17</v>
      </c>
    </row>
    <row r="3419" spans="1:4" x14ac:dyDescent="0.2">
      <c r="A3419" s="56">
        <v>40652</v>
      </c>
      <c r="B3419" s="56" t="s">
        <v>5160</v>
      </c>
      <c r="C3419" s="56" t="s">
        <v>2376</v>
      </c>
      <c r="D3419" s="62">
        <v>154.5</v>
      </c>
    </row>
    <row r="3420" spans="1:4" x14ac:dyDescent="0.2">
      <c r="A3420" s="56">
        <v>40647</v>
      </c>
      <c r="B3420" s="56" t="s">
        <v>5161</v>
      </c>
      <c r="C3420" s="56" t="s">
        <v>2376</v>
      </c>
      <c r="D3420" s="62">
        <v>170.12</v>
      </c>
    </row>
    <row r="3421" spans="1:4" x14ac:dyDescent="0.2">
      <c r="A3421" s="56">
        <v>40653</v>
      </c>
      <c r="B3421" s="56" t="s">
        <v>5162</v>
      </c>
      <c r="C3421" s="56" t="s">
        <v>2376</v>
      </c>
      <c r="D3421" s="62">
        <v>130.19999999999999</v>
      </c>
    </row>
    <row r="3422" spans="1:4" x14ac:dyDescent="0.2">
      <c r="A3422" s="56">
        <v>36178</v>
      </c>
      <c r="B3422" s="56" t="s">
        <v>5163</v>
      </c>
      <c r="C3422" s="56" t="s">
        <v>2005</v>
      </c>
      <c r="D3422" s="62">
        <v>10.48</v>
      </c>
    </row>
    <row r="3423" spans="1:4" x14ac:dyDescent="0.2">
      <c r="A3423" s="56">
        <v>38195</v>
      </c>
      <c r="B3423" s="56" t="s">
        <v>677</v>
      </c>
      <c r="C3423" s="56" t="s">
        <v>2376</v>
      </c>
      <c r="D3423" s="62">
        <v>149.63</v>
      </c>
    </row>
    <row r="3424" spans="1:4" x14ac:dyDescent="0.2">
      <c r="A3424" s="56">
        <v>38181</v>
      </c>
      <c r="B3424" s="56" t="s">
        <v>5164</v>
      </c>
      <c r="C3424" s="56" t="s">
        <v>2376</v>
      </c>
      <c r="D3424" s="62">
        <v>283.83</v>
      </c>
    </row>
    <row r="3425" spans="1:4" x14ac:dyDescent="0.2">
      <c r="A3425" s="56">
        <v>38182</v>
      </c>
      <c r="B3425" s="56" t="s">
        <v>5165</v>
      </c>
      <c r="C3425" s="56" t="s">
        <v>2376</v>
      </c>
      <c r="D3425" s="62">
        <v>270.36</v>
      </c>
    </row>
    <row r="3426" spans="1:4" x14ac:dyDescent="0.2">
      <c r="A3426" s="56">
        <v>38186</v>
      </c>
      <c r="B3426" s="56" t="s">
        <v>724</v>
      </c>
      <c r="C3426" s="56" t="s">
        <v>2376</v>
      </c>
      <c r="D3426" s="62">
        <v>702.77</v>
      </c>
    </row>
    <row r="3427" spans="1:4" x14ac:dyDescent="0.2">
      <c r="A3427" s="56">
        <v>38185</v>
      </c>
      <c r="B3427" s="56" t="s">
        <v>5166</v>
      </c>
      <c r="C3427" s="56" t="s">
        <v>2376</v>
      </c>
      <c r="D3427" s="62">
        <v>625.71</v>
      </c>
    </row>
    <row r="3428" spans="1:4" x14ac:dyDescent="0.2">
      <c r="A3428" s="56">
        <v>40654</v>
      </c>
      <c r="B3428" s="56" t="s">
        <v>5167</v>
      </c>
      <c r="C3428" s="56" t="s">
        <v>2376</v>
      </c>
      <c r="D3428" s="62">
        <v>202.24</v>
      </c>
    </row>
    <row r="3429" spans="1:4" x14ac:dyDescent="0.2">
      <c r="A3429" s="56">
        <v>44541</v>
      </c>
      <c r="B3429" s="56" t="s">
        <v>5168</v>
      </c>
      <c r="C3429" s="56" t="s">
        <v>2376</v>
      </c>
      <c r="D3429" s="62">
        <v>396.33</v>
      </c>
    </row>
    <row r="3430" spans="1:4" x14ac:dyDescent="0.2">
      <c r="A3430" s="56">
        <v>4822</v>
      </c>
      <c r="B3430" s="56" t="s">
        <v>5169</v>
      </c>
      <c r="C3430" s="56" t="s">
        <v>2376</v>
      </c>
      <c r="D3430" s="62">
        <v>397.77</v>
      </c>
    </row>
    <row r="3431" spans="1:4" x14ac:dyDescent="0.2">
      <c r="A3431" s="56">
        <v>4818</v>
      </c>
      <c r="B3431" s="56" t="s">
        <v>5170</v>
      </c>
      <c r="C3431" s="56" t="s">
        <v>2376</v>
      </c>
      <c r="D3431" s="62">
        <v>408.85</v>
      </c>
    </row>
    <row r="3432" spans="1:4" x14ac:dyDescent="0.2">
      <c r="A3432" s="56">
        <v>39567</v>
      </c>
      <c r="B3432" s="56" t="s">
        <v>5171</v>
      </c>
      <c r="C3432" s="56" t="s">
        <v>2376</v>
      </c>
      <c r="D3432" s="62">
        <v>47.7</v>
      </c>
    </row>
    <row r="3433" spans="1:4" x14ac:dyDescent="0.2">
      <c r="A3433" s="56">
        <v>39566</v>
      </c>
      <c r="B3433" s="56" t="s">
        <v>5172</v>
      </c>
      <c r="C3433" s="56" t="s">
        <v>2376</v>
      </c>
      <c r="D3433" s="62">
        <v>50.49</v>
      </c>
    </row>
    <row r="3434" spans="1:4" x14ac:dyDescent="0.2">
      <c r="A3434" s="56">
        <v>39416</v>
      </c>
      <c r="B3434" s="56" t="s">
        <v>5173</v>
      </c>
      <c r="C3434" s="56" t="s">
        <v>2376</v>
      </c>
      <c r="D3434" s="62">
        <v>30.77</v>
      </c>
    </row>
    <row r="3435" spans="1:4" x14ac:dyDescent="0.2">
      <c r="A3435" s="56">
        <v>39417</v>
      </c>
      <c r="B3435" s="56" t="s">
        <v>5174</v>
      </c>
      <c r="C3435" s="56" t="s">
        <v>2376</v>
      </c>
      <c r="D3435" s="62">
        <v>30.02</v>
      </c>
    </row>
    <row r="3436" spans="1:4" x14ac:dyDescent="0.2">
      <c r="A3436" s="56">
        <v>43742</v>
      </c>
      <c r="B3436" s="56" t="s">
        <v>5175</v>
      </c>
      <c r="C3436" s="56" t="s">
        <v>2376</v>
      </c>
      <c r="D3436" s="62">
        <v>32.369999999999997</v>
      </c>
    </row>
    <row r="3437" spans="1:4" x14ac:dyDescent="0.2">
      <c r="A3437" s="56">
        <v>39414</v>
      </c>
      <c r="B3437" s="56" t="s">
        <v>5176</v>
      </c>
      <c r="C3437" s="56" t="s">
        <v>2376</v>
      </c>
      <c r="D3437" s="62">
        <v>29.14</v>
      </c>
    </row>
    <row r="3438" spans="1:4" x14ac:dyDescent="0.2">
      <c r="A3438" s="56">
        <v>39415</v>
      </c>
      <c r="B3438" s="56" t="s">
        <v>5177</v>
      </c>
      <c r="C3438" s="56" t="s">
        <v>2376</v>
      </c>
      <c r="D3438" s="62">
        <v>25.12</v>
      </c>
    </row>
    <row r="3439" spans="1:4" x14ac:dyDescent="0.2">
      <c r="A3439" s="56">
        <v>43740</v>
      </c>
      <c r="B3439" s="56" t="s">
        <v>5178</v>
      </c>
      <c r="C3439" s="56" t="s">
        <v>2376</v>
      </c>
      <c r="D3439" s="62">
        <v>30.68</v>
      </c>
    </row>
    <row r="3440" spans="1:4" x14ac:dyDescent="0.2">
      <c r="A3440" s="56">
        <v>39412</v>
      </c>
      <c r="B3440" s="56" t="s">
        <v>5179</v>
      </c>
      <c r="C3440" s="56" t="s">
        <v>2376</v>
      </c>
      <c r="D3440" s="62">
        <v>21.04</v>
      </c>
    </row>
    <row r="3441" spans="1:4" x14ac:dyDescent="0.2">
      <c r="A3441" s="56">
        <v>39413</v>
      </c>
      <c r="B3441" s="56" t="s">
        <v>458</v>
      </c>
      <c r="C3441" s="56" t="s">
        <v>2376</v>
      </c>
      <c r="D3441" s="62">
        <v>22.75</v>
      </c>
    </row>
    <row r="3442" spans="1:4" x14ac:dyDescent="0.2">
      <c r="A3442" s="56">
        <v>43741</v>
      </c>
      <c r="B3442" s="56" t="s">
        <v>5180</v>
      </c>
      <c r="C3442" s="56" t="s">
        <v>2376</v>
      </c>
      <c r="D3442" s="62">
        <v>24.25</v>
      </c>
    </row>
    <row r="3443" spans="1:4" x14ac:dyDescent="0.2">
      <c r="A3443" s="56">
        <v>11062</v>
      </c>
      <c r="B3443" s="56" t="s">
        <v>5181</v>
      </c>
      <c r="C3443" s="56" t="s">
        <v>2376</v>
      </c>
      <c r="D3443" s="62">
        <v>72.5</v>
      </c>
    </row>
    <row r="3444" spans="1:4" x14ac:dyDescent="0.2">
      <c r="A3444" s="56">
        <v>11063</v>
      </c>
      <c r="B3444" s="56" t="s">
        <v>5182</v>
      </c>
      <c r="C3444" s="56" t="s">
        <v>2376</v>
      </c>
      <c r="D3444" s="62">
        <v>44.37</v>
      </c>
    </row>
    <row r="3445" spans="1:4" x14ac:dyDescent="0.2">
      <c r="A3445" s="56">
        <v>13521</v>
      </c>
      <c r="B3445" s="56" t="s">
        <v>5183</v>
      </c>
      <c r="C3445" s="56" t="s">
        <v>2005</v>
      </c>
      <c r="D3445" s="62">
        <v>90.75</v>
      </c>
    </row>
    <row r="3446" spans="1:4" x14ac:dyDescent="0.2">
      <c r="A3446" s="56">
        <v>10851</v>
      </c>
      <c r="B3446" s="56" t="s">
        <v>5184</v>
      </c>
      <c r="C3446" s="56" t="s">
        <v>2005</v>
      </c>
      <c r="D3446" s="62">
        <v>94.28</v>
      </c>
    </row>
    <row r="3447" spans="1:4" x14ac:dyDescent="0.2">
      <c r="A3447" s="56">
        <v>39515</v>
      </c>
      <c r="B3447" s="56" t="s">
        <v>5185</v>
      </c>
      <c r="C3447" s="56" t="s">
        <v>2005</v>
      </c>
      <c r="D3447" s="62">
        <v>55.29</v>
      </c>
    </row>
    <row r="3448" spans="1:4" x14ac:dyDescent="0.2">
      <c r="A3448" s="56">
        <v>39516</v>
      </c>
      <c r="B3448" s="56" t="s">
        <v>5186</v>
      </c>
      <c r="C3448" s="56" t="s">
        <v>2005</v>
      </c>
      <c r="D3448" s="62">
        <v>46.61</v>
      </c>
    </row>
    <row r="3449" spans="1:4" x14ac:dyDescent="0.2">
      <c r="A3449" s="56">
        <v>39514</v>
      </c>
      <c r="B3449" s="56" t="s">
        <v>5187</v>
      </c>
      <c r="C3449" s="56" t="s">
        <v>2005</v>
      </c>
      <c r="D3449" s="62">
        <v>29</v>
      </c>
    </row>
    <row r="3450" spans="1:4" x14ac:dyDescent="0.2">
      <c r="A3450" s="56">
        <v>4812</v>
      </c>
      <c r="B3450" s="56" t="s">
        <v>5188</v>
      </c>
      <c r="C3450" s="56" t="s">
        <v>2376</v>
      </c>
      <c r="D3450" s="62">
        <v>12.62</v>
      </c>
    </row>
    <row r="3451" spans="1:4" x14ac:dyDescent="0.2">
      <c r="A3451" s="56">
        <v>10849</v>
      </c>
      <c r="B3451" s="56" t="s">
        <v>5189</v>
      </c>
      <c r="C3451" s="56" t="s">
        <v>2005</v>
      </c>
      <c r="D3451" s="62">
        <v>1320.01</v>
      </c>
    </row>
    <row r="3452" spans="1:4" x14ac:dyDescent="0.2">
      <c r="A3452" s="56">
        <v>10848</v>
      </c>
      <c r="B3452" s="56" t="s">
        <v>5190</v>
      </c>
      <c r="C3452" s="56" t="s">
        <v>2005</v>
      </c>
      <c r="D3452" s="62">
        <v>829.13</v>
      </c>
    </row>
    <row r="3453" spans="1:4" x14ac:dyDescent="0.2">
      <c r="A3453" s="56">
        <v>4813</v>
      </c>
      <c r="B3453" s="56" t="s">
        <v>110</v>
      </c>
      <c r="C3453" s="56" t="s">
        <v>2376</v>
      </c>
      <c r="D3453" s="62">
        <v>275</v>
      </c>
    </row>
    <row r="3454" spans="1:4" x14ac:dyDescent="0.2">
      <c r="A3454" s="56">
        <v>37560</v>
      </c>
      <c r="B3454" s="56" t="s">
        <v>5191</v>
      </c>
      <c r="C3454" s="56" t="s">
        <v>2005</v>
      </c>
      <c r="D3454" s="62">
        <v>39.369999999999997</v>
      </c>
    </row>
    <row r="3455" spans="1:4" x14ac:dyDescent="0.2">
      <c r="A3455" s="56">
        <v>37557</v>
      </c>
      <c r="B3455" s="56" t="s">
        <v>5192</v>
      </c>
      <c r="C3455" s="56" t="s">
        <v>2005</v>
      </c>
      <c r="D3455" s="62">
        <v>11.95</v>
      </c>
    </row>
    <row r="3456" spans="1:4" x14ac:dyDescent="0.2">
      <c r="A3456" s="56">
        <v>37556</v>
      </c>
      <c r="B3456" s="56" t="s">
        <v>5193</v>
      </c>
      <c r="C3456" s="56" t="s">
        <v>2005</v>
      </c>
      <c r="D3456" s="62">
        <v>23.13</v>
      </c>
    </row>
    <row r="3457" spans="1:4" x14ac:dyDescent="0.2">
      <c r="A3457" s="56">
        <v>37559</v>
      </c>
      <c r="B3457" s="56" t="s">
        <v>5194</v>
      </c>
      <c r="C3457" s="56" t="s">
        <v>2005</v>
      </c>
      <c r="D3457" s="62">
        <v>28.37</v>
      </c>
    </row>
    <row r="3458" spans="1:4" x14ac:dyDescent="0.2">
      <c r="A3458" s="56">
        <v>37539</v>
      </c>
      <c r="B3458" s="56" t="s">
        <v>5195</v>
      </c>
      <c r="C3458" s="56" t="s">
        <v>2005</v>
      </c>
      <c r="D3458" s="62">
        <v>20</v>
      </c>
    </row>
    <row r="3459" spans="1:4" x14ac:dyDescent="0.2">
      <c r="A3459" s="56">
        <v>37558</v>
      </c>
      <c r="B3459" s="56" t="s">
        <v>1421</v>
      </c>
      <c r="C3459" s="56" t="s">
        <v>2005</v>
      </c>
      <c r="D3459" s="62">
        <v>37.29</v>
      </c>
    </row>
    <row r="3460" spans="1:4" x14ac:dyDescent="0.2">
      <c r="A3460" s="56">
        <v>34723</v>
      </c>
      <c r="B3460" s="56" t="s">
        <v>5196</v>
      </c>
      <c r="C3460" s="56" t="s">
        <v>2376</v>
      </c>
      <c r="D3460" s="62">
        <v>635.25</v>
      </c>
    </row>
    <row r="3461" spans="1:4" x14ac:dyDescent="0.2">
      <c r="A3461" s="56">
        <v>34721</v>
      </c>
      <c r="B3461" s="56" t="s">
        <v>5197</v>
      </c>
      <c r="C3461" s="56" t="s">
        <v>2376</v>
      </c>
      <c r="D3461" s="62">
        <v>792</v>
      </c>
    </row>
    <row r="3462" spans="1:4" x14ac:dyDescent="0.2">
      <c r="A3462" s="56">
        <v>4309</v>
      </c>
      <c r="B3462" s="56" t="s">
        <v>5198</v>
      </c>
      <c r="C3462" s="56" t="s">
        <v>2005</v>
      </c>
      <c r="D3462" s="62">
        <v>10.18</v>
      </c>
    </row>
    <row r="3463" spans="1:4" x14ac:dyDescent="0.2">
      <c r="A3463" s="56">
        <v>4307</v>
      </c>
      <c r="B3463" s="56" t="s">
        <v>5199</v>
      </c>
      <c r="C3463" s="56" t="s">
        <v>2005</v>
      </c>
      <c r="D3463" s="62">
        <v>17.41</v>
      </c>
    </row>
    <row r="3464" spans="1:4" x14ac:dyDescent="0.2">
      <c r="A3464" s="56">
        <v>10850</v>
      </c>
      <c r="B3464" s="56" t="s">
        <v>5200</v>
      </c>
      <c r="C3464" s="56" t="s">
        <v>2005</v>
      </c>
      <c r="D3464" s="62">
        <v>41.25</v>
      </c>
    </row>
    <row r="3465" spans="1:4" x14ac:dyDescent="0.2">
      <c r="A3465" s="56">
        <v>42438</v>
      </c>
      <c r="B3465" s="56" t="s">
        <v>5201</v>
      </c>
      <c r="C3465" s="56" t="s">
        <v>2005</v>
      </c>
      <c r="D3465" s="62">
        <v>2072.34</v>
      </c>
    </row>
    <row r="3466" spans="1:4" x14ac:dyDescent="0.2">
      <c r="A3466" s="56">
        <v>4792</v>
      </c>
      <c r="B3466" s="56" t="s">
        <v>681</v>
      </c>
      <c r="C3466" s="56" t="s">
        <v>2376</v>
      </c>
      <c r="D3466" s="62">
        <v>199.59</v>
      </c>
    </row>
    <row r="3467" spans="1:4" x14ac:dyDescent="0.2">
      <c r="A3467" s="56">
        <v>4790</v>
      </c>
      <c r="B3467" s="56" t="s">
        <v>5202</v>
      </c>
      <c r="C3467" s="56" t="s">
        <v>2376</v>
      </c>
      <c r="D3467" s="62">
        <v>120</v>
      </c>
    </row>
    <row r="3468" spans="1:4" x14ac:dyDescent="0.2">
      <c r="A3468" s="56">
        <v>40671</v>
      </c>
      <c r="B3468" s="56" t="s">
        <v>5203</v>
      </c>
      <c r="C3468" s="56" t="s">
        <v>2376</v>
      </c>
      <c r="D3468" s="62">
        <v>68.78</v>
      </c>
    </row>
    <row r="3469" spans="1:4" x14ac:dyDescent="0.2">
      <c r="A3469" s="56">
        <v>7552</v>
      </c>
      <c r="B3469" s="56" t="s">
        <v>5204</v>
      </c>
      <c r="C3469" s="56" t="s">
        <v>2005</v>
      </c>
      <c r="D3469" s="62">
        <v>26.6</v>
      </c>
    </row>
    <row r="3470" spans="1:4" x14ac:dyDescent="0.2">
      <c r="A3470" s="56">
        <v>4893</v>
      </c>
      <c r="B3470" s="56" t="s">
        <v>5205</v>
      </c>
      <c r="C3470" s="56" t="s">
        <v>2005</v>
      </c>
      <c r="D3470" s="62">
        <v>10.029999999999999</v>
      </c>
    </row>
    <row r="3471" spans="1:4" x14ac:dyDescent="0.2">
      <c r="A3471" s="56">
        <v>4894</v>
      </c>
      <c r="B3471" s="56" t="s">
        <v>5206</v>
      </c>
      <c r="C3471" s="56" t="s">
        <v>2005</v>
      </c>
      <c r="D3471" s="62">
        <v>8.6</v>
      </c>
    </row>
    <row r="3472" spans="1:4" x14ac:dyDescent="0.2">
      <c r="A3472" s="56">
        <v>4888</v>
      </c>
      <c r="B3472" s="56" t="s">
        <v>5207</v>
      </c>
      <c r="C3472" s="56" t="s">
        <v>2005</v>
      </c>
      <c r="D3472" s="62">
        <v>2.93</v>
      </c>
    </row>
    <row r="3473" spans="1:4" x14ac:dyDescent="0.2">
      <c r="A3473" s="56">
        <v>4890</v>
      </c>
      <c r="B3473" s="56" t="s">
        <v>5208</v>
      </c>
      <c r="C3473" s="56" t="s">
        <v>2005</v>
      </c>
      <c r="D3473" s="62">
        <v>5.51</v>
      </c>
    </row>
    <row r="3474" spans="1:4" x14ac:dyDescent="0.2">
      <c r="A3474" s="56">
        <v>12411</v>
      </c>
      <c r="B3474" s="56" t="s">
        <v>5209</v>
      </c>
      <c r="C3474" s="56" t="s">
        <v>2005</v>
      </c>
      <c r="D3474" s="62">
        <v>29.66</v>
      </c>
    </row>
    <row r="3475" spans="1:4" x14ac:dyDescent="0.2">
      <c r="A3475" s="56">
        <v>4891</v>
      </c>
      <c r="B3475" s="56" t="s">
        <v>5210</v>
      </c>
      <c r="C3475" s="56" t="s">
        <v>2005</v>
      </c>
      <c r="D3475" s="62">
        <v>14.83</v>
      </c>
    </row>
    <row r="3476" spans="1:4" x14ac:dyDescent="0.2">
      <c r="A3476" s="56">
        <v>4889</v>
      </c>
      <c r="B3476" s="56" t="s">
        <v>5211</v>
      </c>
      <c r="C3476" s="56" t="s">
        <v>2005</v>
      </c>
      <c r="D3476" s="62">
        <v>3.96</v>
      </c>
    </row>
    <row r="3477" spans="1:4" x14ac:dyDescent="0.2">
      <c r="A3477" s="56">
        <v>4892</v>
      </c>
      <c r="B3477" s="56" t="s">
        <v>5212</v>
      </c>
      <c r="C3477" s="56" t="s">
        <v>2005</v>
      </c>
      <c r="D3477" s="62">
        <v>41.54</v>
      </c>
    </row>
    <row r="3478" spans="1:4" x14ac:dyDescent="0.2">
      <c r="A3478" s="56">
        <v>12412</v>
      </c>
      <c r="B3478" s="56" t="s">
        <v>5213</v>
      </c>
      <c r="C3478" s="56" t="s">
        <v>2005</v>
      </c>
      <c r="D3478" s="62">
        <v>77.2</v>
      </c>
    </row>
    <row r="3479" spans="1:4" x14ac:dyDescent="0.2">
      <c r="A3479" s="56">
        <v>4907</v>
      </c>
      <c r="B3479" s="56" t="s">
        <v>5214</v>
      </c>
      <c r="C3479" s="56" t="s">
        <v>2005</v>
      </c>
      <c r="D3479" s="62">
        <v>18.57</v>
      </c>
    </row>
    <row r="3480" spans="1:4" x14ac:dyDescent="0.2">
      <c r="A3480" s="56">
        <v>4902</v>
      </c>
      <c r="B3480" s="56" t="s">
        <v>5215</v>
      </c>
      <c r="C3480" s="56" t="s">
        <v>2005</v>
      </c>
      <c r="D3480" s="62">
        <v>48.17</v>
      </c>
    </row>
    <row r="3481" spans="1:4" x14ac:dyDescent="0.2">
      <c r="A3481" s="56">
        <v>11096</v>
      </c>
      <c r="B3481" s="56" t="s">
        <v>5216</v>
      </c>
      <c r="C3481" s="56" t="s">
        <v>2052</v>
      </c>
      <c r="D3481" s="62">
        <v>3.06</v>
      </c>
    </row>
    <row r="3482" spans="1:4" x14ac:dyDescent="0.2">
      <c r="A3482" s="56">
        <v>4741</v>
      </c>
      <c r="B3482" s="56" t="s">
        <v>714</v>
      </c>
      <c r="C3482" s="56" t="s">
        <v>2140</v>
      </c>
      <c r="D3482" s="62">
        <v>210.48</v>
      </c>
    </row>
    <row r="3483" spans="1:4" x14ac:dyDescent="0.2">
      <c r="A3483" s="56">
        <v>4752</v>
      </c>
      <c r="B3483" s="56" t="s">
        <v>5217</v>
      </c>
      <c r="C3483" s="56" t="s">
        <v>2142</v>
      </c>
      <c r="D3483" s="62">
        <v>11.71</v>
      </c>
    </row>
    <row r="3484" spans="1:4" x14ac:dyDescent="0.2">
      <c r="A3484" s="56">
        <v>41091</v>
      </c>
      <c r="B3484" s="56" t="s">
        <v>5218</v>
      </c>
      <c r="C3484" s="56" t="s">
        <v>2144</v>
      </c>
      <c r="D3484" s="62">
        <v>2068.08</v>
      </c>
    </row>
    <row r="3485" spans="1:4" x14ac:dyDescent="0.2">
      <c r="A3485" s="56">
        <v>13954</v>
      </c>
      <c r="B3485" s="56" t="s">
        <v>5219</v>
      </c>
      <c r="C3485" s="56" t="s">
        <v>2005</v>
      </c>
      <c r="D3485" s="62">
        <v>7693.61</v>
      </c>
    </row>
    <row r="3486" spans="1:4" x14ac:dyDescent="0.2">
      <c r="A3486" s="56">
        <v>3411</v>
      </c>
      <c r="B3486" s="56" t="s">
        <v>5220</v>
      </c>
      <c r="C3486" s="56" t="s">
        <v>2052</v>
      </c>
      <c r="D3486" s="62">
        <v>83.32</v>
      </c>
    </row>
    <row r="3487" spans="1:4" x14ac:dyDescent="0.2">
      <c r="A3487" s="56">
        <v>39995</v>
      </c>
      <c r="B3487" s="56" t="s">
        <v>5221</v>
      </c>
      <c r="C3487" s="56" t="s">
        <v>2140</v>
      </c>
      <c r="D3487" s="62">
        <v>641.02</v>
      </c>
    </row>
    <row r="3488" spans="1:4" x14ac:dyDescent="0.2">
      <c r="A3488" s="56">
        <v>11615</v>
      </c>
      <c r="B3488" s="56" t="s">
        <v>5222</v>
      </c>
      <c r="C3488" s="56" t="s">
        <v>2376</v>
      </c>
      <c r="D3488" s="62">
        <v>5.43</v>
      </c>
    </row>
    <row r="3489" spans="1:4" x14ac:dyDescent="0.2">
      <c r="A3489" s="56">
        <v>3408</v>
      </c>
      <c r="B3489" s="56" t="s">
        <v>5223</v>
      </c>
      <c r="C3489" s="56" t="s">
        <v>2376</v>
      </c>
      <c r="D3489" s="62">
        <v>14.44</v>
      </c>
    </row>
    <row r="3490" spans="1:4" x14ac:dyDescent="0.2">
      <c r="A3490" s="56">
        <v>3409</v>
      </c>
      <c r="B3490" s="56" t="s">
        <v>5224</v>
      </c>
      <c r="C3490" s="56" t="s">
        <v>2376</v>
      </c>
      <c r="D3490" s="62">
        <v>36.1</v>
      </c>
    </row>
    <row r="3491" spans="1:4" x14ac:dyDescent="0.2">
      <c r="A3491" s="56">
        <v>11427</v>
      </c>
      <c r="B3491" s="56" t="s">
        <v>5225</v>
      </c>
      <c r="C3491" s="56" t="s">
        <v>2052</v>
      </c>
      <c r="D3491" s="62">
        <v>110.86</v>
      </c>
    </row>
    <row r="3492" spans="1:4" x14ac:dyDescent="0.2">
      <c r="A3492" s="56">
        <v>4491</v>
      </c>
      <c r="B3492" s="56" t="s">
        <v>109</v>
      </c>
      <c r="C3492" s="56" t="s">
        <v>2048</v>
      </c>
      <c r="D3492" s="62">
        <v>9.9600000000000009</v>
      </c>
    </row>
    <row r="3493" spans="1:4" x14ac:dyDescent="0.2">
      <c r="A3493" s="56">
        <v>2745</v>
      </c>
      <c r="B3493" s="56" t="s">
        <v>5226</v>
      </c>
      <c r="C3493" s="56" t="s">
        <v>2048</v>
      </c>
      <c r="D3493" s="62">
        <v>3.19</v>
      </c>
    </row>
    <row r="3494" spans="1:4" x14ac:dyDescent="0.2">
      <c r="A3494" s="56">
        <v>14439</v>
      </c>
      <c r="B3494" s="56" t="s">
        <v>5227</v>
      </c>
      <c r="C3494" s="56" t="s">
        <v>2048</v>
      </c>
      <c r="D3494" s="62">
        <v>3.96</v>
      </c>
    </row>
    <row r="3495" spans="1:4" x14ac:dyDescent="0.2">
      <c r="A3495" s="56">
        <v>44496</v>
      </c>
      <c r="B3495" s="56" t="s">
        <v>5228</v>
      </c>
      <c r="C3495" s="56" t="s">
        <v>2005</v>
      </c>
      <c r="D3495" s="62">
        <v>175.99</v>
      </c>
    </row>
    <row r="3496" spans="1:4" x14ac:dyDescent="0.2">
      <c r="A3496" s="56">
        <v>12362</v>
      </c>
      <c r="B3496" s="56" t="s">
        <v>5229</v>
      </c>
      <c r="C3496" s="56" t="s">
        <v>2005</v>
      </c>
      <c r="D3496" s="62">
        <v>14.12</v>
      </c>
    </row>
    <row r="3497" spans="1:4" x14ac:dyDescent="0.2">
      <c r="A3497" s="56">
        <v>421</v>
      </c>
      <c r="B3497" s="56" t="s">
        <v>5230</v>
      </c>
      <c r="C3497" s="56" t="s">
        <v>2005</v>
      </c>
      <c r="D3497" s="62">
        <v>23.07</v>
      </c>
    </row>
    <row r="3498" spans="1:4" x14ac:dyDescent="0.2">
      <c r="A3498" s="56">
        <v>14148</v>
      </c>
      <c r="B3498" s="56" t="s">
        <v>5231</v>
      </c>
      <c r="C3498" s="56" t="s">
        <v>2005</v>
      </c>
      <c r="D3498" s="62">
        <v>0.91</v>
      </c>
    </row>
    <row r="3499" spans="1:4" x14ac:dyDescent="0.2">
      <c r="A3499" s="56">
        <v>4341</v>
      </c>
      <c r="B3499" s="56" t="s">
        <v>5232</v>
      </c>
      <c r="C3499" s="56" t="s">
        <v>2005</v>
      </c>
      <c r="D3499" s="62">
        <v>1.08</v>
      </c>
    </row>
    <row r="3500" spans="1:4" x14ac:dyDescent="0.2">
      <c r="A3500" s="56">
        <v>4337</v>
      </c>
      <c r="B3500" s="56" t="s">
        <v>5233</v>
      </c>
      <c r="C3500" s="56" t="s">
        <v>2005</v>
      </c>
      <c r="D3500" s="62">
        <v>2.73</v>
      </c>
    </row>
    <row r="3501" spans="1:4" x14ac:dyDescent="0.2">
      <c r="A3501" s="56">
        <v>4339</v>
      </c>
      <c r="B3501" s="56" t="s">
        <v>5234</v>
      </c>
      <c r="C3501" s="56" t="s">
        <v>2005</v>
      </c>
      <c r="D3501" s="62">
        <v>0.57999999999999996</v>
      </c>
    </row>
    <row r="3502" spans="1:4" x14ac:dyDescent="0.2">
      <c r="A3502" s="56">
        <v>39997</v>
      </c>
      <c r="B3502" s="56" t="s">
        <v>1053</v>
      </c>
      <c r="C3502" s="56" t="s">
        <v>2005</v>
      </c>
      <c r="D3502" s="62">
        <v>0.32</v>
      </c>
    </row>
    <row r="3503" spans="1:4" x14ac:dyDescent="0.2">
      <c r="A3503" s="56">
        <v>11971</v>
      </c>
      <c r="B3503" s="56" t="s">
        <v>5235</v>
      </c>
      <c r="C3503" s="56" t="s">
        <v>2005</v>
      </c>
      <c r="D3503" s="62">
        <v>4.51</v>
      </c>
    </row>
    <row r="3504" spans="1:4" x14ac:dyDescent="0.2">
      <c r="A3504" s="56">
        <v>4342</v>
      </c>
      <c r="B3504" s="56" t="s">
        <v>5236</v>
      </c>
      <c r="C3504" s="56" t="s">
        <v>2005</v>
      </c>
      <c r="D3504" s="62">
        <v>0.24</v>
      </c>
    </row>
    <row r="3505" spans="1:4" x14ac:dyDescent="0.2">
      <c r="A3505" s="56">
        <v>4330</v>
      </c>
      <c r="B3505" s="56" t="s">
        <v>5237</v>
      </c>
      <c r="C3505" s="56" t="s">
        <v>2005</v>
      </c>
      <c r="D3505" s="62">
        <v>0.16</v>
      </c>
    </row>
    <row r="3506" spans="1:4" x14ac:dyDescent="0.2">
      <c r="A3506" s="56">
        <v>4340</v>
      </c>
      <c r="B3506" s="56" t="s">
        <v>5238</v>
      </c>
      <c r="C3506" s="56" t="s">
        <v>2005</v>
      </c>
      <c r="D3506" s="62">
        <v>1.26</v>
      </c>
    </row>
    <row r="3507" spans="1:4" x14ac:dyDescent="0.2">
      <c r="A3507" s="56">
        <v>5088</v>
      </c>
      <c r="B3507" s="56" t="s">
        <v>5239</v>
      </c>
      <c r="C3507" s="56" t="s">
        <v>2005</v>
      </c>
      <c r="D3507" s="62">
        <v>5.94</v>
      </c>
    </row>
    <row r="3508" spans="1:4" x14ac:dyDescent="0.2">
      <c r="A3508" s="56">
        <v>11154</v>
      </c>
      <c r="B3508" s="56" t="s">
        <v>5240</v>
      </c>
      <c r="C3508" s="56" t="s">
        <v>2005</v>
      </c>
      <c r="D3508" s="62">
        <v>1027.67</v>
      </c>
    </row>
    <row r="3509" spans="1:4" x14ac:dyDescent="0.2">
      <c r="A3509" s="56">
        <v>4989</v>
      </c>
      <c r="B3509" s="56" t="s">
        <v>5241</v>
      </c>
      <c r="C3509" s="56" t="s">
        <v>2005</v>
      </c>
      <c r="D3509" s="62">
        <v>394.6</v>
      </c>
    </row>
    <row r="3510" spans="1:4" x14ac:dyDescent="0.2">
      <c r="A3510" s="56">
        <v>4982</v>
      </c>
      <c r="B3510" s="56" t="s">
        <v>5242</v>
      </c>
      <c r="C3510" s="56" t="s">
        <v>2005</v>
      </c>
      <c r="D3510" s="62">
        <v>370.12</v>
      </c>
    </row>
    <row r="3511" spans="1:4" x14ac:dyDescent="0.2">
      <c r="A3511" s="56">
        <v>4962</v>
      </c>
      <c r="B3511" s="56" t="s">
        <v>5243</v>
      </c>
      <c r="C3511" s="56" t="s">
        <v>2005</v>
      </c>
      <c r="D3511" s="62">
        <v>291.88</v>
      </c>
    </row>
    <row r="3512" spans="1:4" x14ac:dyDescent="0.2">
      <c r="A3512" s="56">
        <v>4981</v>
      </c>
      <c r="B3512" s="56" t="s">
        <v>5244</v>
      </c>
      <c r="C3512" s="56" t="s">
        <v>2005</v>
      </c>
      <c r="D3512" s="62">
        <v>259.85000000000002</v>
      </c>
    </row>
    <row r="3513" spans="1:4" x14ac:dyDescent="0.2">
      <c r="A3513" s="56">
        <v>4964</v>
      </c>
      <c r="B3513" s="56" t="s">
        <v>5245</v>
      </c>
      <c r="C3513" s="56" t="s">
        <v>2005</v>
      </c>
      <c r="D3513" s="62">
        <v>329.65</v>
      </c>
    </row>
    <row r="3514" spans="1:4" x14ac:dyDescent="0.2">
      <c r="A3514" s="56">
        <v>4992</v>
      </c>
      <c r="B3514" s="56" t="s">
        <v>5246</v>
      </c>
      <c r="C3514" s="56" t="s">
        <v>2005</v>
      </c>
      <c r="D3514" s="62">
        <v>322.01</v>
      </c>
    </row>
    <row r="3515" spans="1:4" x14ac:dyDescent="0.2">
      <c r="A3515" s="56">
        <v>4987</v>
      </c>
      <c r="B3515" s="56" t="s">
        <v>5247</v>
      </c>
      <c r="C3515" s="56" t="s">
        <v>2005</v>
      </c>
      <c r="D3515" s="62">
        <v>368.4</v>
      </c>
    </row>
    <row r="3516" spans="1:4" x14ac:dyDescent="0.2">
      <c r="A3516" s="56">
        <v>4930</v>
      </c>
      <c r="B3516" s="56" t="s">
        <v>5248</v>
      </c>
      <c r="C3516" s="56" t="s">
        <v>2376</v>
      </c>
      <c r="D3516" s="62">
        <v>435.28</v>
      </c>
    </row>
    <row r="3517" spans="1:4" x14ac:dyDescent="0.2">
      <c r="A3517" s="56">
        <v>39021</v>
      </c>
      <c r="B3517" s="56" t="s">
        <v>5249</v>
      </c>
      <c r="C3517" s="56" t="s">
        <v>2005</v>
      </c>
      <c r="D3517" s="62">
        <v>462.82</v>
      </c>
    </row>
    <row r="3518" spans="1:4" x14ac:dyDescent="0.2">
      <c r="A3518" s="56">
        <v>39022</v>
      </c>
      <c r="B3518" s="56" t="s">
        <v>1046</v>
      </c>
      <c r="C3518" s="56" t="s">
        <v>2005</v>
      </c>
      <c r="D3518" s="62">
        <v>414.56</v>
      </c>
    </row>
    <row r="3519" spans="1:4" x14ac:dyDescent="0.2">
      <c r="A3519" s="56">
        <v>39024</v>
      </c>
      <c r="B3519" s="56" t="s">
        <v>5250</v>
      </c>
      <c r="C3519" s="56" t="s">
        <v>2005</v>
      </c>
      <c r="D3519" s="62">
        <v>689.76</v>
      </c>
    </row>
    <row r="3520" spans="1:4" x14ac:dyDescent="0.2">
      <c r="A3520" s="56">
        <v>4914</v>
      </c>
      <c r="B3520" s="56" t="s">
        <v>527</v>
      </c>
      <c r="C3520" s="56" t="s">
        <v>2376</v>
      </c>
      <c r="D3520" s="62">
        <v>559.27</v>
      </c>
    </row>
    <row r="3521" spans="1:4" x14ac:dyDescent="0.2">
      <c r="A3521" s="56">
        <v>4917</v>
      </c>
      <c r="B3521" s="56" t="s">
        <v>5251</v>
      </c>
      <c r="C3521" s="56" t="s">
        <v>2376</v>
      </c>
      <c r="D3521" s="62">
        <v>386.24</v>
      </c>
    </row>
    <row r="3522" spans="1:4" x14ac:dyDescent="0.2">
      <c r="A3522" s="56">
        <v>39025</v>
      </c>
      <c r="B3522" s="56" t="s">
        <v>5252</v>
      </c>
      <c r="C3522" s="56" t="s">
        <v>2005</v>
      </c>
      <c r="D3522" s="62">
        <v>707.28</v>
      </c>
    </row>
    <row r="3523" spans="1:4" x14ac:dyDescent="0.2">
      <c r="A3523" s="56">
        <v>4922</v>
      </c>
      <c r="B3523" s="56" t="s">
        <v>5253</v>
      </c>
      <c r="C3523" s="56" t="s">
        <v>2376</v>
      </c>
      <c r="D3523" s="62">
        <v>358.27</v>
      </c>
    </row>
    <row r="3524" spans="1:4" x14ac:dyDescent="0.2">
      <c r="A3524" s="56">
        <v>4911</v>
      </c>
      <c r="B3524" s="56" t="s">
        <v>5254</v>
      </c>
      <c r="C3524" s="56" t="s">
        <v>2376</v>
      </c>
      <c r="D3524" s="62">
        <v>434.28</v>
      </c>
    </row>
    <row r="3525" spans="1:4" x14ac:dyDescent="0.2">
      <c r="A3525" s="56">
        <v>37518</v>
      </c>
      <c r="B3525" s="56" t="s">
        <v>5255</v>
      </c>
      <c r="C3525" s="56" t="s">
        <v>2376</v>
      </c>
      <c r="D3525" s="62">
        <v>705.7</v>
      </c>
    </row>
    <row r="3526" spans="1:4" x14ac:dyDescent="0.2">
      <c r="A3526" s="56">
        <v>4910</v>
      </c>
      <c r="B3526" s="56" t="s">
        <v>5256</v>
      </c>
      <c r="C3526" s="56" t="s">
        <v>2376</v>
      </c>
      <c r="D3526" s="62">
        <v>594.91</v>
      </c>
    </row>
    <row r="3527" spans="1:4" x14ac:dyDescent="0.2">
      <c r="A3527" s="56">
        <v>4943</v>
      </c>
      <c r="B3527" s="56" t="s">
        <v>5257</v>
      </c>
      <c r="C3527" s="56" t="s">
        <v>2376</v>
      </c>
      <c r="D3527" s="62">
        <v>886.28</v>
      </c>
    </row>
    <row r="3528" spans="1:4" x14ac:dyDescent="0.2">
      <c r="A3528" s="56">
        <v>5002</v>
      </c>
      <c r="B3528" s="56" t="s">
        <v>5258</v>
      </c>
      <c r="C3528" s="56" t="s">
        <v>2376</v>
      </c>
      <c r="D3528" s="62">
        <v>570.05999999999995</v>
      </c>
    </row>
    <row r="3529" spans="1:4" x14ac:dyDescent="0.2">
      <c r="A3529" s="56">
        <v>4977</v>
      </c>
      <c r="B3529" s="56" t="s">
        <v>5259</v>
      </c>
      <c r="C3529" s="56" t="s">
        <v>2376</v>
      </c>
      <c r="D3529" s="62">
        <v>384.81</v>
      </c>
    </row>
    <row r="3530" spans="1:4" x14ac:dyDescent="0.2">
      <c r="A3530" s="56">
        <v>5028</v>
      </c>
      <c r="B3530" s="56" t="s">
        <v>5260</v>
      </c>
      <c r="C3530" s="56" t="s">
        <v>2376</v>
      </c>
      <c r="D3530" s="62">
        <v>941.57</v>
      </c>
    </row>
    <row r="3531" spans="1:4" x14ac:dyDescent="0.2">
      <c r="A3531" s="56">
        <v>4998</v>
      </c>
      <c r="B3531" s="56" t="s">
        <v>5261</v>
      </c>
      <c r="C3531" s="56" t="s">
        <v>2376</v>
      </c>
      <c r="D3531" s="62">
        <v>782</v>
      </c>
    </row>
    <row r="3532" spans="1:4" x14ac:dyDescent="0.2">
      <c r="A3532" s="56">
        <v>4969</v>
      </c>
      <c r="B3532" s="56" t="s">
        <v>5262</v>
      </c>
      <c r="C3532" s="56" t="s">
        <v>2376</v>
      </c>
      <c r="D3532" s="62">
        <v>544.24</v>
      </c>
    </row>
    <row r="3533" spans="1:4" x14ac:dyDescent="0.2">
      <c r="A3533" s="56">
        <v>11364</v>
      </c>
      <c r="B3533" s="56" t="s">
        <v>5263</v>
      </c>
      <c r="C3533" s="56" t="s">
        <v>2005</v>
      </c>
      <c r="D3533" s="62">
        <v>223.23</v>
      </c>
    </row>
    <row r="3534" spans="1:4" x14ac:dyDescent="0.2">
      <c r="A3534" s="56">
        <v>11365</v>
      </c>
      <c r="B3534" s="56" t="s">
        <v>5264</v>
      </c>
      <c r="C3534" s="56" t="s">
        <v>2005</v>
      </c>
      <c r="D3534" s="62">
        <v>231.66</v>
      </c>
    </row>
    <row r="3535" spans="1:4" x14ac:dyDescent="0.2">
      <c r="A3535" s="56">
        <v>11366</v>
      </c>
      <c r="B3535" s="56" t="s">
        <v>5265</v>
      </c>
      <c r="C3535" s="56" t="s">
        <v>2005</v>
      </c>
      <c r="D3535" s="62">
        <v>246.25</v>
      </c>
    </row>
    <row r="3536" spans="1:4" x14ac:dyDescent="0.2">
      <c r="A3536" s="56">
        <v>43777</v>
      </c>
      <c r="B3536" s="56" t="s">
        <v>238</v>
      </c>
      <c r="C3536" s="56" t="s">
        <v>2005</v>
      </c>
      <c r="D3536" s="62">
        <v>289.26</v>
      </c>
    </row>
    <row r="3537" spans="1:4" x14ac:dyDescent="0.2">
      <c r="A3537" s="56">
        <v>20322</v>
      </c>
      <c r="B3537" s="56" t="s">
        <v>5266</v>
      </c>
      <c r="C3537" s="56" t="s">
        <v>2005</v>
      </c>
      <c r="D3537" s="62">
        <v>268.52</v>
      </c>
    </row>
    <row r="3538" spans="1:4" x14ac:dyDescent="0.2">
      <c r="A3538" s="56">
        <v>10553</v>
      </c>
      <c r="B3538" s="56" t="s">
        <v>5267</v>
      </c>
      <c r="C3538" s="56" t="s">
        <v>2005</v>
      </c>
      <c r="D3538" s="62">
        <v>243.82</v>
      </c>
    </row>
    <row r="3539" spans="1:4" x14ac:dyDescent="0.2">
      <c r="A3539" s="56">
        <v>5020</v>
      </c>
      <c r="B3539" s="56" t="s">
        <v>5268</v>
      </c>
      <c r="C3539" s="56" t="s">
        <v>2005</v>
      </c>
      <c r="D3539" s="62">
        <v>257.06</v>
      </c>
    </row>
    <row r="3540" spans="1:4" x14ac:dyDescent="0.2">
      <c r="A3540" s="56">
        <v>10554</v>
      </c>
      <c r="B3540" s="56" t="s">
        <v>5269</v>
      </c>
      <c r="C3540" s="56" t="s">
        <v>2005</v>
      </c>
      <c r="D3540" s="62">
        <v>245.98</v>
      </c>
    </row>
    <row r="3541" spans="1:4" x14ac:dyDescent="0.2">
      <c r="A3541" s="56">
        <v>10555</v>
      </c>
      <c r="B3541" s="56" t="s">
        <v>5270</v>
      </c>
      <c r="C3541" s="56" t="s">
        <v>2005</v>
      </c>
      <c r="D3541" s="62">
        <v>268.25</v>
      </c>
    </row>
    <row r="3542" spans="1:4" x14ac:dyDescent="0.2">
      <c r="A3542" s="56">
        <v>10556</v>
      </c>
      <c r="B3542" s="56" t="s">
        <v>505</v>
      </c>
      <c r="C3542" s="56" t="s">
        <v>2005</v>
      </c>
      <c r="D3542" s="62">
        <v>356.67</v>
      </c>
    </row>
    <row r="3543" spans="1:4" x14ac:dyDescent="0.2">
      <c r="A3543" s="56">
        <v>39502</v>
      </c>
      <c r="B3543" s="56" t="s">
        <v>5271</v>
      </c>
      <c r="C3543" s="56" t="s">
        <v>2005</v>
      </c>
      <c r="D3543" s="62">
        <v>500.84</v>
      </c>
    </row>
    <row r="3544" spans="1:4" x14ac:dyDescent="0.2">
      <c r="A3544" s="56">
        <v>39504</v>
      </c>
      <c r="B3544" s="56" t="s">
        <v>5272</v>
      </c>
      <c r="C3544" s="56" t="s">
        <v>2005</v>
      </c>
      <c r="D3544" s="62">
        <v>553.84</v>
      </c>
    </row>
    <row r="3545" spans="1:4" x14ac:dyDescent="0.2">
      <c r="A3545" s="56">
        <v>39503</v>
      </c>
      <c r="B3545" s="56" t="s">
        <v>5273</v>
      </c>
      <c r="C3545" s="56" t="s">
        <v>2005</v>
      </c>
      <c r="D3545" s="62">
        <v>582.9</v>
      </c>
    </row>
    <row r="3546" spans="1:4" x14ac:dyDescent="0.2">
      <c r="A3546" s="56">
        <v>39505</v>
      </c>
      <c r="B3546" s="56" t="s">
        <v>5274</v>
      </c>
      <c r="C3546" s="56" t="s">
        <v>2005</v>
      </c>
      <c r="D3546" s="62">
        <v>628.15</v>
      </c>
    </row>
    <row r="3547" spans="1:4" x14ac:dyDescent="0.2">
      <c r="A3547" s="56">
        <v>44471</v>
      </c>
      <c r="B3547" s="56" t="s">
        <v>5275</v>
      </c>
      <c r="C3547" s="56" t="s">
        <v>2005</v>
      </c>
      <c r="D3547" s="62">
        <v>606.05999999999995</v>
      </c>
    </row>
    <row r="3548" spans="1:4" x14ac:dyDescent="0.2">
      <c r="A3548" s="56">
        <v>4944</v>
      </c>
      <c r="B3548" s="56" t="s">
        <v>5276</v>
      </c>
      <c r="C3548" s="56" t="s">
        <v>2376</v>
      </c>
      <c r="D3548" s="62">
        <v>1324.99</v>
      </c>
    </row>
    <row r="3549" spans="1:4" x14ac:dyDescent="0.2">
      <c r="A3549" s="56">
        <v>21102</v>
      </c>
      <c r="B3549" s="56" t="s">
        <v>5277</v>
      </c>
      <c r="C3549" s="56" t="s">
        <v>2005</v>
      </c>
      <c r="D3549" s="62">
        <v>83.29</v>
      </c>
    </row>
    <row r="3550" spans="1:4" x14ac:dyDescent="0.2">
      <c r="A3550" s="56">
        <v>21101</v>
      </c>
      <c r="B3550" s="56" t="s">
        <v>971</v>
      </c>
      <c r="C3550" s="56" t="s">
        <v>2005</v>
      </c>
      <c r="D3550" s="62">
        <v>53.48</v>
      </c>
    </row>
    <row r="3551" spans="1:4" x14ac:dyDescent="0.2">
      <c r="A3551" s="56">
        <v>34713</v>
      </c>
      <c r="B3551" s="56" t="s">
        <v>5278</v>
      </c>
      <c r="C3551" s="56" t="s">
        <v>2376</v>
      </c>
      <c r="D3551" s="62">
        <v>445.55</v>
      </c>
    </row>
    <row r="3552" spans="1:4" x14ac:dyDescent="0.2">
      <c r="A3552" s="56">
        <v>37563</v>
      </c>
      <c r="B3552" s="56" t="s">
        <v>5279</v>
      </c>
      <c r="C3552" s="56" t="s">
        <v>2376</v>
      </c>
      <c r="D3552" s="62">
        <v>478.97</v>
      </c>
    </row>
    <row r="3553" spans="1:4" x14ac:dyDescent="0.2">
      <c r="A3553" s="56">
        <v>4948</v>
      </c>
      <c r="B3553" s="56" t="s">
        <v>5280</v>
      </c>
      <c r="C3553" s="56" t="s">
        <v>2376</v>
      </c>
      <c r="D3553" s="62">
        <v>416.71</v>
      </c>
    </row>
    <row r="3554" spans="1:4" x14ac:dyDescent="0.2">
      <c r="A3554" s="56">
        <v>37561</v>
      </c>
      <c r="B3554" s="56" t="s">
        <v>5281</v>
      </c>
      <c r="C3554" s="56" t="s">
        <v>2376</v>
      </c>
      <c r="D3554" s="62">
        <v>388.65</v>
      </c>
    </row>
    <row r="3555" spans="1:4" x14ac:dyDescent="0.2">
      <c r="A3555" s="56">
        <v>37562</v>
      </c>
      <c r="B3555" s="56" t="s">
        <v>5282</v>
      </c>
      <c r="C3555" s="56" t="s">
        <v>2376</v>
      </c>
      <c r="D3555" s="62">
        <v>509.56</v>
      </c>
    </row>
    <row r="3556" spans="1:4" x14ac:dyDescent="0.2">
      <c r="A3556" s="56">
        <v>14164</v>
      </c>
      <c r="B3556" s="56" t="s">
        <v>5283</v>
      </c>
      <c r="C3556" s="56" t="s">
        <v>2005</v>
      </c>
      <c r="D3556" s="62">
        <v>2044.58</v>
      </c>
    </row>
    <row r="3557" spans="1:4" x14ac:dyDescent="0.2">
      <c r="A3557" s="56">
        <v>14163</v>
      </c>
      <c r="B3557" s="56" t="s">
        <v>5284</v>
      </c>
      <c r="C3557" s="56" t="s">
        <v>2005</v>
      </c>
      <c r="D3557" s="62">
        <v>2323.8000000000002</v>
      </c>
    </row>
    <row r="3558" spans="1:4" x14ac:dyDescent="0.2">
      <c r="A3558" s="56">
        <v>5051</v>
      </c>
      <c r="B3558" s="56" t="s">
        <v>5285</v>
      </c>
      <c r="C3558" s="56" t="s">
        <v>2005</v>
      </c>
      <c r="D3558" s="62">
        <v>1976.36</v>
      </c>
    </row>
    <row r="3559" spans="1:4" x14ac:dyDescent="0.2">
      <c r="A3559" s="56">
        <v>14162</v>
      </c>
      <c r="B3559" s="56" t="s">
        <v>5286</v>
      </c>
      <c r="C3559" s="56" t="s">
        <v>2005</v>
      </c>
      <c r="D3559" s="62">
        <v>1973.49</v>
      </c>
    </row>
    <row r="3560" spans="1:4" x14ac:dyDescent="0.2">
      <c r="A3560" s="56">
        <v>5052</v>
      </c>
      <c r="B3560" s="56" t="s">
        <v>5287</v>
      </c>
      <c r="C3560" s="56" t="s">
        <v>2005</v>
      </c>
      <c r="D3560" s="62">
        <v>1472.5</v>
      </c>
    </row>
    <row r="3561" spans="1:4" x14ac:dyDescent="0.2">
      <c r="A3561" s="56">
        <v>14166</v>
      </c>
      <c r="B3561" s="56" t="s">
        <v>5288</v>
      </c>
      <c r="C3561" s="56" t="s">
        <v>2005</v>
      </c>
      <c r="D3561" s="62">
        <v>1491.2</v>
      </c>
    </row>
    <row r="3562" spans="1:4" x14ac:dyDescent="0.2">
      <c r="A3562" s="56">
        <v>14165</v>
      </c>
      <c r="B3562" s="56" t="s">
        <v>5289</v>
      </c>
      <c r="C3562" s="56" t="s">
        <v>2005</v>
      </c>
      <c r="D3562" s="62">
        <v>2065.84</v>
      </c>
    </row>
    <row r="3563" spans="1:4" x14ac:dyDescent="0.2">
      <c r="A3563" s="56">
        <v>5050</v>
      </c>
      <c r="B3563" s="56" t="s">
        <v>5290</v>
      </c>
      <c r="C3563" s="56" t="s">
        <v>2005</v>
      </c>
      <c r="D3563" s="62">
        <v>508.45</v>
      </c>
    </row>
    <row r="3564" spans="1:4" x14ac:dyDescent="0.2">
      <c r="A3564" s="56">
        <v>12366</v>
      </c>
      <c r="B3564" s="56" t="s">
        <v>5291</v>
      </c>
      <c r="C3564" s="56" t="s">
        <v>2005</v>
      </c>
      <c r="D3564" s="62">
        <v>1250.04</v>
      </c>
    </row>
    <row r="3565" spans="1:4" x14ac:dyDescent="0.2">
      <c r="A3565" s="56">
        <v>5045</v>
      </c>
      <c r="B3565" s="56" t="s">
        <v>5292</v>
      </c>
      <c r="C3565" s="56" t="s">
        <v>2005</v>
      </c>
      <c r="D3565" s="62">
        <v>1726.86</v>
      </c>
    </row>
    <row r="3566" spans="1:4" x14ac:dyDescent="0.2">
      <c r="A3566" s="56">
        <v>5035</v>
      </c>
      <c r="B3566" s="56" t="s">
        <v>5293</v>
      </c>
      <c r="C3566" s="56" t="s">
        <v>2005</v>
      </c>
      <c r="D3566" s="62">
        <v>1985.48</v>
      </c>
    </row>
    <row r="3567" spans="1:4" x14ac:dyDescent="0.2">
      <c r="A3567" s="56">
        <v>41180</v>
      </c>
      <c r="B3567" s="56" t="s">
        <v>5294</v>
      </c>
      <c r="C3567" s="56" t="s">
        <v>2005</v>
      </c>
      <c r="D3567" s="62">
        <v>4463.32</v>
      </c>
    </row>
    <row r="3568" spans="1:4" x14ac:dyDescent="0.2">
      <c r="A3568" s="56">
        <v>41181</v>
      </c>
      <c r="B3568" s="56" t="s">
        <v>5295</v>
      </c>
      <c r="C3568" s="56" t="s">
        <v>2005</v>
      </c>
      <c r="D3568" s="62">
        <v>5909.3</v>
      </c>
    </row>
    <row r="3569" spans="1:4" x14ac:dyDescent="0.2">
      <c r="A3569" s="56">
        <v>41182</v>
      </c>
      <c r="B3569" s="56" t="s">
        <v>5296</v>
      </c>
      <c r="C3569" s="56" t="s">
        <v>2005</v>
      </c>
      <c r="D3569" s="62">
        <v>8477.3799999999992</v>
      </c>
    </row>
    <row r="3570" spans="1:4" x14ac:dyDescent="0.2">
      <c r="A3570" s="56">
        <v>41183</v>
      </c>
      <c r="B3570" s="56" t="s">
        <v>5297</v>
      </c>
      <c r="C3570" s="56" t="s">
        <v>2005</v>
      </c>
      <c r="D3570" s="62">
        <v>10584.18</v>
      </c>
    </row>
    <row r="3571" spans="1:4" x14ac:dyDescent="0.2">
      <c r="A3571" s="56">
        <v>41184</v>
      </c>
      <c r="B3571" s="56" t="s">
        <v>5298</v>
      </c>
      <c r="C3571" s="56" t="s">
        <v>2005</v>
      </c>
      <c r="D3571" s="62">
        <v>16115.06</v>
      </c>
    </row>
    <row r="3572" spans="1:4" x14ac:dyDescent="0.2">
      <c r="A3572" s="56">
        <v>41185</v>
      </c>
      <c r="B3572" s="56" t="s">
        <v>5299</v>
      </c>
      <c r="C3572" s="56" t="s">
        <v>2005</v>
      </c>
      <c r="D3572" s="62">
        <v>5976.19</v>
      </c>
    </row>
    <row r="3573" spans="1:4" x14ac:dyDescent="0.2">
      <c r="A3573" s="56">
        <v>41186</v>
      </c>
      <c r="B3573" s="56" t="s">
        <v>5300</v>
      </c>
      <c r="C3573" s="56" t="s">
        <v>2005</v>
      </c>
      <c r="D3573" s="62">
        <v>8374.94</v>
      </c>
    </row>
    <row r="3574" spans="1:4" x14ac:dyDescent="0.2">
      <c r="A3574" s="56">
        <v>41187</v>
      </c>
      <c r="B3574" s="56" t="s">
        <v>5301</v>
      </c>
      <c r="C3574" s="56" t="s">
        <v>2005</v>
      </c>
      <c r="D3574" s="62">
        <v>11231.49</v>
      </c>
    </row>
    <row r="3575" spans="1:4" x14ac:dyDescent="0.2">
      <c r="A3575" s="56">
        <v>41188</v>
      </c>
      <c r="B3575" s="56" t="s">
        <v>5302</v>
      </c>
      <c r="C3575" s="56" t="s">
        <v>2005</v>
      </c>
      <c r="D3575" s="62">
        <v>14362.57</v>
      </c>
    </row>
    <row r="3576" spans="1:4" x14ac:dyDescent="0.2">
      <c r="A3576" s="56">
        <v>5036</v>
      </c>
      <c r="B3576" s="56" t="s">
        <v>5303</v>
      </c>
      <c r="C3576" s="56" t="s">
        <v>2005</v>
      </c>
      <c r="D3576" s="62">
        <v>3046.08</v>
      </c>
    </row>
    <row r="3577" spans="1:4" x14ac:dyDescent="0.2">
      <c r="A3577" s="56">
        <v>41189</v>
      </c>
      <c r="B3577" s="56" t="s">
        <v>5304</v>
      </c>
      <c r="C3577" s="56" t="s">
        <v>2005</v>
      </c>
      <c r="D3577" s="62">
        <v>18464.580000000002</v>
      </c>
    </row>
    <row r="3578" spans="1:4" x14ac:dyDescent="0.2">
      <c r="A3578" s="56">
        <v>41190</v>
      </c>
      <c r="B3578" s="56" t="s">
        <v>5305</v>
      </c>
      <c r="C3578" s="56" t="s">
        <v>2005</v>
      </c>
      <c r="D3578" s="62">
        <v>6421.33</v>
      </c>
    </row>
    <row r="3579" spans="1:4" x14ac:dyDescent="0.2">
      <c r="A3579" s="56">
        <v>41191</v>
      </c>
      <c r="B3579" s="56" t="s">
        <v>5306</v>
      </c>
      <c r="C3579" s="56" t="s">
        <v>2005</v>
      </c>
      <c r="D3579" s="62">
        <v>9846.8700000000008</v>
      </c>
    </row>
    <row r="3580" spans="1:4" x14ac:dyDescent="0.2">
      <c r="A3580" s="56">
        <v>41192</v>
      </c>
      <c r="B3580" s="56" t="s">
        <v>5307</v>
      </c>
      <c r="C3580" s="56" t="s">
        <v>2005</v>
      </c>
      <c r="D3580" s="62">
        <v>10265.290000000001</v>
      </c>
    </row>
    <row r="3581" spans="1:4" x14ac:dyDescent="0.2">
      <c r="A3581" s="56">
        <v>41193</v>
      </c>
      <c r="B3581" s="56" t="s">
        <v>5308</v>
      </c>
      <c r="C3581" s="56" t="s">
        <v>2005</v>
      </c>
      <c r="D3581" s="62">
        <v>16773.150000000001</v>
      </c>
    </row>
    <row r="3582" spans="1:4" x14ac:dyDescent="0.2">
      <c r="A3582" s="56">
        <v>41194</v>
      </c>
      <c r="B3582" s="56" t="s">
        <v>5309</v>
      </c>
      <c r="C3582" s="56" t="s">
        <v>2005</v>
      </c>
      <c r="D3582" s="62">
        <v>20014.169999999998</v>
      </c>
    </row>
    <row r="3583" spans="1:4" x14ac:dyDescent="0.2">
      <c r="A3583" s="56">
        <v>5044</v>
      </c>
      <c r="B3583" s="56" t="s">
        <v>5310</v>
      </c>
      <c r="C3583" s="56" t="s">
        <v>2005</v>
      </c>
      <c r="D3583" s="62">
        <v>1076.97</v>
      </c>
    </row>
    <row r="3584" spans="1:4" x14ac:dyDescent="0.2">
      <c r="A3584" s="56">
        <v>5059</v>
      </c>
      <c r="B3584" s="56" t="s">
        <v>5311</v>
      </c>
      <c r="C3584" s="56" t="s">
        <v>2005</v>
      </c>
      <c r="D3584" s="62">
        <v>1287.92</v>
      </c>
    </row>
    <row r="3585" spans="1:4" x14ac:dyDescent="0.2">
      <c r="A3585" s="56">
        <v>41201</v>
      </c>
      <c r="B3585" s="56" t="s">
        <v>5312</v>
      </c>
      <c r="C3585" s="56" t="s">
        <v>2005</v>
      </c>
      <c r="D3585" s="62">
        <v>2613.73</v>
      </c>
    </row>
    <row r="3586" spans="1:4" x14ac:dyDescent="0.2">
      <c r="A3586" s="56">
        <v>41199</v>
      </c>
      <c r="B3586" s="56" t="s">
        <v>5313</v>
      </c>
      <c r="C3586" s="56" t="s">
        <v>2005</v>
      </c>
      <c r="D3586" s="62">
        <v>839.89</v>
      </c>
    </row>
    <row r="3587" spans="1:4" x14ac:dyDescent="0.2">
      <c r="A3587" s="56">
        <v>5057</v>
      </c>
      <c r="B3587" s="56" t="s">
        <v>5314</v>
      </c>
      <c r="C3587" s="56" t="s">
        <v>2005</v>
      </c>
      <c r="D3587" s="62">
        <v>1137.05</v>
      </c>
    </row>
    <row r="3588" spans="1:4" x14ac:dyDescent="0.2">
      <c r="A3588" s="56">
        <v>41200</v>
      </c>
      <c r="B3588" s="56" t="s">
        <v>5315</v>
      </c>
      <c r="C3588" s="56" t="s">
        <v>2005</v>
      </c>
      <c r="D3588" s="62">
        <v>1634.72</v>
      </c>
    </row>
    <row r="3589" spans="1:4" x14ac:dyDescent="0.2">
      <c r="A3589" s="56">
        <v>41205</v>
      </c>
      <c r="B3589" s="56" t="s">
        <v>5316</v>
      </c>
      <c r="C3589" s="56" t="s">
        <v>2005</v>
      </c>
      <c r="D3589" s="62">
        <v>3029.1</v>
      </c>
    </row>
    <row r="3590" spans="1:4" x14ac:dyDescent="0.2">
      <c r="A3590" s="56">
        <v>41202</v>
      </c>
      <c r="B3590" s="56" t="s">
        <v>5317</v>
      </c>
      <c r="C3590" s="56" t="s">
        <v>2005</v>
      </c>
      <c r="D3590" s="62">
        <v>883.91</v>
      </c>
    </row>
    <row r="3591" spans="1:4" x14ac:dyDescent="0.2">
      <c r="A3591" s="56">
        <v>41206</v>
      </c>
      <c r="B3591" s="56" t="s">
        <v>5318</v>
      </c>
      <c r="C3591" s="56" t="s">
        <v>2005</v>
      </c>
      <c r="D3591" s="62">
        <v>3993.74</v>
      </c>
    </row>
    <row r="3592" spans="1:4" x14ac:dyDescent="0.2">
      <c r="A3592" s="56">
        <v>12372</v>
      </c>
      <c r="B3592" s="56" t="s">
        <v>5319</v>
      </c>
      <c r="C3592" s="56" t="s">
        <v>2005</v>
      </c>
      <c r="D3592" s="62">
        <v>928.11</v>
      </c>
    </row>
    <row r="3593" spans="1:4" x14ac:dyDescent="0.2">
      <c r="A3593" s="56">
        <v>41207</v>
      </c>
      <c r="B3593" s="56" t="s">
        <v>5320</v>
      </c>
      <c r="C3593" s="56" t="s">
        <v>2005</v>
      </c>
      <c r="D3593" s="62">
        <v>5376.36</v>
      </c>
    </row>
    <row r="3594" spans="1:4" x14ac:dyDescent="0.2">
      <c r="A3594" s="56">
        <v>41203</v>
      </c>
      <c r="B3594" s="56" t="s">
        <v>5321</v>
      </c>
      <c r="C3594" s="56" t="s">
        <v>2005</v>
      </c>
      <c r="D3594" s="62">
        <v>1415.93</v>
      </c>
    </row>
    <row r="3595" spans="1:4" x14ac:dyDescent="0.2">
      <c r="A3595" s="56">
        <v>41204</v>
      </c>
      <c r="B3595" s="56" t="s">
        <v>1345</v>
      </c>
      <c r="C3595" s="56" t="s">
        <v>2005</v>
      </c>
      <c r="D3595" s="62">
        <v>2001.76</v>
      </c>
    </row>
    <row r="3596" spans="1:4" x14ac:dyDescent="0.2">
      <c r="A3596" s="56">
        <v>41210</v>
      </c>
      <c r="B3596" s="56" t="s">
        <v>5322</v>
      </c>
      <c r="C3596" s="56" t="s">
        <v>2005</v>
      </c>
      <c r="D3596" s="62">
        <v>3343.9</v>
      </c>
    </row>
    <row r="3597" spans="1:4" x14ac:dyDescent="0.2">
      <c r="A3597" s="56">
        <v>41208</v>
      </c>
      <c r="B3597" s="56" t="s">
        <v>5323</v>
      </c>
      <c r="C3597" s="56" t="s">
        <v>2005</v>
      </c>
      <c r="D3597" s="62">
        <v>1170.56</v>
      </c>
    </row>
    <row r="3598" spans="1:4" x14ac:dyDescent="0.2">
      <c r="A3598" s="56">
        <v>41211</v>
      </c>
      <c r="B3598" s="56" t="s">
        <v>5324</v>
      </c>
      <c r="C3598" s="56" t="s">
        <v>2005</v>
      </c>
      <c r="D3598" s="62">
        <v>4711.5</v>
      </c>
    </row>
    <row r="3599" spans="1:4" x14ac:dyDescent="0.2">
      <c r="A3599" s="56">
        <v>13339</v>
      </c>
      <c r="B3599" s="56" t="s">
        <v>5325</v>
      </c>
      <c r="C3599" s="56" t="s">
        <v>2005</v>
      </c>
      <c r="D3599" s="62">
        <v>1586.39</v>
      </c>
    </row>
    <row r="3600" spans="1:4" x14ac:dyDescent="0.2">
      <c r="A3600" s="56">
        <v>41213</v>
      </c>
      <c r="B3600" s="56" t="s">
        <v>5326</v>
      </c>
      <c r="C3600" s="56" t="s">
        <v>2005</v>
      </c>
      <c r="D3600" s="62">
        <v>9765.7900000000009</v>
      </c>
    </row>
    <row r="3601" spans="1:4" x14ac:dyDescent="0.2">
      <c r="A3601" s="56">
        <v>41209</v>
      </c>
      <c r="B3601" s="56" t="s">
        <v>5327</v>
      </c>
      <c r="C3601" s="56" t="s">
        <v>2005</v>
      </c>
      <c r="D3601" s="62">
        <v>2182.6799999999998</v>
      </c>
    </row>
    <row r="3602" spans="1:4" x14ac:dyDescent="0.2">
      <c r="A3602" s="56">
        <v>41216</v>
      </c>
      <c r="B3602" s="56" t="s">
        <v>5328</v>
      </c>
      <c r="C3602" s="56" t="s">
        <v>2005</v>
      </c>
      <c r="D3602" s="62">
        <v>4088.44</v>
      </c>
    </row>
    <row r="3603" spans="1:4" x14ac:dyDescent="0.2">
      <c r="A3603" s="56">
        <v>41217</v>
      </c>
      <c r="B3603" s="56" t="s">
        <v>5329</v>
      </c>
      <c r="C3603" s="56" t="s">
        <v>2005</v>
      </c>
      <c r="D3603" s="62">
        <v>6555.22</v>
      </c>
    </row>
    <row r="3604" spans="1:4" x14ac:dyDescent="0.2">
      <c r="A3604" s="56">
        <v>41218</v>
      </c>
      <c r="B3604" s="56" t="s">
        <v>5330</v>
      </c>
      <c r="C3604" s="56" t="s">
        <v>2005</v>
      </c>
      <c r="D3604" s="62">
        <v>8790.75</v>
      </c>
    </row>
    <row r="3605" spans="1:4" x14ac:dyDescent="0.2">
      <c r="A3605" s="56">
        <v>41214</v>
      </c>
      <c r="B3605" s="56" t="s">
        <v>5331</v>
      </c>
      <c r="C3605" s="56" t="s">
        <v>2005</v>
      </c>
      <c r="D3605" s="62">
        <v>1853.51</v>
      </c>
    </row>
    <row r="3606" spans="1:4" x14ac:dyDescent="0.2">
      <c r="A3606" s="56">
        <v>41215</v>
      </c>
      <c r="B3606" s="56" t="s">
        <v>5332</v>
      </c>
      <c r="C3606" s="56" t="s">
        <v>2005</v>
      </c>
      <c r="D3606" s="62">
        <v>2790.72</v>
      </c>
    </row>
    <row r="3607" spans="1:4" x14ac:dyDescent="0.2">
      <c r="A3607" s="56">
        <v>41221</v>
      </c>
      <c r="B3607" s="56" t="s">
        <v>5333</v>
      </c>
      <c r="C3607" s="56" t="s">
        <v>2005</v>
      </c>
      <c r="D3607" s="62">
        <v>8080.56</v>
      </c>
    </row>
    <row r="3608" spans="1:4" x14ac:dyDescent="0.2">
      <c r="A3608" s="56">
        <v>41222</v>
      </c>
      <c r="B3608" s="56" t="s">
        <v>5334</v>
      </c>
      <c r="C3608" s="56" t="s">
        <v>2005</v>
      </c>
      <c r="D3608" s="62">
        <v>11563.38</v>
      </c>
    </row>
    <row r="3609" spans="1:4" x14ac:dyDescent="0.2">
      <c r="A3609" s="56">
        <v>41195</v>
      </c>
      <c r="B3609" s="56" t="s">
        <v>5335</v>
      </c>
      <c r="C3609" s="56" t="s">
        <v>2005</v>
      </c>
      <c r="D3609" s="62">
        <v>594.32000000000005</v>
      </c>
    </row>
    <row r="3610" spans="1:4" x14ac:dyDescent="0.2">
      <c r="A3610" s="56">
        <v>41198</v>
      </c>
      <c r="B3610" s="56" t="s">
        <v>5336</v>
      </c>
      <c r="C3610" s="56" t="s">
        <v>2005</v>
      </c>
      <c r="D3610" s="62">
        <v>2322.48</v>
      </c>
    </row>
    <row r="3611" spans="1:4" x14ac:dyDescent="0.2">
      <c r="A3611" s="56">
        <v>41196</v>
      </c>
      <c r="B3611" s="56" t="s">
        <v>5337</v>
      </c>
      <c r="C3611" s="56" t="s">
        <v>2005</v>
      </c>
      <c r="D3611" s="62">
        <v>736.7</v>
      </c>
    </row>
    <row r="3612" spans="1:4" x14ac:dyDescent="0.2">
      <c r="A3612" s="56">
        <v>5033</v>
      </c>
      <c r="B3612" s="56" t="s">
        <v>5338</v>
      </c>
      <c r="C3612" s="56" t="s">
        <v>2005</v>
      </c>
      <c r="D3612" s="62">
        <v>967.25</v>
      </c>
    </row>
    <row r="3613" spans="1:4" x14ac:dyDescent="0.2">
      <c r="A3613" s="56">
        <v>41197</v>
      </c>
      <c r="B3613" s="56" t="s">
        <v>5339</v>
      </c>
      <c r="C3613" s="56" t="s">
        <v>2005</v>
      </c>
      <c r="D3613" s="62">
        <v>1436.72</v>
      </c>
    </row>
    <row r="3614" spans="1:4" x14ac:dyDescent="0.2">
      <c r="A3614" s="56">
        <v>12388</v>
      </c>
      <c r="B3614" s="56" t="s">
        <v>5340</v>
      </c>
      <c r="C3614" s="56" t="s">
        <v>2005</v>
      </c>
      <c r="D3614" s="62">
        <v>300.95999999999998</v>
      </c>
    </row>
    <row r="3615" spans="1:4" x14ac:dyDescent="0.2">
      <c r="A3615" s="56">
        <v>2731</v>
      </c>
      <c r="B3615" s="56" t="s">
        <v>5341</v>
      </c>
      <c r="C3615" s="56" t="s">
        <v>2048</v>
      </c>
      <c r="D3615" s="62">
        <v>91.31</v>
      </c>
    </row>
    <row r="3616" spans="1:4" x14ac:dyDescent="0.2">
      <c r="A3616" s="56">
        <v>41457</v>
      </c>
      <c r="B3616" s="56" t="s">
        <v>5342</v>
      </c>
      <c r="C3616" s="56" t="s">
        <v>2005</v>
      </c>
      <c r="D3616" s="62">
        <v>1571.16</v>
      </c>
    </row>
    <row r="3617" spans="1:4" x14ac:dyDescent="0.2">
      <c r="A3617" s="56">
        <v>41458</v>
      </c>
      <c r="B3617" s="56" t="s">
        <v>5343</v>
      </c>
      <c r="C3617" s="56" t="s">
        <v>2005</v>
      </c>
      <c r="D3617" s="62">
        <v>2193.42</v>
      </c>
    </row>
    <row r="3618" spans="1:4" x14ac:dyDescent="0.2">
      <c r="A3618" s="56">
        <v>41459</v>
      </c>
      <c r="B3618" s="56" t="s">
        <v>5344</v>
      </c>
      <c r="C3618" s="56" t="s">
        <v>2005</v>
      </c>
      <c r="D3618" s="62">
        <v>3059.66</v>
      </c>
    </row>
    <row r="3619" spans="1:4" x14ac:dyDescent="0.2">
      <c r="A3619" s="56">
        <v>41461</v>
      </c>
      <c r="B3619" s="56" t="s">
        <v>5345</v>
      </c>
      <c r="C3619" s="56" t="s">
        <v>2005</v>
      </c>
      <c r="D3619" s="62">
        <v>4171.6899999999996</v>
      </c>
    </row>
    <row r="3620" spans="1:4" x14ac:dyDescent="0.2">
      <c r="A3620" s="56">
        <v>44537</v>
      </c>
      <c r="B3620" s="56" t="s">
        <v>5346</v>
      </c>
      <c r="C3620" s="56" t="s">
        <v>2971</v>
      </c>
      <c r="D3620" s="62">
        <v>513.79999999999995</v>
      </c>
    </row>
    <row r="3621" spans="1:4" x14ac:dyDescent="0.2">
      <c r="A3621" s="56">
        <v>11844</v>
      </c>
      <c r="B3621" s="56" t="s">
        <v>5347</v>
      </c>
      <c r="C3621" s="56" t="s">
        <v>2048</v>
      </c>
      <c r="D3621" s="62">
        <v>27.9</v>
      </c>
    </row>
    <row r="3622" spans="1:4" x14ac:dyDescent="0.2">
      <c r="A3622" s="56">
        <v>4465</v>
      </c>
      <c r="B3622" s="56" t="s">
        <v>5348</v>
      </c>
      <c r="C3622" s="56" t="s">
        <v>2048</v>
      </c>
      <c r="D3622" s="62">
        <v>23.18</v>
      </c>
    </row>
    <row r="3623" spans="1:4" x14ac:dyDescent="0.2">
      <c r="A3623" s="56">
        <v>35273</v>
      </c>
      <c r="B3623" s="56" t="s">
        <v>5349</v>
      </c>
      <c r="C3623" s="56" t="s">
        <v>2048</v>
      </c>
      <c r="D3623" s="62">
        <v>27.8</v>
      </c>
    </row>
    <row r="3624" spans="1:4" x14ac:dyDescent="0.2">
      <c r="A3624" s="56">
        <v>4470</v>
      </c>
      <c r="B3624" s="56" t="s">
        <v>5350</v>
      </c>
      <c r="C3624" s="56" t="s">
        <v>2048</v>
      </c>
      <c r="D3624" s="62">
        <v>64.17</v>
      </c>
    </row>
    <row r="3625" spans="1:4" x14ac:dyDescent="0.2">
      <c r="A3625" s="56">
        <v>20208</v>
      </c>
      <c r="B3625" s="56" t="s">
        <v>5351</v>
      </c>
      <c r="C3625" s="56" t="s">
        <v>2048</v>
      </c>
      <c r="D3625" s="62">
        <v>57.75</v>
      </c>
    </row>
    <row r="3626" spans="1:4" x14ac:dyDescent="0.2">
      <c r="A3626" s="56">
        <v>20204</v>
      </c>
      <c r="B3626" s="56" t="s">
        <v>5352</v>
      </c>
      <c r="C3626" s="56" t="s">
        <v>2048</v>
      </c>
      <c r="D3626" s="62">
        <v>42.78</v>
      </c>
    </row>
    <row r="3627" spans="1:4" x14ac:dyDescent="0.2">
      <c r="A3627" s="56">
        <v>4437</v>
      </c>
      <c r="B3627" s="56" t="s">
        <v>5353</v>
      </c>
      <c r="C3627" s="56" t="s">
        <v>2048</v>
      </c>
      <c r="D3627" s="62">
        <v>48.12</v>
      </c>
    </row>
    <row r="3628" spans="1:4" x14ac:dyDescent="0.2">
      <c r="A3628" s="56">
        <v>14580</v>
      </c>
      <c r="B3628" s="56" t="s">
        <v>5354</v>
      </c>
      <c r="C3628" s="56" t="s">
        <v>2048</v>
      </c>
      <c r="D3628" s="62">
        <v>48.12</v>
      </c>
    </row>
    <row r="3629" spans="1:4" x14ac:dyDescent="0.2">
      <c r="A3629" s="56">
        <v>40304</v>
      </c>
      <c r="B3629" s="56" t="s">
        <v>350</v>
      </c>
      <c r="C3629" s="56" t="s">
        <v>2052</v>
      </c>
      <c r="D3629" s="62">
        <v>25.11</v>
      </c>
    </row>
    <row r="3630" spans="1:4" x14ac:dyDescent="0.2">
      <c r="A3630" s="56">
        <v>5065</v>
      </c>
      <c r="B3630" s="56" t="s">
        <v>5355</v>
      </c>
      <c r="C3630" s="56" t="s">
        <v>2052</v>
      </c>
      <c r="D3630" s="62">
        <v>38.700000000000003</v>
      </c>
    </row>
    <row r="3631" spans="1:4" x14ac:dyDescent="0.2">
      <c r="A3631" s="56">
        <v>5072</v>
      </c>
      <c r="B3631" s="56" t="s">
        <v>5356</v>
      </c>
      <c r="C3631" s="56" t="s">
        <v>2052</v>
      </c>
      <c r="D3631" s="62">
        <v>35.799999999999997</v>
      </c>
    </row>
    <row r="3632" spans="1:4" x14ac:dyDescent="0.2">
      <c r="A3632" s="56">
        <v>5066</v>
      </c>
      <c r="B3632" s="56" t="s">
        <v>5357</v>
      </c>
      <c r="C3632" s="56" t="s">
        <v>2052</v>
      </c>
      <c r="D3632" s="62">
        <v>26.81</v>
      </c>
    </row>
    <row r="3633" spans="1:4" x14ac:dyDescent="0.2">
      <c r="A3633" s="56">
        <v>5063</v>
      </c>
      <c r="B3633" s="56" t="s">
        <v>5358</v>
      </c>
      <c r="C3633" s="56" t="s">
        <v>2052</v>
      </c>
      <c r="D3633" s="62">
        <v>24.27</v>
      </c>
    </row>
    <row r="3634" spans="1:4" x14ac:dyDescent="0.2">
      <c r="A3634" s="56">
        <v>20247</v>
      </c>
      <c r="B3634" s="56" t="s">
        <v>5359</v>
      </c>
      <c r="C3634" s="56" t="s">
        <v>2052</v>
      </c>
      <c r="D3634" s="62">
        <v>22.53</v>
      </c>
    </row>
    <row r="3635" spans="1:4" x14ac:dyDescent="0.2">
      <c r="A3635" s="56">
        <v>5074</v>
      </c>
      <c r="B3635" s="56" t="s">
        <v>348</v>
      </c>
      <c r="C3635" s="56" t="s">
        <v>2052</v>
      </c>
      <c r="D3635" s="62">
        <v>22.79</v>
      </c>
    </row>
    <row r="3636" spans="1:4" x14ac:dyDescent="0.2">
      <c r="A3636" s="56">
        <v>5067</v>
      </c>
      <c r="B3636" s="56" t="s">
        <v>5360</v>
      </c>
      <c r="C3636" s="56" t="s">
        <v>2052</v>
      </c>
      <c r="D3636" s="62">
        <v>21.68</v>
      </c>
    </row>
    <row r="3637" spans="1:4" x14ac:dyDescent="0.2">
      <c r="A3637" s="56">
        <v>5078</v>
      </c>
      <c r="B3637" s="56" t="s">
        <v>5361</v>
      </c>
      <c r="C3637" s="56" t="s">
        <v>2052</v>
      </c>
      <c r="D3637" s="62">
        <v>21.44</v>
      </c>
    </row>
    <row r="3638" spans="1:4" x14ac:dyDescent="0.2">
      <c r="A3638" s="56">
        <v>5068</v>
      </c>
      <c r="B3638" s="56" t="s">
        <v>131</v>
      </c>
      <c r="C3638" s="56" t="s">
        <v>2052</v>
      </c>
      <c r="D3638" s="62">
        <v>20.34</v>
      </c>
    </row>
    <row r="3639" spans="1:4" x14ac:dyDescent="0.2">
      <c r="A3639" s="56">
        <v>5073</v>
      </c>
      <c r="B3639" s="56" t="s">
        <v>347</v>
      </c>
      <c r="C3639" s="56" t="s">
        <v>2052</v>
      </c>
      <c r="D3639" s="62">
        <v>20.74</v>
      </c>
    </row>
    <row r="3640" spans="1:4" x14ac:dyDescent="0.2">
      <c r="A3640" s="56">
        <v>5069</v>
      </c>
      <c r="B3640" s="56" t="s">
        <v>818</v>
      </c>
      <c r="C3640" s="56" t="s">
        <v>2052</v>
      </c>
      <c r="D3640" s="62">
        <v>20.74</v>
      </c>
    </row>
    <row r="3641" spans="1:4" x14ac:dyDescent="0.2">
      <c r="A3641" s="56">
        <v>5070</v>
      </c>
      <c r="B3641" s="56" t="s">
        <v>5362</v>
      </c>
      <c r="C3641" s="56" t="s">
        <v>2052</v>
      </c>
      <c r="D3641" s="62">
        <v>20.96</v>
      </c>
    </row>
    <row r="3642" spans="1:4" x14ac:dyDescent="0.2">
      <c r="A3642" s="56">
        <v>5071</v>
      </c>
      <c r="B3642" s="56" t="s">
        <v>5363</v>
      </c>
      <c r="C3642" s="56" t="s">
        <v>2052</v>
      </c>
      <c r="D3642" s="62">
        <v>20.34</v>
      </c>
    </row>
    <row r="3643" spans="1:4" x14ac:dyDescent="0.2">
      <c r="A3643" s="56">
        <v>5061</v>
      </c>
      <c r="B3643" s="56" t="s">
        <v>125</v>
      </c>
      <c r="C3643" s="56" t="s">
        <v>2052</v>
      </c>
      <c r="D3643" s="62">
        <v>20</v>
      </c>
    </row>
    <row r="3644" spans="1:4" x14ac:dyDescent="0.2">
      <c r="A3644" s="56">
        <v>5075</v>
      </c>
      <c r="B3644" s="56" t="s">
        <v>111</v>
      </c>
      <c r="C3644" s="56" t="s">
        <v>2052</v>
      </c>
      <c r="D3644" s="62">
        <v>20.34</v>
      </c>
    </row>
    <row r="3645" spans="1:4" x14ac:dyDescent="0.2">
      <c r="A3645" s="56">
        <v>39027</v>
      </c>
      <c r="B3645" s="56" t="s">
        <v>5364</v>
      </c>
      <c r="C3645" s="56" t="s">
        <v>2052</v>
      </c>
      <c r="D3645" s="62">
        <v>20.32</v>
      </c>
    </row>
    <row r="3646" spans="1:4" x14ac:dyDescent="0.2">
      <c r="A3646" s="56">
        <v>5062</v>
      </c>
      <c r="B3646" s="56" t="s">
        <v>5365</v>
      </c>
      <c r="C3646" s="56" t="s">
        <v>2052</v>
      </c>
      <c r="D3646" s="62">
        <v>20.61</v>
      </c>
    </row>
    <row r="3647" spans="1:4" x14ac:dyDescent="0.2">
      <c r="A3647" s="56">
        <v>40568</v>
      </c>
      <c r="B3647" s="56" t="s">
        <v>5366</v>
      </c>
      <c r="C3647" s="56" t="s">
        <v>2052</v>
      </c>
      <c r="D3647" s="62">
        <v>20.5</v>
      </c>
    </row>
    <row r="3648" spans="1:4" x14ac:dyDescent="0.2">
      <c r="A3648" s="56">
        <v>39026</v>
      </c>
      <c r="B3648" s="56" t="s">
        <v>5367</v>
      </c>
      <c r="C3648" s="56" t="s">
        <v>2052</v>
      </c>
      <c r="D3648" s="62">
        <v>22.88</v>
      </c>
    </row>
    <row r="3649" spans="1:4" x14ac:dyDescent="0.2">
      <c r="A3649" s="56">
        <v>42431</v>
      </c>
      <c r="B3649" s="56" t="s">
        <v>5368</v>
      </c>
      <c r="C3649" s="56" t="s">
        <v>2005</v>
      </c>
      <c r="D3649" s="62">
        <v>3922.99</v>
      </c>
    </row>
    <row r="3650" spans="1:4" x14ac:dyDescent="0.2">
      <c r="A3650" s="56">
        <v>44074</v>
      </c>
      <c r="B3650" s="56" t="s">
        <v>5369</v>
      </c>
      <c r="C3650" s="56" t="s">
        <v>2053</v>
      </c>
      <c r="D3650" s="62">
        <v>820.69</v>
      </c>
    </row>
    <row r="3651" spans="1:4" x14ac:dyDescent="0.2">
      <c r="A3651" s="56">
        <v>44072</v>
      </c>
      <c r="B3651" s="56" t="s">
        <v>5370</v>
      </c>
      <c r="C3651" s="56" t="s">
        <v>2053</v>
      </c>
      <c r="D3651" s="62">
        <v>110.93</v>
      </c>
    </row>
    <row r="3652" spans="1:4" x14ac:dyDescent="0.2">
      <c r="A3652" s="56">
        <v>511</v>
      </c>
      <c r="B3652" s="56" t="s">
        <v>623</v>
      </c>
      <c r="C3652" s="56" t="s">
        <v>2053</v>
      </c>
      <c r="D3652" s="62">
        <v>19.260000000000002</v>
      </c>
    </row>
    <row r="3653" spans="1:4" x14ac:dyDescent="0.2">
      <c r="A3653" s="56">
        <v>37540</v>
      </c>
      <c r="B3653" s="56" t="s">
        <v>5371</v>
      </c>
      <c r="C3653" s="56" t="s">
        <v>2005</v>
      </c>
      <c r="D3653" s="62">
        <v>98321.19</v>
      </c>
    </row>
    <row r="3654" spans="1:4" x14ac:dyDescent="0.2">
      <c r="A3654" s="56">
        <v>37548</v>
      </c>
      <c r="B3654" s="56" t="s">
        <v>5372</v>
      </c>
      <c r="C3654" s="56" t="s">
        <v>2005</v>
      </c>
      <c r="D3654" s="62">
        <v>130324.25</v>
      </c>
    </row>
    <row r="3655" spans="1:4" x14ac:dyDescent="0.2">
      <c r="A3655" s="56">
        <v>39828</v>
      </c>
      <c r="B3655" s="56" t="s">
        <v>5373</v>
      </c>
      <c r="C3655" s="56" t="s">
        <v>2005</v>
      </c>
      <c r="D3655" s="62">
        <v>781.82</v>
      </c>
    </row>
    <row r="3656" spans="1:4" x14ac:dyDescent="0.2">
      <c r="A3656" s="56">
        <v>12273</v>
      </c>
      <c r="B3656" s="56" t="s">
        <v>5374</v>
      </c>
      <c r="C3656" s="56" t="s">
        <v>2005</v>
      </c>
      <c r="D3656" s="62">
        <v>112.17</v>
      </c>
    </row>
    <row r="3657" spans="1:4" x14ac:dyDescent="0.2">
      <c r="A3657" s="56">
        <v>38392</v>
      </c>
      <c r="B3657" s="56" t="s">
        <v>5375</v>
      </c>
      <c r="C3657" s="56" t="s">
        <v>2005</v>
      </c>
      <c r="D3657" s="62">
        <v>59.19</v>
      </c>
    </row>
    <row r="3658" spans="1:4" x14ac:dyDescent="0.2">
      <c r="A3658" s="56">
        <v>11735</v>
      </c>
      <c r="B3658" s="56" t="s">
        <v>5376</v>
      </c>
      <c r="C3658" s="56" t="s">
        <v>2005</v>
      </c>
      <c r="D3658" s="62">
        <v>6.48</v>
      </c>
    </row>
    <row r="3659" spans="1:4" x14ac:dyDescent="0.2">
      <c r="A3659" s="56">
        <v>11737</v>
      </c>
      <c r="B3659" s="56" t="s">
        <v>5377</v>
      </c>
      <c r="C3659" s="56" t="s">
        <v>2005</v>
      </c>
      <c r="D3659" s="62">
        <v>9.19</v>
      </c>
    </row>
    <row r="3660" spans="1:4" x14ac:dyDescent="0.2">
      <c r="A3660" s="56">
        <v>11738</v>
      </c>
      <c r="B3660" s="56" t="s">
        <v>5378</v>
      </c>
      <c r="C3660" s="56" t="s">
        <v>2005</v>
      </c>
      <c r="D3660" s="62">
        <v>11.59</v>
      </c>
    </row>
    <row r="3661" spans="1:4" x14ac:dyDescent="0.2">
      <c r="A3661" s="56">
        <v>36143</v>
      </c>
      <c r="B3661" s="56" t="s">
        <v>5379</v>
      </c>
      <c r="C3661" s="56" t="s">
        <v>2005</v>
      </c>
      <c r="D3661" s="62">
        <v>27.67</v>
      </c>
    </row>
    <row r="3662" spans="1:4" x14ac:dyDescent="0.2">
      <c r="A3662" s="56">
        <v>36142</v>
      </c>
      <c r="B3662" s="56" t="s">
        <v>5380</v>
      </c>
      <c r="C3662" s="56" t="s">
        <v>2005</v>
      </c>
      <c r="D3662" s="62">
        <v>2.02</v>
      </c>
    </row>
    <row r="3663" spans="1:4" x14ac:dyDescent="0.2">
      <c r="A3663" s="56">
        <v>36146</v>
      </c>
      <c r="B3663" s="56" t="s">
        <v>5381</v>
      </c>
      <c r="C3663" s="56" t="s">
        <v>2005</v>
      </c>
      <c r="D3663" s="62">
        <v>229.5</v>
      </c>
    </row>
    <row r="3664" spans="1:4" x14ac:dyDescent="0.2">
      <c r="A3664" s="56">
        <v>39015</v>
      </c>
      <c r="B3664" s="56" t="s">
        <v>5382</v>
      </c>
      <c r="C3664" s="56" t="s">
        <v>2005</v>
      </c>
      <c r="D3664" s="62">
        <v>0.97</v>
      </c>
    </row>
    <row r="3665" spans="1:4" x14ac:dyDescent="0.2">
      <c r="A3665" s="56">
        <v>38377</v>
      </c>
      <c r="B3665" s="56" t="s">
        <v>5383</v>
      </c>
      <c r="C3665" s="56" t="s">
        <v>2005</v>
      </c>
      <c r="D3665" s="62">
        <v>47.75</v>
      </c>
    </row>
    <row r="3666" spans="1:4" x14ac:dyDescent="0.2">
      <c r="A3666" s="56">
        <v>38376</v>
      </c>
      <c r="B3666" s="56" t="s">
        <v>5384</v>
      </c>
      <c r="C3666" s="56" t="s">
        <v>2005</v>
      </c>
      <c r="D3666" s="62">
        <v>54.45</v>
      </c>
    </row>
    <row r="3667" spans="1:4" x14ac:dyDescent="0.2">
      <c r="A3667" s="56">
        <v>38116</v>
      </c>
      <c r="B3667" s="56" t="s">
        <v>5385</v>
      </c>
      <c r="C3667" s="56" t="s">
        <v>2005</v>
      </c>
      <c r="D3667" s="62">
        <v>6.48</v>
      </c>
    </row>
    <row r="3668" spans="1:4" x14ac:dyDescent="0.2">
      <c r="A3668" s="56">
        <v>38066</v>
      </c>
      <c r="B3668" s="56" t="s">
        <v>5386</v>
      </c>
      <c r="C3668" s="56" t="s">
        <v>2005</v>
      </c>
      <c r="D3668" s="62">
        <v>10.7</v>
      </c>
    </row>
    <row r="3669" spans="1:4" x14ac:dyDescent="0.2">
      <c r="A3669" s="56">
        <v>38117</v>
      </c>
      <c r="B3669" s="56" t="s">
        <v>5387</v>
      </c>
      <c r="C3669" s="56" t="s">
        <v>2005</v>
      </c>
      <c r="D3669" s="62">
        <v>11.04</v>
      </c>
    </row>
    <row r="3670" spans="1:4" x14ac:dyDescent="0.2">
      <c r="A3670" s="56">
        <v>38067</v>
      </c>
      <c r="B3670" s="56" t="s">
        <v>5388</v>
      </c>
      <c r="C3670" s="56" t="s">
        <v>2005</v>
      </c>
      <c r="D3670" s="62">
        <v>15.07</v>
      </c>
    </row>
    <row r="3671" spans="1:4" x14ac:dyDescent="0.2">
      <c r="A3671" s="56">
        <v>11522</v>
      </c>
      <c r="B3671" s="56" t="s">
        <v>5389</v>
      </c>
      <c r="C3671" s="56" t="s">
        <v>2005</v>
      </c>
      <c r="D3671" s="62">
        <v>11.51</v>
      </c>
    </row>
    <row r="3672" spans="1:4" x14ac:dyDescent="0.2">
      <c r="A3672" s="56">
        <v>43600</v>
      </c>
      <c r="B3672" s="56" t="s">
        <v>5390</v>
      </c>
      <c r="C3672" s="56" t="s">
        <v>2005</v>
      </c>
      <c r="D3672" s="62">
        <v>46.11</v>
      </c>
    </row>
    <row r="3673" spans="1:4" x14ac:dyDescent="0.2">
      <c r="A3673" s="56">
        <v>5080</v>
      </c>
      <c r="B3673" s="56" t="s">
        <v>483</v>
      </c>
      <c r="C3673" s="56" t="s">
        <v>2005</v>
      </c>
      <c r="D3673" s="62">
        <v>17.98</v>
      </c>
    </row>
    <row r="3674" spans="1:4" x14ac:dyDescent="0.2">
      <c r="A3674" s="56">
        <v>38168</v>
      </c>
      <c r="B3674" s="56" t="s">
        <v>5391</v>
      </c>
      <c r="C3674" s="56" t="s">
        <v>2005</v>
      </c>
      <c r="D3674" s="62">
        <v>125.54</v>
      </c>
    </row>
    <row r="3675" spans="1:4" x14ac:dyDescent="0.2">
      <c r="A3675" s="56">
        <v>43601</v>
      </c>
      <c r="B3675" s="56" t="s">
        <v>5392</v>
      </c>
      <c r="C3675" s="56" t="s">
        <v>2005</v>
      </c>
      <c r="D3675" s="62">
        <v>62.77</v>
      </c>
    </row>
    <row r="3676" spans="1:4" x14ac:dyDescent="0.2">
      <c r="A3676" s="56">
        <v>13393</v>
      </c>
      <c r="B3676" s="56" t="s">
        <v>5393</v>
      </c>
      <c r="C3676" s="56" t="s">
        <v>2005</v>
      </c>
      <c r="D3676" s="62">
        <v>450.6</v>
      </c>
    </row>
    <row r="3677" spans="1:4" x14ac:dyDescent="0.2">
      <c r="A3677" s="56">
        <v>13395</v>
      </c>
      <c r="B3677" s="56" t="s">
        <v>5394</v>
      </c>
      <c r="C3677" s="56" t="s">
        <v>2005</v>
      </c>
      <c r="D3677" s="62">
        <v>631.47</v>
      </c>
    </row>
    <row r="3678" spans="1:4" x14ac:dyDescent="0.2">
      <c r="A3678" s="56">
        <v>12039</v>
      </c>
      <c r="B3678" s="56" t="s">
        <v>1112</v>
      </c>
      <c r="C3678" s="56" t="s">
        <v>2005</v>
      </c>
      <c r="D3678" s="62">
        <v>663.61</v>
      </c>
    </row>
    <row r="3679" spans="1:4" x14ac:dyDescent="0.2">
      <c r="A3679" s="56">
        <v>13396</v>
      </c>
      <c r="B3679" s="56" t="s">
        <v>5395</v>
      </c>
      <c r="C3679" s="56" t="s">
        <v>2005</v>
      </c>
      <c r="D3679" s="62">
        <v>932</v>
      </c>
    </row>
    <row r="3680" spans="1:4" x14ac:dyDescent="0.2">
      <c r="A3680" s="56">
        <v>12041</v>
      </c>
      <c r="B3680" s="56" t="s">
        <v>1115</v>
      </c>
      <c r="C3680" s="56" t="s">
        <v>2005</v>
      </c>
      <c r="D3680" s="62">
        <v>761.04</v>
      </c>
    </row>
    <row r="3681" spans="1:4" x14ac:dyDescent="0.2">
      <c r="A3681" s="56">
        <v>12043</v>
      </c>
      <c r="B3681" s="56" t="s">
        <v>5396</v>
      </c>
      <c r="C3681" s="56" t="s">
        <v>2005</v>
      </c>
      <c r="D3681" s="62">
        <v>1606.81</v>
      </c>
    </row>
    <row r="3682" spans="1:4" x14ac:dyDescent="0.2">
      <c r="A3682" s="56">
        <v>39762</v>
      </c>
      <c r="B3682" s="56" t="s">
        <v>5397</v>
      </c>
      <c r="C3682" s="56" t="s">
        <v>2005</v>
      </c>
      <c r="D3682" s="62">
        <v>764.88</v>
      </c>
    </row>
    <row r="3683" spans="1:4" x14ac:dyDescent="0.2">
      <c r="A3683" s="56">
        <v>12042</v>
      </c>
      <c r="B3683" s="56" t="s">
        <v>5398</v>
      </c>
      <c r="C3683" s="56" t="s">
        <v>2005</v>
      </c>
      <c r="D3683" s="62">
        <v>1116.7</v>
      </c>
    </row>
    <row r="3684" spans="1:4" x14ac:dyDescent="0.2">
      <c r="A3684" s="56">
        <v>39763</v>
      </c>
      <c r="B3684" s="56" t="s">
        <v>5399</v>
      </c>
      <c r="C3684" s="56" t="s">
        <v>2005</v>
      </c>
      <c r="D3684" s="62">
        <v>1306.96</v>
      </c>
    </row>
    <row r="3685" spans="1:4" x14ac:dyDescent="0.2">
      <c r="A3685" s="56">
        <v>39760</v>
      </c>
      <c r="B3685" s="56" t="s">
        <v>5400</v>
      </c>
      <c r="C3685" s="56" t="s">
        <v>2005</v>
      </c>
      <c r="D3685" s="62">
        <v>1302.6600000000001</v>
      </c>
    </row>
    <row r="3686" spans="1:4" x14ac:dyDescent="0.2">
      <c r="A3686" s="56">
        <v>39756</v>
      </c>
      <c r="B3686" s="56" t="s">
        <v>5401</v>
      </c>
      <c r="C3686" s="56" t="s">
        <v>2005</v>
      </c>
      <c r="D3686" s="62">
        <v>467.73</v>
      </c>
    </row>
    <row r="3687" spans="1:4" x14ac:dyDescent="0.2">
      <c r="A3687" s="56">
        <v>12038</v>
      </c>
      <c r="B3687" s="56" t="s">
        <v>5402</v>
      </c>
      <c r="C3687" s="56" t="s">
        <v>2005</v>
      </c>
      <c r="D3687" s="62">
        <v>584.45000000000005</v>
      </c>
    </row>
    <row r="3688" spans="1:4" x14ac:dyDescent="0.2">
      <c r="A3688" s="56">
        <v>39757</v>
      </c>
      <c r="B3688" s="56" t="s">
        <v>5403</v>
      </c>
      <c r="C3688" s="56" t="s">
        <v>2005</v>
      </c>
      <c r="D3688" s="62">
        <v>540.42999999999995</v>
      </c>
    </row>
    <row r="3689" spans="1:4" x14ac:dyDescent="0.2">
      <c r="A3689" s="56">
        <v>39758</v>
      </c>
      <c r="B3689" s="56" t="s">
        <v>5404</v>
      </c>
      <c r="C3689" s="56" t="s">
        <v>2005</v>
      </c>
      <c r="D3689" s="62">
        <v>787.6</v>
      </c>
    </row>
    <row r="3690" spans="1:4" x14ac:dyDescent="0.2">
      <c r="A3690" s="56">
        <v>39759</v>
      </c>
      <c r="B3690" s="56" t="s">
        <v>5405</v>
      </c>
      <c r="C3690" s="56" t="s">
        <v>2005</v>
      </c>
      <c r="D3690" s="62">
        <v>972.69</v>
      </c>
    </row>
    <row r="3691" spans="1:4" x14ac:dyDescent="0.2">
      <c r="A3691" s="56">
        <v>39761</v>
      </c>
      <c r="B3691" s="56" t="s">
        <v>5406</v>
      </c>
      <c r="C3691" s="56" t="s">
        <v>2005</v>
      </c>
      <c r="D3691" s="62">
        <v>1169.21</v>
      </c>
    </row>
    <row r="3692" spans="1:4" x14ac:dyDescent="0.2">
      <c r="A3692" s="56">
        <v>39805</v>
      </c>
      <c r="B3692" s="56" t="s">
        <v>5407</v>
      </c>
      <c r="C3692" s="56" t="s">
        <v>2005</v>
      </c>
      <c r="D3692" s="62">
        <v>117.21</v>
      </c>
    </row>
    <row r="3693" spans="1:4" x14ac:dyDescent="0.2">
      <c r="A3693" s="56">
        <v>39806</v>
      </c>
      <c r="B3693" s="56" t="s">
        <v>5408</v>
      </c>
      <c r="C3693" s="56" t="s">
        <v>2005</v>
      </c>
      <c r="D3693" s="62">
        <v>217.17</v>
      </c>
    </row>
    <row r="3694" spans="1:4" x14ac:dyDescent="0.2">
      <c r="A3694" s="56">
        <v>39807</v>
      </c>
      <c r="B3694" s="56" t="s">
        <v>5409</v>
      </c>
      <c r="C3694" s="56" t="s">
        <v>2005</v>
      </c>
      <c r="D3694" s="62">
        <v>470.66</v>
      </c>
    </row>
    <row r="3695" spans="1:4" x14ac:dyDescent="0.2">
      <c r="A3695" s="56">
        <v>43100</v>
      </c>
      <c r="B3695" s="56" t="s">
        <v>5410</v>
      </c>
      <c r="C3695" s="56" t="s">
        <v>2005</v>
      </c>
      <c r="D3695" s="62">
        <v>367.95</v>
      </c>
    </row>
    <row r="3696" spans="1:4" x14ac:dyDescent="0.2">
      <c r="A3696" s="56">
        <v>39804</v>
      </c>
      <c r="B3696" s="56" t="s">
        <v>5411</v>
      </c>
      <c r="C3696" s="56" t="s">
        <v>2005</v>
      </c>
      <c r="D3696" s="62">
        <v>68.83</v>
      </c>
    </row>
    <row r="3697" spans="1:4" x14ac:dyDescent="0.2">
      <c r="A3697" s="56">
        <v>39796</v>
      </c>
      <c r="B3697" s="56" t="s">
        <v>5412</v>
      </c>
      <c r="C3697" s="56" t="s">
        <v>2005</v>
      </c>
      <c r="D3697" s="62">
        <v>71.290000000000006</v>
      </c>
    </row>
    <row r="3698" spans="1:4" x14ac:dyDescent="0.2">
      <c r="A3698" s="56">
        <v>39797</v>
      </c>
      <c r="B3698" s="56" t="s">
        <v>5413</v>
      </c>
      <c r="C3698" s="56" t="s">
        <v>2005</v>
      </c>
      <c r="D3698" s="62">
        <v>111.91</v>
      </c>
    </row>
    <row r="3699" spans="1:4" x14ac:dyDescent="0.2">
      <c r="A3699" s="56">
        <v>39798</v>
      </c>
      <c r="B3699" s="56" t="s">
        <v>5414</v>
      </c>
      <c r="C3699" s="56" t="s">
        <v>2005</v>
      </c>
      <c r="D3699" s="62">
        <v>191.96</v>
      </c>
    </row>
    <row r="3700" spans="1:4" x14ac:dyDescent="0.2">
      <c r="A3700" s="56">
        <v>39794</v>
      </c>
      <c r="B3700" s="56" t="s">
        <v>5415</v>
      </c>
      <c r="C3700" s="56" t="s">
        <v>2005</v>
      </c>
      <c r="D3700" s="62">
        <v>30.26</v>
      </c>
    </row>
    <row r="3701" spans="1:4" x14ac:dyDescent="0.2">
      <c r="A3701" s="56">
        <v>39795</v>
      </c>
      <c r="B3701" s="56" t="s">
        <v>5416</v>
      </c>
      <c r="C3701" s="56" t="s">
        <v>2005</v>
      </c>
      <c r="D3701" s="62">
        <v>47.8</v>
      </c>
    </row>
    <row r="3702" spans="1:4" x14ac:dyDescent="0.2">
      <c r="A3702" s="56">
        <v>39799</v>
      </c>
      <c r="B3702" s="56" t="s">
        <v>5417</v>
      </c>
      <c r="C3702" s="56" t="s">
        <v>2005</v>
      </c>
      <c r="D3702" s="62">
        <v>35.270000000000003</v>
      </c>
    </row>
    <row r="3703" spans="1:4" x14ac:dyDescent="0.2">
      <c r="A3703" s="56">
        <v>39801</v>
      </c>
      <c r="B3703" s="56" t="s">
        <v>5418</v>
      </c>
      <c r="C3703" s="56" t="s">
        <v>2005</v>
      </c>
      <c r="D3703" s="62">
        <v>100.95</v>
      </c>
    </row>
    <row r="3704" spans="1:4" x14ac:dyDescent="0.2">
      <c r="A3704" s="56">
        <v>39802</v>
      </c>
      <c r="B3704" s="56" t="s">
        <v>5419</v>
      </c>
      <c r="C3704" s="56" t="s">
        <v>2005</v>
      </c>
      <c r="D3704" s="62">
        <v>147.97</v>
      </c>
    </row>
    <row r="3705" spans="1:4" x14ac:dyDescent="0.2">
      <c r="A3705" s="56">
        <v>39803</v>
      </c>
      <c r="B3705" s="56" t="s">
        <v>5420</v>
      </c>
      <c r="C3705" s="56" t="s">
        <v>2005</v>
      </c>
      <c r="D3705" s="62">
        <v>206.43</v>
      </c>
    </row>
    <row r="3706" spans="1:4" x14ac:dyDescent="0.2">
      <c r="A3706" s="56">
        <v>39800</v>
      </c>
      <c r="B3706" s="56" t="s">
        <v>5421</v>
      </c>
      <c r="C3706" s="56" t="s">
        <v>2005</v>
      </c>
      <c r="D3706" s="62">
        <v>60.08</v>
      </c>
    </row>
    <row r="3707" spans="1:4" x14ac:dyDescent="0.2">
      <c r="A3707" s="56">
        <v>43837</v>
      </c>
      <c r="B3707" s="56" t="s">
        <v>5422</v>
      </c>
      <c r="C3707" s="56" t="s">
        <v>2005</v>
      </c>
      <c r="D3707" s="62">
        <v>1286.93</v>
      </c>
    </row>
    <row r="3708" spans="1:4" x14ac:dyDescent="0.2">
      <c r="A3708" s="56">
        <v>43836</v>
      </c>
      <c r="B3708" s="56" t="s">
        <v>5423</v>
      </c>
      <c r="C3708" s="56" t="s">
        <v>2005</v>
      </c>
      <c r="D3708" s="62">
        <v>2618.67</v>
      </c>
    </row>
    <row r="3709" spans="1:4" x14ac:dyDescent="0.2">
      <c r="A3709" s="56">
        <v>21059</v>
      </c>
      <c r="B3709" s="56" t="s">
        <v>5424</v>
      </c>
      <c r="C3709" s="56" t="s">
        <v>2005</v>
      </c>
      <c r="D3709" s="62">
        <v>61.51</v>
      </c>
    </row>
    <row r="3710" spans="1:4" x14ac:dyDescent="0.2">
      <c r="A3710" s="56">
        <v>11234</v>
      </c>
      <c r="B3710" s="56" t="s">
        <v>5425</v>
      </c>
      <c r="C3710" s="56" t="s">
        <v>2005</v>
      </c>
      <c r="D3710" s="62">
        <v>92.71</v>
      </c>
    </row>
    <row r="3711" spans="1:4" x14ac:dyDescent="0.2">
      <c r="A3711" s="56">
        <v>21060</v>
      </c>
      <c r="B3711" s="56" t="s">
        <v>5426</v>
      </c>
      <c r="C3711" s="56" t="s">
        <v>2005</v>
      </c>
      <c r="D3711" s="62">
        <v>114.1</v>
      </c>
    </row>
    <row r="3712" spans="1:4" x14ac:dyDescent="0.2">
      <c r="A3712" s="56">
        <v>21061</v>
      </c>
      <c r="B3712" s="56" t="s">
        <v>5427</v>
      </c>
      <c r="C3712" s="56" t="s">
        <v>2005</v>
      </c>
      <c r="D3712" s="62">
        <v>142.63</v>
      </c>
    </row>
    <row r="3713" spans="1:4" x14ac:dyDescent="0.2">
      <c r="A3713" s="56">
        <v>21062</v>
      </c>
      <c r="B3713" s="56" t="s">
        <v>5428</v>
      </c>
      <c r="C3713" s="56" t="s">
        <v>2005</v>
      </c>
      <c r="D3713" s="62">
        <v>224.65</v>
      </c>
    </row>
    <row r="3714" spans="1:4" x14ac:dyDescent="0.2">
      <c r="A3714" s="56">
        <v>11708</v>
      </c>
      <c r="B3714" s="56" t="s">
        <v>5429</v>
      </c>
      <c r="C3714" s="56" t="s">
        <v>2005</v>
      </c>
      <c r="D3714" s="62">
        <v>24.51</v>
      </c>
    </row>
    <row r="3715" spans="1:4" x14ac:dyDescent="0.2">
      <c r="A3715" s="56">
        <v>11709</v>
      </c>
      <c r="B3715" s="56" t="s">
        <v>5430</v>
      </c>
      <c r="C3715" s="56" t="s">
        <v>2005</v>
      </c>
      <c r="D3715" s="62">
        <v>57.58</v>
      </c>
    </row>
    <row r="3716" spans="1:4" x14ac:dyDescent="0.2">
      <c r="A3716" s="56">
        <v>11710</v>
      </c>
      <c r="B3716" s="56" t="s">
        <v>5431</v>
      </c>
      <c r="C3716" s="56" t="s">
        <v>2005</v>
      </c>
      <c r="D3716" s="62">
        <v>132.38</v>
      </c>
    </row>
    <row r="3717" spans="1:4" x14ac:dyDescent="0.2">
      <c r="A3717" s="56">
        <v>11707</v>
      </c>
      <c r="B3717" s="56" t="s">
        <v>5432</v>
      </c>
      <c r="C3717" s="56" t="s">
        <v>2005</v>
      </c>
      <c r="D3717" s="62">
        <v>18.36</v>
      </c>
    </row>
    <row r="3718" spans="1:4" x14ac:dyDescent="0.2">
      <c r="A3718" s="56">
        <v>5102</v>
      </c>
      <c r="B3718" s="56" t="s">
        <v>5433</v>
      </c>
      <c r="C3718" s="56" t="s">
        <v>2005</v>
      </c>
      <c r="D3718" s="62">
        <v>9.11</v>
      </c>
    </row>
    <row r="3719" spans="1:4" x14ac:dyDescent="0.2">
      <c r="A3719" s="56">
        <v>11739</v>
      </c>
      <c r="B3719" s="56" t="s">
        <v>809</v>
      </c>
      <c r="C3719" s="56" t="s">
        <v>2005</v>
      </c>
      <c r="D3719" s="62">
        <v>6.49</v>
      </c>
    </row>
    <row r="3720" spans="1:4" x14ac:dyDescent="0.2">
      <c r="A3720" s="56">
        <v>11711</v>
      </c>
      <c r="B3720" s="56" t="s">
        <v>5434</v>
      </c>
      <c r="C3720" s="56" t="s">
        <v>2005</v>
      </c>
      <c r="D3720" s="62">
        <v>7.59</v>
      </c>
    </row>
    <row r="3721" spans="1:4" x14ac:dyDescent="0.2">
      <c r="A3721" s="56">
        <v>11741</v>
      </c>
      <c r="B3721" s="56" t="s">
        <v>5435</v>
      </c>
      <c r="C3721" s="56" t="s">
        <v>2005</v>
      </c>
      <c r="D3721" s="62">
        <v>8.26</v>
      </c>
    </row>
    <row r="3722" spans="1:4" x14ac:dyDescent="0.2">
      <c r="A3722" s="56">
        <v>11745</v>
      </c>
      <c r="B3722" s="56" t="s">
        <v>5436</v>
      </c>
      <c r="C3722" s="56" t="s">
        <v>2005</v>
      </c>
      <c r="D3722" s="62">
        <v>10.89</v>
      </c>
    </row>
    <row r="3723" spans="1:4" x14ac:dyDescent="0.2">
      <c r="A3723" s="56">
        <v>11743</v>
      </c>
      <c r="B3723" s="56" t="s">
        <v>5437</v>
      </c>
      <c r="C3723" s="56" t="s">
        <v>2005</v>
      </c>
      <c r="D3723" s="62">
        <v>6.94</v>
      </c>
    </row>
    <row r="3724" spans="1:4" x14ac:dyDescent="0.2">
      <c r="A3724" s="56">
        <v>40985</v>
      </c>
      <c r="B3724" s="56" t="s">
        <v>5438</v>
      </c>
      <c r="C3724" s="56" t="s">
        <v>2144</v>
      </c>
      <c r="D3724" s="62">
        <v>2194.06</v>
      </c>
    </row>
    <row r="3725" spans="1:4" x14ac:dyDescent="0.2">
      <c r="A3725" s="56">
        <v>44502</v>
      </c>
      <c r="B3725" s="56" t="s">
        <v>5439</v>
      </c>
      <c r="C3725" s="56" t="s">
        <v>2142</v>
      </c>
      <c r="D3725" s="62">
        <v>12.42</v>
      </c>
    </row>
    <row r="3726" spans="1:4" x14ac:dyDescent="0.2">
      <c r="A3726" s="56">
        <v>1088</v>
      </c>
      <c r="B3726" s="56" t="s">
        <v>5440</v>
      </c>
      <c r="C3726" s="56" t="s">
        <v>2005</v>
      </c>
      <c r="D3726" s="62">
        <v>29.8</v>
      </c>
    </row>
    <row r="3727" spans="1:4" x14ac:dyDescent="0.2">
      <c r="A3727" s="56">
        <v>1087</v>
      </c>
      <c r="B3727" s="56" t="s">
        <v>5441</v>
      </c>
      <c r="C3727" s="56" t="s">
        <v>2005</v>
      </c>
      <c r="D3727" s="62">
        <v>37.22</v>
      </c>
    </row>
    <row r="3728" spans="1:4" x14ac:dyDescent="0.2">
      <c r="A3728" s="56">
        <v>38777</v>
      </c>
      <c r="B3728" s="56" t="s">
        <v>5442</v>
      </c>
      <c r="C3728" s="56" t="s">
        <v>2005</v>
      </c>
      <c r="D3728" s="62">
        <v>74.14</v>
      </c>
    </row>
    <row r="3729" spans="1:4" x14ac:dyDescent="0.2">
      <c r="A3729" s="56">
        <v>1086</v>
      </c>
      <c r="B3729" s="56" t="s">
        <v>5443</v>
      </c>
      <c r="C3729" s="56" t="s">
        <v>2005</v>
      </c>
      <c r="D3729" s="62">
        <v>39.119999999999997</v>
      </c>
    </row>
    <row r="3730" spans="1:4" x14ac:dyDescent="0.2">
      <c r="A3730" s="56">
        <v>1079</v>
      </c>
      <c r="B3730" s="56" t="s">
        <v>5444</v>
      </c>
      <c r="C3730" s="56" t="s">
        <v>2005</v>
      </c>
      <c r="D3730" s="62">
        <v>40.44</v>
      </c>
    </row>
    <row r="3731" spans="1:4" x14ac:dyDescent="0.2">
      <c r="A3731" s="56">
        <v>39374</v>
      </c>
      <c r="B3731" s="56" t="s">
        <v>5445</v>
      </c>
      <c r="C3731" s="56" t="s">
        <v>2005</v>
      </c>
      <c r="D3731" s="62">
        <v>100.4</v>
      </c>
    </row>
    <row r="3732" spans="1:4" x14ac:dyDescent="0.2">
      <c r="A3732" s="56">
        <v>1082</v>
      </c>
      <c r="B3732" s="56" t="s">
        <v>5446</v>
      </c>
      <c r="C3732" s="56" t="s">
        <v>2005</v>
      </c>
      <c r="D3732" s="62">
        <v>254.26</v>
      </c>
    </row>
    <row r="3733" spans="1:4" x14ac:dyDescent="0.2">
      <c r="A3733" s="56">
        <v>12316</v>
      </c>
      <c r="B3733" s="56" t="s">
        <v>5447</v>
      </c>
      <c r="C3733" s="56" t="s">
        <v>2005</v>
      </c>
      <c r="D3733" s="62">
        <v>116.53</v>
      </c>
    </row>
    <row r="3734" spans="1:4" x14ac:dyDescent="0.2">
      <c r="A3734" s="56">
        <v>12317</v>
      </c>
      <c r="B3734" s="56" t="s">
        <v>5448</v>
      </c>
      <c r="C3734" s="56" t="s">
        <v>2005</v>
      </c>
      <c r="D3734" s="62">
        <v>138.97</v>
      </c>
    </row>
    <row r="3735" spans="1:4" x14ac:dyDescent="0.2">
      <c r="A3735" s="56">
        <v>12318</v>
      </c>
      <c r="B3735" s="56" t="s">
        <v>5449</v>
      </c>
      <c r="C3735" s="56" t="s">
        <v>2005</v>
      </c>
      <c r="D3735" s="62">
        <v>160.1</v>
      </c>
    </row>
    <row r="3736" spans="1:4" x14ac:dyDescent="0.2">
      <c r="A3736" s="56">
        <v>5104</v>
      </c>
      <c r="B3736" s="56" t="s">
        <v>613</v>
      </c>
      <c r="C3736" s="56" t="s">
        <v>2052</v>
      </c>
      <c r="D3736" s="62">
        <v>67.040000000000006</v>
      </c>
    </row>
    <row r="3737" spans="1:4" x14ac:dyDescent="0.2">
      <c r="A3737" s="56">
        <v>44530</v>
      </c>
      <c r="B3737" s="56" t="s">
        <v>5450</v>
      </c>
      <c r="C3737" s="56" t="s">
        <v>2005</v>
      </c>
      <c r="D3737" s="62">
        <v>62.51</v>
      </c>
    </row>
    <row r="3738" spans="1:4" x14ac:dyDescent="0.2">
      <c r="A3738" s="56">
        <v>2710</v>
      </c>
      <c r="B3738" s="56" t="s">
        <v>5451</v>
      </c>
      <c r="C3738" s="56" t="s">
        <v>2005</v>
      </c>
      <c r="D3738" s="62">
        <v>49.93</v>
      </c>
    </row>
    <row r="3739" spans="1:4" x14ac:dyDescent="0.2">
      <c r="A3739" s="56">
        <v>14575</v>
      </c>
      <c r="B3739" s="56" t="s">
        <v>5452</v>
      </c>
      <c r="C3739" s="56" t="s">
        <v>2005</v>
      </c>
      <c r="D3739" s="62">
        <v>6121721.8600000003</v>
      </c>
    </row>
    <row r="3740" spans="1:4" x14ac:dyDescent="0.2">
      <c r="A3740" s="56">
        <v>20043</v>
      </c>
      <c r="B3740" s="56" t="s">
        <v>5453</v>
      </c>
      <c r="C3740" s="56" t="s">
        <v>2005</v>
      </c>
      <c r="D3740" s="62">
        <v>7.82</v>
      </c>
    </row>
    <row r="3741" spans="1:4" x14ac:dyDescent="0.2">
      <c r="A3741" s="56">
        <v>20044</v>
      </c>
      <c r="B3741" s="56" t="s">
        <v>5454</v>
      </c>
      <c r="C3741" s="56" t="s">
        <v>2005</v>
      </c>
      <c r="D3741" s="62">
        <v>9.07</v>
      </c>
    </row>
    <row r="3742" spans="1:4" x14ac:dyDescent="0.2">
      <c r="A3742" s="56">
        <v>20042</v>
      </c>
      <c r="B3742" s="56" t="s">
        <v>5455</v>
      </c>
      <c r="C3742" s="56" t="s">
        <v>2005</v>
      </c>
      <c r="D3742" s="62">
        <v>6.78</v>
      </c>
    </row>
    <row r="3743" spans="1:4" x14ac:dyDescent="0.2">
      <c r="A3743" s="56">
        <v>20046</v>
      </c>
      <c r="B3743" s="56" t="s">
        <v>5456</v>
      </c>
      <c r="C3743" s="56" t="s">
        <v>2005</v>
      </c>
      <c r="D3743" s="62">
        <v>16.059999999999999</v>
      </c>
    </row>
    <row r="3744" spans="1:4" x14ac:dyDescent="0.2">
      <c r="A3744" s="56">
        <v>20047</v>
      </c>
      <c r="B3744" s="56" t="s">
        <v>5457</v>
      </c>
      <c r="C3744" s="56" t="s">
        <v>2005</v>
      </c>
      <c r="D3744" s="62">
        <v>48.15</v>
      </c>
    </row>
    <row r="3745" spans="1:4" x14ac:dyDescent="0.2">
      <c r="A3745" s="56">
        <v>20045</v>
      </c>
      <c r="B3745" s="56" t="s">
        <v>5458</v>
      </c>
      <c r="C3745" s="56" t="s">
        <v>2005</v>
      </c>
      <c r="D3745" s="62">
        <v>8.1199999999999992</v>
      </c>
    </row>
    <row r="3746" spans="1:4" x14ac:dyDescent="0.2">
      <c r="A3746" s="56">
        <v>20972</v>
      </c>
      <c r="B3746" s="56" t="s">
        <v>5459</v>
      </c>
      <c r="C3746" s="56" t="s">
        <v>2005</v>
      </c>
      <c r="D3746" s="62">
        <v>142.49</v>
      </c>
    </row>
    <row r="3747" spans="1:4" x14ac:dyDescent="0.2">
      <c r="A3747" s="56">
        <v>11321</v>
      </c>
      <c r="B3747" s="56" t="s">
        <v>5460</v>
      </c>
      <c r="C3747" s="56" t="s">
        <v>2005</v>
      </c>
      <c r="D3747" s="62">
        <v>32.78</v>
      </c>
    </row>
    <row r="3748" spans="1:4" x14ac:dyDescent="0.2">
      <c r="A3748" s="56">
        <v>11323</v>
      </c>
      <c r="B3748" s="56" t="s">
        <v>5461</v>
      </c>
      <c r="C3748" s="56" t="s">
        <v>2005</v>
      </c>
      <c r="D3748" s="62">
        <v>37.71</v>
      </c>
    </row>
    <row r="3749" spans="1:4" x14ac:dyDescent="0.2">
      <c r="A3749" s="56">
        <v>20327</v>
      </c>
      <c r="B3749" s="56" t="s">
        <v>5462</v>
      </c>
      <c r="C3749" s="56" t="s">
        <v>2005</v>
      </c>
      <c r="D3749" s="62">
        <v>21.4</v>
      </c>
    </row>
    <row r="3750" spans="1:4" x14ac:dyDescent="0.2">
      <c r="A3750" s="56">
        <v>13390</v>
      </c>
      <c r="B3750" s="56" t="s">
        <v>5463</v>
      </c>
      <c r="C3750" s="56" t="s">
        <v>2005</v>
      </c>
      <c r="D3750" s="62">
        <v>147.07</v>
      </c>
    </row>
    <row r="3751" spans="1:4" x14ac:dyDescent="0.2">
      <c r="A3751" s="56">
        <v>6034</v>
      </c>
      <c r="B3751" s="56" t="s">
        <v>5464</v>
      </c>
      <c r="C3751" s="56" t="s">
        <v>2005</v>
      </c>
      <c r="D3751" s="62">
        <v>11.73</v>
      </c>
    </row>
    <row r="3752" spans="1:4" x14ac:dyDescent="0.2">
      <c r="A3752" s="56">
        <v>6036</v>
      </c>
      <c r="B3752" s="56" t="s">
        <v>5465</v>
      </c>
      <c r="C3752" s="56" t="s">
        <v>2005</v>
      </c>
      <c r="D3752" s="62">
        <v>15.98</v>
      </c>
    </row>
    <row r="3753" spans="1:4" x14ac:dyDescent="0.2">
      <c r="A3753" s="56">
        <v>6031</v>
      </c>
      <c r="B3753" s="56" t="s">
        <v>5466</v>
      </c>
      <c r="C3753" s="56" t="s">
        <v>2005</v>
      </c>
      <c r="D3753" s="62">
        <v>18.78</v>
      </c>
    </row>
    <row r="3754" spans="1:4" x14ac:dyDescent="0.2">
      <c r="A3754" s="56">
        <v>6029</v>
      </c>
      <c r="B3754" s="56" t="s">
        <v>5467</v>
      </c>
      <c r="C3754" s="56" t="s">
        <v>2005</v>
      </c>
      <c r="D3754" s="62">
        <v>18.98</v>
      </c>
    </row>
    <row r="3755" spans="1:4" x14ac:dyDescent="0.2">
      <c r="A3755" s="56">
        <v>6033</v>
      </c>
      <c r="B3755" s="56" t="s">
        <v>5468</v>
      </c>
      <c r="C3755" s="56" t="s">
        <v>2005</v>
      </c>
      <c r="D3755" s="62">
        <v>25.01</v>
      </c>
    </row>
    <row r="3756" spans="1:4" x14ac:dyDescent="0.2">
      <c r="A3756" s="56">
        <v>11672</v>
      </c>
      <c r="B3756" s="56" t="s">
        <v>5469</v>
      </c>
      <c r="C3756" s="56" t="s">
        <v>2005</v>
      </c>
      <c r="D3756" s="62">
        <v>54.41</v>
      </c>
    </row>
    <row r="3757" spans="1:4" x14ac:dyDescent="0.2">
      <c r="A3757" s="56">
        <v>11669</v>
      </c>
      <c r="B3757" s="56" t="s">
        <v>5470</v>
      </c>
      <c r="C3757" s="56" t="s">
        <v>2005</v>
      </c>
      <c r="D3757" s="62">
        <v>51.82</v>
      </c>
    </row>
    <row r="3758" spans="1:4" x14ac:dyDescent="0.2">
      <c r="A3758" s="56">
        <v>11670</v>
      </c>
      <c r="B3758" s="56" t="s">
        <v>5471</v>
      </c>
      <c r="C3758" s="56" t="s">
        <v>2005</v>
      </c>
      <c r="D3758" s="62">
        <v>19.850000000000001</v>
      </c>
    </row>
    <row r="3759" spans="1:4" x14ac:dyDescent="0.2">
      <c r="A3759" s="56">
        <v>20055</v>
      </c>
      <c r="B3759" s="56" t="s">
        <v>5472</v>
      </c>
      <c r="C3759" s="56" t="s">
        <v>2005</v>
      </c>
      <c r="D3759" s="62">
        <v>38.81</v>
      </c>
    </row>
    <row r="3760" spans="1:4" x14ac:dyDescent="0.2">
      <c r="A3760" s="56">
        <v>11671</v>
      </c>
      <c r="B3760" s="56" t="s">
        <v>5473</v>
      </c>
      <c r="C3760" s="56" t="s">
        <v>2005</v>
      </c>
      <c r="D3760" s="62">
        <v>83.28</v>
      </c>
    </row>
    <row r="3761" spans="1:4" x14ac:dyDescent="0.2">
      <c r="A3761" s="56">
        <v>6032</v>
      </c>
      <c r="B3761" s="56" t="s">
        <v>5474</v>
      </c>
      <c r="C3761" s="56" t="s">
        <v>2005</v>
      </c>
      <c r="D3761" s="62">
        <v>23.78</v>
      </c>
    </row>
    <row r="3762" spans="1:4" x14ac:dyDescent="0.2">
      <c r="A3762" s="56">
        <v>11673</v>
      </c>
      <c r="B3762" s="56" t="s">
        <v>5475</v>
      </c>
      <c r="C3762" s="56" t="s">
        <v>2005</v>
      </c>
      <c r="D3762" s="62">
        <v>18.73</v>
      </c>
    </row>
    <row r="3763" spans="1:4" x14ac:dyDescent="0.2">
      <c r="A3763" s="56">
        <v>11674</v>
      </c>
      <c r="B3763" s="56" t="s">
        <v>5476</v>
      </c>
      <c r="C3763" s="56" t="s">
        <v>2005</v>
      </c>
      <c r="D3763" s="62">
        <v>24.12</v>
      </c>
    </row>
    <row r="3764" spans="1:4" x14ac:dyDescent="0.2">
      <c r="A3764" s="56">
        <v>11675</v>
      </c>
      <c r="B3764" s="56" t="s">
        <v>5477</v>
      </c>
      <c r="C3764" s="56" t="s">
        <v>2005</v>
      </c>
      <c r="D3764" s="62">
        <v>38.29</v>
      </c>
    </row>
    <row r="3765" spans="1:4" x14ac:dyDescent="0.2">
      <c r="A3765" s="56">
        <v>11676</v>
      </c>
      <c r="B3765" s="56" t="s">
        <v>5478</v>
      </c>
      <c r="C3765" s="56" t="s">
        <v>2005</v>
      </c>
      <c r="D3765" s="62">
        <v>51.22</v>
      </c>
    </row>
    <row r="3766" spans="1:4" x14ac:dyDescent="0.2">
      <c r="A3766" s="56">
        <v>11677</v>
      </c>
      <c r="B3766" s="56" t="s">
        <v>5479</v>
      </c>
      <c r="C3766" s="56" t="s">
        <v>2005</v>
      </c>
      <c r="D3766" s="62">
        <v>52.89</v>
      </c>
    </row>
    <row r="3767" spans="1:4" x14ac:dyDescent="0.2">
      <c r="A3767" s="56">
        <v>11678</v>
      </c>
      <c r="B3767" s="56" t="s">
        <v>5480</v>
      </c>
      <c r="C3767" s="56" t="s">
        <v>2005</v>
      </c>
      <c r="D3767" s="62">
        <v>96.87</v>
      </c>
    </row>
    <row r="3768" spans="1:4" x14ac:dyDescent="0.2">
      <c r="A3768" s="56">
        <v>6038</v>
      </c>
      <c r="B3768" s="56" t="s">
        <v>5481</v>
      </c>
      <c r="C3768" s="56" t="s">
        <v>2005</v>
      </c>
      <c r="D3768" s="62">
        <v>6.14</v>
      </c>
    </row>
    <row r="3769" spans="1:4" x14ac:dyDescent="0.2">
      <c r="A3769" s="56">
        <v>11718</v>
      </c>
      <c r="B3769" s="56" t="s">
        <v>5482</v>
      </c>
      <c r="C3769" s="56" t="s">
        <v>2005</v>
      </c>
      <c r="D3769" s="62">
        <v>17.52</v>
      </c>
    </row>
    <row r="3770" spans="1:4" x14ac:dyDescent="0.2">
      <c r="A3770" s="56">
        <v>6037</v>
      </c>
      <c r="B3770" s="56" t="s">
        <v>5483</v>
      </c>
      <c r="C3770" s="56" t="s">
        <v>2005</v>
      </c>
      <c r="D3770" s="62">
        <v>12.78</v>
      </c>
    </row>
    <row r="3771" spans="1:4" x14ac:dyDescent="0.2">
      <c r="A3771" s="56">
        <v>11719</v>
      </c>
      <c r="B3771" s="56" t="s">
        <v>5484</v>
      </c>
      <c r="C3771" s="56" t="s">
        <v>2005</v>
      </c>
      <c r="D3771" s="62">
        <v>14.21</v>
      </c>
    </row>
    <row r="3772" spans="1:4" x14ac:dyDescent="0.2">
      <c r="A3772" s="56">
        <v>6019</v>
      </c>
      <c r="B3772" s="56" t="s">
        <v>906</v>
      </c>
      <c r="C3772" s="56" t="s">
        <v>2005</v>
      </c>
      <c r="D3772" s="62">
        <v>56.61</v>
      </c>
    </row>
    <row r="3773" spans="1:4" x14ac:dyDescent="0.2">
      <c r="A3773" s="56">
        <v>6010</v>
      </c>
      <c r="B3773" s="56" t="s">
        <v>5485</v>
      </c>
      <c r="C3773" s="56" t="s">
        <v>2005</v>
      </c>
      <c r="D3773" s="62">
        <v>97.41</v>
      </c>
    </row>
    <row r="3774" spans="1:4" x14ac:dyDescent="0.2">
      <c r="A3774" s="56">
        <v>6017</v>
      </c>
      <c r="B3774" s="56" t="s">
        <v>5486</v>
      </c>
      <c r="C3774" s="56" t="s">
        <v>2005</v>
      </c>
      <c r="D3774" s="62">
        <v>77.16</v>
      </c>
    </row>
    <row r="3775" spans="1:4" x14ac:dyDescent="0.2">
      <c r="A3775" s="56">
        <v>6020</v>
      </c>
      <c r="B3775" s="56" t="s">
        <v>5487</v>
      </c>
      <c r="C3775" s="56" t="s">
        <v>2005</v>
      </c>
      <c r="D3775" s="62">
        <v>34</v>
      </c>
    </row>
    <row r="3776" spans="1:4" x14ac:dyDescent="0.2">
      <c r="A3776" s="56">
        <v>6028</v>
      </c>
      <c r="B3776" s="56" t="s">
        <v>5488</v>
      </c>
      <c r="C3776" s="56" t="s">
        <v>2005</v>
      </c>
      <c r="D3776" s="62">
        <v>135.68</v>
      </c>
    </row>
    <row r="3777" spans="1:4" x14ac:dyDescent="0.2">
      <c r="A3777" s="56">
        <v>6011</v>
      </c>
      <c r="B3777" s="56" t="s">
        <v>5489</v>
      </c>
      <c r="C3777" s="56" t="s">
        <v>2005</v>
      </c>
      <c r="D3777" s="62">
        <v>281.39</v>
      </c>
    </row>
    <row r="3778" spans="1:4" x14ac:dyDescent="0.2">
      <c r="A3778" s="56">
        <v>6012</v>
      </c>
      <c r="B3778" s="56" t="s">
        <v>5490</v>
      </c>
      <c r="C3778" s="56" t="s">
        <v>2005</v>
      </c>
      <c r="D3778" s="62">
        <v>340.67</v>
      </c>
    </row>
    <row r="3779" spans="1:4" x14ac:dyDescent="0.2">
      <c r="A3779" s="56">
        <v>6016</v>
      </c>
      <c r="B3779" s="56" t="s">
        <v>5491</v>
      </c>
      <c r="C3779" s="56" t="s">
        <v>2005</v>
      </c>
      <c r="D3779" s="62">
        <v>35.86</v>
      </c>
    </row>
    <row r="3780" spans="1:4" x14ac:dyDescent="0.2">
      <c r="A3780" s="56">
        <v>6027</v>
      </c>
      <c r="B3780" s="56" t="s">
        <v>5492</v>
      </c>
      <c r="C3780" s="56" t="s">
        <v>2005</v>
      </c>
      <c r="D3780" s="62">
        <v>709.83</v>
      </c>
    </row>
    <row r="3781" spans="1:4" x14ac:dyDescent="0.2">
      <c r="A3781" s="56">
        <v>6013</v>
      </c>
      <c r="B3781" s="56" t="s">
        <v>5493</v>
      </c>
      <c r="C3781" s="56" t="s">
        <v>2005</v>
      </c>
      <c r="D3781" s="62">
        <v>107.11</v>
      </c>
    </row>
    <row r="3782" spans="1:4" x14ac:dyDescent="0.2">
      <c r="A3782" s="56">
        <v>6015</v>
      </c>
      <c r="B3782" s="56" t="s">
        <v>5494</v>
      </c>
      <c r="C3782" s="56" t="s">
        <v>2005</v>
      </c>
      <c r="D3782" s="62">
        <v>155.76</v>
      </c>
    </row>
    <row r="3783" spans="1:4" x14ac:dyDescent="0.2">
      <c r="A3783" s="56">
        <v>6014</v>
      </c>
      <c r="B3783" s="56" t="s">
        <v>5495</v>
      </c>
      <c r="C3783" s="56" t="s">
        <v>2005</v>
      </c>
      <c r="D3783" s="62">
        <v>148.91999999999999</v>
      </c>
    </row>
    <row r="3784" spans="1:4" x14ac:dyDescent="0.2">
      <c r="A3784" s="56">
        <v>6006</v>
      </c>
      <c r="B3784" s="56" t="s">
        <v>5496</v>
      </c>
      <c r="C3784" s="56" t="s">
        <v>2005</v>
      </c>
      <c r="D3784" s="62">
        <v>77.56</v>
      </c>
    </row>
    <row r="3785" spans="1:4" x14ac:dyDescent="0.2">
      <c r="A3785" s="56">
        <v>6005</v>
      </c>
      <c r="B3785" s="56" t="s">
        <v>888</v>
      </c>
      <c r="C3785" s="56" t="s">
        <v>2005</v>
      </c>
      <c r="D3785" s="62">
        <v>87.5</v>
      </c>
    </row>
    <row r="3786" spans="1:4" x14ac:dyDescent="0.2">
      <c r="A3786" s="56">
        <v>11756</v>
      </c>
      <c r="B3786" s="56" t="s">
        <v>5497</v>
      </c>
      <c r="C3786" s="56" t="s">
        <v>2005</v>
      </c>
      <c r="D3786" s="62">
        <v>41.79</v>
      </c>
    </row>
    <row r="3787" spans="1:4" x14ac:dyDescent="0.2">
      <c r="A3787" s="56">
        <v>10904</v>
      </c>
      <c r="B3787" s="56" t="s">
        <v>5498</v>
      </c>
      <c r="C3787" s="56" t="s">
        <v>2005</v>
      </c>
      <c r="D3787" s="62">
        <v>199.5</v>
      </c>
    </row>
    <row r="3788" spans="1:4" x14ac:dyDescent="0.2">
      <c r="A3788" s="56">
        <v>11752</v>
      </c>
      <c r="B3788" s="56" t="s">
        <v>5499</v>
      </c>
      <c r="C3788" s="56" t="s">
        <v>2005</v>
      </c>
      <c r="D3788" s="62">
        <v>24.1</v>
      </c>
    </row>
    <row r="3789" spans="1:4" x14ac:dyDescent="0.2">
      <c r="A3789" s="56">
        <v>11753</v>
      </c>
      <c r="B3789" s="56" t="s">
        <v>5500</v>
      </c>
      <c r="C3789" s="56" t="s">
        <v>2005</v>
      </c>
      <c r="D3789" s="62">
        <v>28.77</v>
      </c>
    </row>
    <row r="3790" spans="1:4" x14ac:dyDescent="0.2">
      <c r="A3790" s="56">
        <v>6021</v>
      </c>
      <c r="B3790" s="56" t="s">
        <v>5501</v>
      </c>
      <c r="C3790" s="56" t="s">
        <v>2005</v>
      </c>
      <c r="D3790" s="62">
        <v>79.84</v>
      </c>
    </row>
    <row r="3791" spans="1:4" x14ac:dyDescent="0.2">
      <c r="A3791" s="56">
        <v>6024</v>
      </c>
      <c r="B3791" s="56" t="s">
        <v>5502</v>
      </c>
      <c r="C3791" s="56" t="s">
        <v>2005</v>
      </c>
      <c r="D3791" s="62">
        <v>82.53</v>
      </c>
    </row>
    <row r="3792" spans="1:4" x14ac:dyDescent="0.2">
      <c r="A3792" s="56">
        <v>38379</v>
      </c>
      <c r="B3792" s="56" t="s">
        <v>5503</v>
      </c>
      <c r="C3792" s="56" t="s">
        <v>2048</v>
      </c>
      <c r="D3792" s="62">
        <v>63.89</v>
      </c>
    </row>
    <row r="3793" spans="1:4" x14ac:dyDescent="0.2">
      <c r="A3793" s="56">
        <v>13897</v>
      </c>
      <c r="B3793" s="56" t="s">
        <v>5504</v>
      </c>
      <c r="C3793" s="56" t="s">
        <v>2005</v>
      </c>
      <c r="D3793" s="62">
        <v>7016.57</v>
      </c>
    </row>
    <row r="3794" spans="1:4" x14ac:dyDescent="0.2">
      <c r="A3794" s="56">
        <v>10640</v>
      </c>
      <c r="B3794" s="56" t="s">
        <v>5505</v>
      </c>
      <c r="C3794" s="56" t="s">
        <v>2005</v>
      </c>
      <c r="D3794" s="62">
        <v>15196.43</v>
      </c>
    </row>
    <row r="3795" spans="1:4" x14ac:dyDescent="0.2">
      <c r="A3795" s="56">
        <v>34357</v>
      </c>
      <c r="B3795" s="56" t="s">
        <v>650</v>
      </c>
      <c r="C3795" s="56" t="s">
        <v>2052</v>
      </c>
      <c r="D3795" s="62">
        <v>4.1100000000000003</v>
      </c>
    </row>
    <row r="3796" spans="1:4" x14ac:dyDescent="0.2">
      <c r="A3796" s="56">
        <v>37329</v>
      </c>
      <c r="B3796" s="56" t="s">
        <v>5506</v>
      </c>
      <c r="C3796" s="56" t="s">
        <v>2052</v>
      </c>
      <c r="D3796" s="62">
        <v>86.57</v>
      </c>
    </row>
    <row r="3797" spans="1:4" x14ac:dyDescent="0.2">
      <c r="A3797" s="56">
        <v>2510</v>
      </c>
      <c r="B3797" s="56" t="s">
        <v>5507</v>
      </c>
      <c r="C3797" s="56" t="s">
        <v>2005</v>
      </c>
      <c r="D3797" s="62">
        <v>36.83</v>
      </c>
    </row>
    <row r="3798" spans="1:4" x14ac:dyDescent="0.2">
      <c r="A3798" s="56">
        <v>12359</v>
      </c>
      <c r="B3798" s="56" t="s">
        <v>5508</v>
      </c>
      <c r="C3798" s="56" t="s">
        <v>2005</v>
      </c>
      <c r="D3798" s="62">
        <v>104.37</v>
      </c>
    </row>
    <row r="3799" spans="1:4" x14ac:dyDescent="0.2">
      <c r="A3799" s="56">
        <v>7353</v>
      </c>
      <c r="B3799" s="56" t="s">
        <v>5509</v>
      </c>
      <c r="C3799" s="56" t="s">
        <v>2053</v>
      </c>
      <c r="D3799" s="62">
        <v>22.91</v>
      </c>
    </row>
    <row r="3800" spans="1:4" x14ac:dyDescent="0.2">
      <c r="A3800" s="56">
        <v>36144</v>
      </c>
      <c r="B3800" s="56" t="s">
        <v>5510</v>
      </c>
      <c r="C3800" s="56" t="s">
        <v>2005</v>
      </c>
      <c r="D3800" s="62">
        <v>1.51</v>
      </c>
    </row>
    <row r="3801" spans="1:4" x14ac:dyDescent="0.2">
      <c r="A3801" s="56">
        <v>10518</v>
      </c>
      <c r="B3801" s="56" t="s">
        <v>5511</v>
      </c>
      <c r="C3801" s="56" t="s">
        <v>2005</v>
      </c>
      <c r="D3801" s="62">
        <v>126.02</v>
      </c>
    </row>
    <row r="3802" spans="1:4" x14ac:dyDescent="0.2">
      <c r="A3802" s="56">
        <v>36530</v>
      </c>
      <c r="B3802" s="56" t="s">
        <v>5512</v>
      </c>
      <c r="C3802" s="56" t="s">
        <v>2005</v>
      </c>
      <c r="D3802" s="62">
        <v>419487.79</v>
      </c>
    </row>
    <row r="3803" spans="1:4" x14ac:dyDescent="0.2">
      <c r="A3803" s="56">
        <v>6046</v>
      </c>
      <c r="B3803" s="56" t="s">
        <v>5513</v>
      </c>
      <c r="C3803" s="56" t="s">
        <v>2005</v>
      </c>
      <c r="D3803" s="62">
        <v>455000</v>
      </c>
    </row>
    <row r="3804" spans="1:4" x14ac:dyDescent="0.2">
      <c r="A3804" s="56">
        <v>36531</v>
      </c>
      <c r="B3804" s="56" t="s">
        <v>5514</v>
      </c>
      <c r="C3804" s="56" t="s">
        <v>2005</v>
      </c>
      <c r="D3804" s="62">
        <v>471646.31</v>
      </c>
    </row>
    <row r="3805" spans="1:4" x14ac:dyDescent="0.2">
      <c r="A3805" s="56">
        <v>34684</v>
      </c>
      <c r="B3805" s="56" t="s">
        <v>5515</v>
      </c>
      <c r="C3805" s="56" t="s">
        <v>2376</v>
      </c>
      <c r="D3805" s="62">
        <v>256.62</v>
      </c>
    </row>
    <row r="3806" spans="1:4" x14ac:dyDescent="0.2">
      <c r="A3806" s="56">
        <v>34683</v>
      </c>
      <c r="B3806" s="56" t="s">
        <v>5516</v>
      </c>
      <c r="C3806" s="56" t="s">
        <v>2376</v>
      </c>
      <c r="D3806" s="62">
        <v>160.38999999999999</v>
      </c>
    </row>
    <row r="3807" spans="1:4" x14ac:dyDescent="0.2">
      <c r="A3807" s="56">
        <v>533</v>
      </c>
      <c r="B3807" s="56" t="s">
        <v>5517</v>
      </c>
      <c r="C3807" s="56" t="s">
        <v>2376</v>
      </c>
      <c r="D3807" s="62">
        <v>25.89</v>
      </c>
    </row>
    <row r="3808" spans="1:4" x14ac:dyDescent="0.2">
      <c r="A3808" s="56">
        <v>10515</v>
      </c>
      <c r="B3808" s="56" t="s">
        <v>5518</v>
      </c>
      <c r="C3808" s="56" t="s">
        <v>2376</v>
      </c>
      <c r="D3808" s="62">
        <v>48.84</v>
      </c>
    </row>
    <row r="3809" spans="1:4" x14ac:dyDescent="0.2">
      <c r="A3809" s="56">
        <v>536</v>
      </c>
      <c r="B3809" s="56" t="s">
        <v>5519</v>
      </c>
      <c r="C3809" s="56" t="s">
        <v>2376</v>
      </c>
      <c r="D3809" s="62">
        <v>35.33</v>
      </c>
    </row>
    <row r="3810" spans="1:4" x14ac:dyDescent="0.2">
      <c r="A3810" s="56">
        <v>153</v>
      </c>
      <c r="B3810" s="56" t="s">
        <v>5520</v>
      </c>
      <c r="C3810" s="56" t="s">
        <v>2053</v>
      </c>
      <c r="D3810" s="62">
        <v>142.30000000000001</v>
      </c>
    </row>
    <row r="3811" spans="1:4" x14ac:dyDescent="0.2">
      <c r="A3811" s="56">
        <v>34682</v>
      </c>
      <c r="B3811" s="56" t="s">
        <v>5521</v>
      </c>
      <c r="C3811" s="56" t="s">
        <v>2376</v>
      </c>
      <c r="D3811" s="62">
        <v>122.65</v>
      </c>
    </row>
    <row r="3812" spans="1:4" x14ac:dyDescent="0.2">
      <c r="A3812" s="56">
        <v>20205</v>
      </c>
      <c r="B3812" s="56" t="s">
        <v>5522</v>
      </c>
      <c r="C3812" s="56" t="s">
        <v>2048</v>
      </c>
      <c r="D3812" s="62">
        <v>1.78</v>
      </c>
    </row>
    <row r="3813" spans="1:4" x14ac:dyDescent="0.2">
      <c r="A3813" s="56">
        <v>4412</v>
      </c>
      <c r="B3813" s="56" t="s">
        <v>5523</v>
      </c>
      <c r="C3813" s="56" t="s">
        <v>2048</v>
      </c>
      <c r="D3813" s="62">
        <v>1.06</v>
      </c>
    </row>
    <row r="3814" spans="1:4" x14ac:dyDescent="0.2">
      <c r="A3814" s="56">
        <v>4408</v>
      </c>
      <c r="B3814" s="56" t="s">
        <v>5524</v>
      </c>
      <c r="C3814" s="56" t="s">
        <v>2048</v>
      </c>
      <c r="D3814" s="62">
        <v>1.33</v>
      </c>
    </row>
    <row r="3815" spans="1:4" x14ac:dyDescent="0.2">
      <c r="A3815" s="56">
        <v>36250</v>
      </c>
      <c r="B3815" s="56" t="s">
        <v>5525</v>
      </c>
      <c r="C3815" s="56" t="s">
        <v>2048</v>
      </c>
      <c r="D3815" s="62">
        <v>5.19</v>
      </c>
    </row>
    <row r="3816" spans="1:4" x14ac:dyDescent="0.2">
      <c r="A3816" s="56">
        <v>10857</v>
      </c>
      <c r="B3816" s="56" t="s">
        <v>5526</v>
      </c>
      <c r="C3816" s="56" t="s">
        <v>2048</v>
      </c>
      <c r="D3816" s="62">
        <v>16.55</v>
      </c>
    </row>
    <row r="3817" spans="1:4" x14ac:dyDescent="0.2">
      <c r="A3817" s="56">
        <v>4803</v>
      </c>
      <c r="B3817" s="56" t="s">
        <v>5527</v>
      </c>
      <c r="C3817" s="56" t="s">
        <v>2048</v>
      </c>
      <c r="D3817" s="62">
        <v>37.950000000000003</v>
      </c>
    </row>
    <row r="3818" spans="1:4" x14ac:dyDescent="0.2">
      <c r="A3818" s="56">
        <v>6186</v>
      </c>
      <c r="B3818" s="56" t="s">
        <v>5528</v>
      </c>
      <c r="C3818" s="56" t="s">
        <v>2048</v>
      </c>
      <c r="D3818" s="62">
        <v>16.05</v>
      </c>
    </row>
    <row r="3819" spans="1:4" x14ac:dyDescent="0.2">
      <c r="A3819" s="56">
        <v>4829</v>
      </c>
      <c r="B3819" s="56" t="s">
        <v>5529</v>
      </c>
      <c r="C3819" s="56" t="s">
        <v>2048</v>
      </c>
      <c r="D3819" s="62">
        <v>48.67</v>
      </c>
    </row>
    <row r="3820" spans="1:4" x14ac:dyDescent="0.2">
      <c r="A3820" s="56">
        <v>39829</v>
      </c>
      <c r="B3820" s="56" t="s">
        <v>5530</v>
      </c>
      <c r="C3820" s="56" t="s">
        <v>2048</v>
      </c>
      <c r="D3820" s="62">
        <v>56.1</v>
      </c>
    </row>
    <row r="3821" spans="1:4" x14ac:dyDescent="0.2">
      <c r="A3821" s="56">
        <v>20231</v>
      </c>
      <c r="B3821" s="56" t="s">
        <v>5531</v>
      </c>
      <c r="C3821" s="56" t="s">
        <v>2048</v>
      </c>
      <c r="D3821" s="62">
        <v>74.05</v>
      </c>
    </row>
    <row r="3822" spans="1:4" x14ac:dyDescent="0.2">
      <c r="A3822" s="56">
        <v>4804</v>
      </c>
      <c r="B3822" s="56" t="s">
        <v>5532</v>
      </c>
      <c r="C3822" s="56" t="s">
        <v>2048</v>
      </c>
      <c r="D3822" s="62">
        <v>29.14</v>
      </c>
    </row>
    <row r="3823" spans="1:4" x14ac:dyDescent="0.2">
      <c r="A3823" s="56">
        <v>34680</v>
      </c>
      <c r="B3823" s="56" t="s">
        <v>5533</v>
      </c>
      <c r="C3823" s="56" t="s">
        <v>2048</v>
      </c>
      <c r="D3823" s="62">
        <v>37.729999999999997</v>
      </c>
    </row>
    <row r="3824" spans="1:4" x14ac:dyDescent="0.2">
      <c r="A3824" s="56">
        <v>11573</v>
      </c>
      <c r="B3824" s="56" t="s">
        <v>5534</v>
      </c>
      <c r="C3824" s="56" t="s">
        <v>2005</v>
      </c>
      <c r="D3824" s="62">
        <v>5.15</v>
      </c>
    </row>
    <row r="3825" spans="1:4" x14ac:dyDescent="0.2">
      <c r="A3825" s="56">
        <v>38401</v>
      </c>
      <c r="B3825" s="56" t="s">
        <v>5535</v>
      </c>
      <c r="C3825" s="56" t="s">
        <v>2005</v>
      </c>
      <c r="D3825" s="62">
        <v>11.97</v>
      </c>
    </row>
    <row r="3826" spans="1:4" x14ac:dyDescent="0.2">
      <c r="A3826" s="56">
        <v>11575</v>
      </c>
      <c r="B3826" s="56" t="s">
        <v>506</v>
      </c>
      <c r="C3826" s="56" t="s">
        <v>2005</v>
      </c>
      <c r="D3826" s="62">
        <v>49.66</v>
      </c>
    </row>
    <row r="3827" spans="1:4" x14ac:dyDescent="0.2">
      <c r="A3827" s="56">
        <v>38179</v>
      </c>
      <c r="B3827" s="56" t="s">
        <v>5536</v>
      </c>
      <c r="C3827" s="56" t="s">
        <v>2005</v>
      </c>
      <c r="D3827" s="62">
        <v>41.06</v>
      </c>
    </row>
    <row r="3828" spans="1:4" x14ac:dyDescent="0.2">
      <c r="A3828" s="56">
        <v>20256</v>
      </c>
      <c r="B3828" s="56" t="s">
        <v>5537</v>
      </c>
      <c r="C3828" s="56" t="s">
        <v>2005</v>
      </c>
      <c r="D3828" s="62">
        <v>0.28000000000000003</v>
      </c>
    </row>
    <row r="3829" spans="1:4" x14ac:dyDescent="0.2">
      <c r="A3829" s="56">
        <v>14511</v>
      </c>
      <c r="B3829" s="56" t="s">
        <v>5538</v>
      </c>
      <c r="C3829" s="56" t="s">
        <v>2005</v>
      </c>
      <c r="D3829" s="62">
        <v>1008440.58</v>
      </c>
    </row>
    <row r="3830" spans="1:4" x14ac:dyDescent="0.2">
      <c r="A3830" s="56">
        <v>10642</v>
      </c>
      <c r="B3830" s="56" t="s">
        <v>5539</v>
      </c>
      <c r="C3830" s="56" t="s">
        <v>2005</v>
      </c>
      <c r="D3830" s="62">
        <v>950000</v>
      </c>
    </row>
    <row r="3831" spans="1:4" x14ac:dyDescent="0.2">
      <c r="A3831" s="56">
        <v>14489</v>
      </c>
      <c r="B3831" s="56" t="s">
        <v>5540</v>
      </c>
      <c r="C3831" s="56" t="s">
        <v>2005</v>
      </c>
      <c r="D3831" s="62">
        <v>842632.33</v>
      </c>
    </row>
    <row r="3832" spans="1:4" x14ac:dyDescent="0.2">
      <c r="A3832" s="56">
        <v>14513</v>
      </c>
      <c r="B3832" s="56" t="s">
        <v>5541</v>
      </c>
      <c r="C3832" s="56" t="s">
        <v>2005</v>
      </c>
      <c r="D3832" s="62">
        <v>631994.24</v>
      </c>
    </row>
    <row r="3833" spans="1:4" x14ac:dyDescent="0.2">
      <c r="A3833" s="56">
        <v>13600</v>
      </c>
      <c r="B3833" s="56" t="s">
        <v>5542</v>
      </c>
      <c r="C3833" s="56" t="s">
        <v>2005</v>
      </c>
      <c r="D3833" s="62">
        <v>815450.55</v>
      </c>
    </row>
    <row r="3834" spans="1:4" x14ac:dyDescent="0.2">
      <c r="A3834" s="56">
        <v>10646</v>
      </c>
      <c r="B3834" s="56" t="s">
        <v>5543</v>
      </c>
      <c r="C3834" s="56" t="s">
        <v>2005</v>
      </c>
      <c r="D3834" s="62">
        <v>607864.05000000005</v>
      </c>
    </row>
    <row r="3835" spans="1:4" x14ac:dyDescent="0.2">
      <c r="A3835" s="56">
        <v>6070</v>
      </c>
      <c r="B3835" s="56" t="s">
        <v>5544</v>
      </c>
      <c r="C3835" s="56" t="s">
        <v>2005</v>
      </c>
      <c r="D3835" s="62">
        <v>830571.41</v>
      </c>
    </row>
    <row r="3836" spans="1:4" x14ac:dyDescent="0.2">
      <c r="A3836" s="56">
        <v>6069</v>
      </c>
      <c r="B3836" s="56" t="s">
        <v>5545</v>
      </c>
      <c r="C3836" s="56" t="s">
        <v>2005</v>
      </c>
      <c r="D3836" s="62">
        <v>183485.75</v>
      </c>
    </row>
    <row r="3837" spans="1:4" x14ac:dyDescent="0.2">
      <c r="A3837" s="56">
        <v>14626</v>
      </c>
      <c r="B3837" s="56" t="s">
        <v>5546</v>
      </c>
      <c r="C3837" s="56" t="s">
        <v>2005</v>
      </c>
      <c r="D3837" s="62">
        <v>909285.75</v>
      </c>
    </row>
    <row r="3838" spans="1:4" x14ac:dyDescent="0.2">
      <c r="A3838" s="56">
        <v>6067</v>
      </c>
      <c r="B3838" s="56" t="s">
        <v>5547</v>
      </c>
      <c r="C3838" s="56" t="s">
        <v>2005</v>
      </c>
      <c r="D3838" s="62">
        <v>746428.58</v>
      </c>
    </row>
    <row r="3839" spans="1:4" x14ac:dyDescent="0.2">
      <c r="A3839" s="56">
        <v>38393</v>
      </c>
      <c r="B3839" s="56" t="s">
        <v>5548</v>
      </c>
      <c r="C3839" s="56" t="s">
        <v>2005</v>
      </c>
      <c r="D3839" s="62">
        <v>16.579999999999998</v>
      </c>
    </row>
    <row r="3840" spans="1:4" x14ac:dyDescent="0.2">
      <c r="A3840" s="56">
        <v>38390</v>
      </c>
      <c r="B3840" s="56" t="s">
        <v>5549</v>
      </c>
      <c r="C3840" s="56" t="s">
        <v>2005</v>
      </c>
      <c r="D3840" s="62">
        <v>36.770000000000003</v>
      </c>
    </row>
    <row r="3841" spans="1:4" x14ac:dyDescent="0.2">
      <c r="A3841" s="56">
        <v>36532</v>
      </c>
      <c r="B3841" s="56" t="s">
        <v>5550</v>
      </c>
      <c r="C3841" s="56" t="s">
        <v>2005</v>
      </c>
      <c r="D3841" s="62">
        <v>23861.75</v>
      </c>
    </row>
    <row r="3842" spans="1:4" x14ac:dyDescent="0.2">
      <c r="A3842" s="56">
        <v>11578</v>
      </c>
      <c r="B3842" s="56" t="s">
        <v>5551</v>
      </c>
      <c r="C3842" s="56" t="s">
        <v>2005</v>
      </c>
      <c r="D3842" s="62">
        <v>10.72</v>
      </c>
    </row>
    <row r="3843" spans="1:4" x14ac:dyDescent="0.2">
      <c r="A3843" s="56">
        <v>11577</v>
      </c>
      <c r="B3843" s="56" t="s">
        <v>5552</v>
      </c>
      <c r="C3843" s="56" t="s">
        <v>2005</v>
      </c>
      <c r="D3843" s="62">
        <v>10.23</v>
      </c>
    </row>
    <row r="3844" spans="1:4" x14ac:dyDescent="0.2">
      <c r="A3844" s="56">
        <v>42432</v>
      </c>
      <c r="B3844" s="56" t="s">
        <v>5553</v>
      </c>
      <c r="C3844" s="56" t="s">
        <v>2005</v>
      </c>
      <c r="D3844" s="62">
        <v>2403.2800000000002</v>
      </c>
    </row>
    <row r="3845" spans="1:4" x14ac:dyDescent="0.2">
      <c r="A3845" s="56">
        <v>42437</v>
      </c>
      <c r="B3845" s="56" t="s">
        <v>5554</v>
      </c>
      <c r="C3845" s="56" t="s">
        <v>2005</v>
      </c>
      <c r="D3845" s="62">
        <v>1827.13</v>
      </c>
    </row>
    <row r="3846" spans="1:4" x14ac:dyDescent="0.2">
      <c r="A3846" s="56">
        <v>1116</v>
      </c>
      <c r="B3846" s="56" t="s">
        <v>5555</v>
      </c>
      <c r="C3846" s="56" t="s">
        <v>2048</v>
      </c>
      <c r="D3846" s="62">
        <v>25.89</v>
      </c>
    </row>
    <row r="3847" spans="1:4" x14ac:dyDescent="0.2">
      <c r="A3847" s="56">
        <v>1115</v>
      </c>
      <c r="B3847" s="56" t="s">
        <v>5556</v>
      </c>
      <c r="C3847" s="56" t="s">
        <v>2048</v>
      </c>
      <c r="D3847" s="62">
        <v>31.02</v>
      </c>
    </row>
    <row r="3848" spans="1:4" x14ac:dyDescent="0.2">
      <c r="A3848" s="56">
        <v>1113</v>
      </c>
      <c r="B3848" s="56" t="s">
        <v>5557</v>
      </c>
      <c r="C3848" s="56" t="s">
        <v>2048</v>
      </c>
      <c r="D3848" s="62">
        <v>36.270000000000003</v>
      </c>
    </row>
    <row r="3849" spans="1:4" x14ac:dyDescent="0.2">
      <c r="A3849" s="56">
        <v>1114</v>
      </c>
      <c r="B3849" s="56" t="s">
        <v>5558</v>
      </c>
      <c r="C3849" s="56" t="s">
        <v>2048</v>
      </c>
      <c r="D3849" s="62">
        <v>43.2</v>
      </c>
    </row>
    <row r="3850" spans="1:4" x14ac:dyDescent="0.2">
      <c r="A3850" s="56">
        <v>40873</v>
      </c>
      <c r="B3850" s="56" t="s">
        <v>5559</v>
      </c>
      <c r="C3850" s="56" t="s">
        <v>2048</v>
      </c>
      <c r="D3850" s="62">
        <v>33.81</v>
      </c>
    </row>
    <row r="3851" spans="1:4" x14ac:dyDescent="0.2">
      <c r="A3851" s="56">
        <v>20214</v>
      </c>
      <c r="B3851" s="56" t="s">
        <v>5560</v>
      </c>
      <c r="C3851" s="56" t="s">
        <v>2005</v>
      </c>
      <c r="D3851" s="62">
        <v>81.33</v>
      </c>
    </row>
    <row r="3852" spans="1:4" x14ac:dyDescent="0.2">
      <c r="A3852" s="56">
        <v>7237</v>
      </c>
      <c r="B3852" s="56" t="s">
        <v>5561</v>
      </c>
      <c r="C3852" s="56" t="s">
        <v>2005</v>
      </c>
      <c r="D3852" s="62">
        <v>79.62</v>
      </c>
    </row>
    <row r="3853" spans="1:4" x14ac:dyDescent="0.2">
      <c r="A3853" s="56">
        <v>11757</v>
      </c>
      <c r="B3853" s="56" t="s">
        <v>968</v>
      </c>
      <c r="C3853" s="56" t="s">
        <v>2005</v>
      </c>
      <c r="D3853" s="62">
        <v>68.25</v>
      </c>
    </row>
    <row r="3854" spans="1:4" x14ac:dyDescent="0.2">
      <c r="A3854" s="56">
        <v>11758</v>
      </c>
      <c r="B3854" s="56" t="s">
        <v>5562</v>
      </c>
      <c r="C3854" s="56" t="s">
        <v>2005</v>
      </c>
      <c r="D3854" s="62">
        <v>43.8</v>
      </c>
    </row>
    <row r="3855" spans="1:4" x14ac:dyDescent="0.2">
      <c r="A3855" s="56">
        <v>37526</v>
      </c>
      <c r="B3855" s="56" t="s">
        <v>5563</v>
      </c>
      <c r="C3855" s="56" t="s">
        <v>2005</v>
      </c>
      <c r="D3855" s="62">
        <v>3.33</v>
      </c>
    </row>
    <row r="3856" spans="1:4" x14ac:dyDescent="0.2">
      <c r="A3856" s="56">
        <v>6076</v>
      </c>
      <c r="B3856" s="56" t="s">
        <v>5564</v>
      </c>
      <c r="C3856" s="56" t="s">
        <v>2140</v>
      </c>
      <c r="D3856" s="62">
        <v>69.95</v>
      </c>
    </row>
    <row r="3857" spans="1:4" x14ac:dyDescent="0.2">
      <c r="A3857" s="56">
        <v>13109</v>
      </c>
      <c r="B3857" s="56" t="s">
        <v>5565</v>
      </c>
      <c r="C3857" s="56" t="s">
        <v>2005</v>
      </c>
      <c r="D3857" s="62">
        <v>270.93</v>
      </c>
    </row>
    <row r="3858" spans="1:4" x14ac:dyDescent="0.2">
      <c r="A3858" s="56">
        <v>13110</v>
      </c>
      <c r="B3858" s="56" t="s">
        <v>5566</v>
      </c>
      <c r="C3858" s="56" t="s">
        <v>2005</v>
      </c>
      <c r="D3858" s="62">
        <v>356.56</v>
      </c>
    </row>
    <row r="3859" spans="1:4" x14ac:dyDescent="0.2">
      <c r="A3859" s="56">
        <v>7581</v>
      </c>
      <c r="B3859" s="56" t="s">
        <v>1342</v>
      </c>
      <c r="C3859" s="56" t="s">
        <v>2005</v>
      </c>
      <c r="D3859" s="62">
        <v>3.72</v>
      </c>
    </row>
    <row r="3860" spans="1:4" x14ac:dyDescent="0.2">
      <c r="A3860" s="56">
        <v>4509</v>
      </c>
      <c r="B3860" s="56" t="s">
        <v>688</v>
      </c>
      <c r="C3860" s="56" t="s">
        <v>2048</v>
      </c>
      <c r="D3860" s="62">
        <v>5.05</v>
      </c>
    </row>
    <row r="3861" spans="1:4" x14ac:dyDescent="0.2">
      <c r="A3861" s="56">
        <v>4512</v>
      </c>
      <c r="B3861" s="56" t="s">
        <v>993</v>
      </c>
      <c r="C3861" s="56" t="s">
        <v>2048</v>
      </c>
      <c r="D3861" s="62">
        <v>2.41</v>
      </c>
    </row>
    <row r="3862" spans="1:4" x14ac:dyDescent="0.2">
      <c r="A3862" s="56">
        <v>4517</v>
      </c>
      <c r="B3862" s="56" t="s">
        <v>346</v>
      </c>
      <c r="C3862" s="56" t="s">
        <v>2048</v>
      </c>
      <c r="D3862" s="62">
        <v>3.48</v>
      </c>
    </row>
    <row r="3863" spans="1:4" x14ac:dyDescent="0.2">
      <c r="A3863" s="56">
        <v>20206</v>
      </c>
      <c r="B3863" s="56" t="s">
        <v>5567</v>
      </c>
      <c r="C3863" s="56" t="s">
        <v>2048</v>
      </c>
      <c r="D3863" s="62">
        <v>4.8099999999999996</v>
      </c>
    </row>
    <row r="3864" spans="1:4" x14ac:dyDescent="0.2">
      <c r="A3864" s="56">
        <v>4460</v>
      </c>
      <c r="B3864" s="56" t="s">
        <v>5568</v>
      </c>
      <c r="C3864" s="56" t="s">
        <v>2048</v>
      </c>
      <c r="D3864" s="62">
        <v>4.9400000000000004</v>
      </c>
    </row>
    <row r="3865" spans="1:4" x14ac:dyDescent="0.2">
      <c r="A3865" s="56">
        <v>4417</v>
      </c>
      <c r="B3865" s="56" t="s">
        <v>107</v>
      </c>
      <c r="C3865" s="56" t="s">
        <v>2048</v>
      </c>
      <c r="D3865" s="62">
        <v>3.81</v>
      </c>
    </row>
    <row r="3866" spans="1:4" x14ac:dyDescent="0.2">
      <c r="A3866" s="56">
        <v>4415</v>
      </c>
      <c r="B3866" s="56" t="s">
        <v>5569</v>
      </c>
      <c r="C3866" s="56" t="s">
        <v>2048</v>
      </c>
      <c r="D3866" s="62">
        <v>2.64</v>
      </c>
    </row>
    <row r="3867" spans="1:4" x14ac:dyDescent="0.2">
      <c r="A3867" s="56">
        <v>37373</v>
      </c>
      <c r="B3867" s="56" t="s">
        <v>80</v>
      </c>
      <c r="C3867" s="56" t="s">
        <v>2142</v>
      </c>
      <c r="D3867" s="62">
        <v>7.0000000000000007E-2</v>
      </c>
    </row>
    <row r="3868" spans="1:4" x14ac:dyDescent="0.2">
      <c r="A3868" s="56">
        <v>40864</v>
      </c>
      <c r="B3868" s="56" t="s">
        <v>55</v>
      </c>
      <c r="C3868" s="56" t="s">
        <v>2144</v>
      </c>
      <c r="D3868" s="62">
        <v>12.89</v>
      </c>
    </row>
    <row r="3869" spans="1:4" x14ac:dyDescent="0.2">
      <c r="A3869" s="56">
        <v>4734</v>
      </c>
      <c r="B3869" s="56" t="s">
        <v>1796</v>
      </c>
      <c r="C3869" s="56" t="s">
        <v>2140</v>
      </c>
      <c r="D3869" s="62">
        <v>732.49</v>
      </c>
    </row>
    <row r="3870" spans="1:4" x14ac:dyDescent="0.2">
      <c r="A3870" s="56">
        <v>6085</v>
      </c>
      <c r="B3870" s="56" t="s">
        <v>728</v>
      </c>
      <c r="C3870" s="56" t="s">
        <v>2053</v>
      </c>
      <c r="D3870" s="62">
        <v>7.34</v>
      </c>
    </row>
    <row r="3871" spans="1:4" x14ac:dyDescent="0.2">
      <c r="A3871" s="56">
        <v>38396</v>
      </c>
      <c r="B3871" s="56" t="s">
        <v>5570</v>
      </c>
      <c r="C3871" s="56" t="s">
        <v>2005</v>
      </c>
      <c r="D3871" s="62">
        <v>493.72</v>
      </c>
    </row>
    <row r="3872" spans="1:4" x14ac:dyDescent="0.2">
      <c r="A3872" s="56">
        <v>11622</v>
      </c>
      <c r="B3872" s="56" t="s">
        <v>5571</v>
      </c>
      <c r="C3872" s="56" t="s">
        <v>2052</v>
      </c>
      <c r="D3872" s="62">
        <v>107.23</v>
      </c>
    </row>
    <row r="3873" spans="1:4" x14ac:dyDescent="0.2">
      <c r="A3873" s="56">
        <v>43143</v>
      </c>
      <c r="B3873" s="56" t="s">
        <v>5572</v>
      </c>
      <c r="C3873" s="56" t="s">
        <v>2053</v>
      </c>
      <c r="D3873" s="62">
        <v>40.5</v>
      </c>
    </row>
    <row r="3874" spans="1:4" x14ac:dyDescent="0.2">
      <c r="A3874" s="56">
        <v>7317</v>
      </c>
      <c r="B3874" s="56" t="s">
        <v>5573</v>
      </c>
      <c r="C3874" s="56" t="s">
        <v>2052</v>
      </c>
      <c r="D3874" s="62">
        <v>49.44</v>
      </c>
    </row>
    <row r="3875" spans="1:4" x14ac:dyDescent="0.2">
      <c r="A3875" s="56">
        <v>142</v>
      </c>
      <c r="B3875" s="56" t="s">
        <v>525</v>
      </c>
      <c r="C3875" s="56" t="s">
        <v>5574</v>
      </c>
      <c r="D3875" s="62">
        <v>50.6</v>
      </c>
    </row>
    <row r="3876" spans="1:4" x14ac:dyDescent="0.2">
      <c r="A3876" s="56">
        <v>43142</v>
      </c>
      <c r="B3876" s="56" t="s">
        <v>5575</v>
      </c>
      <c r="C3876" s="56" t="s">
        <v>2053</v>
      </c>
      <c r="D3876" s="62">
        <v>229.83</v>
      </c>
    </row>
    <row r="3877" spans="1:4" x14ac:dyDescent="0.2">
      <c r="A3877" s="56">
        <v>38123</v>
      </c>
      <c r="B3877" s="56" t="s">
        <v>5576</v>
      </c>
      <c r="C3877" s="56" t="s">
        <v>2052</v>
      </c>
      <c r="D3877" s="62">
        <v>46.4</v>
      </c>
    </row>
    <row r="3878" spans="1:4" x14ac:dyDescent="0.2">
      <c r="A3878" s="56">
        <v>42699</v>
      </c>
      <c r="B3878" s="56" t="s">
        <v>5577</v>
      </c>
      <c r="C3878" s="56" t="s">
        <v>2005</v>
      </c>
      <c r="D3878" s="62">
        <v>28.14</v>
      </c>
    </row>
    <row r="3879" spans="1:4" x14ac:dyDescent="0.2">
      <c r="A3879" s="56">
        <v>37743</v>
      </c>
      <c r="B3879" s="56" t="s">
        <v>5578</v>
      </c>
      <c r="C3879" s="56" t="s">
        <v>2005</v>
      </c>
      <c r="D3879" s="62">
        <v>299748.25</v>
      </c>
    </row>
    <row r="3880" spans="1:4" x14ac:dyDescent="0.2">
      <c r="A3880" s="56">
        <v>37744</v>
      </c>
      <c r="B3880" s="56" t="s">
        <v>5579</v>
      </c>
      <c r="C3880" s="56" t="s">
        <v>2005</v>
      </c>
      <c r="D3880" s="62">
        <v>352447.55</v>
      </c>
    </row>
    <row r="3881" spans="1:4" x14ac:dyDescent="0.2">
      <c r="A3881" s="56">
        <v>37741</v>
      </c>
      <c r="B3881" s="56" t="s">
        <v>5580</v>
      </c>
      <c r="C3881" s="56" t="s">
        <v>2005</v>
      </c>
      <c r="D3881" s="62">
        <v>272559.44</v>
      </c>
    </row>
    <row r="3882" spans="1:4" x14ac:dyDescent="0.2">
      <c r="A3882" s="56">
        <v>39396</v>
      </c>
      <c r="B3882" s="56" t="s">
        <v>5581</v>
      </c>
      <c r="C3882" s="56" t="s">
        <v>2005</v>
      </c>
      <c r="D3882" s="62">
        <v>72.13</v>
      </c>
    </row>
    <row r="3883" spans="1:4" x14ac:dyDescent="0.2">
      <c r="A3883" s="56">
        <v>39392</v>
      </c>
      <c r="B3883" s="56" t="s">
        <v>5582</v>
      </c>
      <c r="C3883" s="56" t="s">
        <v>2005</v>
      </c>
      <c r="D3883" s="62">
        <v>81.36</v>
      </c>
    </row>
    <row r="3884" spans="1:4" x14ac:dyDescent="0.2">
      <c r="A3884" s="56">
        <v>39393</v>
      </c>
      <c r="B3884" s="56" t="s">
        <v>5583</v>
      </c>
      <c r="C3884" s="56" t="s">
        <v>2005</v>
      </c>
      <c r="D3884" s="62">
        <v>50.32</v>
      </c>
    </row>
    <row r="3885" spans="1:4" x14ac:dyDescent="0.2">
      <c r="A3885" s="56">
        <v>39394</v>
      </c>
      <c r="B3885" s="56" t="s">
        <v>1222</v>
      </c>
      <c r="C3885" s="56" t="s">
        <v>2005</v>
      </c>
      <c r="D3885" s="62">
        <v>56.63</v>
      </c>
    </row>
    <row r="3886" spans="1:4" x14ac:dyDescent="0.2">
      <c r="A3886" s="56">
        <v>39395</v>
      </c>
      <c r="B3886" s="56" t="s">
        <v>5584</v>
      </c>
      <c r="C3886" s="56" t="s">
        <v>2005</v>
      </c>
      <c r="D3886" s="62">
        <v>52.66</v>
      </c>
    </row>
    <row r="3887" spans="1:4" x14ac:dyDescent="0.2">
      <c r="A3887" s="56">
        <v>14618</v>
      </c>
      <c r="B3887" s="56" t="s">
        <v>5585</v>
      </c>
      <c r="C3887" s="56" t="s">
        <v>2005</v>
      </c>
      <c r="D3887" s="62">
        <v>1375.24</v>
      </c>
    </row>
    <row r="3888" spans="1:4" x14ac:dyDescent="0.2">
      <c r="A3888" s="56">
        <v>40269</v>
      </c>
      <c r="B3888" s="56" t="s">
        <v>5586</v>
      </c>
      <c r="C3888" s="56" t="s">
        <v>2005</v>
      </c>
      <c r="D3888" s="62">
        <v>5540.76</v>
      </c>
    </row>
    <row r="3889" spans="1:4" x14ac:dyDescent="0.2">
      <c r="A3889" s="56">
        <v>6110</v>
      </c>
      <c r="B3889" s="56" t="s">
        <v>5587</v>
      </c>
      <c r="C3889" s="56" t="s">
        <v>2142</v>
      </c>
      <c r="D3889" s="62">
        <v>15.27</v>
      </c>
    </row>
    <row r="3890" spans="1:4" x14ac:dyDescent="0.2">
      <c r="A3890" s="56">
        <v>40910</v>
      </c>
      <c r="B3890" s="56" t="s">
        <v>5588</v>
      </c>
      <c r="C3890" s="56" t="s">
        <v>2144</v>
      </c>
      <c r="D3890" s="62">
        <v>2694.34</v>
      </c>
    </row>
    <row r="3891" spans="1:4" x14ac:dyDescent="0.2">
      <c r="A3891" s="56">
        <v>6111</v>
      </c>
      <c r="B3891" s="56" t="s">
        <v>937</v>
      </c>
      <c r="C3891" s="56" t="s">
        <v>2142</v>
      </c>
      <c r="D3891" s="62">
        <v>10.92</v>
      </c>
    </row>
    <row r="3892" spans="1:4" x14ac:dyDescent="0.2">
      <c r="A3892" s="56">
        <v>41084</v>
      </c>
      <c r="B3892" s="56" t="s">
        <v>5589</v>
      </c>
      <c r="C3892" s="56" t="s">
        <v>2144</v>
      </c>
      <c r="D3892" s="62">
        <v>1926.84</v>
      </c>
    </row>
    <row r="3893" spans="1:4" x14ac:dyDescent="0.2">
      <c r="A3893" s="56">
        <v>44535</v>
      </c>
      <c r="B3893" s="56" t="s">
        <v>5590</v>
      </c>
      <c r="C3893" s="56" t="s">
        <v>2140</v>
      </c>
      <c r="D3893" s="62">
        <v>47.81</v>
      </c>
    </row>
    <row r="3894" spans="1:4" x14ac:dyDescent="0.2">
      <c r="A3894" s="56">
        <v>44945</v>
      </c>
      <c r="B3894" s="56" t="s">
        <v>5591</v>
      </c>
      <c r="C3894" s="56" t="s">
        <v>2005</v>
      </c>
      <c r="D3894" s="62">
        <v>8.86</v>
      </c>
    </row>
    <row r="3895" spans="1:4" x14ac:dyDescent="0.2">
      <c r="A3895" s="56">
        <v>38637</v>
      </c>
      <c r="B3895" s="56" t="s">
        <v>5592</v>
      </c>
      <c r="C3895" s="56" t="s">
        <v>2005</v>
      </c>
      <c r="D3895" s="62">
        <v>208.31</v>
      </c>
    </row>
    <row r="3896" spans="1:4" x14ac:dyDescent="0.2">
      <c r="A3896" s="56">
        <v>6150</v>
      </c>
      <c r="B3896" s="56" t="s">
        <v>5593</v>
      </c>
      <c r="C3896" s="56" t="s">
        <v>2005</v>
      </c>
      <c r="D3896" s="62">
        <v>210.86</v>
      </c>
    </row>
    <row r="3897" spans="1:4" x14ac:dyDescent="0.2">
      <c r="A3897" s="56">
        <v>6136</v>
      </c>
      <c r="B3897" s="56" t="s">
        <v>5594</v>
      </c>
      <c r="C3897" s="56" t="s">
        <v>2005</v>
      </c>
      <c r="D3897" s="62">
        <v>165.75</v>
      </c>
    </row>
    <row r="3898" spans="1:4" x14ac:dyDescent="0.2">
      <c r="A3898" s="56">
        <v>38638</v>
      </c>
      <c r="B3898" s="56" t="s">
        <v>5595</v>
      </c>
      <c r="C3898" s="56" t="s">
        <v>2005</v>
      </c>
      <c r="D3898" s="62">
        <v>175.54</v>
      </c>
    </row>
    <row r="3899" spans="1:4" x14ac:dyDescent="0.2">
      <c r="A3899" s="56">
        <v>20262</v>
      </c>
      <c r="B3899" s="56" t="s">
        <v>5596</v>
      </c>
      <c r="C3899" s="56" t="s">
        <v>2005</v>
      </c>
      <c r="D3899" s="62">
        <v>16.23</v>
      </c>
    </row>
    <row r="3900" spans="1:4" x14ac:dyDescent="0.2">
      <c r="A3900" s="56">
        <v>6145</v>
      </c>
      <c r="B3900" s="56" t="s">
        <v>5597</v>
      </c>
      <c r="C3900" s="56" t="s">
        <v>2005</v>
      </c>
      <c r="D3900" s="62">
        <v>17.920000000000002</v>
      </c>
    </row>
    <row r="3901" spans="1:4" x14ac:dyDescent="0.2">
      <c r="A3901" s="56">
        <v>6149</v>
      </c>
      <c r="B3901" s="56" t="s">
        <v>5598</v>
      </c>
      <c r="C3901" s="56" t="s">
        <v>2005</v>
      </c>
      <c r="D3901" s="62">
        <v>11.85</v>
      </c>
    </row>
    <row r="3902" spans="1:4" x14ac:dyDescent="0.2">
      <c r="A3902" s="56">
        <v>6146</v>
      </c>
      <c r="B3902" s="56" t="s">
        <v>5599</v>
      </c>
      <c r="C3902" s="56" t="s">
        <v>2005</v>
      </c>
      <c r="D3902" s="62">
        <v>17.03</v>
      </c>
    </row>
    <row r="3903" spans="1:4" x14ac:dyDescent="0.2">
      <c r="A3903" s="56">
        <v>44536</v>
      </c>
      <c r="B3903" s="56" t="s">
        <v>5600</v>
      </c>
      <c r="C3903" s="56" t="s">
        <v>2052</v>
      </c>
      <c r="D3903" s="62">
        <v>4.25</v>
      </c>
    </row>
    <row r="3904" spans="1:4" x14ac:dyDescent="0.2">
      <c r="A3904" s="56">
        <v>39961</v>
      </c>
      <c r="B3904" s="56" t="s">
        <v>516</v>
      </c>
      <c r="C3904" s="56" t="s">
        <v>2005</v>
      </c>
      <c r="D3904" s="62">
        <v>33.43</v>
      </c>
    </row>
    <row r="3905" spans="1:4" x14ac:dyDescent="0.2">
      <c r="A3905" s="56">
        <v>42433</v>
      </c>
      <c r="B3905" s="56" t="s">
        <v>5601</v>
      </c>
      <c r="C3905" s="56" t="s">
        <v>2005</v>
      </c>
      <c r="D3905" s="62">
        <v>4747</v>
      </c>
    </row>
    <row r="3906" spans="1:4" x14ac:dyDescent="0.2">
      <c r="A3906" s="56">
        <v>42434</v>
      </c>
      <c r="B3906" s="56" t="s">
        <v>5602</v>
      </c>
      <c r="C3906" s="56" t="s">
        <v>2005</v>
      </c>
      <c r="D3906" s="62">
        <v>5129.83</v>
      </c>
    </row>
    <row r="3907" spans="1:4" x14ac:dyDescent="0.2">
      <c r="A3907" s="56">
        <v>42435</v>
      </c>
      <c r="B3907" s="56" t="s">
        <v>5603</v>
      </c>
      <c r="C3907" s="56" t="s">
        <v>2005</v>
      </c>
      <c r="D3907" s="62">
        <v>2558.0500000000002</v>
      </c>
    </row>
    <row r="3908" spans="1:4" x14ac:dyDescent="0.2">
      <c r="A3908" s="56">
        <v>38061</v>
      </c>
      <c r="B3908" s="56" t="s">
        <v>5604</v>
      </c>
      <c r="C3908" s="56" t="s">
        <v>2005</v>
      </c>
      <c r="D3908" s="62">
        <v>47.51</v>
      </c>
    </row>
    <row r="3909" spans="1:4" x14ac:dyDescent="0.2">
      <c r="A3909" s="56">
        <v>20250</v>
      </c>
      <c r="B3909" s="56" t="s">
        <v>5605</v>
      </c>
      <c r="C3909" s="56" t="s">
        <v>2052</v>
      </c>
      <c r="D3909" s="62">
        <v>15</v>
      </c>
    </row>
    <row r="3910" spans="1:4" x14ac:dyDescent="0.2">
      <c r="A3910" s="56">
        <v>13388</v>
      </c>
      <c r="B3910" s="56" t="s">
        <v>614</v>
      </c>
      <c r="C3910" s="56" t="s">
        <v>2052</v>
      </c>
      <c r="D3910" s="62">
        <v>139.18</v>
      </c>
    </row>
    <row r="3911" spans="1:4" x14ac:dyDescent="0.2">
      <c r="A3911" s="56">
        <v>39914</v>
      </c>
      <c r="B3911" s="56" t="s">
        <v>5606</v>
      </c>
      <c r="C3911" s="56" t="s">
        <v>2052</v>
      </c>
      <c r="D3911" s="62">
        <v>243.85</v>
      </c>
    </row>
    <row r="3912" spans="1:4" x14ac:dyDescent="0.2">
      <c r="A3912" s="56">
        <v>12732</v>
      </c>
      <c r="B3912" s="56" t="s">
        <v>5607</v>
      </c>
      <c r="C3912" s="56" t="s">
        <v>2005</v>
      </c>
      <c r="D3912" s="62">
        <v>281.37</v>
      </c>
    </row>
    <row r="3913" spans="1:4" x14ac:dyDescent="0.2">
      <c r="A3913" s="56">
        <v>6160</v>
      </c>
      <c r="B3913" s="56" t="s">
        <v>5608</v>
      </c>
      <c r="C3913" s="56" t="s">
        <v>2142</v>
      </c>
      <c r="D3913" s="62">
        <v>15.27</v>
      </c>
    </row>
    <row r="3914" spans="1:4" x14ac:dyDescent="0.2">
      <c r="A3914" s="56">
        <v>41087</v>
      </c>
      <c r="B3914" s="56" t="s">
        <v>5609</v>
      </c>
      <c r="C3914" s="56" t="s">
        <v>2144</v>
      </c>
      <c r="D3914" s="62">
        <v>2694.34</v>
      </c>
    </row>
    <row r="3915" spans="1:4" x14ac:dyDescent="0.2">
      <c r="A3915" s="56">
        <v>6166</v>
      </c>
      <c r="B3915" s="56" t="s">
        <v>5610</v>
      </c>
      <c r="C3915" s="56" t="s">
        <v>2142</v>
      </c>
      <c r="D3915" s="62">
        <v>17.93</v>
      </c>
    </row>
    <row r="3916" spans="1:4" x14ac:dyDescent="0.2">
      <c r="A3916" s="56">
        <v>41088</v>
      </c>
      <c r="B3916" s="56" t="s">
        <v>5611</v>
      </c>
      <c r="C3916" s="56" t="s">
        <v>2144</v>
      </c>
      <c r="D3916" s="62">
        <v>3166.19</v>
      </c>
    </row>
    <row r="3917" spans="1:4" x14ac:dyDescent="0.2">
      <c r="A3917" s="56">
        <v>20232</v>
      </c>
      <c r="B3917" s="56" t="s">
        <v>693</v>
      </c>
      <c r="C3917" s="56" t="s">
        <v>2048</v>
      </c>
      <c r="D3917" s="62">
        <v>104.81</v>
      </c>
    </row>
    <row r="3918" spans="1:4" x14ac:dyDescent="0.2">
      <c r="A3918" s="56">
        <v>10856</v>
      </c>
      <c r="B3918" s="56" t="s">
        <v>5612</v>
      </c>
      <c r="C3918" s="56" t="s">
        <v>2048</v>
      </c>
      <c r="D3918" s="62">
        <v>103.78</v>
      </c>
    </row>
    <row r="3919" spans="1:4" x14ac:dyDescent="0.2">
      <c r="A3919" s="56">
        <v>4828</v>
      </c>
      <c r="B3919" s="56" t="s">
        <v>5613</v>
      </c>
      <c r="C3919" s="56" t="s">
        <v>2048</v>
      </c>
      <c r="D3919" s="62">
        <v>72.650000000000006</v>
      </c>
    </row>
    <row r="3920" spans="1:4" x14ac:dyDescent="0.2">
      <c r="A3920" s="56">
        <v>20249</v>
      </c>
      <c r="B3920" s="56" t="s">
        <v>5614</v>
      </c>
      <c r="C3920" s="56" t="s">
        <v>2048</v>
      </c>
      <c r="D3920" s="62">
        <v>39.78</v>
      </c>
    </row>
    <row r="3921" spans="1:4" x14ac:dyDescent="0.2">
      <c r="A3921" s="56">
        <v>11609</v>
      </c>
      <c r="B3921" s="56" t="s">
        <v>5615</v>
      </c>
      <c r="C3921" s="56" t="s">
        <v>2053</v>
      </c>
      <c r="D3921" s="62">
        <v>17.82</v>
      </c>
    </row>
    <row r="3922" spans="1:4" x14ac:dyDescent="0.2">
      <c r="A3922" s="56">
        <v>20083</v>
      </c>
      <c r="B3922" s="56" t="s">
        <v>764</v>
      </c>
      <c r="C3922" s="56" t="s">
        <v>2005</v>
      </c>
      <c r="D3922" s="62">
        <v>67.900000000000006</v>
      </c>
    </row>
    <row r="3923" spans="1:4" x14ac:dyDescent="0.2">
      <c r="A3923" s="56">
        <v>10691</v>
      </c>
      <c r="B3923" s="56" t="s">
        <v>5616</v>
      </c>
      <c r="C3923" s="56" t="s">
        <v>2053</v>
      </c>
      <c r="D3923" s="62">
        <v>71.75</v>
      </c>
    </row>
    <row r="3924" spans="1:4" x14ac:dyDescent="0.2">
      <c r="A3924" s="56">
        <v>12295</v>
      </c>
      <c r="B3924" s="56" t="s">
        <v>5617</v>
      </c>
      <c r="C3924" s="56" t="s">
        <v>2005</v>
      </c>
      <c r="D3924" s="62">
        <v>2.42</v>
      </c>
    </row>
    <row r="3925" spans="1:4" x14ac:dyDescent="0.2">
      <c r="A3925" s="56">
        <v>12296</v>
      </c>
      <c r="B3925" s="56" t="s">
        <v>5618</v>
      </c>
      <c r="C3925" s="56" t="s">
        <v>2005</v>
      </c>
      <c r="D3925" s="62">
        <v>3.13</v>
      </c>
    </row>
    <row r="3926" spans="1:4" x14ac:dyDescent="0.2">
      <c r="A3926" s="56">
        <v>12294</v>
      </c>
      <c r="B3926" s="56" t="s">
        <v>5619</v>
      </c>
      <c r="C3926" s="56" t="s">
        <v>2005</v>
      </c>
      <c r="D3926" s="62">
        <v>7.51</v>
      </c>
    </row>
    <row r="3927" spans="1:4" x14ac:dyDescent="0.2">
      <c r="A3927" s="56">
        <v>14543</v>
      </c>
      <c r="B3927" s="56" t="s">
        <v>5620</v>
      </c>
      <c r="C3927" s="56" t="s">
        <v>2005</v>
      </c>
      <c r="D3927" s="62">
        <v>5.36</v>
      </c>
    </row>
    <row r="3928" spans="1:4" x14ac:dyDescent="0.2">
      <c r="A3928" s="56">
        <v>13329</v>
      </c>
      <c r="B3928" s="56" t="s">
        <v>5621</v>
      </c>
      <c r="C3928" s="56" t="s">
        <v>2005</v>
      </c>
      <c r="D3928" s="62">
        <v>3.15</v>
      </c>
    </row>
    <row r="3929" spans="1:4" x14ac:dyDescent="0.2">
      <c r="A3929" s="56">
        <v>21047</v>
      </c>
      <c r="B3929" s="56" t="s">
        <v>5622</v>
      </c>
      <c r="C3929" s="56" t="s">
        <v>2005</v>
      </c>
      <c r="D3929" s="62">
        <v>36.909999999999997</v>
      </c>
    </row>
    <row r="3930" spans="1:4" x14ac:dyDescent="0.2">
      <c r="A3930" s="56">
        <v>21042</v>
      </c>
      <c r="B3930" s="56" t="s">
        <v>5623</v>
      </c>
      <c r="C3930" s="56" t="s">
        <v>2005</v>
      </c>
      <c r="D3930" s="62">
        <v>28.45</v>
      </c>
    </row>
    <row r="3931" spans="1:4" x14ac:dyDescent="0.2">
      <c r="A3931" s="56">
        <v>21043</v>
      </c>
      <c r="B3931" s="56" t="s">
        <v>5624</v>
      </c>
      <c r="C3931" s="56" t="s">
        <v>2005</v>
      </c>
      <c r="D3931" s="62">
        <v>35.94</v>
      </c>
    </row>
    <row r="3932" spans="1:4" x14ac:dyDescent="0.2">
      <c r="A3932" s="56">
        <v>21044</v>
      </c>
      <c r="B3932" s="56" t="s">
        <v>5625</v>
      </c>
      <c r="C3932" s="56" t="s">
        <v>2005</v>
      </c>
      <c r="D3932" s="62">
        <v>25.03</v>
      </c>
    </row>
    <row r="3933" spans="1:4" x14ac:dyDescent="0.2">
      <c r="A3933" s="56">
        <v>21045</v>
      </c>
      <c r="B3933" s="56" t="s">
        <v>5626</v>
      </c>
      <c r="C3933" s="56" t="s">
        <v>2005</v>
      </c>
      <c r="D3933" s="62">
        <v>34.29</v>
      </c>
    </row>
    <row r="3934" spans="1:4" x14ac:dyDescent="0.2">
      <c r="A3934" s="56">
        <v>21041</v>
      </c>
      <c r="B3934" s="56" t="s">
        <v>5627</v>
      </c>
      <c r="C3934" s="56" t="s">
        <v>2005</v>
      </c>
      <c r="D3934" s="62">
        <v>29.57</v>
      </c>
    </row>
    <row r="3935" spans="1:4" x14ac:dyDescent="0.2">
      <c r="A3935" s="56">
        <v>21040</v>
      </c>
      <c r="B3935" s="56" t="s">
        <v>5628</v>
      </c>
      <c r="C3935" s="56" t="s">
        <v>2005</v>
      </c>
      <c r="D3935" s="62">
        <v>24.5</v>
      </c>
    </row>
    <row r="3936" spans="1:4" x14ac:dyDescent="0.2">
      <c r="A3936" s="56">
        <v>14149</v>
      </c>
      <c r="B3936" s="56" t="s">
        <v>5629</v>
      </c>
      <c r="C3936" s="56" t="s">
        <v>3934</v>
      </c>
      <c r="D3936" s="62">
        <v>190.4</v>
      </c>
    </row>
    <row r="3937" spans="1:4" x14ac:dyDescent="0.2">
      <c r="A3937" s="56">
        <v>38099</v>
      </c>
      <c r="B3937" s="56" t="s">
        <v>5630</v>
      </c>
      <c r="C3937" s="56" t="s">
        <v>2005</v>
      </c>
      <c r="D3937" s="62">
        <v>1.7</v>
      </c>
    </row>
    <row r="3938" spans="1:4" x14ac:dyDescent="0.2">
      <c r="A3938" s="56">
        <v>38100</v>
      </c>
      <c r="B3938" s="56" t="s">
        <v>5631</v>
      </c>
      <c r="C3938" s="56" t="s">
        <v>2005</v>
      </c>
      <c r="D3938" s="62">
        <v>2.78</v>
      </c>
    </row>
    <row r="3939" spans="1:4" x14ac:dyDescent="0.2">
      <c r="A3939" s="56">
        <v>7576</v>
      </c>
      <c r="B3939" s="56" t="s">
        <v>1357</v>
      </c>
      <c r="C3939" s="56" t="s">
        <v>2005</v>
      </c>
      <c r="D3939" s="62">
        <v>153.08000000000001</v>
      </c>
    </row>
    <row r="3940" spans="1:4" x14ac:dyDescent="0.2">
      <c r="A3940" s="56">
        <v>3384</v>
      </c>
      <c r="B3940" s="56" t="s">
        <v>5632</v>
      </c>
      <c r="C3940" s="56" t="s">
        <v>2005</v>
      </c>
      <c r="D3940" s="62">
        <v>8.3800000000000008</v>
      </c>
    </row>
    <row r="3941" spans="1:4" x14ac:dyDescent="0.2">
      <c r="A3941" s="56">
        <v>7572</v>
      </c>
      <c r="B3941" s="56" t="s">
        <v>5633</v>
      </c>
      <c r="C3941" s="56" t="s">
        <v>2005</v>
      </c>
      <c r="D3941" s="62">
        <v>7.76</v>
      </c>
    </row>
    <row r="3942" spans="1:4" x14ac:dyDescent="0.2">
      <c r="A3942" s="56">
        <v>3396</v>
      </c>
      <c r="B3942" s="56" t="s">
        <v>5634</v>
      </c>
      <c r="C3942" s="56" t="s">
        <v>2005</v>
      </c>
      <c r="D3942" s="62">
        <v>5.25</v>
      </c>
    </row>
    <row r="3943" spans="1:4" x14ac:dyDescent="0.2">
      <c r="A3943" s="56">
        <v>37590</v>
      </c>
      <c r="B3943" s="56" t="s">
        <v>5635</v>
      </c>
      <c r="C3943" s="56" t="s">
        <v>2005</v>
      </c>
      <c r="D3943" s="62">
        <v>22.46</v>
      </c>
    </row>
    <row r="3944" spans="1:4" x14ac:dyDescent="0.2">
      <c r="A3944" s="56">
        <v>37591</v>
      </c>
      <c r="B3944" s="56" t="s">
        <v>1519</v>
      </c>
      <c r="C3944" s="56" t="s">
        <v>2005</v>
      </c>
      <c r="D3944" s="62">
        <v>27</v>
      </c>
    </row>
    <row r="3945" spans="1:4" x14ac:dyDescent="0.2">
      <c r="A3945" s="56">
        <v>12626</v>
      </c>
      <c r="B3945" s="56" t="s">
        <v>5636</v>
      </c>
      <c r="C3945" s="56" t="s">
        <v>2005</v>
      </c>
      <c r="D3945" s="62">
        <v>35.590000000000003</v>
      </c>
    </row>
    <row r="3946" spans="1:4" x14ac:dyDescent="0.2">
      <c r="A3946" s="56">
        <v>11033</v>
      </c>
      <c r="B3946" s="56" t="s">
        <v>5637</v>
      </c>
      <c r="C3946" s="56" t="s">
        <v>2005</v>
      </c>
      <c r="D3946" s="62">
        <v>9.74</v>
      </c>
    </row>
    <row r="3947" spans="1:4" x14ac:dyDescent="0.2">
      <c r="A3947" s="56">
        <v>390</v>
      </c>
      <c r="B3947" s="56" t="s">
        <v>5638</v>
      </c>
      <c r="C3947" s="56" t="s">
        <v>2005</v>
      </c>
      <c r="D3947" s="62">
        <v>9.5</v>
      </c>
    </row>
    <row r="3948" spans="1:4" x14ac:dyDescent="0.2">
      <c r="A3948" s="56">
        <v>42436</v>
      </c>
      <c r="B3948" s="56" t="s">
        <v>5639</v>
      </c>
      <c r="C3948" s="56" t="s">
        <v>2005</v>
      </c>
      <c r="D3948" s="62">
        <v>2677.55</v>
      </c>
    </row>
    <row r="3949" spans="1:4" x14ac:dyDescent="0.2">
      <c r="A3949" s="56">
        <v>6193</v>
      </c>
      <c r="B3949" s="56" t="s">
        <v>269</v>
      </c>
      <c r="C3949" s="56" t="s">
        <v>2048</v>
      </c>
      <c r="D3949" s="62">
        <v>9.89</v>
      </c>
    </row>
    <row r="3950" spans="1:4" x14ac:dyDescent="0.2">
      <c r="A3950" s="56">
        <v>6194</v>
      </c>
      <c r="B3950" s="56" t="s">
        <v>5640</v>
      </c>
      <c r="C3950" s="56" t="s">
        <v>2048</v>
      </c>
      <c r="D3950" s="62">
        <v>7.11</v>
      </c>
    </row>
    <row r="3951" spans="1:4" x14ac:dyDescent="0.2">
      <c r="A3951" s="56">
        <v>10567</v>
      </c>
      <c r="B3951" s="56" t="s">
        <v>134</v>
      </c>
      <c r="C3951" s="56" t="s">
        <v>2048</v>
      </c>
      <c r="D3951" s="62">
        <v>11.26</v>
      </c>
    </row>
    <row r="3952" spans="1:4" x14ac:dyDescent="0.2">
      <c r="A3952" s="56">
        <v>6212</v>
      </c>
      <c r="B3952" s="56" t="s">
        <v>5641</v>
      </c>
      <c r="C3952" s="56" t="s">
        <v>2048</v>
      </c>
      <c r="D3952" s="62">
        <v>16.52</v>
      </c>
    </row>
    <row r="3953" spans="1:4" x14ac:dyDescent="0.2">
      <c r="A3953" s="56">
        <v>3993</v>
      </c>
      <c r="B3953" s="56" t="s">
        <v>5642</v>
      </c>
      <c r="C3953" s="56" t="s">
        <v>2376</v>
      </c>
      <c r="D3953" s="62">
        <v>63.93</v>
      </c>
    </row>
    <row r="3954" spans="1:4" x14ac:dyDescent="0.2">
      <c r="A3954" s="56">
        <v>3990</v>
      </c>
      <c r="B3954" s="56" t="s">
        <v>5643</v>
      </c>
      <c r="C3954" s="56" t="s">
        <v>2048</v>
      </c>
      <c r="D3954" s="62">
        <v>12.03</v>
      </c>
    </row>
    <row r="3955" spans="1:4" x14ac:dyDescent="0.2">
      <c r="A3955" s="56">
        <v>3992</v>
      </c>
      <c r="B3955" s="56" t="s">
        <v>123</v>
      </c>
      <c r="C3955" s="56" t="s">
        <v>2048</v>
      </c>
      <c r="D3955" s="62">
        <v>16.239999999999998</v>
      </c>
    </row>
    <row r="3956" spans="1:4" x14ac:dyDescent="0.2">
      <c r="A3956" s="56">
        <v>6178</v>
      </c>
      <c r="B3956" s="56" t="s">
        <v>5644</v>
      </c>
      <c r="C3956" s="56" t="s">
        <v>2376</v>
      </c>
      <c r="D3956" s="62">
        <v>267.77</v>
      </c>
    </row>
    <row r="3957" spans="1:4" x14ac:dyDescent="0.2">
      <c r="A3957" s="56">
        <v>6180</v>
      </c>
      <c r="B3957" s="56" t="s">
        <v>5645</v>
      </c>
      <c r="C3957" s="56" t="s">
        <v>2376</v>
      </c>
      <c r="D3957" s="62">
        <v>289</v>
      </c>
    </row>
    <row r="3958" spans="1:4" x14ac:dyDescent="0.2">
      <c r="A3958" s="56">
        <v>6182</v>
      </c>
      <c r="B3958" s="56" t="s">
        <v>5646</v>
      </c>
      <c r="C3958" s="56" t="s">
        <v>2376</v>
      </c>
      <c r="D3958" s="62">
        <v>358.72</v>
      </c>
    </row>
    <row r="3959" spans="1:4" x14ac:dyDescent="0.2">
      <c r="A3959" s="56">
        <v>43614</v>
      </c>
      <c r="B3959" s="56" t="s">
        <v>5647</v>
      </c>
      <c r="C3959" s="56" t="s">
        <v>2048</v>
      </c>
      <c r="D3959" s="62">
        <v>8.1199999999999992</v>
      </c>
    </row>
    <row r="3960" spans="1:4" x14ac:dyDescent="0.2">
      <c r="A3960" s="56">
        <v>6189</v>
      </c>
      <c r="B3960" s="56" t="s">
        <v>349</v>
      </c>
      <c r="C3960" s="56" t="s">
        <v>2048</v>
      </c>
      <c r="D3960" s="62">
        <v>14.43</v>
      </c>
    </row>
    <row r="3961" spans="1:4" x14ac:dyDescent="0.2">
      <c r="A3961" s="56">
        <v>6214</v>
      </c>
      <c r="B3961" s="56" t="s">
        <v>5648</v>
      </c>
      <c r="C3961" s="56" t="s">
        <v>2376</v>
      </c>
      <c r="D3961" s="62">
        <v>167.74</v>
      </c>
    </row>
    <row r="3962" spans="1:4" x14ac:dyDescent="0.2">
      <c r="A3962" s="56">
        <v>36153</v>
      </c>
      <c r="B3962" s="56" t="s">
        <v>5649</v>
      </c>
      <c r="C3962" s="56" t="s">
        <v>2005</v>
      </c>
      <c r="D3962" s="62">
        <v>180.56</v>
      </c>
    </row>
    <row r="3963" spans="1:4" x14ac:dyDescent="0.2">
      <c r="A3963" s="56">
        <v>10740</v>
      </c>
      <c r="B3963" s="56" t="s">
        <v>5650</v>
      </c>
      <c r="C3963" s="56" t="s">
        <v>2005</v>
      </c>
      <c r="D3963" s="62">
        <v>10697.06</v>
      </c>
    </row>
    <row r="3964" spans="1:4" x14ac:dyDescent="0.2">
      <c r="A3964" s="56">
        <v>13914</v>
      </c>
      <c r="B3964" s="56" t="s">
        <v>5651</v>
      </c>
      <c r="C3964" s="56" t="s">
        <v>2005</v>
      </c>
      <c r="D3964" s="62">
        <v>773.97</v>
      </c>
    </row>
    <row r="3965" spans="1:4" x14ac:dyDescent="0.2">
      <c r="A3965" s="56">
        <v>10742</v>
      </c>
      <c r="B3965" s="56" t="s">
        <v>5652</v>
      </c>
      <c r="C3965" s="56" t="s">
        <v>2005</v>
      </c>
      <c r="D3965" s="62">
        <v>1128.8499999999999</v>
      </c>
    </row>
    <row r="3966" spans="1:4" x14ac:dyDescent="0.2">
      <c r="A3966" s="56">
        <v>38465</v>
      </c>
      <c r="B3966" s="56" t="s">
        <v>5653</v>
      </c>
      <c r="C3966" s="56" t="s">
        <v>2005</v>
      </c>
      <c r="D3966" s="62">
        <v>29.81</v>
      </c>
    </row>
    <row r="3967" spans="1:4" x14ac:dyDescent="0.2">
      <c r="A3967" s="56">
        <v>7543</v>
      </c>
      <c r="B3967" s="56" t="s">
        <v>5654</v>
      </c>
      <c r="C3967" s="56" t="s">
        <v>2005</v>
      </c>
      <c r="D3967" s="62">
        <v>4.92</v>
      </c>
    </row>
    <row r="3968" spans="1:4" x14ac:dyDescent="0.2">
      <c r="A3968" s="56">
        <v>43427</v>
      </c>
      <c r="B3968" s="56" t="s">
        <v>5655</v>
      </c>
      <c r="C3968" s="56" t="s">
        <v>2005</v>
      </c>
      <c r="D3968" s="62">
        <v>1702.05</v>
      </c>
    </row>
    <row r="3969" spans="1:4" x14ac:dyDescent="0.2">
      <c r="A3969" s="56">
        <v>41613</v>
      </c>
      <c r="B3969" s="56" t="s">
        <v>5656</v>
      </c>
      <c r="C3969" s="56" t="s">
        <v>2005</v>
      </c>
      <c r="D3969" s="62">
        <v>109.41</v>
      </c>
    </row>
    <row r="3970" spans="1:4" x14ac:dyDescent="0.2">
      <c r="A3970" s="56">
        <v>41614</v>
      </c>
      <c r="B3970" s="56" t="s">
        <v>5657</v>
      </c>
      <c r="C3970" s="56" t="s">
        <v>2005</v>
      </c>
      <c r="D3970" s="62">
        <v>139.41</v>
      </c>
    </row>
    <row r="3971" spans="1:4" x14ac:dyDescent="0.2">
      <c r="A3971" s="56">
        <v>41615</v>
      </c>
      <c r="B3971" s="56" t="s">
        <v>5658</v>
      </c>
      <c r="C3971" s="56" t="s">
        <v>2005</v>
      </c>
      <c r="D3971" s="62">
        <v>215.47</v>
      </c>
    </row>
    <row r="3972" spans="1:4" x14ac:dyDescent="0.2">
      <c r="A3972" s="56">
        <v>41616</v>
      </c>
      <c r="B3972" s="56" t="s">
        <v>5659</v>
      </c>
      <c r="C3972" s="56" t="s">
        <v>2005</v>
      </c>
      <c r="D3972" s="62">
        <v>321.94</v>
      </c>
    </row>
    <row r="3973" spans="1:4" x14ac:dyDescent="0.2">
      <c r="A3973" s="56">
        <v>41617</v>
      </c>
      <c r="B3973" s="56" t="s">
        <v>5660</v>
      </c>
      <c r="C3973" s="56" t="s">
        <v>2005</v>
      </c>
      <c r="D3973" s="62">
        <v>640.14</v>
      </c>
    </row>
    <row r="3974" spans="1:4" x14ac:dyDescent="0.2">
      <c r="A3974" s="56">
        <v>41618</v>
      </c>
      <c r="B3974" s="56" t="s">
        <v>5661</v>
      </c>
      <c r="C3974" s="56" t="s">
        <v>2005</v>
      </c>
      <c r="D3974" s="62">
        <v>1178.47</v>
      </c>
    </row>
    <row r="3975" spans="1:4" x14ac:dyDescent="0.2">
      <c r="A3975" s="56">
        <v>43428</v>
      </c>
      <c r="B3975" s="56" t="s">
        <v>5662</v>
      </c>
      <c r="C3975" s="56" t="s">
        <v>2005</v>
      </c>
      <c r="D3975" s="62">
        <v>2070</v>
      </c>
    </row>
    <row r="3976" spans="1:4" x14ac:dyDescent="0.2">
      <c r="A3976" s="56">
        <v>41619</v>
      </c>
      <c r="B3976" s="56" t="s">
        <v>5663</v>
      </c>
      <c r="C3976" s="56" t="s">
        <v>2005</v>
      </c>
      <c r="D3976" s="62">
        <v>134.11000000000001</v>
      </c>
    </row>
    <row r="3977" spans="1:4" x14ac:dyDescent="0.2">
      <c r="A3977" s="56">
        <v>41620</v>
      </c>
      <c r="B3977" s="56" t="s">
        <v>5664</v>
      </c>
      <c r="C3977" s="56" t="s">
        <v>2005</v>
      </c>
      <c r="D3977" s="62">
        <v>169.41</v>
      </c>
    </row>
    <row r="3978" spans="1:4" x14ac:dyDescent="0.2">
      <c r="A3978" s="56">
        <v>41622</v>
      </c>
      <c r="B3978" s="56" t="s">
        <v>5665</v>
      </c>
      <c r="C3978" s="56" t="s">
        <v>2005</v>
      </c>
      <c r="D3978" s="62">
        <v>293.82</v>
      </c>
    </row>
    <row r="3979" spans="1:4" x14ac:dyDescent="0.2">
      <c r="A3979" s="56">
        <v>41623</v>
      </c>
      <c r="B3979" s="56" t="s">
        <v>5666</v>
      </c>
      <c r="C3979" s="56" t="s">
        <v>2005</v>
      </c>
      <c r="D3979" s="62">
        <v>451.76</v>
      </c>
    </row>
    <row r="3980" spans="1:4" x14ac:dyDescent="0.2">
      <c r="A3980" s="56">
        <v>41624</v>
      </c>
      <c r="B3980" s="56" t="s">
        <v>5667</v>
      </c>
      <c r="C3980" s="56" t="s">
        <v>2005</v>
      </c>
      <c r="D3980" s="62">
        <v>847.05</v>
      </c>
    </row>
    <row r="3981" spans="1:4" x14ac:dyDescent="0.2">
      <c r="A3981" s="56">
        <v>41625</v>
      </c>
      <c r="B3981" s="56" t="s">
        <v>5668</v>
      </c>
      <c r="C3981" s="56" t="s">
        <v>2005</v>
      </c>
      <c r="D3981" s="62">
        <v>1303.23</v>
      </c>
    </row>
    <row r="3982" spans="1:4" x14ac:dyDescent="0.2">
      <c r="A3982" s="56">
        <v>39352</v>
      </c>
      <c r="B3982" s="56" t="s">
        <v>5669</v>
      </c>
      <c r="C3982" s="56" t="s">
        <v>2005</v>
      </c>
      <c r="D3982" s="62">
        <v>3.04</v>
      </c>
    </row>
    <row r="3983" spans="1:4" x14ac:dyDescent="0.2">
      <c r="A3983" s="56">
        <v>39346</v>
      </c>
      <c r="B3983" s="56" t="s">
        <v>5670</v>
      </c>
      <c r="C3983" s="56" t="s">
        <v>2005</v>
      </c>
      <c r="D3983" s="62">
        <v>3.04</v>
      </c>
    </row>
    <row r="3984" spans="1:4" x14ac:dyDescent="0.2">
      <c r="A3984" s="56">
        <v>39350</v>
      </c>
      <c r="B3984" s="56" t="s">
        <v>5671</v>
      </c>
      <c r="C3984" s="56" t="s">
        <v>2005</v>
      </c>
      <c r="D3984" s="62">
        <v>3.27</v>
      </c>
    </row>
    <row r="3985" spans="1:4" x14ac:dyDescent="0.2">
      <c r="A3985" s="56">
        <v>39351</v>
      </c>
      <c r="B3985" s="56" t="s">
        <v>5672</v>
      </c>
      <c r="C3985" s="56" t="s">
        <v>2005</v>
      </c>
      <c r="D3985" s="62">
        <v>3.78</v>
      </c>
    </row>
    <row r="3986" spans="1:4" x14ac:dyDescent="0.2">
      <c r="A3986" s="56">
        <v>38837</v>
      </c>
      <c r="B3986" s="56" t="s">
        <v>5673</v>
      </c>
      <c r="C3986" s="56" t="s">
        <v>2005</v>
      </c>
      <c r="D3986" s="62">
        <v>7.14</v>
      </c>
    </row>
    <row r="3987" spans="1:4" x14ac:dyDescent="0.2">
      <c r="A3987" s="56">
        <v>38836</v>
      </c>
      <c r="B3987" s="56" t="s">
        <v>5674</v>
      </c>
      <c r="C3987" s="56" t="s">
        <v>2005</v>
      </c>
      <c r="D3987" s="62">
        <v>4.99</v>
      </c>
    </row>
    <row r="3988" spans="1:4" x14ac:dyDescent="0.2">
      <c r="A3988" s="56">
        <v>2666</v>
      </c>
      <c r="B3988" s="56" t="s">
        <v>5675</v>
      </c>
      <c r="C3988" s="56" t="s">
        <v>2005</v>
      </c>
      <c r="D3988" s="62">
        <v>12.72</v>
      </c>
    </row>
    <row r="3989" spans="1:4" x14ac:dyDescent="0.2">
      <c r="A3989" s="56">
        <v>2668</v>
      </c>
      <c r="B3989" s="56" t="s">
        <v>5676</v>
      </c>
      <c r="C3989" s="56" t="s">
        <v>2005</v>
      </c>
      <c r="D3989" s="62">
        <v>14.52</v>
      </c>
    </row>
    <row r="3990" spans="1:4" x14ac:dyDescent="0.2">
      <c r="A3990" s="56">
        <v>2664</v>
      </c>
      <c r="B3990" s="56" t="s">
        <v>5677</v>
      </c>
      <c r="C3990" s="56" t="s">
        <v>2005</v>
      </c>
      <c r="D3990" s="62">
        <v>21.42</v>
      </c>
    </row>
    <row r="3991" spans="1:4" x14ac:dyDescent="0.2">
      <c r="A3991" s="56">
        <v>2662</v>
      </c>
      <c r="B3991" s="56" t="s">
        <v>5678</v>
      </c>
      <c r="C3991" s="56" t="s">
        <v>2005</v>
      </c>
      <c r="D3991" s="62">
        <v>26.28</v>
      </c>
    </row>
    <row r="3992" spans="1:4" x14ac:dyDescent="0.2">
      <c r="A3992" s="56">
        <v>20964</v>
      </c>
      <c r="B3992" s="56" t="s">
        <v>5679</v>
      </c>
      <c r="C3992" s="56" t="s">
        <v>2005</v>
      </c>
      <c r="D3992" s="62">
        <v>77.89</v>
      </c>
    </row>
    <row r="3993" spans="1:4" x14ac:dyDescent="0.2">
      <c r="A3993" s="56">
        <v>10905</v>
      </c>
      <c r="B3993" s="56" t="s">
        <v>5680</v>
      </c>
      <c r="C3993" s="56" t="s">
        <v>2005</v>
      </c>
      <c r="D3993" s="62">
        <v>104.49</v>
      </c>
    </row>
    <row r="3994" spans="1:4" x14ac:dyDescent="0.2">
      <c r="A3994" s="56">
        <v>11289</v>
      </c>
      <c r="B3994" s="56" t="s">
        <v>5681</v>
      </c>
      <c r="C3994" s="56" t="s">
        <v>2005</v>
      </c>
      <c r="D3994" s="62">
        <v>99.84</v>
      </c>
    </row>
    <row r="3995" spans="1:4" x14ac:dyDescent="0.2">
      <c r="A3995" s="56">
        <v>11241</v>
      </c>
      <c r="B3995" s="56" t="s">
        <v>5682</v>
      </c>
      <c r="C3995" s="56" t="s">
        <v>2005</v>
      </c>
      <c r="D3995" s="62">
        <v>249.61</v>
      </c>
    </row>
    <row r="3996" spans="1:4" x14ac:dyDescent="0.2">
      <c r="A3996" s="56">
        <v>11301</v>
      </c>
      <c r="B3996" s="56" t="s">
        <v>5683</v>
      </c>
      <c r="C3996" s="56" t="s">
        <v>2005</v>
      </c>
      <c r="D3996" s="62">
        <v>632.94000000000005</v>
      </c>
    </row>
    <row r="3997" spans="1:4" x14ac:dyDescent="0.2">
      <c r="A3997" s="56">
        <v>21090</v>
      </c>
      <c r="B3997" s="56" t="s">
        <v>5684</v>
      </c>
      <c r="C3997" s="56" t="s">
        <v>2005</v>
      </c>
      <c r="D3997" s="62">
        <v>775.58</v>
      </c>
    </row>
    <row r="3998" spans="1:4" x14ac:dyDescent="0.2">
      <c r="A3998" s="56">
        <v>11315</v>
      </c>
      <c r="B3998" s="56" t="s">
        <v>5685</v>
      </c>
      <c r="C3998" s="56" t="s">
        <v>2005</v>
      </c>
      <c r="D3998" s="62">
        <v>151.55000000000001</v>
      </c>
    </row>
    <row r="3999" spans="1:4" x14ac:dyDescent="0.2">
      <c r="A3999" s="56">
        <v>21071</v>
      </c>
      <c r="B3999" s="56" t="s">
        <v>5686</v>
      </c>
      <c r="C3999" s="56" t="s">
        <v>2005</v>
      </c>
      <c r="D3999" s="62">
        <v>231.78</v>
      </c>
    </row>
    <row r="4000" spans="1:4" x14ac:dyDescent="0.2">
      <c r="A4000" s="56">
        <v>14112</v>
      </c>
      <c r="B4000" s="56" t="s">
        <v>1622</v>
      </c>
      <c r="C4000" s="56" t="s">
        <v>2005</v>
      </c>
      <c r="D4000" s="62">
        <v>323.60000000000002</v>
      </c>
    </row>
    <row r="4001" spans="1:4" x14ac:dyDescent="0.2">
      <c r="A4001" s="56">
        <v>11316</v>
      </c>
      <c r="B4001" s="56" t="s">
        <v>5687</v>
      </c>
      <c r="C4001" s="56" t="s">
        <v>2005</v>
      </c>
      <c r="D4001" s="62">
        <v>499.22</v>
      </c>
    </row>
    <row r="4002" spans="1:4" x14ac:dyDescent="0.2">
      <c r="A4002" s="56">
        <v>6243</v>
      </c>
      <c r="B4002" s="56" t="s">
        <v>5688</v>
      </c>
      <c r="C4002" s="56" t="s">
        <v>2005</v>
      </c>
      <c r="D4002" s="62">
        <v>575</v>
      </c>
    </row>
    <row r="4003" spans="1:4" x14ac:dyDescent="0.2">
      <c r="A4003" s="56">
        <v>6240</v>
      </c>
      <c r="B4003" s="56" t="s">
        <v>5689</v>
      </c>
      <c r="C4003" s="56" t="s">
        <v>2005</v>
      </c>
      <c r="D4003" s="62">
        <v>761.31</v>
      </c>
    </row>
    <row r="4004" spans="1:4" x14ac:dyDescent="0.2">
      <c r="A4004" s="56">
        <v>11296</v>
      </c>
      <c r="B4004" s="56" t="s">
        <v>5690</v>
      </c>
      <c r="C4004" s="56" t="s">
        <v>2005</v>
      </c>
      <c r="D4004" s="62">
        <v>2425.69</v>
      </c>
    </row>
    <row r="4005" spans="1:4" x14ac:dyDescent="0.2">
      <c r="A4005" s="56">
        <v>11299</v>
      </c>
      <c r="B4005" s="56" t="s">
        <v>5691</v>
      </c>
      <c r="C4005" s="56" t="s">
        <v>2005</v>
      </c>
      <c r="D4005" s="62">
        <v>821.04</v>
      </c>
    </row>
    <row r="4006" spans="1:4" x14ac:dyDescent="0.2">
      <c r="A4006" s="56">
        <v>11688</v>
      </c>
      <c r="B4006" s="56" t="s">
        <v>5692</v>
      </c>
      <c r="C4006" s="56" t="s">
        <v>2005</v>
      </c>
      <c r="D4006" s="62">
        <v>438.19</v>
      </c>
    </row>
    <row r="4007" spans="1:4" x14ac:dyDescent="0.2">
      <c r="A4007" s="56">
        <v>37736</v>
      </c>
      <c r="B4007" s="56" t="s">
        <v>5693</v>
      </c>
      <c r="C4007" s="56" t="s">
        <v>2005</v>
      </c>
      <c r="D4007" s="62">
        <v>82950</v>
      </c>
    </row>
    <row r="4008" spans="1:4" x14ac:dyDescent="0.2">
      <c r="A4008" s="56">
        <v>37739</v>
      </c>
      <c r="B4008" s="56" t="s">
        <v>5694</v>
      </c>
      <c r="C4008" s="56" t="s">
        <v>2005</v>
      </c>
      <c r="D4008" s="62">
        <v>102092.3</v>
      </c>
    </row>
    <row r="4009" spans="1:4" x14ac:dyDescent="0.2">
      <c r="A4009" s="56">
        <v>37740</v>
      </c>
      <c r="B4009" s="56" t="s">
        <v>5695</v>
      </c>
      <c r="C4009" s="56" t="s">
        <v>2005</v>
      </c>
      <c r="D4009" s="62">
        <v>58259.19</v>
      </c>
    </row>
    <row r="4010" spans="1:4" x14ac:dyDescent="0.2">
      <c r="A4010" s="56">
        <v>37738</v>
      </c>
      <c r="B4010" s="56" t="s">
        <v>5696</v>
      </c>
      <c r="C4010" s="56" t="s">
        <v>2005</v>
      </c>
      <c r="D4010" s="62">
        <v>69217.47</v>
      </c>
    </row>
    <row r="4011" spans="1:4" x14ac:dyDescent="0.2">
      <c r="A4011" s="56">
        <v>37737</v>
      </c>
      <c r="B4011" s="56" t="s">
        <v>5697</v>
      </c>
      <c r="C4011" s="56" t="s">
        <v>2005</v>
      </c>
      <c r="D4011" s="62">
        <v>55068.81</v>
      </c>
    </row>
    <row r="4012" spans="1:4" x14ac:dyDescent="0.2">
      <c r="A4012" s="56">
        <v>25014</v>
      </c>
      <c r="B4012" s="56" t="s">
        <v>5698</v>
      </c>
      <c r="C4012" s="56" t="s">
        <v>2005</v>
      </c>
      <c r="D4012" s="62">
        <v>115339.33</v>
      </c>
    </row>
    <row r="4013" spans="1:4" x14ac:dyDescent="0.2">
      <c r="A4013" s="56">
        <v>25013</v>
      </c>
      <c r="B4013" s="56" t="s">
        <v>5699</v>
      </c>
      <c r="C4013" s="56" t="s">
        <v>2005</v>
      </c>
      <c r="D4013" s="62">
        <v>120887.83</v>
      </c>
    </row>
    <row r="4014" spans="1:4" x14ac:dyDescent="0.2">
      <c r="A4014" s="56">
        <v>14405</v>
      </c>
      <c r="B4014" s="56" t="s">
        <v>5700</v>
      </c>
      <c r="C4014" s="56" t="s">
        <v>2005</v>
      </c>
      <c r="D4014" s="62">
        <v>141902.75</v>
      </c>
    </row>
    <row r="4015" spans="1:4" x14ac:dyDescent="0.2">
      <c r="A4015" s="56">
        <v>20271</v>
      </c>
      <c r="B4015" s="56" t="s">
        <v>5701</v>
      </c>
      <c r="C4015" s="56" t="s">
        <v>2005</v>
      </c>
      <c r="D4015" s="62">
        <v>573.63</v>
      </c>
    </row>
    <row r="4016" spans="1:4" x14ac:dyDescent="0.2">
      <c r="A4016" s="56">
        <v>10423</v>
      </c>
      <c r="B4016" s="56" t="s">
        <v>5702</v>
      </c>
      <c r="C4016" s="56" t="s">
        <v>2005</v>
      </c>
      <c r="D4016" s="62">
        <v>421.18</v>
      </c>
    </row>
    <row r="4017" spans="1:4" x14ac:dyDescent="0.2">
      <c r="A4017" s="56">
        <v>36790</v>
      </c>
      <c r="B4017" s="56" t="s">
        <v>5703</v>
      </c>
      <c r="C4017" s="56" t="s">
        <v>2005</v>
      </c>
      <c r="D4017" s="62">
        <v>315.73</v>
      </c>
    </row>
    <row r="4018" spans="1:4" x14ac:dyDescent="0.2">
      <c r="A4018" s="56">
        <v>37589</v>
      </c>
      <c r="B4018" s="56" t="s">
        <v>5704</v>
      </c>
      <c r="C4018" s="56" t="s">
        <v>2005</v>
      </c>
      <c r="D4018" s="62">
        <v>386.85</v>
      </c>
    </row>
    <row r="4019" spans="1:4" x14ac:dyDescent="0.2">
      <c r="A4019" s="56">
        <v>11690</v>
      </c>
      <c r="B4019" s="56" t="s">
        <v>5705</v>
      </c>
      <c r="C4019" s="56" t="s">
        <v>2005</v>
      </c>
      <c r="D4019" s="62">
        <v>205.5</v>
      </c>
    </row>
    <row r="4020" spans="1:4" x14ac:dyDescent="0.2">
      <c r="A4020" s="56">
        <v>20234</v>
      </c>
      <c r="B4020" s="56" t="s">
        <v>5706</v>
      </c>
      <c r="C4020" s="56" t="s">
        <v>2005</v>
      </c>
      <c r="D4020" s="62">
        <v>260.07</v>
      </c>
    </row>
    <row r="4021" spans="1:4" x14ac:dyDescent="0.2">
      <c r="A4021" s="56">
        <v>4763</v>
      </c>
      <c r="B4021" s="56" t="s">
        <v>5707</v>
      </c>
      <c r="C4021" s="56" t="s">
        <v>2142</v>
      </c>
      <c r="D4021" s="62">
        <v>15.27</v>
      </c>
    </row>
    <row r="4022" spans="1:4" x14ac:dyDescent="0.2">
      <c r="A4022" s="56">
        <v>41070</v>
      </c>
      <c r="B4022" s="56" t="s">
        <v>5708</v>
      </c>
      <c r="C4022" s="56" t="s">
        <v>2144</v>
      </c>
      <c r="D4022" s="62">
        <v>2694.34</v>
      </c>
    </row>
    <row r="4023" spans="1:4" x14ac:dyDescent="0.2">
      <c r="A4023" s="56">
        <v>44480</v>
      </c>
      <c r="B4023" s="56" t="s">
        <v>5709</v>
      </c>
      <c r="C4023" s="56" t="s">
        <v>2140</v>
      </c>
      <c r="D4023" s="62">
        <v>17.78</v>
      </c>
    </row>
    <row r="4024" spans="1:4" x14ac:dyDescent="0.2">
      <c r="A4024" s="56">
        <v>11457</v>
      </c>
      <c r="B4024" s="56" t="s">
        <v>5710</v>
      </c>
      <c r="C4024" s="56" t="s">
        <v>2005</v>
      </c>
      <c r="D4024" s="62">
        <v>40.6</v>
      </c>
    </row>
    <row r="4025" spans="1:4" x14ac:dyDescent="0.2">
      <c r="A4025" s="56">
        <v>44073</v>
      </c>
      <c r="B4025" s="56" t="s">
        <v>5711</v>
      </c>
      <c r="C4025" s="56" t="s">
        <v>2048</v>
      </c>
      <c r="D4025" s="62">
        <v>0.81</v>
      </c>
    </row>
    <row r="4026" spans="1:4" x14ac:dyDescent="0.2">
      <c r="A4026" s="56">
        <v>44253</v>
      </c>
      <c r="B4026" s="56" t="s">
        <v>5712</v>
      </c>
      <c r="C4026" s="56" t="s">
        <v>2005</v>
      </c>
      <c r="D4026" s="62">
        <v>256.63</v>
      </c>
    </row>
    <row r="4027" spans="1:4" x14ac:dyDescent="0.2">
      <c r="A4027" s="56">
        <v>21121</v>
      </c>
      <c r="B4027" s="56" t="s">
        <v>5713</v>
      </c>
      <c r="C4027" s="56" t="s">
        <v>2005</v>
      </c>
      <c r="D4027" s="62">
        <v>3.68</v>
      </c>
    </row>
    <row r="4028" spans="1:4" x14ac:dyDescent="0.2">
      <c r="A4028" s="56">
        <v>38010</v>
      </c>
      <c r="B4028" s="56" t="s">
        <v>5714</v>
      </c>
      <c r="C4028" s="56" t="s">
        <v>2005</v>
      </c>
      <c r="D4028" s="62">
        <v>4.58</v>
      </c>
    </row>
    <row r="4029" spans="1:4" x14ac:dyDescent="0.2">
      <c r="A4029" s="56">
        <v>38011</v>
      </c>
      <c r="B4029" s="56" t="s">
        <v>5715</v>
      </c>
      <c r="C4029" s="56" t="s">
        <v>2005</v>
      </c>
      <c r="D4029" s="62">
        <v>9.19</v>
      </c>
    </row>
    <row r="4030" spans="1:4" x14ac:dyDescent="0.2">
      <c r="A4030" s="56">
        <v>38012</v>
      </c>
      <c r="B4030" s="56" t="s">
        <v>5716</v>
      </c>
      <c r="C4030" s="56" t="s">
        <v>2005</v>
      </c>
      <c r="D4030" s="62">
        <v>35.03</v>
      </c>
    </row>
    <row r="4031" spans="1:4" x14ac:dyDescent="0.2">
      <c r="A4031" s="56">
        <v>38013</v>
      </c>
      <c r="B4031" s="56" t="s">
        <v>5717</v>
      </c>
      <c r="C4031" s="56" t="s">
        <v>2005</v>
      </c>
      <c r="D4031" s="62">
        <v>45</v>
      </c>
    </row>
    <row r="4032" spans="1:4" x14ac:dyDescent="0.2">
      <c r="A4032" s="56">
        <v>38014</v>
      </c>
      <c r="B4032" s="56" t="s">
        <v>5718</v>
      </c>
      <c r="C4032" s="56" t="s">
        <v>2005</v>
      </c>
      <c r="D4032" s="62">
        <v>75.16</v>
      </c>
    </row>
    <row r="4033" spans="1:4" x14ac:dyDescent="0.2">
      <c r="A4033" s="56">
        <v>38015</v>
      </c>
      <c r="B4033" s="56" t="s">
        <v>5719</v>
      </c>
      <c r="C4033" s="56" t="s">
        <v>2005</v>
      </c>
      <c r="D4033" s="62">
        <v>176.69</v>
      </c>
    </row>
    <row r="4034" spans="1:4" x14ac:dyDescent="0.2">
      <c r="A4034" s="56">
        <v>38016</v>
      </c>
      <c r="B4034" s="56" t="s">
        <v>5720</v>
      </c>
      <c r="C4034" s="56" t="s">
        <v>2005</v>
      </c>
      <c r="D4034" s="62">
        <v>205.47</v>
      </c>
    </row>
    <row r="4035" spans="1:4" x14ac:dyDescent="0.2">
      <c r="A4035" s="56">
        <v>12741</v>
      </c>
      <c r="B4035" s="56" t="s">
        <v>5721</v>
      </c>
      <c r="C4035" s="56" t="s">
        <v>2005</v>
      </c>
      <c r="D4035" s="62">
        <v>1351.06</v>
      </c>
    </row>
    <row r="4036" spans="1:4" x14ac:dyDescent="0.2">
      <c r="A4036" s="56">
        <v>12733</v>
      </c>
      <c r="B4036" s="56" t="s">
        <v>5722</v>
      </c>
      <c r="C4036" s="56" t="s">
        <v>2005</v>
      </c>
      <c r="D4036" s="62">
        <v>6.79</v>
      </c>
    </row>
    <row r="4037" spans="1:4" x14ac:dyDescent="0.2">
      <c r="A4037" s="56">
        <v>12734</v>
      </c>
      <c r="B4037" s="56" t="s">
        <v>5723</v>
      </c>
      <c r="C4037" s="56" t="s">
        <v>2005</v>
      </c>
      <c r="D4037" s="62">
        <v>14.49</v>
      </c>
    </row>
    <row r="4038" spans="1:4" x14ac:dyDescent="0.2">
      <c r="A4038" s="56">
        <v>12735</v>
      </c>
      <c r="B4038" s="56" t="s">
        <v>5724</v>
      </c>
      <c r="C4038" s="56" t="s">
        <v>2005</v>
      </c>
      <c r="D4038" s="62">
        <v>23.83</v>
      </c>
    </row>
    <row r="4039" spans="1:4" x14ac:dyDescent="0.2">
      <c r="A4039" s="56">
        <v>12736</v>
      </c>
      <c r="B4039" s="56" t="s">
        <v>5725</v>
      </c>
      <c r="C4039" s="56" t="s">
        <v>2005</v>
      </c>
      <c r="D4039" s="62">
        <v>54.49</v>
      </c>
    </row>
    <row r="4040" spans="1:4" x14ac:dyDescent="0.2">
      <c r="A4040" s="56">
        <v>12737</v>
      </c>
      <c r="B4040" s="56" t="s">
        <v>5726</v>
      </c>
      <c r="C4040" s="56" t="s">
        <v>2005</v>
      </c>
      <c r="D4040" s="62">
        <v>70.2</v>
      </c>
    </row>
    <row r="4041" spans="1:4" x14ac:dyDescent="0.2">
      <c r="A4041" s="56">
        <v>12738</v>
      </c>
      <c r="B4041" s="56" t="s">
        <v>5727</v>
      </c>
      <c r="C4041" s="56" t="s">
        <v>2005</v>
      </c>
      <c r="D4041" s="62">
        <v>138.74</v>
      </c>
    </row>
    <row r="4042" spans="1:4" x14ac:dyDescent="0.2">
      <c r="A4042" s="56">
        <v>12739</v>
      </c>
      <c r="B4042" s="56" t="s">
        <v>5728</v>
      </c>
      <c r="C4042" s="56" t="s">
        <v>2005</v>
      </c>
      <c r="D4042" s="62">
        <v>394.95</v>
      </c>
    </row>
    <row r="4043" spans="1:4" x14ac:dyDescent="0.2">
      <c r="A4043" s="56">
        <v>12740</v>
      </c>
      <c r="B4043" s="56" t="s">
        <v>5729</v>
      </c>
      <c r="C4043" s="56" t="s">
        <v>2005</v>
      </c>
      <c r="D4043" s="62">
        <v>617.91999999999996</v>
      </c>
    </row>
    <row r="4044" spans="1:4" x14ac:dyDescent="0.2">
      <c r="A4044" s="56">
        <v>6297</v>
      </c>
      <c r="B4044" s="56" t="s">
        <v>5730</v>
      </c>
      <c r="C4044" s="56" t="s">
        <v>2005</v>
      </c>
      <c r="D4044" s="62">
        <v>29.8</v>
      </c>
    </row>
    <row r="4045" spans="1:4" x14ac:dyDescent="0.2">
      <c r="A4045" s="56">
        <v>6296</v>
      </c>
      <c r="B4045" s="56" t="s">
        <v>5731</v>
      </c>
      <c r="C4045" s="56" t="s">
        <v>2005</v>
      </c>
      <c r="D4045" s="62">
        <v>23.52</v>
      </c>
    </row>
    <row r="4046" spans="1:4" x14ac:dyDescent="0.2">
      <c r="A4046" s="56">
        <v>6294</v>
      </c>
      <c r="B4046" s="56" t="s">
        <v>5732</v>
      </c>
      <c r="C4046" s="56" t="s">
        <v>2005</v>
      </c>
      <c r="D4046" s="62">
        <v>6.7</v>
      </c>
    </row>
    <row r="4047" spans="1:4" x14ac:dyDescent="0.2">
      <c r="A4047" s="56">
        <v>6323</v>
      </c>
      <c r="B4047" s="56" t="s">
        <v>5733</v>
      </c>
      <c r="C4047" s="56" t="s">
        <v>2005</v>
      </c>
      <c r="D4047" s="62">
        <v>15.37</v>
      </c>
    </row>
    <row r="4048" spans="1:4" x14ac:dyDescent="0.2">
      <c r="A4048" s="56">
        <v>6299</v>
      </c>
      <c r="B4048" s="56" t="s">
        <v>5734</v>
      </c>
      <c r="C4048" s="56" t="s">
        <v>2005</v>
      </c>
      <c r="D4048" s="62">
        <v>89.63</v>
      </c>
    </row>
    <row r="4049" spans="1:4" x14ac:dyDescent="0.2">
      <c r="A4049" s="56">
        <v>6298</v>
      </c>
      <c r="B4049" s="56" t="s">
        <v>5735</v>
      </c>
      <c r="C4049" s="56" t="s">
        <v>2005</v>
      </c>
      <c r="D4049" s="62">
        <v>47.2</v>
      </c>
    </row>
    <row r="4050" spans="1:4" x14ac:dyDescent="0.2">
      <c r="A4050" s="56">
        <v>6295</v>
      </c>
      <c r="B4050" s="56" t="s">
        <v>5736</v>
      </c>
      <c r="C4050" s="56" t="s">
        <v>2005</v>
      </c>
      <c r="D4050" s="62">
        <v>9.5500000000000007</v>
      </c>
    </row>
    <row r="4051" spans="1:4" x14ac:dyDescent="0.2">
      <c r="A4051" s="56">
        <v>6322</v>
      </c>
      <c r="B4051" s="56" t="s">
        <v>5737</v>
      </c>
      <c r="C4051" s="56" t="s">
        <v>2005</v>
      </c>
      <c r="D4051" s="62">
        <v>120.05</v>
      </c>
    </row>
    <row r="4052" spans="1:4" x14ac:dyDescent="0.2">
      <c r="A4052" s="56">
        <v>6300</v>
      </c>
      <c r="B4052" s="56" t="s">
        <v>5738</v>
      </c>
      <c r="C4052" s="56" t="s">
        <v>2005</v>
      </c>
      <c r="D4052" s="62">
        <v>221.33</v>
      </c>
    </row>
    <row r="4053" spans="1:4" x14ac:dyDescent="0.2">
      <c r="A4053" s="56">
        <v>6321</v>
      </c>
      <c r="B4053" s="56" t="s">
        <v>5739</v>
      </c>
      <c r="C4053" s="56" t="s">
        <v>2005</v>
      </c>
      <c r="D4053" s="62">
        <v>316.14999999999998</v>
      </c>
    </row>
    <row r="4054" spans="1:4" x14ac:dyDescent="0.2">
      <c r="A4054" s="56">
        <v>6301</v>
      </c>
      <c r="B4054" s="56" t="s">
        <v>5740</v>
      </c>
      <c r="C4054" s="56" t="s">
        <v>2005</v>
      </c>
      <c r="D4054" s="62">
        <v>741.03</v>
      </c>
    </row>
    <row r="4055" spans="1:4" x14ac:dyDescent="0.2">
      <c r="A4055" s="56">
        <v>7105</v>
      </c>
      <c r="B4055" s="56" t="s">
        <v>5741</v>
      </c>
      <c r="C4055" s="56" t="s">
        <v>2005</v>
      </c>
      <c r="D4055" s="62">
        <v>35.770000000000003</v>
      </c>
    </row>
    <row r="4056" spans="1:4" x14ac:dyDescent="0.2">
      <c r="A4056" s="56">
        <v>20183</v>
      </c>
      <c r="B4056" s="56" t="s">
        <v>5742</v>
      </c>
      <c r="C4056" s="56" t="s">
        <v>2005</v>
      </c>
      <c r="D4056" s="62">
        <v>44.07</v>
      </c>
    </row>
    <row r="4057" spans="1:4" x14ac:dyDescent="0.2">
      <c r="A4057" s="56">
        <v>38448</v>
      </c>
      <c r="B4057" s="56" t="s">
        <v>5743</v>
      </c>
      <c r="C4057" s="56" t="s">
        <v>2005</v>
      </c>
      <c r="D4057" s="62">
        <v>199.97</v>
      </c>
    </row>
    <row r="4058" spans="1:4" x14ac:dyDescent="0.2">
      <c r="A4058" s="56">
        <v>20182</v>
      </c>
      <c r="B4058" s="56" t="s">
        <v>5744</v>
      </c>
      <c r="C4058" s="56" t="s">
        <v>2005</v>
      </c>
      <c r="D4058" s="62">
        <v>25.62</v>
      </c>
    </row>
    <row r="4059" spans="1:4" x14ac:dyDescent="0.2">
      <c r="A4059" s="56">
        <v>7119</v>
      </c>
      <c r="B4059" s="56" t="s">
        <v>5745</v>
      </c>
      <c r="C4059" s="56" t="s">
        <v>2005</v>
      </c>
      <c r="D4059" s="62">
        <v>11.24</v>
      </c>
    </row>
    <row r="4060" spans="1:4" x14ac:dyDescent="0.2">
      <c r="A4060" s="56">
        <v>7126</v>
      </c>
      <c r="B4060" s="56" t="s">
        <v>5746</v>
      </c>
      <c r="C4060" s="56" t="s">
        <v>2005</v>
      </c>
      <c r="D4060" s="62">
        <v>22.94</v>
      </c>
    </row>
    <row r="4061" spans="1:4" x14ac:dyDescent="0.2">
      <c r="A4061" s="56">
        <v>7120</v>
      </c>
      <c r="B4061" s="56" t="s">
        <v>5747</v>
      </c>
      <c r="C4061" s="56" t="s">
        <v>2005</v>
      </c>
      <c r="D4061" s="62">
        <v>8.6199999999999992</v>
      </c>
    </row>
    <row r="4062" spans="1:4" x14ac:dyDescent="0.2">
      <c r="A4062" s="56">
        <v>6319</v>
      </c>
      <c r="B4062" s="56" t="s">
        <v>5748</v>
      </c>
      <c r="C4062" s="56" t="s">
        <v>2005</v>
      </c>
      <c r="D4062" s="62">
        <v>35.01</v>
      </c>
    </row>
    <row r="4063" spans="1:4" x14ac:dyDescent="0.2">
      <c r="A4063" s="56">
        <v>6304</v>
      </c>
      <c r="B4063" s="56" t="s">
        <v>5749</v>
      </c>
      <c r="C4063" s="56" t="s">
        <v>2005</v>
      </c>
      <c r="D4063" s="62">
        <v>35.01</v>
      </c>
    </row>
    <row r="4064" spans="1:4" x14ac:dyDescent="0.2">
      <c r="A4064" s="56">
        <v>21116</v>
      </c>
      <c r="B4064" s="56" t="s">
        <v>5750</v>
      </c>
      <c r="C4064" s="56" t="s">
        <v>2005</v>
      </c>
      <c r="D4064" s="62">
        <v>26.51</v>
      </c>
    </row>
    <row r="4065" spans="1:4" x14ac:dyDescent="0.2">
      <c r="A4065" s="56">
        <v>6320</v>
      </c>
      <c r="B4065" s="56" t="s">
        <v>5751</v>
      </c>
      <c r="C4065" s="56" t="s">
        <v>2005</v>
      </c>
      <c r="D4065" s="62">
        <v>18.03</v>
      </c>
    </row>
    <row r="4066" spans="1:4" x14ac:dyDescent="0.2">
      <c r="A4066" s="56">
        <v>6303</v>
      </c>
      <c r="B4066" s="56" t="s">
        <v>5752</v>
      </c>
      <c r="C4066" s="56" t="s">
        <v>2005</v>
      </c>
      <c r="D4066" s="62">
        <v>18.03</v>
      </c>
    </row>
    <row r="4067" spans="1:4" x14ac:dyDescent="0.2">
      <c r="A4067" s="56">
        <v>6308</v>
      </c>
      <c r="B4067" s="56" t="s">
        <v>5753</v>
      </c>
      <c r="C4067" s="56" t="s">
        <v>2005</v>
      </c>
      <c r="D4067" s="62">
        <v>96.88</v>
      </c>
    </row>
    <row r="4068" spans="1:4" x14ac:dyDescent="0.2">
      <c r="A4068" s="56">
        <v>6317</v>
      </c>
      <c r="B4068" s="56" t="s">
        <v>5754</v>
      </c>
      <c r="C4068" s="56" t="s">
        <v>2005</v>
      </c>
      <c r="D4068" s="62">
        <v>96.88</v>
      </c>
    </row>
    <row r="4069" spans="1:4" x14ac:dyDescent="0.2">
      <c r="A4069" s="56">
        <v>6307</v>
      </c>
      <c r="B4069" s="56" t="s">
        <v>5755</v>
      </c>
      <c r="C4069" s="56" t="s">
        <v>2005</v>
      </c>
      <c r="D4069" s="62">
        <v>96.88</v>
      </c>
    </row>
    <row r="4070" spans="1:4" x14ac:dyDescent="0.2">
      <c r="A4070" s="56">
        <v>6309</v>
      </c>
      <c r="B4070" s="56" t="s">
        <v>5756</v>
      </c>
      <c r="C4070" s="56" t="s">
        <v>2005</v>
      </c>
      <c r="D4070" s="62">
        <v>99.69</v>
      </c>
    </row>
    <row r="4071" spans="1:4" x14ac:dyDescent="0.2">
      <c r="A4071" s="56">
        <v>6318</v>
      </c>
      <c r="B4071" s="56" t="s">
        <v>5757</v>
      </c>
      <c r="C4071" s="56" t="s">
        <v>2005</v>
      </c>
      <c r="D4071" s="62">
        <v>52.26</v>
      </c>
    </row>
    <row r="4072" spans="1:4" x14ac:dyDescent="0.2">
      <c r="A4072" s="56">
        <v>6306</v>
      </c>
      <c r="B4072" s="56" t="s">
        <v>5758</v>
      </c>
      <c r="C4072" s="56" t="s">
        <v>2005</v>
      </c>
      <c r="D4072" s="62">
        <v>52.26</v>
      </c>
    </row>
    <row r="4073" spans="1:4" x14ac:dyDescent="0.2">
      <c r="A4073" s="56">
        <v>6305</v>
      </c>
      <c r="B4073" s="56" t="s">
        <v>5759</v>
      </c>
      <c r="C4073" s="56" t="s">
        <v>2005</v>
      </c>
      <c r="D4073" s="62">
        <v>52.26</v>
      </c>
    </row>
    <row r="4074" spans="1:4" x14ac:dyDescent="0.2">
      <c r="A4074" s="56">
        <v>6302</v>
      </c>
      <c r="B4074" s="56" t="s">
        <v>5760</v>
      </c>
      <c r="C4074" s="56" t="s">
        <v>2005</v>
      </c>
      <c r="D4074" s="62">
        <v>11.08</v>
      </c>
    </row>
    <row r="4075" spans="1:4" x14ac:dyDescent="0.2">
      <c r="A4075" s="56">
        <v>6312</v>
      </c>
      <c r="B4075" s="56" t="s">
        <v>5761</v>
      </c>
      <c r="C4075" s="56" t="s">
        <v>2005</v>
      </c>
      <c r="D4075" s="62">
        <v>139.35</v>
      </c>
    </row>
    <row r="4076" spans="1:4" x14ac:dyDescent="0.2">
      <c r="A4076" s="56">
        <v>6311</v>
      </c>
      <c r="B4076" s="56" t="s">
        <v>5762</v>
      </c>
      <c r="C4076" s="56" t="s">
        <v>2005</v>
      </c>
      <c r="D4076" s="62">
        <v>139.35</v>
      </c>
    </row>
    <row r="4077" spans="1:4" x14ac:dyDescent="0.2">
      <c r="A4077" s="56">
        <v>6310</v>
      </c>
      <c r="B4077" s="56" t="s">
        <v>5763</v>
      </c>
      <c r="C4077" s="56" t="s">
        <v>2005</v>
      </c>
      <c r="D4077" s="62">
        <v>139.35</v>
      </c>
    </row>
    <row r="4078" spans="1:4" x14ac:dyDescent="0.2">
      <c r="A4078" s="56">
        <v>6314</v>
      </c>
      <c r="B4078" s="56" t="s">
        <v>5764</v>
      </c>
      <c r="C4078" s="56" t="s">
        <v>2005</v>
      </c>
      <c r="D4078" s="62">
        <v>139.35</v>
      </c>
    </row>
    <row r="4079" spans="1:4" x14ac:dyDescent="0.2">
      <c r="A4079" s="56">
        <v>6313</v>
      </c>
      <c r="B4079" s="56" t="s">
        <v>5765</v>
      </c>
      <c r="C4079" s="56" t="s">
        <v>2005</v>
      </c>
      <c r="D4079" s="62">
        <v>139.35</v>
      </c>
    </row>
    <row r="4080" spans="1:4" x14ac:dyDescent="0.2">
      <c r="A4080" s="56">
        <v>6315</v>
      </c>
      <c r="B4080" s="56" t="s">
        <v>5766</v>
      </c>
      <c r="C4080" s="56" t="s">
        <v>2005</v>
      </c>
      <c r="D4080" s="62">
        <v>263.86</v>
      </c>
    </row>
    <row r="4081" spans="1:4" x14ac:dyDescent="0.2">
      <c r="A4081" s="56">
        <v>6316</v>
      </c>
      <c r="B4081" s="56" t="s">
        <v>5767</v>
      </c>
      <c r="C4081" s="56" t="s">
        <v>2005</v>
      </c>
      <c r="D4081" s="62">
        <v>263.86</v>
      </c>
    </row>
    <row r="4082" spans="1:4" x14ac:dyDescent="0.2">
      <c r="A4082" s="56">
        <v>39324</v>
      </c>
      <c r="B4082" s="56" t="s">
        <v>5768</v>
      </c>
      <c r="C4082" s="56" t="s">
        <v>2005</v>
      </c>
      <c r="D4082" s="62">
        <v>4.79</v>
      </c>
    </row>
    <row r="4083" spans="1:4" x14ac:dyDescent="0.2">
      <c r="A4083" s="56">
        <v>39325</v>
      </c>
      <c r="B4083" s="56" t="s">
        <v>5769</v>
      </c>
      <c r="C4083" s="56" t="s">
        <v>2005</v>
      </c>
      <c r="D4083" s="62">
        <v>7.22</v>
      </c>
    </row>
    <row r="4084" spans="1:4" x14ac:dyDescent="0.2">
      <c r="A4084" s="56">
        <v>39326</v>
      </c>
      <c r="B4084" s="56" t="s">
        <v>5770</v>
      </c>
      <c r="C4084" s="56" t="s">
        <v>2005</v>
      </c>
      <c r="D4084" s="62">
        <v>25.91</v>
      </c>
    </row>
    <row r="4085" spans="1:4" x14ac:dyDescent="0.2">
      <c r="A4085" s="56">
        <v>39327</v>
      </c>
      <c r="B4085" s="56" t="s">
        <v>5771</v>
      </c>
      <c r="C4085" s="56" t="s">
        <v>2005</v>
      </c>
      <c r="D4085" s="62">
        <v>39.08</v>
      </c>
    </row>
    <row r="4086" spans="1:4" x14ac:dyDescent="0.2">
      <c r="A4086" s="56">
        <v>11378</v>
      </c>
      <c r="B4086" s="56" t="s">
        <v>5772</v>
      </c>
      <c r="C4086" s="56" t="s">
        <v>2005</v>
      </c>
      <c r="D4086" s="62">
        <v>102.55</v>
      </c>
    </row>
    <row r="4087" spans="1:4" x14ac:dyDescent="0.2">
      <c r="A4087" s="56">
        <v>11379</v>
      </c>
      <c r="B4087" s="56" t="s">
        <v>5773</v>
      </c>
      <c r="C4087" s="56" t="s">
        <v>2005</v>
      </c>
      <c r="D4087" s="62">
        <v>86.66</v>
      </c>
    </row>
    <row r="4088" spans="1:4" x14ac:dyDescent="0.2">
      <c r="A4088" s="56">
        <v>11493</v>
      </c>
      <c r="B4088" s="56" t="s">
        <v>5774</v>
      </c>
      <c r="C4088" s="56" t="s">
        <v>2005</v>
      </c>
      <c r="D4088" s="62">
        <v>49.98</v>
      </c>
    </row>
    <row r="4089" spans="1:4" x14ac:dyDescent="0.2">
      <c r="A4089" s="56">
        <v>7106</v>
      </c>
      <c r="B4089" s="56" t="s">
        <v>5775</v>
      </c>
      <c r="C4089" s="56" t="s">
        <v>2005</v>
      </c>
      <c r="D4089" s="62">
        <v>141.94</v>
      </c>
    </row>
    <row r="4090" spans="1:4" x14ac:dyDescent="0.2">
      <c r="A4090" s="56">
        <v>7104</v>
      </c>
      <c r="B4090" s="56" t="s">
        <v>5776</v>
      </c>
      <c r="C4090" s="56" t="s">
        <v>2005</v>
      </c>
      <c r="D4090" s="62">
        <v>3.82</v>
      </c>
    </row>
    <row r="4091" spans="1:4" x14ac:dyDescent="0.2">
      <c r="A4091" s="56">
        <v>7136</v>
      </c>
      <c r="B4091" s="56" t="s">
        <v>5777</v>
      </c>
      <c r="C4091" s="56" t="s">
        <v>2005</v>
      </c>
      <c r="D4091" s="62">
        <v>6.66</v>
      </c>
    </row>
    <row r="4092" spans="1:4" x14ac:dyDescent="0.2">
      <c r="A4092" s="56">
        <v>7128</v>
      </c>
      <c r="B4092" s="56" t="s">
        <v>5778</v>
      </c>
      <c r="C4092" s="56" t="s">
        <v>2005</v>
      </c>
      <c r="D4092" s="62">
        <v>8.64</v>
      </c>
    </row>
    <row r="4093" spans="1:4" x14ac:dyDescent="0.2">
      <c r="A4093" s="56">
        <v>7108</v>
      </c>
      <c r="B4093" s="56" t="s">
        <v>5779</v>
      </c>
      <c r="C4093" s="56" t="s">
        <v>2005</v>
      </c>
      <c r="D4093" s="62">
        <v>8.6199999999999992</v>
      </c>
    </row>
    <row r="4094" spans="1:4" x14ac:dyDescent="0.2">
      <c r="A4094" s="56">
        <v>7129</v>
      </c>
      <c r="B4094" s="56" t="s">
        <v>869</v>
      </c>
      <c r="C4094" s="56" t="s">
        <v>2005</v>
      </c>
      <c r="D4094" s="62">
        <v>10.15</v>
      </c>
    </row>
    <row r="4095" spans="1:4" x14ac:dyDescent="0.2">
      <c r="A4095" s="56">
        <v>7130</v>
      </c>
      <c r="B4095" s="56" t="s">
        <v>5780</v>
      </c>
      <c r="C4095" s="56" t="s">
        <v>2005</v>
      </c>
      <c r="D4095" s="62">
        <v>14.74</v>
      </c>
    </row>
    <row r="4096" spans="1:4" x14ac:dyDescent="0.2">
      <c r="A4096" s="56">
        <v>7131</v>
      </c>
      <c r="B4096" s="56" t="s">
        <v>5781</v>
      </c>
      <c r="C4096" s="56" t="s">
        <v>2005</v>
      </c>
      <c r="D4096" s="62">
        <v>18.03</v>
      </c>
    </row>
    <row r="4097" spans="1:4" x14ac:dyDescent="0.2">
      <c r="A4097" s="56">
        <v>7132</v>
      </c>
      <c r="B4097" s="56" t="s">
        <v>867</v>
      </c>
      <c r="C4097" s="56" t="s">
        <v>2005</v>
      </c>
      <c r="D4097" s="62">
        <v>42.46</v>
      </c>
    </row>
    <row r="4098" spans="1:4" x14ac:dyDescent="0.2">
      <c r="A4098" s="56">
        <v>7133</v>
      </c>
      <c r="B4098" s="56" t="s">
        <v>5782</v>
      </c>
      <c r="C4098" s="56" t="s">
        <v>2005</v>
      </c>
      <c r="D4098" s="62">
        <v>98.11</v>
      </c>
    </row>
    <row r="4099" spans="1:4" x14ac:dyDescent="0.2">
      <c r="A4099" s="56">
        <v>37420</v>
      </c>
      <c r="B4099" s="56" t="s">
        <v>5783</v>
      </c>
      <c r="C4099" s="56" t="s">
        <v>2005</v>
      </c>
      <c r="D4099" s="62">
        <v>46.67</v>
      </c>
    </row>
    <row r="4100" spans="1:4" x14ac:dyDescent="0.2">
      <c r="A4100" s="56">
        <v>37421</v>
      </c>
      <c r="B4100" s="56" t="s">
        <v>5784</v>
      </c>
      <c r="C4100" s="56" t="s">
        <v>2005</v>
      </c>
      <c r="D4100" s="62">
        <v>63.78</v>
      </c>
    </row>
    <row r="4101" spans="1:4" x14ac:dyDescent="0.2">
      <c r="A4101" s="56">
        <v>37422</v>
      </c>
      <c r="B4101" s="56" t="s">
        <v>5785</v>
      </c>
      <c r="C4101" s="56" t="s">
        <v>2005</v>
      </c>
      <c r="D4101" s="62">
        <v>59.7</v>
      </c>
    </row>
    <row r="4102" spans="1:4" x14ac:dyDescent="0.2">
      <c r="A4102" s="56">
        <v>37443</v>
      </c>
      <c r="B4102" s="56" t="s">
        <v>5786</v>
      </c>
      <c r="C4102" s="56" t="s">
        <v>2005</v>
      </c>
      <c r="D4102" s="62">
        <v>206.5</v>
      </c>
    </row>
    <row r="4103" spans="1:4" x14ac:dyDescent="0.2">
      <c r="A4103" s="56">
        <v>37444</v>
      </c>
      <c r="B4103" s="56" t="s">
        <v>5787</v>
      </c>
      <c r="C4103" s="56" t="s">
        <v>2005</v>
      </c>
      <c r="D4103" s="62">
        <v>210</v>
      </c>
    </row>
    <row r="4104" spans="1:4" x14ac:dyDescent="0.2">
      <c r="A4104" s="56">
        <v>37445</v>
      </c>
      <c r="B4104" s="56" t="s">
        <v>5788</v>
      </c>
      <c r="C4104" s="56" t="s">
        <v>2005</v>
      </c>
      <c r="D4104" s="62">
        <v>318.31</v>
      </c>
    </row>
    <row r="4105" spans="1:4" x14ac:dyDescent="0.2">
      <c r="A4105" s="56">
        <v>37446</v>
      </c>
      <c r="B4105" s="56" t="s">
        <v>5789</v>
      </c>
      <c r="C4105" s="56" t="s">
        <v>2005</v>
      </c>
      <c r="D4105" s="62">
        <v>347</v>
      </c>
    </row>
    <row r="4106" spans="1:4" x14ac:dyDescent="0.2">
      <c r="A4106" s="56">
        <v>37447</v>
      </c>
      <c r="B4106" s="56" t="s">
        <v>5790</v>
      </c>
      <c r="C4106" s="56" t="s">
        <v>2005</v>
      </c>
      <c r="D4106" s="62">
        <v>352.43</v>
      </c>
    </row>
    <row r="4107" spans="1:4" x14ac:dyDescent="0.2">
      <c r="A4107" s="56">
        <v>37448</v>
      </c>
      <c r="B4107" s="56" t="s">
        <v>5791</v>
      </c>
      <c r="C4107" s="56" t="s">
        <v>2005</v>
      </c>
      <c r="D4107" s="62">
        <v>483.42</v>
      </c>
    </row>
    <row r="4108" spans="1:4" x14ac:dyDescent="0.2">
      <c r="A4108" s="56">
        <v>37440</v>
      </c>
      <c r="B4108" s="56" t="s">
        <v>5792</v>
      </c>
      <c r="C4108" s="56" t="s">
        <v>2005</v>
      </c>
      <c r="D4108" s="62">
        <v>163.9</v>
      </c>
    </row>
    <row r="4109" spans="1:4" x14ac:dyDescent="0.2">
      <c r="A4109" s="56">
        <v>37441</v>
      </c>
      <c r="B4109" s="56" t="s">
        <v>5793</v>
      </c>
      <c r="C4109" s="56" t="s">
        <v>2005</v>
      </c>
      <c r="D4109" s="62">
        <v>163.9</v>
      </c>
    </row>
    <row r="4110" spans="1:4" x14ac:dyDescent="0.2">
      <c r="A4110" s="56">
        <v>37442</v>
      </c>
      <c r="B4110" s="56" t="s">
        <v>5794</v>
      </c>
      <c r="C4110" s="56" t="s">
        <v>2005</v>
      </c>
      <c r="D4110" s="62">
        <v>197.41</v>
      </c>
    </row>
    <row r="4111" spans="1:4" x14ac:dyDescent="0.2">
      <c r="A4111" s="56">
        <v>38017</v>
      </c>
      <c r="B4111" s="56" t="s">
        <v>5795</v>
      </c>
      <c r="C4111" s="56" t="s">
        <v>2005</v>
      </c>
      <c r="D4111" s="62">
        <v>9.7899999999999991</v>
      </c>
    </row>
    <row r="4112" spans="1:4" x14ac:dyDescent="0.2">
      <c r="A4112" s="56">
        <v>38018</v>
      </c>
      <c r="B4112" s="56" t="s">
        <v>5796</v>
      </c>
      <c r="C4112" s="56" t="s">
        <v>2005</v>
      </c>
      <c r="D4112" s="62">
        <v>11.01</v>
      </c>
    </row>
    <row r="4113" spans="1:4" x14ac:dyDescent="0.2">
      <c r="A4113" s="56">
        <v>39895</v>
      </c>
      <c r="B4113" s="56" t="s">
        <v>5797</v>
      </c>
      <c r="C4113" s="56" t="s">
        <v>2005</v>
      </c>
      <c r="D4113" s="62">
        <v>49.08</v>
      </c>
    </row>
    <row r="4114" spans="1:4" x14ac:dyDescent="0.2">
      <c r="A4114" s="56">
        <v>39896</v>
      </c>
      <c r="B4114" s="56" t="s">
        <v>5798</v>
      </c>
      <c r="C4114" s="56" t="s">
        <v>2005</v>
      </c>
      <c r="D4114" s="62">
        <v>71.930000000000007</v>
      </c>
    </row>
    <row r="4115" spans="1:4" x14ac:dyDescent="0.2">
      <c r="A4115" s="56">
        <v>38873</v>
      </c>
      <c r="B4115" s="56" t="s">
        <v>5799</v>
      </c>
      <c r="C4115" s="56" t="s">
        <v>2005</v>
      </c>
      <c r="D4115" s="62">
        <v>13.6</v>
      </c>
    </row>
    <row r="4116" spans="1:4" x14ac:dyDescent="0.2">
      <c r="A4116" s="56">
        <v>38874</v>
      </c>
      <c r="B4116" s="56" t="s">
        <v>5800</v>
      </c>
      <c r="C4116" s="56" t="s">
        <v>2005</v>
      </c>
      <c r="D4116" s="62">
        <v>17.22</v>
      </c>
    </row>
    <row r="4117" spans="1:4" x14ac:dyDescent="0.2">
      <c r="A4117" s="56">
        <v>38875</v>
      </c>
      <c r="B4117" s="56" t="s">
        <v>5801</v>
      </c>
      <c r="C4117" s="56" t="s">
        <v>2005</v>
      </c>
      <c r="D4117" s="62">
        <v>27.3</v>
      </c>
    </row>
    <row r="4118" spans="1:4" x14ac:dyDescent="0.2">
      <c r="A4118" s="56">
        <v>38876</v>
      </c>
      <c r="B4118" s="56" t="s">
        <v>5802</v>
      </c>
      <c r="C4118" s="56" t="s">
        <v>2005</v>
      </c>
      <c r="D4118" s="62">
        <v>36.69</v>
      </c>
    </row>
    <row r="4119" spans="1:4" x14ac:dyDescent="0.2">
      <c r="A4119" s="56">
        <v>39000</v>
      </c>
      <c r="B4119" s="56" t="s">
        <v>5803</v>
      </c>
      <c r="C4119" s="56" t="s">
        <v>2005</v>
      </c>
      <c r="D4119" s="62">
        <v>30.89</v>
      </c>
    </row>
    <row r="4120" spans="1:4" x14ac:dyDescent="0.2">
      <c r="A4120" s="56">
        <v>38674</v>
      </c>
      <c r="B4120" s="56" t="s">
        <v>5804</v>
      </c>
      <c r="C4120" s="56" t="s">
        <v>2005</v>
      </c>
      <c r="D4120" s="62">
        <v>32.96</v>
      </c>
    </row>
    <row r="4121" spans="1:4" x14ac:dyDescent="0.2">
      <c r="A4121" s="56">
        <v>38019</v>
      </c>
      <c r="B4121" s="56" t="s">
        <v>5805</v>
      </c>
      <c r="C4121" s="56" t="s">
        <v>2005</v>
      </c>
      <c r="D4121" s="62">
        <v>6.97</v>
      </c>
    </row>
    <row r="4122" spans="1:4" x14ac:dyDescent="0.2">
      <c r="A4122" s="56">
        <v>38020</v>
      </c>
      <c r="B4122" s="56" t="s">
        <v>5806</v>
      </c>
      <c r="C4122" s="56" t="s">
        <v>2005</v>
      </c>
      <c r="D4122" s="62">
        <v>8.59</v>
      </c>
    </row>
    <row r="4123" spans="1:4" x14ac:dyDescent="0.2">
      <c r="A4123" s="56">
        <v>38454</v>
      </c>
      <c r="B4123" s="56" t="s">
        <v>5807</v>
      </c>
      <c r="C4123" s="56" t="s">
        <v>2005</v>
      </c>
      <c r="D4123" s="62">
        <v>11.58</v>
      </c>
    </row>
    <row r="4124" spans="1:4" x14ac:dyDescent="0.2">
      <c r="A4124" s="56">
        <v>38455</v>
      </c>
      <c r="B4124" s="56" t="s">
        <v>5808</v>
      </c>
      <c r="C4124" s="56" t="s">
        <v>2005</v>
      </c>
      <c r="D4124" s="62">
        <v>15.5</v>
      </c>
    </row>
    <row r="4125" spans="1:4" x14ac:dyDescent="0.2">
      <c r="A4125" s="56">
        <v>38462</v>
      </c>
      <c r="B4125" s="56" t="s">
        <v>5809</v>
      </c>
      <c r="C4125" s="56" t="s">
        <v>2005</v>
      </c>
      <c r="D4125" s="62">
        <v>249.98</v>
      </c>
    </row>
    <row r="4126" spans="1:4" x14ac:dyDescent="0.2">
      <c r="A4126" s="56">
        <v>36362</v>
      </c>
      <c r="B4126" s="56" t="s">
        <v>5810</v>
      </c>
      <c r="C4126" s="56" t="s">
        <v>2005</v>
      </c>
      <c r="D4126" s="62">
        <v>3.45</v>
      </c>
    </row>
    <row r="4127" spans="1:4" x14ac:dyDescent="0.2">
      <c r="A4127" s="56">
        <v>36298</v>
      </c>
      <c r="B4127" s="56" t="s">
        <v>5811</v>
      </c>
      <c r="C4127" s="56" t="s">
        <v>2005</v>
      </c>
      <c r="D4127" s="62">
        <v>2.97</v>
      </c>
    </row>
    <row r="4128" spans="1:4" x14ac:dyDescent="0.2">
      <c r="A4128" s="56">
        <v>38456</v>
      </c>
      <c r="B4128" s="56" t="s">
        <v>5812</v>
      </c>
      <c r="C4128" s="56" t="s">
        <v>2005</v>
      </c>
      <c r="D4128" s="62">
        <v>7.39</v>
      </c>
    </row>
    <row r="4129" spans="1:4" x14ac:dyDescent="0.2">
      <c r="A4129" s="56">
        <v>38457</v>
      </c>
      <c r="B4129" s="56" t="s">
        <v>5813</v>
      </c>
      <c r="C4129" s="56" t="s">
        <v>2005</v>
      </c>
      <c r="D4129" s="62">
        <v>13.47</v>
      </c>
    </row>
    <row r="4130" spans="1:4" x14ac:dyDescent="0.2">
      <c r="A4130" s="56">
        <v>38458</v>
      </c>
      <c r="B4130" s="56" t="s">
        <v>5814</v>
      </c>
      <c r="C4130" s="56" t="s">
        <v>2005</v>
      </c>
      <c r="D4130" s="62">
        <v>25.95</v>
      </c>
    </row>
    <row r="4131" spans="1:4" x14ac:dyDescent="0.2">
      <c r="A4131" s="56">
        <v>38459</v>
      </c>
      <c r="B4131" s="56" t="s">
        <v>5815</v>
      </c>
      <c r="C4131" s="56" t="s">
        <v>2005</v>
      </c>
      <c r="D4131" s="62">
        <v>40.79</v>
      </c>
    </row>
    <row r="4132" spans="1:4" x14ac:dyDescent="0.2">
      <c r="A4132" s="56">
        <v>38460</v>
      </c>
      <c r="B4132" s="56" t="s">
        <v>5816</v>
      </c>
      <c r="C4132" s="56" t="s">
        <v>2005</v>
      </c>
      <c r="D4132" s="62">
        <v>87.51</v>
      </c>
    </row>
    <row r="4133" spans="1:4" x14ac:dyDescent="0.2">
      <c r="A4133" s="56">
        <v>38461</v>
      </c>
      <c r="B4133" s="56" t="s">
        <v>5817</v>
      </c>
      <c r="C4133" s="56" t="s">
        <v>2005</v>
      </c>
      <c r="D4133" s="62">
        <v>117.43</v>
      </c>
    </row>
    <row r="4134" spans="1:4" x14ac:dyDescent="0.2">
      <c r="A4134" s="56">
        <v>7094</v>
      </c>
      <c r="B4134" s="56" t="s">
        <v>5818</v>
      </c>
      <c r="C4134" s="56" t="s">
        <v>2005</v>
      </c>
      <c r="D4134" s="62">
        <v>12.49</v>
      </c>
    </row>
    <row r="4135" spans="1:4" x14ac:dyDescent="0.2">
      <c r="A4135" s="56">
        <v>7116</v>
      </c>
      <c r="B4135" s="56" t="s">
        <v>5819</v>
      </c>
      <c r="C4135" s="56" t="s">
        <v>2005</v>
      </c>
      <c r="D4135" s="62">
        <v>3.2</v>
      </c>
    </row>
    <row r="4136" spans="1:4" x14ac:dyDescent="0.2">
      <c r="A4136" s="56">
        <v>7118</v>
      </c>
      <c r="B4136" s="56" t="s">
        <v>5820</v>
      </c>
      <c r="C4136" s="56" t="s">
        <v>2005</v>
      </c>
      <c r="D4136" s="62">
        <v>25.68</v>
      </c>
    </row>
    <row r="4137" spans="1:4" x14ac:dyDescent="0.2">
      <c r="A4137" s="56">
        <v>7098</v>
      </c>
      <c r="B4137" s="56" t="s">
        <v>5821</v>
      </c>
      <c r="C4137" s="56" t="s">
        <v>2005</v>
      </c>
      <c r="D4137" s="62">
        <v>3.82</v>
      </c>
    </row>
    <row r="4138" spans="1:4" x14ac:dyDescent="0.2">
      <c r="A4138" s="56">
        <v>7110</v>
      </c>
      <c r="B4138" s="56" t="s">
        <v>5822</v>
      </c>
      <c r="C4138" s="56" t="s">
        <v>2005</v>
      </c>
      <c r="D4138" s="62">
        <v>48.83</v>
      </c>
    </row>
    <row r="4139" spans="1:4" x14ac:dyDescent="0.2">
      <c r="A4139" s="56">
        <v>7123</v>
      </c>
      <c r="B4139" s="56" t="s">
        <v>5823</v>
      </c>
      <c r="C4139" s="56" t="s">
        <v>2005</v>
      </c>
      <c r="D4139" s="62">
        <v>4.62</v>
      </c>
    </row>
    <row r="4140" spans="1:4" x14ac:dyDescent="0.2">
      <c r="A4140" s="56">
        <v>7121</v>
      </c>
      <c r="B4140" s="56" t="s">
        <v>5824</v>
      </c>
      <c r="C4140" s="56" t="s">
        <v>2005</v>
      </c>
      <c r="D4140" s="62">
        <v>9.1300000000000008</v>
      </c>
    </row>
    <row r="4141" spans="1:4" x14ac:dyDescent="0.2">
      <c r="A4141" s="56">
        <v>7137</v>
      </c>
      <c r="B4141" s="56" t="s">
        <v>5825</v>
      </c>
      <c r="C4141" s="56" t="s">
        <v>2005</v>
      </c>
      <c r="D4141" s="62">
        <v>9.9700000000000006</v>
      </c>
    </row>
    <row r="4142" spans="1:4" x14ac:dyDescent="0.2">
      <c r="A4142" s="56">
        <v>7122</v>
      </c>
      <c r="B4142" s="56" t="s">
        <v>5826</v>
      </c>
      <c r="C4142" s="56" t="s">
        <v>2005</v>
      </c>
      <c r="D4142" s="62">
        <v>10.98</v>
      </c>
    </row>
    <row r="4143" spans="1:4" x14ac:dyDescent="0.2">
      <c r="A4143" s="56">
        <v>7114</v>
      </c>
      <c r="B4143" s="56" t="s">
        <v>5827</v>
      </c>
      <c r="C4143" s="56" t="s">
        <v>2005</v>
      </c>
      <c r="D4143" s="62">
        <v>12.77</v>
      </c>
    </row>
    <row r="4144" spans="1:4" x14ac:dyDescent="0.2">
      <c r="A4144" s="56">
        <v>7109</v>
      </c>
      <c r="B4144" s="56" t="s">
        <v>5828</v>
      </c>
      <c r="C4144" s="56" t="s">
        <v>2005</v>
      </c>
      <c r="D4144" s="62">
        <v>2.5299999999999998</v>
      </c>
    </row>
    <row r="4145" spans="1:4" x14ac:dyDescent="0.2">
      <c r="A4145" s="56">
        <v>7135</v>
      </c>
      <c r="B4145" s="56" t="s">
        <v>5829</v>
      </c>
      <c r="C4145" s="56" t="s">
        <v>2005</v>
      </c>
      <c r="D4145" s="62">
        <v>5.18</v>
      </c>
    </row>
    <row r="4146" spans="1:4" x14ac:dyDescent="0.2">
      <c r="A4146" s="56">
        <v>37947</v>
      </c>
      <c r="B4146" s="56" t="s">
        <v>5830</v>
      </c>
      <c r="C4146" s="56" t="s">
        <v>2005</v>
      </c>
      <c r="D4146" s="62">
        <v>4.21</v>
      </c>
    </row>
    <row r="4147" spans="1:4" x14ac:dyDescent="0.2">
      <c r="A4147" s="56">
        <v>7103</v>
      </c>
      <c r="B4147" s="56" t="s">
        <v>5831</v>
      </c>
      <c r="C4147" s="56" t="s">
        <v>2005</v>
      </c>
      <c r="D4147" s="62">
        <v>13.73</v>
      </c>
    </row>
    <row r="4148" spans="1:4" x14ac:dyDescent="0.2">
      <c r="A4148" s="56">
        <v>40419</v>
      </c>
      <c r="B4148" s="56" t="s">
        <v>5832</v>
      </c>
      <c r="C4148" s="56" t="s">
        <v>2005</v>
      </c>
      <c r="D4148" s="62">
        <v>41.62</v>
      </c>
    </row>
    <row r="4149" spans="1:4" x14ac:dyDescent="0.2">
      <c r="A4149" s="56">
        <v>40420</v>
      </c>
      <c r="B4149" s="56" t="s">
        <v>5833</v>
      </c>
      <c r="C4149" s="56" t="s">
        <v>2005</v>
      </c>
      <c r="D4149" s="62">
        <v>60.72</v>
      </c>
    </row>
    <row r="4150" spans="1:4" x14ac:dyDescent="0.2">
      <c r="A4150" s="56">
        <v>40421</v>
      </c>
      <c r="B4150" s="56" t="s">
        <v>5834</v>
      </c>
      <c r="C4150" s="56" t="s">
        <v>2005</v>
      </c>
      <c r="D4150" s="62">
        <v>64.64</v>
      </c>
    </row>
    <row r="4151" spans="1:4" x14ac:dyDescent="0.2">
      <c r="A4151" s="56">
        <v>38905</v>
      </c>
      <c r="B4151" s="56" t="s">
        <v>5835</v>
      </c>
      <c r="C4151" s="56" t="s">
        <v>2005</v>
      </c>
      <c r="D4151" s="62">
        <v>17.600000000000001</v>
      </c>
    </row>
    <row r="4152" spans="1:4" x14ac:dyDescent="0.2">
      <c r="A4152" s="56">
        <v>38907</v>
      </c>
      <c r="B4152" s="56" t="s">
        <v>5836</v>
      </c>
      <c r="C4152" s="56" t="s">
        <v>2005</v>
      </c>
      <c r="D4152" s="62">
        <v>16.97</v>
      </c>
    </row>
    <row r="4153" spans="1:4" x14ac:dyDescent="0.2">
      <c r="A4153" s="56">
        <v>38910</v>
      </c>
      <c r="B4153" s="56" t="s">
        <v>5837</v>
      </c>
      <c r="C4153" s="56" t="s">
        <v>2005</v>
      </c>
      <c r="D4153" s="62">
        <v>19.850000000000001</v>
      </c>
    </row>
    <row r="4154" spans="1:4" x14ac:dyDescent="0.2">
      <c r="A4154" s="56">
        <v>11655</v>
      </c>
      <c r="B4154" s="56" t="s">
        <v>789</v>
      </c>
      <c r="C4154" s="56" t="s">
        <v>2005</v>
      </c>
      <c r="D4154" s="62">
        <v>14.82</v>
      </c>
    </row>
    <row r="4155" spans="1:4" x14ac:dyDescent="0.2">
      <c r="A4155" s="56">
        <v>11656</v>
      </c>
      <c r="B4155" s="56" t="s">
        <v>5838</v>
      </c>
      <c r="C4155" s="56" t="s">
        <v>2005</v>
      </c>
      <c r="D4155" s="62">
        <v>17.02</v>
      </c>
    </row>
    <row r="4156" spans="1:4" x14ac:dyDescent="0.2">
      <c r="A4156" s="56">
        <v>7091</v>
      </c>
      <c r="B4156" s="56" t="s">
        <v>5839</v>
      </c>
      <c r="C4156" s="56" t="s">
        <v>2005</v>
      </c>
      <c r="D4156" s="62">
        <v>13.94</v>
      </c>
    </row>
    <row r="4157" spans="1:4" x14ac:dyDescent="0.2">
      <c r="A4157" s="56">
        <v>37948</v>
      </c>
      <c r="B4157" s="56" t="s">
        <v>5840</v>
      </c>
      <c r="C4157" s="56" t="s">
        <v>2005</v>
      </c>
      <c r="D4157" s="62">
        <v>3.23</v>
      </c>
    </row>
    <row r="4158" spans="1:4" x14ac:dyDescent="0.2">
      <c r="A4158" s="56">
        <v>7097</v>
      </c>
      <c r="B4158" s="56" t="s">
        <v>785</v>
      </c>
      <c r="C4158" s="56" t="s">
        <v>2005</v>
      </c>
      <c r="D4158" s="62">
        <v>6.55</v>
      </c>
    </row>
    <row r="4159" spans="1:4" x14ac:dyDescent="0.2">
      <c r="A4159" s="56">
        <v>11658</v>
      </c>
      <c r="B4159" s="56" t="s">
        <v>5841</v>
      </c>
      <c r="C4159" s="56" t="s">
        <v>2005</v>
      </c>
      <c r="D4159" s="62">
        <v>14.47</v>
      </c>
    </row>
    <row r="4160" spans="1:4" x14ac:dyDescent="0.2">
      <c r="A4160" s="56">
        <v>7146</v>
      </c>
      <c r="B4160" s="56" t="s">
        <v>5842</v>
      </c>
      <c r="C4160" s="56" t="s">
        <v>2005</v>
      </c>
      <c r="D4160" s="62">
        <v>167.14</v>
      </c>
    </row>
    <row r="4161" spans="1:4" x14ac:dyDescent="0.2">
      <c r="A4161" s="56">
        <v>7138</v>
      </c>
      <c r="B4161" s="56" t="s">
        <v>5843</v>
      </c>
      <c r="C4161" s="56" t="s">
        <v>2005</v>
      </c>
      <c r="D4161" s="62">
        <v>1.06</v>
      </c>
    </row>
    <row r="4162" spans="1:4" x14ac:dyDescent="0.2">
      <c r="A4162" s="56">
        <v>7139</v>
      </c>
      <c r="B4162" s="56" t="s">
        <v>861</v>
      </c>
      <c r="C4162" s="56" t="s">
        <v>2005</v>
      </c>
      <c r="D4162" s="62">
        <v>1.2</v>
      </c>
    </row>
    <row r="4163" spans="1:4" x14ac:dyDescent="0.2">
      <c r="A4163" s="56">
        <v>7140</v>
      </c>
      <c r="B4163" s="56" t="s">
        <v>5844</v>
      </c>
      <c r="C4163" s="56" t="s">
        <v>2005</v>
      </c>
      <c r="D4163" s="62">
        <v>3.76</v>
      </c>
    </row>
    <row r="4164" spans="1:4" x14ac:dyDescent="0.2">
      <c r="A4164" s="56">
        <v>7141</v>
      </c>
      <c r="B4164" s="56" t="s">
        <v>5845</v>
      </c>
      <c r="C4164" s="56" t="s">
        <v>2005</v>
      </c>
      <c r="D4164" s="62">
        <v>9.19</v>
      </c>
    </row>
    <row r="4165" spans="1:4" x14ac:dyDescent="0.2">
      <c r="A4165" s="56">
        <v>7143</v>
      </c>
      <c r="B4165" s="56" t="s">
        <v>5846</v>
      </c>
      <c r="C4165" s="56" t="s">
        <v>2005</v>
      </c>
      <c r="D4165" s="62">
        <v>30.86</v>
      </c>
    </row>
    <row r="4166" spans="1:4" x14ac:dyDescent="0.2">
      <c r="A4166" s="56">
        <v>7144</v>
      </c>
      <c r="B4166" s="56" t="s">
        <v>5847</v>
      </c>
      <c r="C4166" s="56" t="s">
        <v>2005</v>
      </c>
      <c r="D4166" s="62">
        <v>57.25</v>
      </c>
    </row>
    <row r="4167" spans="1:4" x14ac:dyDescent="0.2">
      <c r="A4167" s="56">
        <v>7145</v>
      </c>
      <c r="B4167" s="56" t="s">
        <v>5848</v>
      </c>
      <c r="C4167" s="56" t="s">
        <v>2005</v>
      </c>
      <c r="D4167" s="62">
        <v>77.84</v>
      </c>
    </row>
    <row r="4168" spans="1:4" x14ac:dyDescent="0.2">
      <c r="A4168" s="56">
        <v>7142</v>
      </c>
      <c r="B4168" s="56" t="s">
        <v>864</v>
      </c>
      <c r="C4168" s="56" t="s">
        <v>2005</v>
      </c>
      <c r="D4168" s="62">
        <v>9.61</v>
      </c>
    </row>
    <row r="4169" spans="1:4" x14ac:dyDescent="0.2">
      <c r="A4169" s="56">
        <v>3593</v>
      </c>
      <c r="B4169" s="56" t="s">
        <v>5849</v>
      </c>
      <c r="C4169" s="56" t="s">
        <v>2005</v>
      </c>
      <c r="D4169" s="62">
        <v>64.680000000000007</v>
      </c>
    </row>
    <row r="4170" spans="1:4" x14ac:dyDescent="0.2">
      <c r="A4170" s="56">
        <v>3588</v>
      </c>
      <c r="B4170" s="56" t="s">
        <v>5850</v>
      </c>
      <c r="C4170" s="56" t="s">
        <v>2005</v>
      </c>
      <c r="D4170" s="62">
        <v>49.85</v>
      </c>
    </row>
    <row r="4171" spans="1:4" x14ac:dyDescent="0.2">
      <c r="A4171" s="56">
        <v>3585</v>
      </c>
      <c r="B4171" s="56" t="s">
        <v>5851</v>
      </c>
      <c r="C4171" s="56" t="s">
        <v>2005</v>
      </c>
      <c r="D4171" s="62">
        <v>15.4</v>
      </c>
    </row>
    <row r="4172" spans="1:4" x14ac:dyDescent="0.2">
      <c r="A4172" s="56">
        <v>3587</v>
      </c>
      <c r="B4172" s="56" t="s">
        <v>5852</v>
      </c>
      <c r="C4172" s="56" t="s">
        <v>2005</v>
      </c>
      <c r="D4172" s="62">
        <v>30.93</v>
      </c>
    </row>
    <row r="4173" spans="1:4" x14ac:dyDescent="0.2">
      <c r="A4173" s="56">
        <v>3590</v>
      </c>
      <c r="B4173" s="56" t="s">
        <v>5853</v>
      </c>
      <c r="C4173" s="56" t="s">
        <v>2005</v>
      </c>
      <c r="D4173" s="62">
        <v>183.64</v>
      </c>
    </row>
    <row r="4174" spans="1:4" x14ac:dyDescent="0.2">
      <c r="A4174" s="56">
        <v>3589</v>
      </c>
      <c r="B4174" s="56" t="s">
        <v>5854</v>
      </c>
      <c r="C4174" s="56" t="s">
        <v>2005</v>
      </c>
      <c r="D4174" s="62">
        <v>98.57</v>
      </c>
    </row>
    <row r="4175" spans="1:4" x14ac:dyDescent="0.2">
      <c r="A4175" s="56">
        <v>3586</v>
      </c>
      <c r="B4175" s="56" t="s">
        <v>5855</v>
      </c>
      <c r="C4175" s="56" t="s">
        <v>2005</v>
      </c>
      <c r="D4175" s="62">
        <v>20.170000000000002</v>
      </c>
    </row>
    <row r="4176" spans="1:4" x14ac:dyDescent="0.2">
      <c r="A4176" s="56">
        <v>3592</v>
      </c>
      <c r="B4176" s="56" t="s">
        <v>5856</v>
      </c>
      <c r="C4176" s="56" t="s">
        <v>2005</v>
      </c>
      <c r="D4176" s="62">
        <v>290.29000000000002</v>
      </c>
    </row>
    <row r="4177" spans="1:4" x14ac:dyDescent="0.2">
      <c r="A4177" s="56">
        <v>3591</v>
      </c>
      <c r="B4177" s="56" t="s">
        <v>5857</v>
      </c>
      <c r="C4177" s="56" t="s">
        <v>2005</v>
      </c>
      <c r="D4177" s="62">
        <v>465.35</v>
      </c>
    </row>
    <row r="4178" spans="1:4" x14ac:dyDescent="0.2">
      <c r="A4178" s="56">
        <v>40396</v>
      </c>
      <c r="B4178" s="56" t="s">
        <v>5858</v>
      </c>
      <c r="C4178" s="56" t="s">
        <v>2005</v>
      </c>
      <c r="D4178" s="62">
        <v>145.65</v>
      </c>
    </row>
    <row r="4179" spans="1:4" x14ac:dyDescent="0.2">
      <c r="A4179" s="56">
        <v>40395</v>
      </c>
      <c r="B4179" s="56" t="s">
        <v>5859</v>
      </c>
      <c r="C4179" s="56" t="s">
        <v>2005</v>
      </c>
      <c r="D4179" s="62">
        <v>111.78</v>
      </c>
    </row>
    <row r="4180" spans="1:4" x14ac:dyDescent="0.2">
      <c r="A4180" s="56">
        <v>40392</v>
      </c>
      <c r="B4180" s="56" t="s">
        <v>5860</v>
      </c>
      <c r="C4180" s="56" t="s">
        <v>2005</v>
      </c>
      <c r="D4180" s="62">
        <v>35.97</v>
      </c>
    </row>
    <row r="4181" spans="1:4" x14ac:dyDescent="0.2">
      <c r="A4181" s="56">
        <v>40394</v>
      </c>
      <c r="B4181" s="56" t="s">
        <v>5861</v>
      </c>
      <c r="C4181" s="56" t="s">
        <v>2005</v>
      </c>
      <c r="D4181" s="62">
        <v>72.77</v>
      </c>
    </row>
    <row r="4182" spans="1:4" x14ac:dyDescent="0.2">
      <c r="A4182" s="56">
        <v>40398</v>
      </c>
      <c r="B4182" s="56" t="s">
        <v>5862</v>
      </c>
      <c r="C4182" s="56" t="s">
        <v>2005</v>
      </c>
      <c r="D4182" s="62">
        <v>467.29</v>
      </c>
    </row>
    <row r="4183" spans="1:4" x14ac:dyDescent="0.2">
      <c r="A4183" s="56">
        <v>40397</v>
      </c>
      <c r="B4183" s="56" t="s">
        <v>5863</v>
      </c>
      <c r="C4183" s="56" t="s">
        <v>2005</v>
      </c>
      <c r="D4183" s="62">
        <v>239.3</v>
      </c>
    </row>
    <row r="4184" spans="1:4" x14ac:dyDescent="0.2">
      <c r="A4184" s="56">
        <v>40393</v>
      </c>
      <c r="B4184" s="56" t="s">
        <v>5864</v>
      </c>
      <c r="C4184" s="56" t="s">
        <v>2005</v>
      </c>
      <c r="D4184" s="62">
        <v>46.33</v>
      </c>
    </row>
    <row r="4185" spans="1:4" x14ac:dyDescent="0.2">
      <c r="A4185" s="56">
        <v>40399</v>
      </c>
      <c r="B4185" s="56" t="s">
        <v>5865</v>
      </c>
      <c r="C4185" s="56" t="s">
        <v>2005</v>
      </c>
      <c r="D4185" s="62">
        <v>764.47</v>
      </c>
    </row>
    <row r="4186" spans="1:4" x14ac:dyDescent="0.2">
      <c r="A4186" s="56">
        <v>39322</v>
      </c>
      <c r="B4186" s="56" t="s">
        <v>5866</v>
      </c>
      <c r="C4186" s="56" t="s">
        <v>2005</v>
      </c>
      <c r="D4186" s="62">
        <v>18.21</v>
      </c>
    </row>
    <row r="4187" spans="1:4" x14ac:dyDescent="0.2">
      <c r="A4187" s="56">
        <v>39289</v>
      </c>
      <c r="B4187" s="56" t="s">
        <v>5867</v>
      </c>
      <c r="C4187" s="56" t="s">
        <v>2005</v>
      </c>
      <c r="D4187" s="62">
        <v>15.61</v>
      </c>
    </row>
    <row r="4188" spans="1:4" x14ac:dyDescent="0.2">
      <c r="A4188" s="56">
        <v>39290</v>
      </c>
      <c r="B4188" s="56" t="s">
        <v>5868</v>
      </c>
      <c r="C4188" s="56" t="s">
        <v>2005</v>
      </c>
      <c r="D4188" s="62">
        <v>26.35</v>
      </c>
    </row>
    <row r="4189" spans="1:4" x14ac:dyDescent="0.2">
      <c r="A4189" s="56">
        <v>39291</v>
      </c>
      <c r="B4189" s="56" t="s">
        <v>5869</v>
      </c>
      <c r="C4189" s="56" t="s">
        <v>2005</v>
      </c>
      <c r="D4189" s="62">
        <v>29.14</v>
      </c>
    </row>
    <row r="4190" spans="1:4" x14ac:dyDescent="0.2">
      <c r="A4190" s="56">
        <v>41892</v>
      </c>
      <c r="B4190" s="56" t="s">
        <v>5870</v>
      </c>
      <c r="C4190" s="56" t="s">
        <v>2005</v>
      </c>
      <c r="D4190" s="62">
        <v>129.05000000000001</v>
      </c>
    </row>
    <row r="4191" spans="1:4" x14ac:dyDescent="0.2">
      <c r="A4191" s="56">
        <v>7048</v>
      </c>
      <c r="B4191" s="56" t="s">
        <v>5871</v>
      </c>
      <c r="C4191" s="56" t="s">
        <v>2005</v>
      </c>
      <c r="D4191" s="62">
        <v>27.85</v>
      </c>
    </row>
    <row r="4192" spans="1:4" x14ac:dyDescent="0.2">
      <c r="A4192" s="56">
        <v>7088</v>
      </c>
      <c r="B4192" s="56" t="s">
        <v>5872</v>
      </c>
      <c r="C4192" s="56" t="s">
        <v>2005</v>
      </c>
      <c r="D4192" s="62">
        <v>60.91</v>
      </c>
    </row>
    <row r="4193" spans="1:4" x14ac:dyDescent="0.2">
      <c r="A4193" s="56">
        <v>20179</v>
      </c>
      <c r="B4193" s="56" t="s">
        <v>5873</v>
      </c>
      <c r="C4193" s="56" t="s">
        <v>2005</v>
      </c>
      <c r="D4193" s="62">
        <v>38.15</v>
      </c>
    </row>
    <row r="4194" spans="1:4" x14ac:dyDescent="0.2">
      <c r="A4194" s="56">
        <v>20178</v>
      </c>
      <c r="B4194" s="56" t="s">
        <v>5874</v>
      </c>
      <c r="C4194" s="56" t="s">
        <v>2005</v>
      </c>
      <c r="D4194" s="62">
        <v>45.73</v>
      </c>
    </row>
    <row r="4195" spans="1:4" x14ac:dyDescent="0.2">
      <c r="A4195" s="56">
        <v>20180</v>
      </c>
      <c r="B4195" s="56" t="s">
        <v>5875</v>
      </c>
      <c r="C4195" s="56" t="s">
        <v>2005</v>
      </c>
      <c r="D4195" s="62">
        <v>75.47</v>
      </c>
    </row>
    <row r="4196" spans="1:4" x14ac:dyDescent="0.2">
      <c r="A4196" s="56">
        <v>20181</v>
      </c>
      <c r="B4196" s="56" t="s">
        <v>5876</v>
      </c>
      <c r="C4196" s="56" t="s">
        <v>2005</v>
      </c>
      <c r="D4196" s="62">
        <v>101.05</v>
      </c>
    </row>
    <row r="4197" spans="1:4" x14ac:dyDescent="0.2">
      <c r="A4197" s="56">
        <v>20177</v>
      </c>
      <c r="B4197" s="56" t="s">
        <v>5877</v>
      </c>
      <c r="C4197" s="56" t="s">
        <v>2005</v>
      </c>
      <c r="D4197" s="62">
        <v>24.99</v>
      </c>
    </row>
    <row r="4198" spans="1:4" x14ac:dyDescent="0.2">
      <c r="A4198" s="56">
        <v>7070</v>
      </c>
      <c r="B4198" s="56" t="s">
        <v>5878</v>
      </c>
      <c r="C4198" s="56" t="s">
        <v>2005</v>
      </c>
      <c r="D4198" s="62">
        <v>179.37</v>
      </c>
    </row>
    <row r="4199" spans="1:4" x14ac:dyDescent="0.2">
      <c r="A4199" s="56">
        <v>40945</v>
      </c>
      <c r="B4199" s="56" t="s">
        <v>5879</v>
      </c>
      <c r="C4199" s="56" t="s">
        <v>2142</v>
      </c>
      <c r="D4199" s="62">
        <v>24.65</v>
      </c>
    </row>
    <row r="4200" spans="1:4" x14ac:dyDescent="0.2">
      <c r="A4200" s="56">
        <v>40946</v>
      </c>
      <c r="B4200" s="56" t="s">
        <v>5880</v>
      </c>
      <c r="C4200" s="56" t="s">
        <v>2144</v>
      </c>
      <c r="D4200" s="62">
        <v>4349.8599999999997</v>
      </c>
    </row>
    <row r="4201" spans="1:4" x14ac:dyDescent="0.2">
      <c r="A4201" s="56">
        <v>7153</v>
      </c>
      <c r="B4201" s="56" t="s">
        <v>5881</v>
      </c>
      <c r="C4201" s="56" t="s">
        <v>2142</v>
      </c>
      <c r="D4201" s="62">
        <v>15.38</v>
      </c>
    </row>
    <row r="4202" spans="1:4" x14ac:dyDescent="0.2">
      <c r="A4202" s="56">
        <v>41089</v>
      </c>
      <c r="B4202" s="56" t="s">
        <v>5882</v>
      </c>
      <c r="C4202" s="56" t="s">
        <v>2144</v>
      </c>
      <c r="D4202" s="62">
        <v>2714.73</v>
      </c>
    </row>
    <row r="4203" spans="1:4" x14ac:dyDescent="0.2">
      <c r="A4203" s="56">
        <v>40943</v>
      </c>
      <c r="B4203" s="56" t="s">
        <v>5883</v>
      </c>
      <c r="C4203" s="56" t="s">
        <v>2142</v>
      </c>
      <c r="D4203" s="62">
        <v>18.63</v>
      </c>
    </row>
    <row r="4204" spans="1:4" x14ac:dyDescent="0.2">
      <c r="A4204" s="56">
        <v>40944</v>
      </c>
      <c r="B4204" s="56" t="s">
        <v>5884</v>
      </c>
      <c r="C4204" s="56" t="s">
        <v>2144</v>
      </c>
      <c r="D4204" s="62">
        <v>3287.13</v>
      </c>
    </row>
    <row r="4205" spans="1:4" x14ac:dyDescent="0.2">
      <c r="A4205" s="56">
        <v>6175</v>
      </c>
      <c r="B4205" s="56" t="s">
        <v>5885</v>
      </c>
      <c r="C4205" s="56" t="s">
        <v>2142</v>
      </c>
      <c r="D4205" s="62">
        <v>21.18</v>
      </c>
    </row>
    <row r="4206" spans="1:4" x14ac:dyDescent="0.2">
      <c r="A4206" s="56">
        <v>41092</v>
      </c>
      <c r="B4206" s="56" t="s">
        <v>5886</v>
      </c>
      <c r="C4206" s="56" t="s">
        <v>2144</v>
      </c>
      <c r="D4206" s="62">
        <v>3737.23</v>
      </c>
    </row>
    <row r="4207" spans="1:4" x14ac:dyDescent="0.2">
      <c r="A4207" s="56">
        <v>37712</v>
      </c>
      <c r="B4207" s="56" t="s">
        <v>5887</v>
      </c>
      <c r="C4207" s="56" t="s">
        <v>2376</v>
      </c>
      <c r="D4207" s="62">
        <v>65.16</v>
      </c>
    </row>
    <row r="4208" spans="1:4" x14ac:dyDescent="0.2">
      <c r="A4208" s="56">
        <v>34547</v>
      </c>
      <c r="B4208" s="56" t="s">
        <v>307</v>
      </c>
      <c r="C4208" s="56" t="s">
        <v>2048</v>
      </c>
      <c r="D4208" s="62">
        <v>5.71</v>
      </c>
    </row>
    <row r="4209" spans="1:4" x14ac:dyDescent="0.2">
      <c r="A4209" s="56">
        <v>34548</v>
      </c>
      <c r="B4209" s="56" t="s">
        <v>5888</v>
      </c>
      <c r="C4209" s="56" t="s">
        <v>2048</v>
      </c>
      <c r="D4209" s="62">
        <v>9.3699999999999992</v>
      </c>
    </row>
    <row r="4210" spans="1:4" x14ac:dyDescent="0.2">
      <c r="A4210" s="56">
        <v>34558</v>
      </c>
      <c r="B4210" s="56" t="s">
        <v>5889</v>
      </c>
      <c r="C4210" s="56" t="s">
        <v>2048</v>
      </c>
      <c r="D4210" s="62">
        <v>4.6399999999999997</v>
      </c>
    </row>
    <row r="4211" spans="1:4" x14ac:dyDescent="0.2">
      <c r="A4211" s="56">
        <v>34550</v>
      </c>
      <c r="B4211" s="56" t="s">
        <v>5890</v>
      </c>
      <c r="C4211" s="56" t="s">
        <v>2048</v>
      </c>
      <c r="D4211" s="62">
        <v>2.4700000000000002</v>
      </c>
    </row>
    <row r="4212" spans="1:4" x14ac:dyDescent="0.2">
      <c r="A4212" s="56">
        <v>34557</v>
      </c>
      <c r="B4212" s="56" t="s">
        <v>454</v>
      </c>
      <c r="C4212" s="56" t="s">
        <v>2048</v>
      </c>
      <c r="D4212" s="62">
        <v>3.61</v>
      </c>
    </row>
    <row r="4213" spans="1:4" x14ac:dyDescent="0.2">
      <c r="A4213" s="56">
        <v>37411</v>
      </c>
      <c r="B4213" s="56" t="s">
        <v>664</v>
      </c>
      <c r="C4213" s="56" t="s">
        <v>2376</v>
      </c>
      <c r="D4213" s="62">
        <v>26.44</v>
      </c>
    </row>
    <row r="4214" spans="1:4" x14ac:dyDescent="0.2">
      <c r="A4214" s="56">
        <v>39508</v>
      </c>
      <c r="B4214" s="56" t="s">
        <v>5891</v>
      </c>
      <c r="C4214" s="56" t="s">
        <v>2376</v>
      </c>
      <c r="D4214" s="62">
        <v>14.85</v>
      </c>
    </row>
    <row r="4215" spans="1:4" x14ac:dyDescent="0.2">
      <c r="A4215" s="56">
        <v>39507</v>
      </c>
      <c r="B4215" s="56" t="s">
        <v>5892</v>
      </c>
      <c r="C4215" s="56" t="s">
        <v>2376</v>
      </c>
      <c r="D4215" s="62">
        <v>22.16</v>
      </c>
    </row>
    <row r="4216" spans="1:4" x14ac:dyDescent="0.2">
      <c r="A4216" s="56">
        <v>7155</v>
      </c>
      <c r="B4216" s="56" t="s">
        <v>5893</v>
      </c>
      <c r="C4216" s="56" t="s">
        <v>2376</v>
      </c>
      <c r="D4216" s="62">
        <v>28.44</v>
      </c>
    </row>
    <row r="4217" spans="1:4" x14ac:dyDescent="0.2">
      <c r="A4217" s="56">
        <v>42406</v>
      </c>
      <c r="B4217" s="56" t="s">
        <v>5894</v>
      </c>
      <c r="C4217" s="56" t="s">
        <v>2376</v>
      </c>
      <c r="D4217" s="62">
        <v>32.61</v>
      </c>
    </row>
    <row r="4218" spans="1:4" x14ac:dyDescent="0.2">
      <c r="A4218" s="56">
        <v>7156</v>
      </c>
      <c r="B4218" s="56" t="s">
        <v>5895</v>
      </c>
      <c r="C4218" s="56" t="s">
        <v>2376</v>
      </c>
      <c r="D4218" s="62">
        <v>40.81</v>
      </c>
    </row>
    <row r="4219" spans="1:4" x14ac:dyDescent="0.2">
      <c r="A4219" s="56">
        <v>43127</v>
      </c>
      <c r="B4219" s="56" t="s">
        <v>5896</v>
      </c>
      <c r="C4219" s="56" t="s">
        <v>2376</v>
      </c>
      <c r="D4219" s="62">
        <v>58.4</v>
      </c>
    </row>
    <row r="4220" spans="1:4" x14ac:dyDescent="0.2">
      <c r="A4220" s="56">
        <v>10917</v>
      </c>
      <c r="B4220" s="56" t="s">
        <v>5897</v>
      </c>
      <c r="C4220" s="56" t="s">
        <v>2376</v>
      </c>
      <c r="D4220" s="62">
        <v>12.33</v>
      </c>
    </row>
    <row r="4221" spans="1:4" x14ac:dyDescent="0.2">
      <c r="A4221" s="56">
        <v>21141</v>
      </c>
      <c r="B4221" s="56" t="s">
        <v>5898</v>
      </c>
      <c r="C4221" s="56" t="s">
        <v>2376</v>
      </c>
      <c r="D4221" s="62">
        <v>19.079999999999998</v>
      </c>
    </row>
    <row r="4222" spans="1:4" x14ac:dyDescent="0.2">
      <c r="A4222" s="56">
        <v>39509</v>
      </c>
      <c r="B4222" s="56" t="s">
        <v>5899</v>
      </c>
      <c r="C4222" s="56" t="s">
        <v>2376</v>
      </c>
      <c r="D4222" s="62">
        <v>18.36</v>
      </c>
    </row>
    <row r="4223" spans="1:4" x14ac:dyDescent="0.2">
      <c r="A4223" s="56">
        <v>44529</v>
      </c>
      <c r="B4223" s="56" t="s">
        <v>5900</v>
      </c>
      <c r="C4223" s="56" t="s">
        <v>2376</v>
      </c>
      <c r="D4223" s="62">
        <v>13.47</v>
      </c>
    </row>
    <row r="4224" spans="1:4" x14ac:dyDescent="0.2">
      <c r="A4224" s="56">
        <v>7167</v>
      </c>
      <c r="B4224" s="56" t="s">
        <v>5901</v>
      </c>
      <c r="C4224" s="56" t="s">
        <v>2376</v>
      </c>
      <c r="D4224" s="62">
        <v>30.52</v>
      </c>
    </row>
    <row r="4225" spans="1:4" x14ac:dyDescent="0.2">
      <c r="A4225" s="56">
        <v>10928</v>
      </c>
      <c r="B4225" s="56" t="s">
        <v>5902</v>
      </c>
      <c r="C4225" s="56" t="s">
        <v>2376</v>
      </c>
      <c r="D4225" s="62">
        <v>17.54</v>
      </c>
    </row>
    <row r="4226" spans="1:4" x14ac:dyDescent="0.2">
      <c r="A4226" s="56">
        <v>10933</v>
      </c>
      <c r="B4226" s="56" t="s">
        <v>5903</v>
      </c>
      <c r="C4226" s="56" t="s">
        <v>2376</v>
      </c>
      <c r="D4226" s="62">
        <v>26.45</v>
      </c>
    </row>
    <row r="4227" spans="1:4" x14ac:dyDescent="0.2">
      <c r="A4227" s="56">
        <v>7158</v>
      </c>
      <c r="B4227" s="56" t="s">
        <v>5904</v>
      </c>
      <c r="C4227" s="56" t="s">
        <v>2376</v>
      </c>
      <c r="D4227" s="62">
        <v>44.86</v>
      </c>
    </row>
    <row r="4228" spans="1:4" x14ac:dyDescent="0.2">
      <c r="A4228" s="56">
        <v>10927</v>
      </c>
      <c r="B4228" s="56" t="s">
        <v>5905</v>
      </c>
      <c r="C4228" s="56" t="s">
        <v>2376</v>
      </c>
      <c r="D4228" s="62">
        <v>28.69</v>
      </c>
    </row>
    <row r="4229" spans="1:4" x14ac:dyDescent="0.2">
      <c r="A4229" s="56">
        <v>7162</v>
      </c>
      <c r="B4229" s="56" t="s">
        <v>5906</v>
      </c>
      <c r="C4229" s="56" t="s">
        <v>2376</v>
      </c>
      <c r="D4229" s="62">
        <v>70.2</v>
      </c>
    </row>
    <row r="4230" spans="1:4" x14ac:dyDescent="0.2">
      <c r="A4230" s="56">
        <v>10932</v>
      </c>
      <c r="B4230" s="56" t="s">
        <v>5907</v>
      </c>
      <c r="C4230" s="56" t="s">
        <v>2376</v>
      </c>
      <c r="D4230" s="62">
        <v>122.1</v>
      </c>
    </row>
    <row r="4231" spans="1:4" x14ac:dyDescent="0.2">
      <c r="A4231" s="56">
        <v>10937</v>
      </c>
      <c r="B4231" s="56" t="s">
        <v>5908</v>
      </c>
      <c r="C4231" s="56" t="s">
        <v>2376</v>
      </c>
      <c r="D4231" s="62">
        <v>31.38</v>
      </c>
    </row>
    <row r="4232" spans="1:4" x14ac:dyDescent="0.2">
      <c r="A4232" s="56">
        <v>10935</v>
      </c>
      <c r="B4232" s="56" t="s">
        <v>5909</v>
      </c>
      <c r="C4232" s="56" t="s">
        <v>2376</v>
      </c>
      <c r="D4232" s="62">
        <v>54.43</v>
      </c>
    </row>
    <row r="4233" spans="1:4" x14ac:dyDescent="0.2">
      <c r="A4233" s="56">
        <v>10931</v>
      </c>
      <c r="B4233" s="56" t="s">
        <v>5910</v>
      </c>
      <c r="C4233" s="56" t="s">
        <v>2376</v>
      </c>
      <c r="D4233" s="62">
        <v>15.31</v>
      </c>
    </row>
    <row r="4234" spans="1:4" x14ac:dyDescent="0.2">
      <c r="A4234" s="56">
        <v>7164</v>
      </c>
      <c r="B4234" s="56" t="s">
        <v>5911</v>
      </c>
      <c r="C4234" s="56" t="s">
        <v>2376</v>
      </c>
      <c r="D4234" s="62">
        <v>50.66</v>
      </c>
    </row>
    <row r="4235" spans="1:4" x14ac:dyDescent="0.2">
      <c r="A4235" s="56">
        <v>36887</v>
      </c>
      <c r="B4235" s="56" t="s">
        <v>659</v>
      </c>
      <c r="C4235" s="56" t="s">
        <v>2376</v>
      </c>
      <c r="D4235" s="62">
        <v>10.87</v>
      </c>
    </row>
    <row r="4236" spans="1:4" x14ac:dyDescent="0.2">
      <c r="A4236" s="56">
        <v>34630</v>
      </c>
      <c r="B4236" s="56" t="s">
        <v>5912</v>
      </c>
      <c r="C4236" s="56" t="s">
        <v>2005</v>
      </c>
      <c r="D4236" s="62">
        <v>1058.99</v>
      </c>
    </row>
    <row r="4237" spans="1:4" x14ac:dyDescent="0.2">
      <c r="A4237" s="56">
        <v>7161</v>
      </c>
      <c r="B4237" s="56" t="s">
        <v>5913</v>
      </c>
      <c r="C4237" s="56" t="s">
        <v>2376</v>
      </c>
      <c r="D4237" s="62">
        <v>6.3</v>
      </c>
    </row>
    <row r="4238" spans="1:4" x14ac:dyDescent="0.2">
      <c r="A4238" s="56">
        <v>7170</v>
      </c>
      <c r="B4238" s="56" t="s">
        <v>144</v>
      </c>
      <c r="C4238" s="56" t="s">
        <v>2376</v>
      </c>
      <c r="D4238" s="62">
        <v>2.62</v>
      </c>
    </row>
    <row r="4239" spans="1:4" x14ac:dyDescent="0.2">
      <c r="A4239" s="56">
        <v>37524</v>
      </c>
      <c r="B4239" s="56" t="s">
        <v>5914</v>
      </c>
      <c r="C4239" s="56" t="s">
        <v>2048</v>
      </c>
      <c r="D4239" s="62">
        <v>2.4</v>
      </c>
    </row>
    <row r="4240" spans="1:4" x14ac:dyDescent="0.2">
      <c r="A4240" s="56">
        <v>37525</v>
      </c>
      <c r="B4240" s="56" t="s">
        <v>247</v>
      </c>
      <c r="C4240" s="56" t="s">
        <v>2048</v>
      </c>
      <c r="D4240" s="62">
        <v>3.28</v>
      </c>
    </row>
    <row r="4241" spans="1:4" x14ac:dyDescent="0.2">
      <c r="A4241" s="56">
        <v>36789</v>
      </c>
      <c r="B4241" s="56" t="s">
        <v>5915</v>
      </c>
      <c r="C4241" s="56" t="s">
        <v>2005</v>
      </c>
      <c r="D4241" s="62">
        <v>1.23</v>
      </c>
    </row>
    <row r="4242" spans="1:4" x14ac:dyDescent="0.2">
      <c r="A4242" s="56">
        <v>7173</v>
      </c>
      <c r="B4242" s="56" t="s">
        <v>5916</v>
      </c>
      <c r="C4242" s="56" t="s">
        <v>5044</v>
      </c>
      <c r="D4242" s="62">
        <v>800</v>
      </c>
    </row>
    <row r="4243" spans="1:4" x14ac:dyDescent="0.2">
      <c r="A4243" s="56">
        <v>7175</v>
      </c>
      <c r="B4243" s="56" t="s">
        <v>5917</v>
      </c>
      <c r="C4243" s="56" t="s">
        <v>2005</v>
      </c>
      <c r="D4243" s="62">
        <v>0.9</v>
      </c>
    </row>
    <row r="4244" spans="1:4" x14ac:dyDescent="0.2">
      <c r="A4244" s="56">
        <v>40741</v>
      </c>
      <c r="B4244" s="56" t="s">
        <v>5918</v>
      </c>
      <c r="C4244" s="56" t="s">
        <v>2005</v>
      </c>
      <c r="D4244" s="62">
        <v>2.58</v>
      </c>
    </row>
    <row r="4245" spans="1:4" x14ac:dyDescent="0.2">
      <c r="A4245" s="56">
        <v>7184</v>
      </c>
      <c r="B4245" s="56" t="s">
        <v>5919</v>
      </c>
      <c r="C4245" s="56" t="s">
        <v>2376</v>
      </c>
      <c r="D4245" s="62">
        <v>60</v>
      </c>
    </row>
    <row r="4246" spans="1:4" x14ac:dyDescent="0.2">
      <c r="A4246" s="56">
        <v>34458</v>
      </c>
      <c r="B4246" s="56" t="s">
        <v>5920</v>
      </c>
      <c r="C4246" s="56" t="s">
        <v>2005</v>
      </c>
      <c r="D4246" s="62">
        <v>222.11</v>
      </c>
    </row>
    <row r="4247" spans="1:4" x14ac:dyDescent="0.2">
      <c r="A4247" s="56">
        <v>34464</v>
      </c>
      <c r="B4247" s="56" t="s">
        <v>5921</v>
      </c>
      <c r="C4247" s="56" t="s">
        <v>2005</v>
      </c>
      <c r="D4247" s="62">
        <v>330.62</v>
      </c>
    </row>
    <row r="4248" spans="1:4" x14ac:dyDescent="0.2">
      <c r="A4248" s="56">
        <v>34468</v>
      </c>
      <c r="B4248" s="56" t="s">
        <v>5922</v>
      </c>
      <c r="C4248" s="56" t="s">
        <v>2005</v>
      </c>
      <c r="D4248" s="62">
        <v>416.82</v>
      </c>
    </row>
    <row r="4249" spans="1:4" x14ac:dyDescent="0.2">
      <c r="A4249" s="56">
        <v>34473</v>
      </c>
      <c r="B4249" s="56" t="s">
        <v>5923</v>
      </c>
      <c r="C4249" s="56" t="s">
        <v>2005</v>
      </c>
      <c r="D4249" s="62">
        <v>252.85</v>
      </c>
    </row>
    <row r="4250" spans="1:4" x14ac:dyDescent="0.2">
      <c r="A4250" s="56">
        <v>34480</v>
      </c>
      <c r="B4250" s="56" t="s">
        <v>5924</v>
      </c>
      <c r="C4250" s="56" t="s">
        <v>2005</v>
      </c>
      <c r="D4250" s="62">
        <v>467.28</v>
      </c>
    </row>
    <row r="4251" spans="1:4" x14ac:dyDescent="0.2">
      <c r="A4251" s="56">
        <v>34486</v>
      </c>
      <c r="B4251" s="56" t="s">
        <v>5925</v>
      </c>
      <c r="C4251" s="56" t="s">
        <v>2005</v>
      </c>
      <c r="D4251" s="62">
        <v>553.25</v>
      </c>
    </row>
    <row r="4252" spans="1:4" x14ac:dyDescent="0.2">
      <c r="A4252" s="56">
        <v>7190</v>
      </c>
      <c r="B4252" s="56" t="s">
        <v>5926</v>
      </c>
      <c r="C4252" s="56" t="s">
        <v>2005</v>
      </c>
      <c r="D4252" s="62">
        <v>18.47</v>
      </c>
    </row>
    <row r="4253" spans="1:4" x14ac:dyDescent="0.2">
      <c r="A4253" s="56">
        <v>34417</v>
      </c>
      <c r="B4253" s="56" t="s">
        <v>5927</v>
      </c>
      <c r="C4253" s="56" t="s">
        <v>2005</v>
      </c>
      <c r="D4253" s="62">
        <v>29.56</v>
      </c>
    </row>
    <row r="4254" spans="1:4" x14ac:dyDescent="0.2">
      <c r="A4254" s="56">
        <v>7213</v>
      </c>
      <c r="B4254" s="56" t="s">
        <v>5928</v>
      </c>
      <c r="C4254" s="56" t="s">
        <v>2376</v>
      </c>
      <c r="D4254" s="62">
        <v>27.11</v>
      </c>
    </row>
    <row r="4255" spans="1:4" x14ac:dyDescent="0.2">
      <c r="A4255" s="56">
        <v>7195</v>
      </c>
      <c r="B4255" s="56" t="s">
        <v>5929</v>
      </c>
      <c r="C4255" s="56" t="s">
        <v>2005</v>
      </c>
      <c r="D4255" s="62">
        <v>79.59</v>
      </c>
    </row>
    <row r="4256" spans="1:4" x14ac:dyDescent="0.2">
      <c r="A4256" s="56">
        <v>7186</v>
      </c>
      <c r="B4256" s="56" t="s">
        <v>5930</v>
      </c>
      <c r="C4256" s="56" t="s">
        <v>2005</v>
      </c>
      <c r="D4256" s="62">
        <v>86.7</v>
      </c>
    </row>
    <row r="4257" spans="1:4" x14ac:dyDescent="0.2">
      <c r="A4257" s="56">
        <v>7194</v>
      </c>
      <c r="B4257" s="56" t="s">
        <v>5931</v>
      </c>
      <c r="C4257" s="56" t="s">
        <v>2376</v>
      </c>
      <c r="D4257" s="62">
        <v>39.97</v>
      </c>
    </row>
    <row r="4258" spans="1:4" x14ac:dyDescent="0.2">
      <c r="A4258" s="56">
        <v>7197</v>
      </c>
      <c r="B4258" s="56" t="s">
        <v>5932</v>
      </c>
      <c r="C4258" s="56" t="s">
        <v>2005</v>
      </c>
      <c r="D4258" s="62">
        <v>168.72</v>
      </c>
    </row>
    <row r="4259" spans="1:4" x14ac:dyDescent="0.2">
      <c r="A4259" s="56">
        <v>7192</v>
      </c>
      <c r="B4259" s="56" t="s">
        <v>5933</v>
      </c>
      <c r="C4259" s="56" t="s">
        <v>2005</v>
      </c>
      <c r="D4259" s="62">
        <v>151.16</v>
      </c>
    </row>
    <row r="4260" spans="1:4" x14ac:dyDescent="0.2">
      <c r="A4260" s="56">
        <v>7193</v>
      </c>
      <c r="B4260" s="56" t="s">
        <v>5934</v>
      </c>
      <c r="C4260" s="56" t="s">
        <v>2005</v>
      </c>
      <c r="D4260" s="62">
        <v>170.18</v>
      </c>
    </row>
    <row r="4261" spans="1:4" x14ac:dyDescent="0.2">
      <c r="A4261" s="56">
        <v>7189</v>
      </c>
      <c r="B4261" s="56" t="s">
        <v>5935</v>
      </c>
      <c r="C4261" s="56" t="s">
        <v>2005</v>
      </c>
      <c r="D4261" s="62">
        <v>197.77</v>
      </c>
    </row>
    <row r="4262" spans="1:4" x14ac:dyDescent="0.2">
      <c r="A4262" s="56">
        <v>34402</v>
      </c>
      <c r="B4262" s="56" t="s">
        <v>5936</v>
      </c>
      <c r="C4262" s="56" t="s">
        <v>2005</v>
      </c>
      <c r="D4262" s="62">
        <v>279.20999999999998</v>
      </c>
    </row>
    <row r="4263" spans="1:4" x14ac:dyDescent="0.2">
      <c r="A4263" s="56">
        <v>7245</v>
      </c>
      <c r="B4263" s="56" t="s">
        <v>5937</v>
      </c>
      <c r="C4263" s="56" t="s">
        <v>2005</v>
      </c>
      <c r="D4263" s="62">
        <v>61</v>
      </c>
    </row>
    <row r="4264" spans="1:4" x14ac:dyDescent="0.2">
      <c r="A4264" s="56">
        <v>34425</v>
      </c>
      <c r="B4264" s="56" t="s">
        <v>5938</v>
      </c>
      <c r="C4264" s="56" t="s">
        <v>2005</v>
      </c>
      <c r="D4264" s="62">
        <v>179.36</v>
      </c>
    </row>
    <row r="4265" spans="1:4" x14ac:dyDescent="0.2">
      <c r="A4265" s="56">
        <v>7223</v>
      </c>
      <c r="B4265" s="56" t="s">
        <v>5939</v>
      </c>
      <c r="C4265" s="56" t="s">
        <v>2005</v>
      </c>
      <c r="D4265" s="62">
        <v>199.88</v>
      </c>
    </row>
    <row r="4266" spans="1:4" x14ac:dyDescent="0.2">
      <c r="A4266" s="56">
        <v>7234</v>
      </c>
      <c r="B4266" s="56" t="s">
        <v>5940</v>
      </c>
      <c r="C4266" s="56" t="s">
        <v>2005</v>
      </c>
      <c r="D4266" s="62">
        <v>301.62</v>
      </c>
    </row>
    <row r="4267" spans="1:4" x14ac:dyDescent="0.2">
      <c r="A4267" s="56">
        <v>7224</v>
      </c>
      <c r="B4267" s="56" t="s">
        <v>5941</v>
      </c>
      <c r="C4267" s="56" t="s">
        <v>2005</v>
      </c>
      <c r="D4267" s="62">
        <v>367.45</v>
      </c>
    </row>
    <row r="4268" spans="1:4" x14ac:dyDescent="0.2">
      <c r="A4268" s="56">
        <v>7225</v>
      </c>
      <c r="B4268" s="56" t="s">
        <v>5942</v>
      </c>
      <c r="C4268" s="56" t="s">
        <v>2005</v>
      </c>
      <c r="D4268" s="62">
        <v>394.01</v>
      </c>
    </row>
    <row r="4269" spans="1:4" x14ac:dyDescent="0.2">
      <c r="A4269" s="56">
        <v>7226</v>
      </c>
      <c r="B4269" s="56" t="s">
        <v>5943</v>
      </c>
      <c r="C4269" s="56" t="s">
        <v>2005</v>
      </c>
      <c r="D4269" s="62">
        <v>420.46</v>
      </c>
    </row>
    <row r="4270" spans="1:4" x14ac:dyDescent="0.2">
      <c r="A4270" s="56">
        <v>7227</v>
      </c>
      <c r="B4270" s="56" t="s">
        <v>5944</v>
      </c>
      <c r="C4270" s="56" t="s">
        <v>2005</v>
      </c>
      <c r="D4270" s="62">
        <v>478.59</v>
      </c>
    </row>
    <row r="4271" spans="1:4" x14ac:dyDescent="0.2">
      <c r="A4271" s="56">
        <v>7212</v>
      </c>
      <c r="B4271" s="56" t="s">
        <v>5945</v>
      </c>
      <c r="C4271" s="56" t="s">
        <v>2005</v>
      </c>
      <c r="D4271" s="62">
        <v>525.85</v>
      </c>
    </row>
    <row r="4272" spans="1:4" x14ac:dyDescent="0.2">
      <c r="A4272" s="56">
        <v>7229</v>
      </c>
      <c r="B4272" s="56" t="s">
        <v>5946</v>
      </c>
      <c r="C4272" s="56" t="s">
        <v>2005</v>
      </c>
      <c r="D4272" s="62">
        <v>333.32</v>
      </c>
    </row>
    <row r="4273" spans="1:4" x14ac:dyDescent="0.2">
      <c r="A4273" s="56">
        <v>7230</v>
      </c>
      <c r="B4273" s="56" t="s">
        <v>5947</v>
      </c>
      <c r="C4273" s="56" t="s">
        <v>2005</v>
      </c>
      <c r="D4273" s="62">
        <v>554.91</v>
      </c>
    </row>
    <row r="4274" spans="1:4" x14ac:dyDescent="0.2">
      <c r="A4274" s="56">
        <v>7231</v>
      </c>
      <c r="B4274" s="56" t="s">
        <v>5948</v>
      </c>
      <c r="C4274" s="56" t="s">
        <v>2005</v>
      </c>
      <c r="D4274" s="62">
        <v>787.19</v>
      </c>
    </row>
    <row r="4275" spans="1:4" x14ac:dyDescent="0.2">
      <c r="A4275" s="56">
        <v>7220</v>
      </c>
      <c r="B4275" s="56" t="s">
        <v>5949</v>
      </c>
      <c r="C4275" s="56" t="s">
        <v>2005</v>
      </c>
      <c r="D4275" s="62">
        <v>971.71</v>
      </c>
    </row>
    <row r="4276" spans="1:4" x14ac:dyDescent="0.2">
      <c r="A4276" s="56">
        <v>34447</v>
      </c>
      <c r="B4276" s="56" t="s">
        <v>5950</v>
      </c>
      <c r="C4276" s="56" t="s">
        <v>2005</v>
      </c>
      <c r="D4276" s="62">
        <v>1086.51</v>
      </c>
    </row>
    <row r="4277" spans="1:4" x14ac:dyDescent="0.2">
      <c r="A4277" s="56">
        <v>7233</v>
      </c>
      <c r="B4277" s="56" t="s">
        <v>5951</v>
      </c>
      <c r="C4277" s="56" t="s">
        <v>2005</v>
      </c>
      <c r="D4277" s="62">
        <v>1246.4000000000001</v>
      </c>
    </row>
    <row r="4278" spans="1:4" x14ac:dyDescent="0.2">
      <c r="A4278" s="56">
        <v>40740</v>
      </c>
      <c r="B4278" s="56" t="s">
        <v>594</v>
      </c>
      <c r="C4278" s="56" t="s">
        <v>2376</v>
      </c>
      <c r="D4278" s="62">
        <v>169.11</v>
      </c>
    </row>
    <row r="4279" spans="1:4" x14ac:dyDescent="0.2">
      <c r="A4279" s="56">
        <v>25007</v>
      </c>
      <c r="B4279" s="56" t="s">
        <v>5952</v>
      </c>
      <c r="C4279" s="56" t="s">
        <v>2376</v>
      </c>
      <c r="D4279" s="62">
        <v>48.39</v>
      </c>
    </row>
    <row r="4280" spans="1:4" x14ac:dyDescent="0.2">
      <c r="A4280" s="56">
        <v>43071</v>
      </c>
      <c r="B4280" s="56" t="s">
        <v>5953</v>
      </c>
      <c r="C4280" s="56" t="s">
        <v>2376</v>
      </c>
      <c r="D4280" s="62">
        <v>190.42</v>
      </c>
    </row>
    <row r="4281" spans="1:4" x14ac:dyDescent="0.2">
      <c r="A4281" s="56">
        <v>39520</v>
      </c>
      <c r="B4281" s="56" t="s">
        <v>5954</v>
      </c>
      <c r="C4281" s="56" t="s">
        <v>2376</v>
      </c>
      <c r="D4281" s="62">
        <v>155.35</v>
      </c>
    </row>
    <row r="4282" spans="1:4" x14ac:dyDescent="0.2">
      <c r="A4282" s="56">
        <v>39521</v>
      </c>
      <c r="B4282" s="56" t="s">
        <v>5955</v>
      </c>
      <c r="C4282" s="56" t="s">
        <v>2376</v>
      </c>
      <c r="D4282" s="62">
        <v>160.41999999999999</v>
      </c>
    </row>
    <row r="4283" spans="1:4" x14ac:dyDescent="0.2">
      <c r="A4283" s="56">
        <v>39522</v>
      </c>
      <c r="B4283" s="56" t="s">
        <v>5956</v>
      </c>
      <c r="C4283" s="56" t="s">
        <v>2376</v>
      </c>
      <c r="D4283" s="62">
        <v>165.65</v>
      </c>
    </row>
    <row r="4284" spans="1:4" x14ac:dyDescent="0.2">
      <c r="A4284" s="56">
        <v>7243</v>
      </c>
      <c r="B4284" s="56" t="s">
        <v>126</v>
      </c>
      <c r="C4284" s="56" t="s">
        <v>2376</v>
      </c>
      <c r="D4284" s="62">
        <v>50.56</v>
      </c>
    </row>
    <row r="4285" spans="1:4" x14ac:dyDescent="0.2">
      <c r="A4285" s="56">
        <v>11067</v>
      </c>
      <c r="B4285" s="56" t="s">
        <v>5957</v>
      </c>
      <c r="C4285" s="56" t="s">
        <v>2005</v>
      </c>
      <c r="D4285" s="62">
        <v>397.67</v>
      </c>
    </row>
    <row r="4286" spans="1:4" x14ac:dyDescent="0.2">
      <c r="A4286" s="56">
        <v>11068</v>
      </c>
      <c r="B4286" s="56" t="s">
        <v>5958</v>
      </c>
      <c r="C4286" s="56" t="s">
        <v>2005</v>
      </c>
      <c r="D4286" s="62">
        <v>502.4</v>
      </c>
    </row>
    <row r="4287" spans="1:4" x14ac:dyDescent="0.2">
      <c r="A4287" s="56">
        <v>7246</v>
      </c>
      <c r="B4287" s="56" t="s">
        <v>5959</v>
      </c>
      <c r="C4287" s="56" t="s">
        <v>2005</v>
      </c>
      <c r="D4287" s="62">
        <v>67.36</v>
      </c>
    </row>
    <row r="4288" spans="1:4" x14ac:dyDescent="0.2">
      <c r="A4288" s="56">
        <v>41097</v>
      </c>
      <c r="B4288" s="56" t="s">
        <v>5960</v>
      </c>
      <c r="C4288" s="56" t="s">
        <v>2144</v>
      </c>
      <c r="D4288" s="62">
        <v>2662.31</v>
      </c>
    </row>
    <row r="4289" spans="1:4" x14ac:dyDescent="0.2">
      <c r="A4289" s="56">
        <v>12869</v>
      </c>
      <c r="B4289" s="56" t="s">
        <v>5961</v>
      </c>
      <c r="C4289" s="56" t="s">
        <v>2142</v>
      </c>
      <c r="D4289" s="62">
        <v>15.09</v>
      </c>
    </row>
    <row r="4290" spans="1:4" x14ac:dyDescent="0.2">
      <c r="A4290" s="56">
        <v>1574</v>
      </c>
      <c r="B4290" s="56" t="s">
        <v>1087</v>
      </c>
      <c r="C4290" s="56" t="s">
        <v>2005</v>
      </c>
      <c r="D4290" s="62">
        <v>1.7</v>
      </c>
    </row>
    <row r="4291" spans="1:4" x14ac:dyDescent="0.2">
      <c r="A4291" s="56">
        <v>1581</v>
      </c>
      <c r="B4291" s="56" t="s">
        <v>5962</v>
      </c>
      <c r="C4291" s="56" t="s">
        <v>2005</v>
      </c>
      <c r="D4291" s="62">
        <v>11.81</v>
      </c>
    </row>
    <row r="4292" spans="1:4" x14ac:dyDescent="0.2">
      <c r="A4292" s="56">
        <v>1575</v>
      </c>
      <c r="B4292" s="56" t="s">
        <v>1090</v>
      </c>
      <c r="C4292" s="56" t="s">
        <v>2005</v>
      </c>
      <c r="D4292" s="62">
        <v>2.02</v>
      </c>
    </row>
    <row r="4293" spans="1:4" x14ac:dyDescent="0.2">
      <c r="A4293" s="56">
        <v>1570</v>
      </c>
      <c r="B4293" s="56" t="s">
        <v>1070</v>
      </c>
      <c r="C4293" s="56" t="s">
        <v>2005</v>
      </c>
      <c r="D4293" s="62">
        <v>1.01</v>
      </c>
    </row>
    <row r="4294" spans="1:4" x14ac:dyDescent="0.2">
      <c r="A4294" s="56">
        <v>1576</v>
      </c>
      <c r="B4294" s="56" t="s">
        <v>1093</v>
      </c>
      <c r="C4294" s="56" t="s">
        <v>2005</v>
      </c>
      <c r="D4294" s="62">
        <v>2.8</v>
      </c>
    </row>
    <row r="4295" spans="1:4" x14ac:dyDescent="0.2">
      <c r="A4295" s="56">
        <v>1577</v>
      </c>
      <c r="B4295" s="56" t="s">
        <v>1164</v>
      </c>
      <c r="C4295" s="56" t="s">
        <v>2005</v>
      </c>
      <c r="D4295" s="62">
        <v>3.15</v>
      </c>
    </row>
    <row r="4296" spans="1:4" x14ac:dyDescent="0.2">
      <c r="A4296" s="56">
        <v>1571</v>
      </c>
      <c r="B4296" s="56" t="s">
        <v>1076</v>
      </c>
      <c r="C4296" s="56" t="s">
        <v>2005</v>
      </c>
      <c r="D4296" s="62">
        <v>1.32</v>
      </c>
    </row>
    <row r="4297" spans="1:4" x14ac:dyDescent="0.2">
      <c r="A4297" s="56">
        <v>1578</v>
      </c>
      <c r="B4297" s="56" t="s">
        <v>1098</v>
      </c>
      <c r="C4297" s="56" t="s">
        <v>2005</v>
      </c>
      <c r="D4297" s="62">
        <v>5.47</v>
      </c>
    </row>
    <row r="4298" spans="1:4" x14ac:dyDescent="0.2">
      <c r="A4298" s="56">
        <v>1573</v>
      </c>
      <c r="B4298" s="56" t="s">
        <v>1081</v>
      </c>
      <c r="C4298" s="56" t="s">
        <v>2005</v>
      </c>
      <c r="D4298" s="62">
        <v>1.57</v>
      </c>
    </row>
    <row r="4299" spans="1:4" x14ac:dyDescent="0.2">
      <c r="A4299" s="56">
        <v>1579</v>
      </c>
      <c r="B4299" s="56" t="s">
        <v>1169</v>
      </c>
      <c r="C4299" s="56" t="s">
        <v>2005</v>
      </c>
      <c r="D4299" s="62">
        <v>6.82</v>
      </c>
    </row>
    <row r="4300" spans="1:4" x14ac:dyDescent="0.2">
      <c r="A4300" s="56">
        <v>1580</v>
      </c>
      <c r="B4300" s="56" t="s">
        <v>5963</v>
      </c>
      <c r="C4300" s="56" t="s">
        <v>2005</v>
      </c>
      <c r="D4300" s="62">
        <v>8.4</v>
      </c>
    </row>
    <row r="4301" spans="1:4" x14ac:dyDescent="0.2">
      <c r="A4301" s="56">
        <v>39321</v>
      </c>
      <c r="B4301" s="56" t="s">
        <v>5964</v>
      </c>
      <c r="C4301" s="56" t="s">
        <v>2005</v>
      </c>
      <c r="D4301" s="62">
        <v>19.11</v>
      </c>
    </row>
    <row r="4302" spans="1:4" x14ac:dyDescent="0.2">
      <c r="A4302" s="56">
        <v>39319</v>
      </c>
      <c r="B4302" s="56" t="s">
        <v>804</v>
      </c>
      <c r="C4302" s="56" t="s">
        <v>2005</v>
      </c>
      <c r="D4302" s="62">
        <v>7.95</v>
      </c>
    </row>
    <row r="4303" spans="1:4" x14ac:dyDescent="0.2">
      <c r="A4303" s="56">
        <v>39320</v>
      </c>
      <c r="B4303" s="56" t="s">
        <v>5965</v>
      </c>
      <c r="C4303" s="56" t="s">
        <v>2005</v>
      </c>
      <c r="D4303" s="62">
        <v>15.29</v>
      </c>
    </row>
    <row r="4304" spans="1:4" x14ac:dyDescent="0.2">
      <c r="A4304" s="56">
        <v>1591</v>
      </c>
      <c r="B4304" s="56" t="s">
        <v>5966</v>
      </c>
      <c r="C4304" s="56" t="s">
        <v>2005</v>
      </c>
      <c r="D4304" s="62">
        <v>26.04</v>
      </c>
    </row>
    <row r="4305" spans="1:4" x14ac:dyDescent="0.2">
      <c r="A4305" s="56">
        <v>1547</v>
      </c>
      <c r="B4305" s="56" t="s">
        <v>5967</v>
      </c>
      <c r="C4305" s="56" t="s">
        <v>2005</v>
      </c>
      <c r="D4305" s="62">
        <v>136.44999999999999</v>
      </c>
    </row>
    <row r="4306" spans="1:4" x14ac:dyDescent="0.2">
      <c r="A4306" s="56">
        <v>38196</v>
      </c>
      <c r="B4306" s="56" t="s">
        <v>5968</v>
      </c>
      <c r="C4306" s="56" t="s">
        <v>2005</v>
      </c>
      <c r="D4306" s="62">
        <v>26.57</v>
      </c>
    </row>
    <row r="4307" spans="1:4" x14ac:dyDescent="0.2">
      <c r="A4307" s="56">
        <v>1543</v>
      </c>
      <c r="B4307" s="56" t="s">
        <v>5969</v>
      </c>
      <c r="C4307" s="56" t="s">
        <v>2005</v>
      </c>
      <c r="D4307" s="62">
        <v>28.24</v>
      </c>
    </row>
    <row r="4308" spans="1:4" x14ac:dyDescent="0.2">
      <c r="A4308" s="56">
        <v>1585</v>
      </c>
      <c r="B4308" s="56" t="s">
        <v>5970</v>
      </c>
      <c r="C4308" s="56" t="s">
        <v>2005</v>
      </c>
      <c r="D4308" s="62">
        <v>5.47</v>
      </c>
    </row>
    <row r="4309" spans="1:4" x14ac:dyDescent="0.2">
      <c r="A4309" s="56">
        <v>1593</v>
      </c>
      <c r="B4309" s="56" t="s">
        <v>5971</v>
      </c>
      <c r="C4309" s="56" t="s">
        <v>2005</v>
      </c>
      <c r="D4309" s="62">
        <v>29.04</v>
      </c>
    </row>
    <row r="4310" spans="1:4" x14ac:dyDescent="0.2">
      <c r="A4310" s="56">
        <v>11838</v>
      </c>
      <c r="B4310" s="56" t="s">
        <v>5972</v>
      </c>
      <c r="C4310" s="56" t="s">
        <v>2005</v>
      </c>
      <c r="D4310" s="62">
        <v>38.32</v>
      </c>
    </row>
    <row r="4311" spans="1:4" x14ac:dyDescent="0.2">
      <c r="A4311" s="56">
        <v>1594</v>
      </c>
      <c r="B4311" s="56" t="s">
        <v>5973</v>
      </c>
      <c r="C4311" s="56" t="s">
        <v>2005</v>
      </c>
      <c r="D4311" s="62">
        <v>38.74</v>
      </c>
    </row>
    <row r="4312" spans="1:4" x14ac:dyDescent="0.2">
      <c r="A4312" s="56">
        <v>1586</v>
      </c>
      <c r="B4312" s="56" t="s">
        <v>5974</v>
      </c>
      <c r="C4312" s="56" t="s">
        <v>2005</v>
      </c>
      <c r="D4312" s="62">
        <v>6.92</v>
      </c>
    </row>
    <row r="4313" spans="1:4" x14ac:dyDescent="0.2">
      <c r="A4313" s="56">
        <v>11839</v>
      </c>
      <c r="B4313" s="56" t="s">
        <v>5975</v>
      </c>
      <c r="C4313" s="56" t="s">
        <v>2005</v>
      </c>
      <c r="D4313" s="62">
        <v>55.76</v>
      </c>
    </row>
    <row r="4314" spans="1:4" x14ac:dyDescent="0.2">
      <c r="A4314" s="56">
        <v>1587</v>
      </c>
      <c r="B4314" s="56" t="s">
        <v>5976</v>
      </c>
      <c r="C4314" s="56" t="s">
        <v>2005</v>
      </c>
      <c r="D4314" s="62">
        <v>7.05</v>
      </c>
    </row>
    <row r="4315" spans="1:4" x14ac:dyDescent="0.2">
      <c r="A4315" s="56">
        <v>1545</v>
      </c>
      <c r="B4315" s="56" t="s">
        <v>5977</v>
      </c>
      <c r="C4315" s="56" t="s">
        <v>2005</v>
      </c>
      <c r="D4315" s="62">
        <v>66.91</v>
      </c>
    </row>
    <row r="4316" spans="1:4" x14ac:dyDescent="0.2">
      <c r="A4316" s="56">
        <v>1588</v>
      </c>
      <c r="B4316" s="56" t="s">
        <v>5978</v>
      </c>
      <c r="C4316" s="56" t="s">
        <v>2005</v>
      </c>
      <c r="D4316" s="62">
        <v>9.67</v>
      </c>
    </row>
    <row r="4317" spans="1:4" x14ac:dyDescent="0.2">
      <c r="A4317" s="56">
        <v>1535</v>
      </c>
      <c r="B4317" s="56" t="s">
        <v>5979</v>
      </c>
      <c r="C4317" s="56" t="s">
        <v>2005</v>
      </c>
      <c r="D4317" s="62">
        <v>5.57</v>
      </c>
    </row>
    <row r="4318" spans="1:4" x14ac:dyDescent="0.2">
      <c r="A4318" s="56">
        <v>1589</v>
      </c>
      <c r="B4318" s="56" t="s">
        <v>5980</v>
      </c>
      <c r="C4318" s="56" t="s">
        <v>2005</v>
      </c>
      <c r="D4318" s="62">
        <v>9.9700000000000006</v>
      </c>
    </row>
    <row r="4319" spans="1:4" x14ac:dyDescent="0.2">
      <c r="A4319" s="56">
        <v>1546</v>
      </c>
      <c r="B4319" s="56" t="s">
        <v>5981</v>
      </c>
      <c r="C4319" s="56" t="s">
        <v>2005</v>
      </c>
      <c r="D4319" s="62">
        <v>112.91</v>
      </c>
    </row>
    <row r="4320" spans="1:4" x14ac:dyDescent="0.2">
      <c r="A4320" s="56">
        <v>1590</v>
      </c>
      <c r="B4320" s="56" t="s">
        <v>5982</v>
      </c>
      <c r="C4320" s="56" t="s">
        <v>2005</v>
      </c>
      <c r="D4320" s="62">
        <v>17.559999999999999</v>
      </c>
    </row>
    <row r="4321" spans="1:4" x14ac:dyDescent="0.2">
      <c r="A4321" s="56">
        <v>1542</v>
      </c>
      <c r="B4321" s="56" t="s">
        <v>5983</v>
      </c>
      <c r="C4321" s="56" t="s">
        <v>2005</v>
      </c>
      <c r="D4321" s="62">
        <v>23.26</v>
      </c>
    </row>
    <row r="4322" spans="1:4" x14ac:dyDescent="0.2">
      <c r="A4322" s="56">
        <v>38415</v>
      </c>
      <c r="B4322" s="56" t="s">
        <v>5984</v>
      </c>
      <c r="C4322" s="56" t="s">
        <v>2005</v>
      </c>
      <c r="D4322" s="62">
        <v>1019.8</v>
      </c>
    </row>
    <row r="4323" spans="1:4" x14ac:dyDescent="0.2">
      <c r="A4323" s="56">
        <v>38414</v>
      </c>
      <c r="B4323" s="56" t="s">
        <v>5985</v>
      </c>
      <c r="C4323" s="56" t="s">
        <v>2005</v>
      </c>
      <c r="D4323" s="62">
        <v>1431.3</v>
      </c>
    </row>
    <row r="4324" spans="1:4" x14ac:dyDescent="0.2">
      <c r="A4324" s="56">
        <v>38128</v>
      </c>
      <c r="B4324" s="56" t="s">
        <v>5986</v>
      </c>
      <c r="C4324" s="56" t="s">
        <v>2052</v>
      </c>
      <c r="D4324" s="62">
        <v>0.67</v>
      </c>
    </row>
    <row r="4325" spans="1:4" x14ac:dyDescent="0.2">
      <c r="A4325" s="56">
        <v>7253</v>
      </c>
      <c r="B4325" s="56" t="s">
        <v>5987</v>
      </c>
      <c r="C4325" s="56" t="s">
        <v>2140</v>
      </c>
      <c r="D4325" s="62">
        <v>143.57</v>
      </c>
    </row>
    <row r="4326" spans="1:4" x14ac:dyDescent="0.2">
      <c r="A4326" s="56">
        <v>4806</v>
      </c>
      <c r="B4326" s="56" t="s">
        <v>5988</v>
      </c>
      <c r="C4326" s="56" t="s">
        <v>2048</v>
      </c>
      <c r="D4326" s="62">
        <v>22.04</v>
      </c>
    </row>
    <row r="4327" spans="1:4" x14ac:dyDescent="0.2">
      <c r="A4327" s="56">
        <v>34401</v>
      </c>
      <c r="B4327" s="56" t="s">
        <v>5989</v>
      </c>
      <c r="C4327" s="56" t="s">
        <v>2005</v>
      </c>
      <c r="D4327" s="62">
        <v>1.79</v>
      </c>
    </row>
    <row r="4328" spans="1:4" x14ac:dyDescent="0.2">
      <c r="A4328" s="56">
        <v>7260</v>
      </c>
      <c r="B4328" s="56" t="s">
        <v>5990</v>
      </c>
      <c r="C4328" s="56" t="s">
        <v>2005</v>
      </c>
      <c r="D4328" s="62">
        <v>1.59</v>
      </c>
    </row>
    <row r="4329" spans="1:4" x14ac:dyDescent="0.2">
      <c r="A4329" s="56">
        <v>7256</v>
      </c>
      <c r="B4329" s="56" t="s">
        <v>5991</v>
      </c>
      <c r="C4329" s="56" t="s">
        <v>2005</v>
      </c>
      <c r="D4329" s="62">
        <v>1.57</v>
      </c>
    </row>
    <row r="4330" spans="1:4" x14ac:dyDescent="0.2">
      <c r="A4330" s="56">
        <v>7258</v>
      </c>
      <c r="B4330" s="56" t="s">
        <v>819</v>
      </c>
      <c r="C4330" s="56" t="s">
        <v>2005</v>
      </c>
      <c r="D4330" s="62">
        <v>0.64</v>
      </c>
    </row>
    <row r="4331" spans="1:4" x14ac:dyDescent="0.2">
      <c r="A4331" s="56">
        <v>34400</v>
      </c>
      <c r="B4331" s="56" t="s">
        <v>5992</v>
      </c>
      <c r="C4331" s="56" t="s">
        <v>2005</v>
      </c>
      <c r="D4331" s="62">
        <v>2.76</v>
      </c>
    </row>
    <row r="4332" spans="1:4" x14ac:dyDescent="0.2">
      <c r="A4332" s="56">
        <v>10617</v>
      </c>
      <c r="B4332" s="56" t="s">
        <v>5993</v>
      </c>
      <c r="C4332" s="56" t="s">
        <v>2005</v>
      </c>
      <c r="D4332" s="62">
        <v>5.27</v>
      </c>
    </row>
    <row r="4333" spans="1:4" x14ac:dyDescent="0.2">
      <c r="A4333" s="56">
        <v>44261</v>
      </c>
      <c r="B4333" s="56" t="s">
        <v>5994</v>
      </c>
      <c r="C4333" s="56" t="s">
        <v>2005</v>
      </c>
      <c r="D4333" s="62">
        <v>126.99</v>
      </c>
    </row>
    <row r="4334" spans="1:4" x14ac:dyDescent="0.2">
      <c r="A4334" s="56">
        <v>7274</v>
      </c>
      <c r="B4334" s="56" t="s">
        <v>5995</v>
      </c>
      <c r="C4334" s="56" t="s">
        <v>2005</v>
      </c>
      <c r="D4334" s="62">
        <v>61.48</v>
      </c>
    </row>
    <row r="4335" spans="1:4" x14ac:dyDescent="0.2">
      <c r="A4335" s="56">
        <v>44326</v>
      </c>
      <c r="B4335" s="56" t="s">
        <v>5996</v>
      </c>
      <c r="C4335" s="56" t="s">
        <v>2005</v>
      </c>
      <c r="D4335" s="62">
        <v>1327.89</v>
      </c>
    </row>
    <row r="4336" spans="1:4" x14ac:dyDescent="0.2">
      <c r="A4336" s="56">
        <v>154</v>
      </c>
      <c r="B4336" s="56" t="s">
        <v>5997</v>
      </c>
      <c r="C4336" s="56" t="s">
        <v>2053</v>
      </c>
      <c r="D4336" s="62">
        <v>106.97</v>
      </c>
    </row>
    <row r="4337" spans="1:4" x14ac:dyDescent="0.2">
      <c r="A4337" s="56">
        <v>38121</v>
      </c>
      <c r="B4337" s="56" t="s">
        <v>5998</v>
      </c>
      <c r="C4337" s="56" t="s">
        <v>2053</v>
      </c>
      <c r="D4337" s="62">
        <v>13.55</v>
      </c>
    </row>
    <row r="4338" spans="1:4" x14ac:dyDescent="0.2">
      <c r="A4338" s="56">
        <v>43776</v>
      </c>
      <c r="B4338" s="56" t="s">
        <v>5999</v>
      </c>
      <c r="C4338" s="56" t="s">
        <v>2053</v>
      </c>
      <c r="D4338" s="62">
        <v>24.86</v>
      </c>
    </row>
    <row r="4339" spans="1:4" x14ac:dyDescent="0.2">
      <c r="A4339" s="56">
        <v>7343</v>
      </c>
      <c r="B4339" s="56" t="s">
        <v>6000</v>
      </c>
      <c r="C4339" s="56" t="s">
        <v>2053</v>
      </c>
      <c r="D4339" s="62">
        <v>11.99</v>
      </c>
    </row>
    <row r="4340" spans="1:4" x14ac:dyDescent="0.2">
      <c r="A4340" s="56">
        <v>7348</v>
      </c>
      <c r="B4340" s="56" t="s">
        <v>6001</v>
      </c>
      <c r="C4340" s="56" t="s">
        <v>2053</v>
      </c>
      <c r="D4340" s="62">
        <v>13.87</v>
      </c>
    </row>
    <row r="4341" spans="1:4" x14ac:dyDescent="0.2">
      <c r="A4341" s="56">
        <v>7313</v>
      </c>
      <c r="B4341" s="56" t="s">
        <v>6002</v>
      </c>
      <c r="C4341" s="56" t="s">
        <v>2053</v>
      </c>
      <c r="D4341" s="62">
        <v>26.11</v>
      </c>
    </row>
    <row r="4342" spans="1:4" x14ac:dyDescent="0.2">
      <c r="A4342" s="56">
        <v>7319</v>
      </c>
      <c r="B4342" s="56" t="s">
        <v>6003</v>
      </c>
      <c r="C4342" s="56" t="s">
        <v>2053</v>
      </c>
      <c r="D4342" s="62">
        <v>14.94</v>
      </c>
    </row>
    <row r="4343" spans="1:4" x14ac:dyDescent="0.2">
      <c r="A4343" s="56">
        <v>7314</v>
      </c>
      <c r="B4343" s="56" t="s">
        <v>6004</v>
      </c>
      <c r="C4343" s="56" t="s">
        <v>2053</v>
      </c>
      <c r="D4343" s="62">
        <v>53.67</v>
      </c>
    </row>
    <row r="4344" spans="1:4" x14ac:dyDescent="0.2">
      <c r="A4344" s="56">
        <v>7304</v>
      </c>
      <c r="B4344" s="56" t="s">
        <v>6005</v>
      </c>
      <c r="C4344" s="56" t="s">
        <v>2053</v>
      </c>
      <c r="D4344" s="62">
        <v>73.67</v>
      </c>
    </row>
    <row r="4345" spans="1:4" x14ac:dyDescent="0.2">
      <c r="A4345" s="56">
        <v>43649</v>
      </c>
      <c r="B4345" s="56" t="s">
        <v>6006</v>
      </c>
      <c r="C4345" s="56" t="s">
        <v>2053</v>
      </c>
      <c r="D4345" s="62">
        <v>38.1</v>
      </c>
    </row>
    <row r="4346" spans="1:4" x14ac:dyDescent="0.2">
      <c r="A4346" s="56">
        <v>43650</v>
      </c>
      <c r="B4346" s="56" t="s">
        <v>6007</v>
      </c>
      <c r="C4346" s="56" t="s">
        <v>2053</v>
      </c>
      <c r="D4346" s="62">
        <v>36.01</v>
      </c>
    </row>
    <row r="4347" spans="1:4" x14ac:dyDescent="0.2">
      <c r="A4347" s="56">
        <v>7311</v>
      </c>
      <c r="B4347" s="56" t="s">
        <v>6008</v>
      </c>
      <c r="C4347" s="56" t="s">
        <v>2053</v>
      </c>
      <c r="D4347" s="62">
        <v>36.880000000000003</v>
      </c>
    </row>
    <row r="4348" spans="1:4" x14ac:dyDescent="0.2">
      <c r="A4348" s="56">
        <v>7292</v>
      </c>
      <c r="B4348" s="56" t="s">
        <v>6009</v>
      </c>
      <c r="C4348" s="56" t="s">
        <v>2053</v>
      </c>
      <c r="D4348" s="62">
        <v>35.71</v>
      </c>
    </row>
    <row r="4349" spans="1:4" x14ac:dyDescent="0.2">
      <c r="A4349" s="56">
        <v>7293</v>
      </c>
      <c r="B4349" s="56" t="s">
        <v>6010</v>
      </c>
      <c r="C4349" s="56" t="s">
        <v>2053</v>
      </c>
      <c r="D4349" s="62">
        <v>39.5</v>
      </c>
    </row>
    <row r="4350" spans="1:4" x14ac:dyDescent="0.2">
      <c r="A4350" s="56">
        <v>7306</v>
      </c>
      <c r="B4350" s="56" t="s">
        <v>6011</v>
      </c>
      <c r="C4350" s="56" t="s">
        <v>2053</v>
      </c>
      <c r="D4350" s="62">
        <v>43.6</v>
      </c>
    </row>
    <row r="4351" spans="1:4" x14ac:dyDescent="0.2">
      <c r="A4351" s="56">
        <v>7288</v>
      </c>
      <c r="B4351" s="56" t="s">
        <v>752</v>
      </c>
      <c r="C4351" s="56" t="s">
        <v>2053</v>
      </c>
      <c r="D4351" s="62">
        <v>36.200000000000003</v>
      </c>
    </row>
    <row r="4352" spans="1:4" x14ac:dyDescent="0.2">
      <c r="A4352" s="56">
        <v>43625</v>
      </c>
      <c r="B4352" s="56" t="s">
        <v>6012</v>
      </c>
      <c r="C4352" s="56" t="s">
        <v>2053</v>
      </c>
      <c r="D4352" s="62">
        <v>29.23</v>
      </c>
    </row>
    <row r="4353" spans="1:4" x14ac:dyDescent="0.2">
      <c r="A4353" s="56">
        <v>43647</v>
      </c>
      <c r="B4353" s="56" t="s">
        <v>6013</v>
      </c>
      <c r="C4353" s="56" t="s">
        <v>2053</v>
      </c>
      <c r="D4353" s="62">
        <v>26.55</v>
      </c>
    </row>
    <row r="4354" spans="1:4" x14ac:dyDescent="0.2">
      <c r="A4354" s="56">
        <v>43648</v>
      </c>
      <c r="B4354" s="56" t="s">
        <v>6014</v>
      </c>
      <c r="C4354" s="56" t="s">
        <v>2053</v>
      </c>
      <c r="D4354" s="62">
        <v>25.62</v>
      </c>
    </row>
    <row r="4355" spans="1:4" x14ac:dyDescent="0.2">
      <c r="A4355" s="56">
        <v>35693</v>
      </c>
      <c r="B4355" s="56" t="s">
        <v>6015</v>
      </c>
      <c r="C4355" s="56" t="s">
        <v>2053</v>
      </c>
      <c r="D4355" s="62">
        <v>8.6199999999999992</v>
      </c>
    </row>
    <row r="4356" spans="1:4" x14ac:dyDescent="0.2">
      <c r="A4356" s="56">
        <v>7356</v>
      </c>
      <c r="B4356" s="56" t="s">
        <v>132</v>
      </c>
      <c r="C4356" s="56" t="s">
        <v>2053</v>
      </c>
      <c r="D4356" s="62">
        <v>20.68</v>
      </c>
    </row>
    <row r="4357" spans="1:4" x14ac:dyDescent="0.2">
      <c r="A4357" s="56">
        <v>35692</v>
      </c>
      <c r="B4357" s="56" t="s">
        <v>6016</v>
      </c>
      <c r="C4357" s="56" t="s">
        <v>2053</v>
      </c>
      <c r="D4357" s="62">
        <v>13.53</v>
      </c>
    </row>
    <row r="4358" spans="1:4" x14ac:dyDescent="0.2">
      <c r="A4358" s="56">
        <v>43624</v>
      </c>
      <c r="B4358" s="56" t="s">
        <v>6017</v>
      </c>
      <c r="C4358" s="56" t="s">
        <v>2053</v>
      </c>
      <c r="D4358" s="62">
        <v>25.2</v>
      </c>
    </row>
    <row r="4359" spans="1:4" x14ac:dyDescent="0.2">
      <c r="A4359" s="56">
        <v>7342</v>
      </c>
      <c r="B4359" s="56" t="s">
        <v>6018</v>
      </c>
      <c r="C4359" s="56" t="s">
        <v>2052</v>
      </c>
      <c r="D4359" s="62">
        <v>2.86</v>
      </c>
    </row>
    <row r="4360" spans="1:4" x14ac:dyDescent="0.2">
      <c r="A4360" s="56">
        <v>7350</v>
      </c>
      <c r="B4360" s="56" t="s">
        <v>6019</v>
      </c>
      <c r="C4360" s="56" t="s">
        <v>2053</v>
      </c>
      <c r="D4360" s="62">
        <v>29.85</v>
      </c>
    </row>
    <row r="4361" spans="1:4" x14ac:dyDescent="0.2">
      <c r="A4361" s="56">
        <v>39574</v>
      </c>
      <c r="B4361" s="56" t="s">
        <v>6020</v>
      </c>
      <c r="C4361" s="56" t="s">
        <v>2005</v>
      </c>
      <c r="D4361" s="62">
        <v>4.5199999999999996</v>
      </c>
    </row>
    <row r="4362" spans="1:4" x14ac:dyDescent="0.2">
      <c r="A4362" s="56">
        <v>11060</v>
      </c>
      <c r="B4362" s="56" t="s">
        <v>6021</v>
      </c>
      <c r="C4362" s="56" t="s">
        <v>2005</v>
      </c>
      <c r="D4362" s="62">
        <v>57.71</v>
      </c>
    </row>
    <row r="4363" spans="1:4" x14ac:dyDescent="0.2">
      <c r="A4363" s="56">
        <v>37401</v>
      </c>
      <c r="B4363" s="56" t="s">
        <v>6022</v>
      </c>
      <c r="C4363" s="56" t="s">
        <v>2005</v>
      </c>
      <c r="D4363" s="62">
        <v>45.6</v>
      </c>
    </row>
    <row r="4364" spans="1:4" x14ac:dyDescent="0.2">
      <c r="A4364" s="56">
        <v>7525</v>
      </c>
      <c r="B4364" s="56" t="s">
        <v>6023</v>
      </c>
      <c r="C4364" s="56" t="s">
        <v>2005</v>
      </c>
      <c r="D4364" s="62">
        <v>50.96</v>
      </c>
    </row>
    <row r="4365" spans="1:4" x14ac:dyDescent="0.2">
      <c r="A4365" s="56">
        <v>7524</v>
      </c>
      <c r="B4365" s="56" t="s">
        <v>6024</v>
      </c>
      <c r="C4365" s="56" t="s">
        <v>2005</v>
      </c>
      <c r="D4365" s="62">
        <v>48.02</v>
      </c>
    </row>
    <row r="4366" spans="1:4" x14ac:dyDescent="0.2">
      <c r="A4366" s="56">
        <v>38105</v>
      </c>
      <c r="B4366" s="56" t="s">
        <v>6025</v>
      </c>
      <c r="C4366" s="56" t="s">
        <v>2005</v>
      </c>
      <c r="D4366" s="62">
        <v>12.33</v>
      </c>
    </row>
    <row r="4367" spans="1:4" x14ac:dyDescent="0.2">
      <c r="A4367" s="56">
        <v>38084</v>
      </c>
      <c r="B4367" s="56" t="s">
        <v>1711</v>
      </c>
      <c r="C4367" s="56" t="s">
        <v>2005</v>
      </c>
      <c r="D4367" s="62">
        <v>17.52</v>
      </c>
    </row>
    <row r="4368" spans="1:4" x14ac:dyDescent="0.2">
      <c r="A4368" s="56">
        <v>38103</v>
      </c>
      <c r="B4368" s="56" t="s">
        <v>6026</v>
      </c>
      <c r="C4368" s="56" t="s">
        <v>2005</v>
      </c>
      <c r="D4368" s="62">
        <v>18.52</v>
      </c>
    </row>
    <row r="4369" spans="1:4" x14ac:dyDescent="0.2">
      <c r="A4369" s="56">
        <v>38082</v>
      </c>
      <c r="B4369" s="56" t="s">
        <v>6027</v>
      </c>
      <c r="C4369" s="56" t="s">
        <v>2005</v>
      </c>
      <c r="D4369" s="62">
        <v>22.81</v>
      </c>
    </row>
    <row r="4370" spans="1:4" x14ac:dyDescent="0.2">
      <c r="A4370" s="56">
        <v>38104</v>
      </c>
      <c r="B4370" s="56" t="s">
        <v>6028</v>
      </c>
      <c r="C4370" s="56" t="s">
        <v>2005</v>
      </c>
      <c r="D4370" s="62">
        <v>36.26</v>
      </c>
    </row>
    <row r="4371" spans="1:4" x14ac:dyDescent="0.2">
      <c r="A4371" s="56">
        <v>38083</v>
      </c>
      <c r="B4371" s="56" t="s">
        <v>6029</v>
      </c>
      <c r="C4371" s="56" t="s">
        <v>2005</v>
      </c>
      <c r="D4371" s="62">
        <v>40.26</v>
      </c>
    </row>
    <row r="4372" spans="1:4" x14ac:dyDescent="0.2">
      <c r="A4372" s="56">
        <v>38101</v>
      </c>
      <c r="B4372" s="56" t="s">
        <v>6030</v>
      </c>
      <c r="C4372" s="56" t="s">
        <v>2005</v>
      </c>
      <c r="D4372" s="62">
        <v>8.81</v>
      </c>
    </row>
    <row r="4373" spans="1:4" x14ac:dyDescent="0.2">
      <c r="A4373" s="56">
        <v>7528</v>
      </c>
      <c r="B4373" s="56" t="s">
        <v>6031</v>
      </c>
      <c r="C4373" s="56" t="s">
        <v>2005</v>
      </c>
      <c r="D4373" s="62">
        <v>10.35</v>
      </c>
    </row>
    <row r="4374" spans="1:4" x14ac:dyDescent="0.2">
      <c r="A4374" s="56">
        <v>12147</v>
      </c>
      <c r="B4374" s="56" t="s">
        <v>6032</v>
      </c>
      <c r="C4374" s="56" t="s">
        <v>2005</v>
      </c>
      <c r="D4374" s="62">
        <v>15.78</v>
      </c>
    </row>
    <row r="4375" spans="1:4" x14ac:dyDescent="0.2">
      <c r="A4375" s="56">
        <v>38075</v>
      </c>
      <c r="B4375" s="56" t="s">
        <v>6033</v>
      </c>
      <c r="C4375" s="56" t="s">
        <v>2005</v>
      </c>
      <c r="D4375" s="62">
        <v>17.93</v>
      </c>
    </row>
    <row r="4376" spans="1:4" x14ac:dyDescent="0.2">
      <c r="A4376" s="56">
        <v>38102</v>
      </c>
      <c r="B4376" s="56" t="s">
        <v>6034</v>
      </c>
      <c r="C4376" s="56" t="s">
        <v>2005</v>
      </c>
      <c r="D4376" s="62">
        <v>11.27</v>
      </c>
    </row>
    <row r="4377" spans="1:4" x14ac:dyDescent="0.2">
      <c r="A4377" s="56">
        <v>38076</v>
      </c>
      <c r="B4377" s="56" t="s">
        <v>6035</v>
      </c>
      <c r="C4377" s="56" t="s">
        <v>2005</v>
      </c>
      <c r="D4377" s="62">
        <v>20.100000000000001</v>
      </c>
    </row>
    <row r="4378" spans="1:4" x14ac:dyDescent="0.2">
      <c r="A4378" s="56">
        <v>7592</v>
      </c>
      <c r="B4378" s="56" t="s">
        <v>6036</v>
      </c>
      <c r="C4378" s="56" t="s">
        <v>2142</v>
      </c>
      <c r="D4378" s="62">
        <v>31.2</v>
      </c>
    </row>
    <row r="4379" spans="1:4" x14ac:dyDescent="0.2">
      <c r="A4379" s="56">
        <v>40820</v>
      </c>
      <c r="B4379" s="56" t="s">
        <v>6037</v>
      </c>
      <c r="C4379" s="56" t="s">
        <v>2144</v>
      </c>
      <c r="D4379" s="62">
        <v>5505.28</v>
      </c>
    </row>
    <row r="4380" spans="1:4" x14ac:dyDescent="0.2">
      <c r="A4380" s="56">
        <v>11826</v>
      </c>
      <c r="B4380" s="56" t="s">
        <v>6038</v>
      </c>
      <c r="C4380" s="56" t="s">
        <v>2005</v>
      </c>
      <c r="D4380" s="62">
        <v>53.01</v>
      </c>
    </row>
    <row r="4381" spans="1:4" x14ac:dyDescent="0.2">
      <c r="A4381" s="56">
        <v>7606</v>
      </c>
      <c r="B4381" s="56" t="s">
        <v>6039</v>
      </c>
      <c r="C4381" s="56" t="s">
        <v>2005</v>
      </c>
      <c r="D4381" s="62">
        <v>63.75</v>
      </c>
    </row>
    <row r="4382" spans="1:4" x14ac:dyDescent="0.2">
      <c r="A4382" s="56">
        <v>11763</v>
      </c>
      <c r="B4382" s="56" t="s">
        <v>6040</v>
      </c>
      <c r="C4382" s="56" t="s">
        <v>2005</v>
      </c>
      <c r="D4382" s="62">
        <v>139.22</v>
      </c>
    </row>
    <row r="4383" spans="1:4" x14ac:dyDescent="0.2">
      <c r="A4383" s="56">
        <v>11764</v>
      </c>
      <c r="B4383" s="56" t="s">
        <v>6041</v>
      </c>
      <c r="C4383" s="56" t="s">
        <v>2005</v>
      </c>
      <c r="D4383" s="62">
        <v>114.22</v>
      </c>
    </row>
    <row r="4384" spans="1:4" x14ac:dyDescent="0.2">
      <c r="A4384" s="56">
        <v>11829</v>
      </c>
      <c r="B4384" s="56" t="s">
        <v>6042</v>
      </c>
      <c r="C4384" s="56" t="s">
        <v>2005</v>
      </c>
      <c r="D4384" s="62">
        <v>27.61</v>
      </c>
    </row>
    <row r="4385" spans="1:4" x14ac:dyDescent="0.2">
      <c r="A4385" s="56">
        <v>11830</v>
      </c>
      <c r="B4385" s="56" t="s">
        <v>6043</v>
      </c>
      <c r="C4385" s="56" t="s">
        <v>2005</v>
      </c>
      <c r="D4385" s="62">
        <v>29.81</v>
      </c>
    </row>
    <row r="4386" spans="1:4" x14ac:dyDescent="0.2">
      <c r="A4386" s="56">
        <v>11825</v>
      </c>
      <c r="B4386" s="56" t="s">
        <v>6044</v>
      </c>
      <c r="C4386" s="56" t="s">
        <v>2005</v>
      </c>
      <c r="D4386" s="62">
        <v>67.069999999999993</v>
      </c>
    </row>
    <row r="4387" spans="1:4" x14ac:dyDescent="0.2">
      <c r="A4387" s="56">
        <v>11767</v>
      </c>
      <c r="B4387" s="56" t="s">
        <v>6045</v>
      </c>
      <c r="C4387" s="56" t="s">
        <v>2005</v>
      </c>
      <c r="D4387" s="62">
        <v>178.63</v>
      </c>
    </row>
    <row r="4388" spans="1:4" x14ac:dyDescent="0.2">
      <c r="A4388" s="56">
        <v>11766</v>
      </c>
      <c r="B4388" s="56" t="s">
        <v>6046</v>
      </c>
      <c r="C4388" s="56" t="s">
        <v>2005</v>
      </c>
      <c r="D4388" s="62">
        <v>41.64</v>
      </c>
    </row>
    <row r="4389" spans="1:4" x14ac:dyDescent="0.2">
      <c r="A4389" s="56">
        <v>11765</v>
      </c>
      <c r="B4389" s="56" t="s">
        <v>6047</v>
      </c>
      <c r="C4389" s="56" t="s">
        <v>2005</v>
      </c>
      <c r="D4389" s="62">
        <v>76.12</v>
      </c>
    </row>
    <row r="4390" spans="1:4" x14ac:dyDescent="0.2">
      <c r="A4390" s="56">
        <v>11824</v>
      </c>
      <c r="B4390" s="56" t="s">
        <v>6048</v>
      </c>
      <c r="C4390" s="56" t="s">
        <v>2005</v>
      </c>
      <c r="D4390" s="62">
        <v>48.97</v>
      </c>
    </row>
    <row r="4391" spans="1:4" x14ac:dyDescent="0.2">
      <c r="A4391" s="56">
        <v>44045</v>
      </c>
      <c r="B4391" s="56" t="s">
        <v>6049</v>
      </c>
      <c r="C4391" s="56" t="s">
        <v>2005</v>
      </c>
      <c r="D4391" s="62">
        <v>320.58</v>
      </c>
    </row>
    <row r="4392" spans="1:4" x14ac:dyDescent="0.2">
      <c r="A4392" s="56">
        <v>39702</v>
      </c>
      <c r="B4392" s="56" t="s">
        <v>6050</v>
      </c>
      <c r="C4392" s="56" t="s">
        <v>2005</v>
      </c>
      <c r="D4392" s="62">
        <v>2129.1</v>
      </c>
    </row>
    <row r="4393" spans="1:4" x14ac:dyDescent="0.2">
      <c r="A4393" s="56">
        <v>13415</v>
      </c>
      <c r="B4393" s="56" t="s">
        <v>6051</v>
      </c>
      <c r="C4393" s="56" t="s">
        <v>2005</v>
      </c>
      <c r="D4393" s="62">
        <v>69.900000000000006</v>
      </c>
    </row>
    <row r="4394" spans="1:4" x14ac:dyDescent="0.2">
      <c r="A4394" s="56">
        <v>7602</v>
      </c>
      <c r="B4394" s="56" t="s">
        <v>6052</v>
      </c>
      <c r="C4394" s="56" t="s">
        <v>2005</v>
      </c>
      <c r="D4394" s="62">
        <v>44.6</v>
      </c>
    </row>
    <row r="4395" spans="1:4" x14ac:dyDescent="0.2">
      <c r="A4395" s="56">
        <v>7603</v>
      </c>
      <c r="B4395" s="56" t="s">
        <v>6053</v>
      </c>
      <c r="C4395" s="56" t="s">
        <v>2005</v>
      </c>
      <c r="D4395" s="62">
        <v>37.840000000000003</v>
      </c>
    </row>
    <row r="4396" spans="1:4" x14ac:dyDescent="0.2">
      <c r="A4396" s="56">
        <v>11777</v>
      </c>
      <c r="B4396" s="56" t="s">
        <v>6054</v>
      </c>
      <c r="C4396" s="56" t="s">
        <v>2005</v>
      </c>
      <c r="D4396" s="62">
        <v>160.02000000000001</v>
      </c>
    </row>
    <row r="4397" spans="1:4" x14ac:dyDescent="0.2">
      <c r="A4397" s="56">
        <v>13417</v>
      </c>
      <c r="B4397" s="56" t="s">
        <v>6055</v>
      </c>
      <c r="C4397" s="56" t="s">
        <v>2005</v>
      </c>
      <c r="D4397" s="62">
        <v>91.04</v>
      </c>
    </row>
    <row r="4398" spans="1:4" x14ac:dyDescent="0.2">
      <c r="A4398" s="56">
        <v>36791</v>
      </c>
      <c r="B4398" s="56" t="s">
        <v>6056</v>
      </c>
      <c r="C4398" s="56" t="s">
        <v>2005</v>
      </c>
      <c r="D4398" s="62">
        <v>136.63</v>
      </c>
    </row>
    <row r="4399" spans="1:4" x14ac:dyDescent="0.2">
      <c r="A4399" s="56">
        <v>36795</v>
      </c>
      <c r="B4399" s="56" t="s">
        <v>6057</v>
      </c>
      <c r="C4399" s="56" t="s">
        <v>2005</v>
      </c>
      <c r="D4399" s="62">
        <v>1727.57</v>
      </c>
    </row>
    <row r="4400" spans="1:4" x14ac:dyDescent="0.2">
      <c r="A4400" s="56">
        <v>36796</v>
      </c>
      <c r="B4400" s="56" t="s">
        <v>982</v>
      </c>
      <c r="C4400" s="56" t="s">
        <v>2005</v>
      </c>
      <c r="D4400" s="62">
        <v>143.56</v>
      </c>
    </row>
    <row r="4401" spans="1:4" x14ac:dyDescent="0.2">
      <c r="A4401" s="56">
        <v>36792</v>
      </c>
      <c r="B4401" s="56" t="s">
        <v>6058</v>
      </c>
      <c r="C4401" s="56" t="s">
        <v>2005</v>
      </c>
      <c r="D4401" s="62">
        <v>181.85</v>
      </c>
    </row>
    <row r="4402" spans="1:4" x14ac:dyDescent="0.2">
      <c r="A4402" s="56">
        <v>11773</v>
      </c>
      <c r="B4402" s="56" t="s">
        <v>958</v>
      </c>
      <c r="C4402" s="56" t="s">
        <v>2005</v>
      </c>
      <c r="D4402" s="62">
        <v>121.05</v>
      </c>
    </row>
    <row r="4403" spans="1:4" x14ac:dyDescent="0.2">
      <c r="A4403" s="56">
        <v>11762</v>
      </c>
      <c r="B4403" s="56" t="s">
        <v>6059</v>
      </c>
      <c r="C4403" s="56" t="s">
        <v>2005</v>
      </c>
      <c r="D4403" s="62">
        <v>57.42</v>
      </c>
    </row>
    <row r="4404" spans="1:4" x14ac:dyDescent="0.2">
      <c r="A4404" s="56">
        <v>7604</v>
      </c>
      <c r="B4404" s="56" t="s">
        <v>6060</v>
      </c>
      <c r="C4404" s="56" t="s">
        <v>2005</v>
      </c>
      <c r="D4404" s="62">
        <v>48.62</v>
      </c>
    </row>
    <row r="4405" spans="1:4" x14ac:dyDescent="0.2">
      <c r="A4405" s="56">
        <v>13984</v>
      </c>
      <c r="B4405" s="56" t="s">
        <v>6061</v>
      </c>
      <c r="C4405" s="56" t="s">
        <v>2005</v>
      </c>
      <c r="D4405" s="62">
        <v>70.650000000000006</v>
      </c>
    </row>
    <row r="4406" spans="1:4" x14ac:dyDescent="0.2">
      <c r="A4406" s="56">
        <v>11772</v>
      </c>
      <c r="B4406" s="56" t="s">
        <v>6062</v>
      </c>
      <c r="C4406" s="56" t="s">
        <v>2005</v>
      </c>
      <c r="D4406" s="62">
        <v>121.43</v>
      </c>
    </row>
    <row r="4407" spans="1:4" x14ac:dyDescent="0.2">
      <c r="A4407" s="56">
        <v>13983</v>
      </c>
      <c r="B4407" s="56" t="s">
        <v>6063</v>
      </c>
      <c r="C4407" s="56" t="s">
        <v>2005</v>
      </c>
      <c r="D4407" s="62">
        <v>91.96</v>
      </c>
    </row>
    <row r="4408" spans="1:4" x14ac:dyDescent="0.2">
      <c r="A4408" s="56">
        <v>13416</v>
      </c>
      <c r="B4408" s="56" t="s">
        <v>6064</v>
      </c>
      <c r="C4408" s="56" t="s">
        <v>2005</v>
      </c>
      <c r="D4408" s="62">
        <v>81.680000000000007</v>
      </c>
    </row>
    <row r="4409" spans="1:4" x14ac:dyDescent="0.2">
      <c r="A4409" s="56">
        <v>40329</v>
      </c>
      <c r="B4409" s="56" t="s">
        <v>6065</v>
      </c>
      <c r="C4409" s="56" t="s">
        <v>2005</v>
      </c>
      <c r="D4409" s="62">
        <v>17.3</v>
      </c>
    </row>
    <row r="4410" spans="1:4" x14ac:dyDescent="0.2">
      <c r="A4410" s="56">
        <v>11823</v>
      </c>
      <c r="B4410" s="56" t="s">
        <v>6066</v>
      </c>
      <c r="C4410" s="56" t="s">
        <v>2005</v>
      </c>
      <c r="D4410" s="62">
        <v>7.28</v>
      </c>
    </row>
    <row r="4411" spans="1:4" x14ac:dyDescent="0.2">
      <c r="A4411" s="56">
        <v>11822</v>
      </c>
      <c r="B4411" s="56" t="s">
        <v>6067</v>
      </c>
      <c r="C4411" s="56" t="s">
        <v>2005</v>
      </c>
      <c r="D4411" s="62">
        <v>28.17</v>
      </c>
    </row>
    <row r="4412" spans="1:4" x14ac:dyDescent="0.2">
      <c r="A4412" s="56">
        <v>11831</v>
      </c>
      <c r="B4412" s="56" t="s">
        <v>6068</v>
      </c>
      <c r="C4412" s="56" t="s">
        <v>2005</v>
      </c>
      <c r="D4412" s="62">
        <v>16.95</v>
      </c>
    </row>
    <row r="4413" spans="1:4" x14ac:dyDescent="0.2">
      <c r="A4413" s="56">
        <v>7613</v>
      </c>
      <c r="B4413" s="56" t="s">
        <v>6069</v>
      </c>
      <c r="C4413" s="56" t="s">
        <v>2005</v>
      </c>
      <c r="D4413" s="62">
        <v>160805.68</v>
      </c>
    </row>
    <row r="4414" spans="1:4" x14ac:dyDescent="0.2">
      <c r="A4414" s="56">
        <v>7619</v>
      </c>
      <c r="B4414" s="56" t="s">
        <v>1360</v>
      </c>
      <c r="C4414" s="56" t="s">
        <v>2005</v>
      </c>
      <c r="D4414" s="62">
        <v>24857.11</v>
      </c>
    </row>
    <row r="4415" spans="1:4" x14ac:dyDescent="0.2">
      <c r="A4415" s="56">
        <v>12076</v>
      </c>
      <c r="B4415" s="56" t="s">
        <v>6070</v>
      </c>
      <c r="C4415" s="56" t="s">
        <v>2005</v>
      </c>
      <c r="D4415" s="62">
        <v>11402.34</v>
      </c>
    </row>
    <row r="4416" spans="1:4" x14ac:dyDescent="0.2">
      <c r="A4416" s="56">
        <v>7614</v>
      </c>
      <c r="B4416" s="56" t="s">
        <v>6071</v>
      </c>
      <c r="C4416" s="56" t="s">
        <v>2005</v>
      </c>
      <c r="D4416" s="62">
        <v>31350.75</v>
      </c>
    </row>
    <row r="4417" spans="1:4" x14ac:dyDescent="0.2">
      <c r="A4417" s="56">
        <v>7618</v>
      </c>
      <c r="B4417" s="56" t="s">
        <v>6072</v>
      </c>
      <c r="C4417" s="56" t="s">
        <v>2005</v>
      </c>
      <c r="D4417" s="62">
        <v>203333.18</v>
      </c>
    </row>
    <row r="4418" spans="1:4" x14ac:dyDescent="0.2">
      <c r="A4418" s="56">
        <v>7620</v>
      </c>
      <c r="B4418" s="56" t="s">
        <v>6073</v>
      </c>
      <c r="C4418" s="56" t="s">
        <v>2005</v>
      </c>
      <c r="D4418" s="62">
        <v>43980.480000000003</v>
      </c>
    </row>
    <row r="4419" spans="1:4" x14ac:dyDescent="0.2">
      <c r="A4419" s="56">
        <v>7610</v>
      </c>
      <c r="B4419" s="56" t="s">
        <v>6074</v>
      </c>
      <c r="C4419" s="56" t="s">
        <v>2005</v>
      </c>
      <c r="D4419" s="62">
        <v>13927.15</v>
      </c>
    </row>
    <row r="4420" spans="1:4" x14ac:dyDescent="0.2">
      <c r="A4420" s="56">
        <v>7615</v>
      </c>
      <c r="B4420" s="56" t="s">
        <v>6075</v>
      </c>
      <c r="C4420" s="56" t="s">
        <v>2005</v>
      </c>
      <c r="D4420" s="62">
        <v>51310.559999999998</v>
      </c>
    </row>
    <row r="4421" spans="1:4" x14ac:dyDescent="0.2">
      <c r="A4421" s="56">
        <v>7617</v>
      </c>
      <c r="B4421" s="56" t="s">
        <v>6076</v>
      </c>
      <c r="C4421" s="56" t="s">
        <v>2005</v>
      </c>
      <c r="D4421" s="62">
        <v>15556.05</v>
      </c>
    </row>
    <row r="4422" spans="1:4" x14ac:dyDescent="0.2">
      <c r="A4422" s="56">
        <v>7616</v>
      </c>
      <c r="B4422" s="56" t="s">
        <v>6077</v>
      </c>
      <c r="C4422" s="56" t="s">
        <v>2005</v>
      </c>
      <c r="D4422" s="62">
        <v>83730.69</v>
      </c>
    </row>
    <row r="4423" spans="1:4" x14ac:dyDescent="0.2">
      <c r="A4423" s="56">
        <v>7611</v>
      </c>
      <c r="B4423" s="56" t="s">
        <v>6078</v>
      </c>
      <c r="C4423" s="56" t="s">
        <v>2005</v>
      </c>
      <c r="D4423" s="62">
        <v>20117</v>
      </c>
    </row>
    <row r="4424" spans="1:4" x14ac:dyDescent="0.2">
      <c r="A4424" s="56">
        <v>7612</v>
      </c>
      <c r="B4424" s="56" t="s">
        <v>6079</v>
      </c>
      <c r="C4424" s="56" t="s">
        <v>2005</v>
      </c>
      <c r="D4424" s="62">
        <v>114850.96</v>
      </c>
    </row>
    <row r="4425" spans="1:4" x14ac:dyDescent="0.2">
      <c r="A4425" s="56">
        <v>37371</v>
      </c>
      <c r="B4425" s="56" t="s">
        <v>77</v>
      </c>
      <c r="C4425" s="56" t="s">
        <v>2142</v>
      </c>
      <c r="D4425" s="62">
        <v>0.65</v>
      </c>
    </row>
    <row r="4426" spans="1:4" x14ac:dyDescent="0.2">
      <c r="A4426" s="56">
        <v>40861</v>
      </c>
      <c r="B4426" s="56" t="s">
        <v>6080</v>
      </c>
      <c r="C4426" s="56" t="s">
        <v>2144</v>
      </c>
      <c r="D4426" s="62">
        <v>121.9</v>
      </c>
    </row>
    <row r="4427" spans="1:4" x14ac:dyDescent="0.2">
      <c r="A4427" s="56">
        <v>36510</v>
      </c>
      <c r="B4427" s="56" t="s">
        <v>6081</v>
      </c>
      <c r="C4427" s="56" t="s">
        <v>2005</v>
      </c>
      <c r="D4427" s="62">
        <v>1025688.03</v>
      </c>
    </row>
    <row r="4428" spans="1:4" x14ac:dyDescent="0.2">
      <c r="A4428" s="56">
        <v>25020</v>
      </c>
      <c r="B4428" s="56" t="s">
        <v>6082</v>
      </c>
      <c r="C4428" s="56" t="s">
        <v>2005</v>
      </c>
      <c r="D4428" s="62">
        <v>4225473.8099999996</v>
      </c>
    </row>
    <row r="4429" spans="1:4" x14ac:dyDescent="0.2">
      <c r="A4429" s="56">
        <v>7622</v>
      </c>
      <c r="B4429" s="56" t="s">
        <v>6083</v>
      </c>
      <c r="C4429" s="56" t="s">
        <v>2005</v>
      </c>
      <c r="D4429" s="62">
        <v>995067.3</v>
      </c>
    </row>
    <row r="4430" spans="1:4" x14ac:dyDescent="0.2">
      <c r="A4430" s="56">
        <v>7624</v>
      </c>
      <c r="B4430" s="56" t="s">
        <v>6084</v>
      </c>
      <c r="C4430" s="56" t="s">
        <v>2005</v>
      </c>
      <c r="D4430" s="62">
        <v>1290000</v>
      </c>
    </row>
    <row r="4431" spans="1:4" x14ac:dyDescent="0.2">
      <c r="A4431" s="56">
        <v>7625</v>
      </c>
      <c r="B4431" s="56" t="s">
        <v>6085</v>
      </c>
      <c r="C4431" s="56" t="s">
        <v>2005</v>
      </c>
      <c r="D4431" s="62">
        <v>1282109.97</v>
      </c>
    </row>
    <row r="4432" spans="1:4" x14ac:dyDescent="0.2">
      <c r="A4432" s="56">
        <v>7623</v>
      </c>
      <c r="B4432" s="56" t="s">
        <v>6086</v>
      </c>
      <c r="C4432" s="56" t="s">
        <v>2005</v>
      </c>
      <c r="D4432" s="62">
        <v>4225473.8099999996</v>
      </c>
    </row>
    <row r="4433" spans="1:4" x14ac:dyDescent="0.2">
      <c r="A4433" s="56">
        <v>36508</v>
      </c>
      <c r="B4433" s="56" t="s">
        <v>6087</v>
      </c>
      <c r="C4433" s="56" t="s">
        <v>2005</v>
      </c>
      <c r="D4433" s="62">
        <v>1900363.24</v>
      </c>
    </row>
    <row r="4434" spans="1:4" x14ac:dyDescent="0.2">
      <c r="A4434" s="56">
        <v>36509</v>
      </c>
      <c r="B4434" s="56" t="s">
        <v>6088</v>
      </c>
      <c r="C4434" s="56" t="s">
        <v>2005</v>
      </c>
      <c r="D4434" s="62">
        <v>1041467.82</v>
      </c>
    </row>
    <row r="4435" spans="1:4" x14ac:dyDescent="0.2">
      <c r="A4435" s="56">
        <v>13238</v>
      </c>
      <c r="B4435" s="56" t="s">
        <v>6089</v>
      </c>
      <c r="C4435" s="56" t="s">
        <v>2005</v>
      </c>
      <c r="D4435" s="62">
        <v>320299.03999999998</v>
      </c>
    </row>
    <row r="4436" spans="1:4" x14ac:dyDescent="0.2">
      <c r="A4436" s="56">
        <v>36511</v>
      </c>
      <c r="B4436" s="56" t="s">
        <v>6090</v>
      </c>
      <c r="C4436" s="56" t="s">
        <v>2005</v>
      </c>
      <c r="D4436" s="62">
        <v>371140.16</v>
      </c>
    </row>
    <row r="4437" spans="1:4" x14ac:dyDescent="0.2">
      <c r="A4437" s="56">
        <v>36515</v>
      </c>
      <c r="B4437" s="56" t="s">
        <v>6091</v>
      </c>
      <c r="C4437" s="56" t="s">
        <v>2005</v>
      </c>
      <c r="D4437" s="62">
        <v>109308.39</v>
      </c>
    </row>
    <row r="4438" spans="1:4" x14ac:dyDescent="0.2">
      <c r="A4438" s="56">
        <v>10598</v>
      </c>
      <c r="B4438" s="56" t="s">
        <v>6092</v>
      </c>
      <c r="C4438" s="56" t="s">
        <v>2005</v>
      </c>
      <c r="D4438" s="62">
        <v>177260.08</v>
      </c>
    </row>
    <row r="4439" spans="1:4" x14ac:dyDescent="0.2">
      <c r="A4439" s="56">
        <v>7640</v>
      </c>
      <c r="B4439" s="56" t="s">
        <v>6093</v>
      </c>
      <c r="C4439" s="56" t="s">
        <v>2005</v>
      </c>
      <c r="D4439" s="62">
        <v>272000</v>
      </c>
    </row>
    <row r="4440" spans="1:4" x14ac:dyDescent="0.2">
      <c r="A4440" s="56">
        <v>36513</v>
      </c>
      <c r="B4440" s="56" t="s">
        <v>6094</v>
      </c>
      <c r="C4440" s="56" t="s">
        <v>2005</v>
      </c>
      <c r="D4440" s="62">
        <v>262022.41</v>
      </c>
    </row>
    <row r="4441" spans="1:4" x14ac:dyDescent="0.2">
      <c r="A4441" s="56">
        <v>36514</v>
      </c>
      <c r="B4441" s="56" t="s">
        <v>6095</v>
      </c>
      <c r="C4441" s="56" t="s">
        <v>2005</v>
      </c>
      <c r="D4441" s="62">
        <v>292336.43</v>
      </c>
    </row>
    <row r="4442" spans="1:4" x14ac:dyDescent="0.2">
      <c r="A4442" s="56">
        <v>11572</v>
      </c>
      <c r="B4442" s="56" t="s">
        <v>6096</v>
      </c>
      <c r="C4442" s="56" t="s">
        <v>2005</v>
      </c>
      <c r="D4442" s="62">
        <v>27.59</v>
      </c>
    </row>
    <row r="4443" spans="1:4" x14ac:dyDescent="0.2">
      <c r="A4443" s="56">
        <v>36149</v>
      </c>
      <c r="B4443" s="56" t="s">
        <v>6097</v>
      </c>
      <c r="C4443" s="56" t="s">
        <v>2005</v>
      </c>
      <c r="D4443" s="62">
        <v>158.62</v>
      </c>
    </row>
    <row r="4444" spans="1:4" x14ac:dyDescent="0.2">
      <c r="A4444" s="56">
        <v>42407</v>
      </c>
      <c r="B4444" s="56" t="s">
        <v>6098</v>
      </c>
      <c r="C4444" s="56" t="s">
        <v>2048</v>
      </c>
      <c r="D4444" s="62">
        <v>9.31</v>
      </c>
    </row>
    <row r="4445" spans="1:4" x14ac:dyDescent="0.2">
      <c r="A4445" s="56">
        <v>11581</v>
      </c>
      <c r="B4445" s="56" t="s">
        <v>508</v>
      </c>
      <c r="C4445" s="56" t="s">
        <v>2048</v>
      </c>
      <c r="D4445" s="62">
        <v>18.21</v>
      </c>
    </row>
    <row r="4446" spans="1:4" x14ac:dyDescent="0.2">
      <c r="A4446" s="56">
        <v>43605</v>
      </c>
      <c r="B4446" s="56" t="s">
        <v>6099</v>
      </c>
      <c r="C4446" s="56" t="s">
        <v>2048</v>
      </c>
      <c r="D4446" s="62">
        <v>37.270000000000003</v>
      </c>
    </row>
    <row r="4447" spans="1:4" x14ac:dyDescent="0.2">
      <c r="A4447" s="56">
        <v>11580</v>
      </c>
      <c r="B4447" s="56" t="s">
        <v>6100</v>
      </c>
      <c r="C4447" s="56" t="s">
        <v>2048</v>
      </c>
      <c r="D4447" s="62">
        <v>7.31</v>
      </c>
    </row>
    <row r="4448" spans="1:4" x14ac:dyDescent="0.2">
      <c r="A4448" s="56">
        <v>10743</v>
      </c>
      <c r="B4448" s="56" t="s">
        <v>6101</v>
      </c>
      <c r="C4448" s="56" t="s">
        <v>2005</v>
      </c>
      <c r="D4448" s="62">
        <v>624.94000000000005</v>
      </c>
    </row>
    <row r="4449" spans="1:4" x14ac:dyDescent="0.2">
      <c r="A4449" s="56">
        <v>39848</v>
      </c>
      <c r="B4449" s="56" t="s">
        <v>6102</v>
      </c>
      <c r="C4449" s="56" t="s">
        <v>2048</v>
      </c>
      <c r="D4449" s="62">
        <v>1.96</v>
      </c>
    </row>
    <row r="4450" spans="1:4" x14ac:dyDescent="0.2">
      <c r="A4450" s="56">
        <v>20999</v>
      </c>
      <c r="B4450" s="56" t="s">
        <v>6103</v>
      </c>
      <c r="C4450" s="56" t="s">
        <v>2048</v>
      </c>
      <c r="D4450" s="62">
        <v>14.29</v>
      </c>
    </row>
    <row r="4451" spans="1:4" x14ac:dyDescent="0.2">
      <c r="A4451" s="56">
        <v>21001</v>
      </c>
      <c r="B4451" s="56" t="s">
        <v>6104</v>
      </c>
      <c r="C4451" s="56" t="s">
        <v>2048</v>
      </c>
      <c r="D4451" s="62">
        <v>26.67</v>
      </c>
    </row>
    <row r="4452" spans="1:4" x14ac:dyDescent="0.2">
      <c r="A4452" s="56">
        <v>21003</v>
      </c>
      <c r="B4452" s="56" t="s">
        <v>6105</v>
      </c>
      <c r="C4452" s="56" t="s">
        <v>2048</v>
      </c>
      <c r="D4452" s="62">
        <v>43.83</v>
      </c>
    </row>
    <row r="4453" spans="1:4" x14ac:dyDescent="0.2">
      <c r="A4453" s="56">
        <v>21006</v>
      </c>
      <c r="B4453" s="56" t="s">
        <v>6106</v>
      </c>
      <c r="C4453" s="56" t="s">
        <v>2048</v>
      </c>
      <c r="D4453" s="62">
        <v>93.01</v>
      </c>
    </row>
    <row r="4454" spans="1:4" x14ac:dyDescent="0.2">
      <c r="A4454" s="56">
        <v>21019</v>
      </c>
      <c r="B4454" s="56" t="s">
        <v>6107</v>
      </c>
      <c r="C4454" s="56" t="s">
        <v>2048</v>
      </c>
      <c r="D4454" s="62">
        <v>32.33</v>
      </c>
    </row>
    <row r="4455" spans="1:4" x14ac:dyDescent="0.2">
      <c r="A4455" s="56">
        <v>21021</v>
      </c>
      <c r="B4455" s="56" t="s">
        <v>6108</v>
      </c>
      <c r="C4455" s="56" t="s">
        <v>2048</v>
      </c>
      <c r="D4455" s="62">
        <v>51.11</v>
      </c>
    </row>
    <row r="4456" spans="1:4" x14ac:dyDescent="0.2">
      <c r="A4456" s="56">
        <v>21024</v>
      </c>
      <c r="B4456" s="56" t="s">
        <v>6109</v>
      </c>
      <c r="C4456" s="56" t="s">
        <v>2048</v>
      </c>
      <c r="D4456" s="62">
        <v>109.5</v>
      </c>
    </row>
    <row r="4457" spans="1:4" x14ac:dyDescent="0.2">
      <c r="A4457" s="56">
        <v>40624</v>
      </c>
      <c r="B4457" s="56" t="s">
        <v>6110</v>
      </c>
      <c r="C4457" s="56" t="s">
        <v>2048</v>
      </c>
      <c r="D4457" s="62">
        <v>93.72</v>
      </c>
    </row>
    <row r="4458" spans="1:4" x14ac:dyDescent="0.2">
      <c r="A4458" s="56">
        <v>42575</v>
      </c>
      <c r="B4458" s="56" t="s">
        <v>6111</v>
      </c>
      <c r="C4458" s="56" t="s">
        <v>2048</v>
      </c>
      <c r="D4458" s="62">
        <v>86</v>
      </c>
    </row>
    <row r="4459" spans="1:4" x14ac:dyDescent="0.2">
      <c r="A4459" s="56">
        <v>13127</v>
      </c>
      <c r="B4459" s="56" t="s">
        <v>6112</v>
      </c>
      <c r="C4459" s="56" t="s">
        <v>2048</v>
      </c>
      <c r="D4459" s="62">
        <v>41.8</v>
      </c>
    </row>
    <row r="4460" spans="1:4" x14ac:dyDescent="0.2">
      <c r="A4460" s="56">
        <v>13137</v>
      </c>
      <c r="B4460" s="56" t="s">
        <v>6113</v>
      </c>
      <c r="C4460" s="56" t="s">
        <v>2048</v>
      </c>
      <c r="D4460" s="62">
        <v>55.47</v>
      </c>
    </row>
    <row r="4461" spans="1:4" x14ac:dyDescent="0.2">
      <c r="A4461" s="56">
        <v>42574</v>
      </c>
      <c r="B4461" s="56" t="s">
        <v>6114</v>
      </c>
      <c r="C4461" s="56" t="s">
        <v>2048</v>
      </c>
      <c r="D4461" s="62">
        <v>64.180000000000007</v>
      </c>
    </row>
    <row r="4462" spans="1:4" x14ac:dyDescent="0.2">
      <c r="A4462" s="56">
        <v>20989</v>
      </c>
      <c r="B4462" s="56" t="s">
        <v>6115</v>
      </c>
      <c r="C4462" s="56" t="s">
        <v>2048</v>
      </c>
      <c r="D4462" s="62">
        <v>1987.4</v>
      </c>
    </row>
    <row r="4463" spans="1:4" x14ac:dyDescent="0.2">
      <c r="A4463" s="56">
        <v>21147</v>
      </c>
      <c r="B4463" s="56" t="s">
        <v>6116</v>
      </c>
      <c r="C4463" s="56" t="s">
        <v>2048</v>
      </c>
      <c r="D4463" s="62">
        <v>186.34</v>
      </c>
    </row>
    <row r="4464" spans="1:4" x14ac:dyDescent="0.2">
      <c r="A4464" s="56">
        <v>21148</v>
      </c>
      <c r="B4464" s="56" t="s">
        <v>6117</v>
      </c>
      <c r="C4464" s="56" t="s">
        <v>2048</v>
      </c>
      <c r="D4464" s="62">
        <v>115.01</v>
      </c>
    </row>
    <row r="4465" spans="1:4" x14ac:dyDescent="0.2">
      <c r="A4465" s="56">
        <v>20984</v>
      </c>
      <c r="B4465" s="56" t="s">
        <v>6118</v>
      </c>
      <c r="C4465" s="56" t="s">
        <v>2048</v>
      </c>
      <c r="D4465" s="62">
        <v>3813.43</v>
      </c>
    </row>
    <row r="4466" spans="1:4" x14ac:dyDescent="0.2">
      <c r="A4466" s="56">
        <v>13042</v>
      </c>
      <c r="B4466" s="56" t="s">
        <v>6119</v>
      </c>
      <c r="C4466" s="56" t="s">
        <v>2048</v>
      </c>
      <c r="D4466" s="62">
        <v>2113.21</v>
      </c>
    </row>
    <row r="4467" spans="1:4" x14ac:dyDescent="0.2">
      <c r="A4467" s="56">
        <v>21150</v>
      </c>
      <c r="B4467" s="56" t="s">
        <v>6120</v>
      </c>
      <c r="C4467" s="56" t="s">
        <v>2048</v>
      </c>
      <c r="D4467" s="62">
        <v>57.03</v>
      </c>
    </row>
    <row r="4468" spans="1:4" x14ac:dyDescent="0.2">
      <c r="A4468" s="56">
        <v>13141</v>
      </c>
      <c r="B4468" s="56" t="s">
        <v>6121</v>
      </c>
      <c r="C4468" s="56" t="s">
        <v>2048</v>
      </c>
      <c r="D4468" s="62">
        <v>71.849999999999994</v>
      </c>
    </row>
    <row r="4469" spans="1:4" x14ac:dyDescent="0.2">
      <c r="A4469" s="56">
        <v>42576</v>
      </c>
      <c r="B4469" s="56" t="s">
        <v>6122</v>
      </c>
      <c r="C4469" s="56" t="s">
        <v>2048</v>
      </c>
      <c r="D4469" s="62">
        <v>234.6</v>
      </c>
    </row>
    <row r="4470" spans="1:4" x14ac:dyDescent="0.2">
      <c r="A4470" s="56">
        <v>21151</v>
      </c>
      <c r="B4470" s="56" t="s">
        <v>6123</v>
      </c>
      <c r="C4470" s="56" t="s">
        <v>2048</v>
      </c>
      <c r="D4470" s="62">
        <v>341.35</v>
      </c>
    </row>
    <row r="4471" spans="1:4" x14ac:dyDescent="0.2">
      <c r="A4471" s="56">
        <v>13142</v>
      </c>
      <c r="B4471" s="56" t="s">
        <v>6124</v>
      </c>
      <c r="C4471" s="56" t="s">
        <v>2048</v>
      </c>
      <c r="D4471" s="62">
        <v>487.98</v>
      </c>
    </row>
    <row r="4472" spans="1:4" x14ac:dyDescent="0.2">
      <c r="A4472" s="56">
        <v>42577</v>
      </c>
      <c r="B4472" s="56" t="s">
        <v>6125</v>
      </c>
      <c r="C4472" s="56" t="s">
        <v>2048</v>
      </c>
      <c r="D4472" s="62">
        <v>535.45000000000005</v>
      </c>
    </row>
    <row r="4473" spans="1:4" x14ac:dyDescent="0.2">
      <c r="A4473" s="56">
        <v>20994</v>
      </c>
      <c r="B4473" s="56" t="s">
        <v>6126</v>
      </c>
      <c r="C4473" s="56" t="s">
        <v>2048</v>
      </c>
      <c r="D4473" s="62">
        <v>920.06</v>
      </c>
    </row>
    <row r="4474" spans="1:4" x14ac:dyDescent="0.2">
      <c r="A4474" s="56">
        <v>7672</v>
      </c>
      <c r="B4474" s="56" t="s">
        <v>6127</v>
      </c>
      <c r="C4474" s="56" t="s">
        <v>2048</v>
      </c>
      <c r="D4474" s="62">
        <v>602.74</v>
      </c>
    </row>
    <row r="4475" spans="1:4" x14ac:dyDescent="0.2">
      <c r="A4475" s="56">
        <v>20995</v>
      </c>
      <c r="B4475" s="56" t="s">
        <v>6128</v>
      </c>
      <c r="C4475" s="56" t="s">
        <v>2048</v>
      </c>
      <c r="D4475" s="62">
        <v>1209.1400000000001</v>
      </c>
    </row>
    <row r="4476" spans="1:4" x14ac:dyDescent="0.2">
      <c r="A4476" s="56">
        <v>7690</v>
      </c>
      <c r="B4476" s="56" t="s">
        <v>6129</v>
      </c>
      <c r="C4476" s="56" t="s">
        <v>2048</v>
      </c>
      <c r="D4476" s="62">
        <v>699.32</v>
      </c>
    </row>
    <row r="4477" spans="1:4" x14ac:dyDescent="0.2">
      <c r="A4477" s="56">
        <v>20980</v>
      </c>
      <c r="B4477" s="56" t="s">
        <v>6130</v>
      </c>
      <c r="C4477" s="56" t="s">
        <v>2048</v>
      </c>
      <c r="D4477" s="62">
        <v>762.9</v>
      </c>
    </row>
    <row r="4478" spans="1:4" x14ac:dyDescent="0.2">
      <c r="A4478" s="56">
        <v>7661</v>
      </c>
      <c r="B4478" s="56" t="s">
        <v>6131</v>
      </c>
      <c r="C4478" s="56" t="s">
        <v>2048</v>
      </c>
      <c r="D4478" s="62">
        <v>907.53</v>
      </c>
    </row>
    <row r="4479" spans="1:4" x14ac:dyDescent="0.2">
      <c r="A4479" s="56">
        <v>21016</v>
      </c>
      <c r="B4479" s="56" t="s">
        <v>6132</v>
      </c>
      <c r="C4479" s="56" t="s">
        <v>2048</v>
      </c>
      <c r="D4479" s="62">
        <v>175.35</v>
      </c>
    </row>
    <row r="4480" spans="1:4" x14ac:dyDescent="0.2">
      <c r="A4480" s="56">
        <v>21008</v>
      </c>
      <c r="B4480" s="56" t="s">
        <v>6133</v>
      </c>
      <c r="C4480" s="56" t="s">
        <v>2048</v>
      </c>
      <c r="D4480" s="62">
        <v>20.48</v>
      </c>
    </row>
    <row r="4481" spans="1:4" x14ac:dyDescent="0.2">
      <c r="A4481" s="56">
        <v>21009</v>
      </c>
      <c r="B4481" s="56" t="s">
        <v>6134</v>
      </c>
      <c r="C4481" s="56" t="s">
        <v>2048</v>
      </c>
      <c r="D4481" s="62">
        <v>26.67</v>
      </c>
    </row>
    <row r="4482" spans="1:4" x14ac:dyDescent="0.2">
      <c r="A4482" s="56">
        <v>21010</v>
      </c>
      <c r="B4482" s="56" t="s">
        <v>6135</v>
      </c>
      <c r="C4482" s="56" t="s">
        <v>2048</v>
      </c>
      <c r="D4482" s="62">
        <v>35.81</v>
      </c>
    </row>
    <row r="4483" spans="1:4" x14ac:dyDescent="0.2">
      <c r="A4483" s="56">
        <v>21011</v>
      </c>
      <c r="B4483" s="56" t="s">
        <v>6136</v>
      </c>
      <c r="C4483" s="56" t="s">
        <v>2048</v>
      </c>
      <c r="D4483" s="62">
        <v>52.19</v>
      </c>
    </row>
    <row r="4484" spans="1:4" x14ac:dyDescent="0.2">
      <c r="A4484" s="56">
        <v>21012</v>
      </c>
      <c r="B4484" s="56" t="s">
        <v>1749</v>
      </c>
      <c r="C4484" s="56" t="s">
        <v>2048</v>
      </c>
      <c r="D4484" s="62">
        <v>57.67</v>
      </c>
    </row>
    <row r="4485" spans="1:4" x14ac:dyDescent="0.2">
      <c r="A4485" s="56">
        <v>21013</v>
      </c>
      <c r="B4485" s="56" t="s">
        <v>1750</v>
      </c>
      <c r="C4485" s="56" t="s">
        <v>2048</v>
      </c>
      <c r="D4485" s="62">
        <v>75.260000000000005</v>
      </c>
    </row>
    <row r="4486" spans="1:4" x14ac:dyDescent="0.2">
      <c r="A4486" s="56">
        <v>21014</v>
      </c>
      <c r="B4486" s="56" t="s">
        <v>6137</v>
      </c>
      <c r="C4486" s="56" t="s">
        <v>2048</v>
      </c>
      <c r="D4486" s="62">
        <v>105.31</v>
      </c>
    </row>
    <row r="4487" spans="1:4" x14ac:dyDescent="0.2">
      <c r="A4487" s="56">
        <v>21015</v>
      </c>
      <c r="B4487" s="56" t="s">
        <v>6138</v>
      </c>
      <c r="C4487" s="56" t="s">
        <v>2048</v>
      </c>
      <c r="D4487" s="62">
        <v>120.99</v>
      </c>
    </row>
    <row r="4488" spans="1:4" x14ac:dyDescent="0.2">
      <c r="A4488" s="56">
        <v>7697</v>
      </c>
      <c r="B4488" s="56" t="s">
        <v>1758</v>
      </c>
      <c r="C4488" s="56" t="s">
        <v>2048</v>
      </c>
      <c r="D4488" s="62">
        <v>57.73</v>
      </c>
    </row>
    <row r="4489" spans="1:4" x14ac:dyDescent="0.2">
      <c r="A4489" s="56">
        <v>7698</v>
      </c>
      <c r="B4489" s="56" t="s">
        <v>6139</v>
      </c>
      <c r="C4489" s="56" t="s">
        <v>2048</v>
      </c>
      <c r="D4489" s="62">
        <v>49.7</v>
      </c>
    </row>
    <row r="4490" spans="1:4" x14ac:dyDescent="0.2">
      <c r="A4490" s="56">
        <v>7691</v>
      </c>
      <c r="B4490" s="56" t="s">
        <v>6140</v>
      </c>
      <c r="C4490" s="56" t="s">
        <v>2048</v>
      </c>
      <c r="D4490" s="62">
        <v>21</v>
      </c>
    </row>
    <row r="4491" spans="1:4" x14ac:dyDescent="0.2">
      <c r="A4491" s="56">
        <v>40626</v>
      </c>
      <c r="B4491" s="56" t="s">
        <v>6141</v>
      </c>
      <c r="C4491" s="56" t="s">
        <v>2048</v>
      </c>
      <c r="D4491" s="62">
        <v>39.409999999999997</v>
      </c>
    </row>
    <row r="4492" spans="1:4" x14ac:dyDescent="0.2">
      <c r="A4492" s="56">
        <v>7701</v>
      </c>
      <c r="B4492" s="56" t="s">
        <v>1313</v>
      </c>
      <c r="C4492" s="56" t="s">
        <v>2048</v>
      </c>
      <c r="D4492" s="62">
        <v>103.32</v>
      </c>
    </row>
    <row r="4493" spans="1:4" x14ac:dyDescent="0.2">
      <c r="A4493" s="56">
        <v>7696</v>
      </c>
      <c r="B4493" s="56" t="s">
        <v>6142</v>
      </c>
      <c r="C4493" s="56" t="s">
        <v>2048</v>
      </c>
      <c r="D4493" s="62">
        <v>83.25</v>
      </c>
    </row>
    <row r="4494" spans="1:4" x14ac:dyDescent="0.2">
      <c r="A4494" s="56">
        <v>7700</v>
      </c>
      <c r="B4494" s="56" t="s">
        <v>1316</v>
      </c>
      <c r="C4494" s="56" t="s">
        <v>2048</v>
      </c>
      <c r="D4494" s="62">
        <v>26.56</v>
      </c>
    </row>
    <row r="4495" spans="1:4" x14ac:dyDescent="0.2">
      <c r="A4495" s="56">
        <v>7694</v>
      </c>
      <c r="B4495" s="56" t="s">
        <v>6143</v>
      </c>
      <c r="C4495" s="56" t="s">
        <v>2048</v>
      </c>
      <c r="D4495" s="62">
        <v>139.03</v>
      </c>
    </row>
    <row r="4496" spans="1:4" x14ac:dyDescent="0.2">
      <c r="A4496" s="56">
        <v>7693</v>
      </c>
      <c r="B4496" s="56" t="s">
        <v>6144</v>
      </c>
      <c r="C4496" s="56" t="s">
        <v>2048</v>
      </c>
      <c r="D4496" s="62">
        <v>191.48</v>
      </c>
    </row>
    <row r="4497" spans="1:4" x14ac:dyDescent="0.2">
      <c r="A4497" s="56">
        <v>7692</v>
      </c>
      <c r="B4497" s="56" t="s">
        <v>6145</v>
      </c>
      <c r="C4497" s="56" t="s">
        <v>2048</v>
      </c>
      <c r="D4497" s="62">
        <v>286.68</v>
      </c>
    </row>
    <row r="4498" spans="1:4" x14ac:dyDescent="0.2">
      <c r="A4498" s="56">
        <v>7695</v>
      </c>
      <c r="B4498" s="56" t="s">
        <v>6146</v>
      </c>
      <c r="C4498" s="56" t="s">
        <v>2048</v>
      </c>
      <c r="D4498" s="62">
        <v>310.91000000000003</v>
      </c>
    </row>
    <row r="4499" spans="1:4" x14ac:dyDescent="0.2">
      <c r="A4499" s="56">
        <v>13356</v>
      </c>
      <c r="B4499" s="56" t="s">
        <v>6147</v>
      </c>
      <c r="C4499" s="56" t="s">
        <v>2048</v>
      </c>
      <c r="D4499" s="62">
        <v>22.54</v>
      </c>
    </row>
    <row r="4500" spans="1:4" x14ac:dyDescent="0.2">
      <c r="A4500" s="56">
        <v>36365</v>
      </c>
      <c r="B4500" s="56" t="s">
        <v>6148</v>
      </c>
      <c r="C4500" s="56" t="s">
        <v>2048</v>
      </c>
      <c r="D4500" s="62">
        <v>34.979999999999997</v>
      </c>
    </row>
    <row r="4501" spans="1:4" x14ac:dyDescent="0.2">
      <c r="A4501" s="56">
        <v>41930</v>
      </c>
      <c r="B4501" s="56" t="s">
        <v>6149</v>
      </c>
      <c r="C4501" s="56" t="s">
        <v>2048</v>
      </c>
      <c r="D4501" s="62">
        <v>116.52</v>
      </c>
    </row>
    <row r="4502" spans="1:4" x14ac:dyDescent="0.2">
      <c r="A4502" s="56">
        <v>41931</v>
      </c>
      <c r="B4502" s="56" t="s">
        <v>6150</v>
      </c>
      <c r="C4502" s="56" t="s">
        <v>2048</v>
      </c>
      <c r="D4502" s="62">
        <v>182.5</v>
      </c>
    </row>
    <row r="4503" spans="1:4" x14ac:dyDescent="0.2">
      <c r="A4503" s="56">
        <v>41932</v>
      </c>
      <c r="B4503" s="56" t="s">
        <v>6151</v>
      </c>
      <c r="C4503" s="56" t="s">
        <v>2048</v>
      </c>
      <c r="D4503" s="62">
        <v>280.89999999999998</v>
      </c>
    </row>
    <row r="4504" spans="1:4" x14ac:dyDescent="0.2">
      <c r="A4504" s="56">
        <v>41933</v>
      </c>
      <c r="B4504" s="56" t="s">
        <v>6152</v>
      </c>
      <c r="C4504" s="56" t="s">
        <v>2048</v>
      </c>
      <c r="D4504" s="62">
        <v>396.98</v>
      </c>
    </row>
    <row r="4505" spans="1:4" x14ac:dyDescent="0.2">
      <c r="A4505" s="56">
        <v>41934</v>
      </c>
      <c r="B4505" s="56" t="s">
        <v>6153</v>
      </c>
      <c r="C4505" s="56" t="s">
        <v>2048</v>
      </c>
      <c r="D4505" s="62">
        <v>462.33</v>
      </c>
    </row>
    <row r="4506" spans="1:4" x14ac:dyDescent="0.2">
      <c r="A4506" s="56">
        <v>41936</v>
      </c>
      <c r="B4506" s="56" t="s">
        <v>6154</v>
      </c>
      <c r="C4506" s="56" t="s">
        <v>2048</v>
      </c>
      <c r="D4506" s="62">
        <v>68.61</v>
      </c>
    </row>
    <row r="4507" spans="1:4" x14ac:dyDescent="0.2">
      <c r="A4507" s="56">
        <v>44812</v>
      </c>
      <c r="B4507" s="56" t="s">
        <v>6155</v>
      </c>
      <c r="C4507" s="56" t="s">
        <v>2048</v>
      </c>
      <c r="D4507" s="62">
        <v>878.51</v>
      </c>
    </row>
    <row r="4508" spans="1:4" x14ac:dyDescent="0.2">
      <c r="A4508" s="56">
        <v>41785</v>
      </c>
      <c r="B4508" s="56" t="s">
        <v>6156</v>
      </c>
      <c r="C4508" s="56" t="s">
        <v>2048</v>
      </c>
      <c r="D4508" s="62">
        <v>3255.69</v>
      </c>
    </row>
    <row r="4509" spans="1:4" x14ac:dyDescent="0.2">
      <c r="A4509" s="56">
        <v>41781</v>
      </c>
      <c r="B4509" s="56" t="s">
        <v>6157</v>
      </c>
      <c r="C4509" s="56" t="s">
        <v>2048</v>
      </c>
      <c r="D4509" s="62">
        <v>587.87</v>
      </c>
    </row>
    <row r="4510" spans="1:4" x14ac:dyDescent="0.2">
      <c r="A4510" s="56">
        <v>41783</v>
      </c>
      <c r="B4510" s="56" t="s">
        <v>6158</v>
      </c>
      <c r="C4510" s="56" t="s">
        <v>2048</v>
      </c>
      <c r="D4510" s="62">
        <v>2113.4299999999998</v>
      </c>
    </row>
    <row r="4511" spans="1:4" x14ac:dyDescent="0.2">
      <c r="A4511" s="56">
        <v>41786</v>
      </c>
      <c r="B4511" s="56" t="s">
        <v>6159</v>
      </c>
      <c r="C4511" s="56" t="s">
        <v>2048</v>
      </c>
      <c r="D4511" s="62">
        <v>4499.57</v>
      </c>
    </row>
    <row r="4512" spans="1:4" x14ac:dyDescent="0.2">
      <c r="A4512" s="56">
        <v>41779</v>
      </c>
      <c r="B4512" s="56" t="s">
        <v>6160</v>
      </c>
      <c r="C4512" s="56" t="s">
        <v>2048</v>
      </c>
      <c r="D4512" s="62">
        <v>231.52</v>
      </c>
    </row>
    <row r="4513" spans="1:4" x14ac:dyDescent="0.2">
      <c r="A4513" s="56">
        <v>41780</v>
      </c>
      <c r="B4513" s="56" t="s">
        <v>6161</v>
      </c>
      <c r="C4513" s="56" t="s">
        <v>2048</v>
      </c>
      <c r="D4513" s="62">
        <v>362.73</v>
      </c>
    </row>
    <row r="4514" spans="1:4" x14ac:dyDescent="0.2">
      <c r="A4514" s="56">
        <v>41782</v>
      </c>
      <c r="B4514" s="56" t="s">
        <v>6162</v>
      </c>
      <c r="C4514" s="56" t="s">
        <v>2048</v>
      </c>
      <c r="D4514" s="62">
        <v>1299.3499999999999</v>
      </c>
    </row>
    <row r="4515" spans="1:4" x14ac:dyDescent="0.2">
      <c r="A4515" s="56">
        <v>38130</v>
      </c>
      <c r="B4515" s="56" t="s">
        <v>6163</v>
      </c>
      <c r="C4515" s="56" t="s">
        <v>2048</v>
      </c>
      <c r="D4515" s="62">
        <v>39.92</v>
      </c>
    </row>
    <row r="4516" spans="1:4" x14ac:dyDescent="0.2">
      <c r="A4516" s="56">
        <v>44260</v>
      </c>
      <c r="B4516" s="56" t="s">
        <v>6164</v>
      </c>
      <c r="C4516" s="56" t="s">
        <v>2048</v>
      </c>
      <c r="D4516" s="62">
        <v>377.86</v>
      </c>
    </row>
    <row r="4517" spans="1:4" x14ac:dyDescent="0.2">
      <c r="A4517" s="56">
        <v>21123</v>
      </c>
      <c r="B4517" s="56" t="s">
        <v>6165</v>
      </c>
      <c r="C4517" s="56" t="s">
        <v>2048</v>
      </c>
      <c r="D4517" s="62">
        <v>11.11</v>
      </c>
    </row>
    <row r="4518" spans="1:4" x14ac:dyDescent="0.2">
      <c r="A4518" s="56">
        <v>21124</v>
      </c>
      <c r="B4518" s="56" t="s">
        <v>6166</v>
      </c>
      <c r="C4518" s="56" t="s">
        <v>2048</v>
      </c>
      <c r="D4518" s="62">
        <v>17.75</v>
      </c>
    </row>
    <row r="4519" spans="1:4" x14ac:dyDescent="0.2">
      <c r="A4519" s="56">
        <v>21125</v>
      </c>
      <c r="B4519" s="56" t="s">
        <v>6167</v>
      </c>
      <c r="C4519" s="56" t="s">
        <v>2048</v>
      </c>
      <c r="D4519" s="62">
        <v>30.57</v>
      </c>
    </row>
    <row r="4520" spans="1:4" x14ac:dyDescent="0.2">
      <c r="A4520" s="56">
        <v>38028</v>
      </c>
      <c r="B4520" s="56" t="s">
        <v>6168</v>
      </c>
      <c r="C4520" s="56" t="s">
        <v>2048</v>
      </c>
      <c r="D4520" s="62">
        <v>53.44</v>
      </c>
    </row>
    <row r="4521" spans="1:4" x14ac:dyDescent="0.2">
      <c r="A4521" s="56">
        <v>38029</v>
      </c>
      <c r="B4521" s="56" t="s">
        <v>6169</v>
      </c>
      <c r="C4521" s="56" t="s">
        <v>2048</v>
      </c>
      <c r="D4521" s="62">
        <v>78.23</v>
      </c>
    </row>
    <row r="4522" spans="1:4" x14ac:dyDescent="0.2">
      <c r="A4522" s="56">
        <v>38030</v>
      </c>
      <c r="B4522" s="56" t="s">
        <v>6170</v>
      </c>
      <c r="C4522" s="56" t="s">
        <v>2048</v>
      </c>
      <c r="D4522" s="62">
        <v>126.49</v>
      </c>
    </row>
    <row r="4523" spans="1:4" x14ac:dyDescent="0.2">
      <c r="A4523" s="56">
        <v>38031</v>
      </c>
      <c r="B4523" s="56" t="s">
        <v>6171</v>
      </c>
      <c r="C4523" s="56" t="s">
        <v>2048</v>
      </c>
      <c r="D4523" s="62">
        <v>198.54</v>
      </c>
    </row>
    <row r="4524" spans="1:4" x14ac:dyDescent="0.2">
      <c r="A4524" s="56">
        <v>39735</v>
      </c>
      <c r="B4524" s="56" t="s">
        <v>6172</v>
      </c>
      <c r="C4524" s="56" t="s">
        <v>2048</v>
      </c>
      <c r="D4524" s="62">
        <v>105.51</v>
      </c>
    </row>
    <row r="4525" spans="1:4" x14ac:dyDescent="0.2">
      <c r="A4525" s="56">
        <v>39734</v>
      </c>
      <c r="B4525" s="56" t="s">
        <v>6173</v>
      </c>
      <c r="C4525" s="56" t="s">
        <v>2048</v>
      </c>
      <c r="D4525" s="62">
        <v>125.15</v>
      </c>
    </row>
    <row r="4526" spans="1:4" x14ac:dyDescent="0.2">
      <c r="A4526" s="56">
        <v>39736</v>
      </c>
      <c r="B4526" s="56" t="s">
        <v>6174</v>
      </c>
      <c r="C4526" s="56" t="s">
        <v>2048</v>
      </c>
      <c r="D4526" s="62">
        <v>142.83000000000001</v>
      </c>
    </row>
    <row r="4527" spans="1:4" x14ac:dyDescent="0.2">
      <c r="A4527" s="56">
        <v>39737</v>
      </c>
      <c r="B4527" s="56" t="s">
        <v>6175</v>
      </c>
      <c r="C4527" s="56" t="s">
        <v>2048</v>
      </c>
      <c r="D4527" s="62">
        <v>19.21</v>
      </c>
    </row>
    <row r="4528" spans="1:4" x14ac:dyDescent="0.2">
      <c r="A4528" s="56">
        <v>39738</v>
      </c>
      <c r="B4528" s="56" t="s">
        <v>6176</v>
      </c>
      <c r="C4528" s="56" t="s">
        <v>2048</v>
      </c>
      <c r="D4528" s="62">
        <v>6.95</v>
      </c>
    </row>
    <row r="4529" spans="1:4" x14ac:dyDescent="0.2">
      <c r="A4529" s="56">
        <v>39739</v>
      </c>
      <c r="B4529" s="56" t="s">
        <v>6177</v>
      </c>
      <c r="C4529" s="56" t="s">
        <v>2048</v>
      </c>
      <c r="D4529" s="62">
        <v>98.77</v>
      </c>
    </row>
    <row r="4530" spans="1:4" x14ac:dyDescent="0.2">
      <c r="A4530" s="56">
        <v>39733</v>
      </c>
      <c r="B4530" s="56" t="s">
        <v>6178</v>
      </c>
      <c r="C4530" s="56" t="s">
        <v>2048</v>
      </c>
      <c r="D4530" s="62">
        <v>170.93</v>
      </c>
    </row>
    <row r="4531" spans="1:4" x14ac:dyDescent="0.2">
      <c r="A4531" s="56">
        <v>39854</v>
      </c>
      <c r="B4531" s="56" t="s">
        <v>6179</v>
      </c>
      <c r="C4531" s="56" t="s">
        <v>2048</v>
      </c>
      <c r="D4531" s="62">
        <v>173.35</v>
      </c>
    </row>
    <row r="4532" spans="1:4" x14ac:dyDescent="0.2">
      <c r="A4532" s="56">
        <v>39740</v>
      </c>
      <c r="B4532" s="56" t="s">
        <v>6180</v>
      </c>
      <c r="C4532" s="56" t="s">
        <v>2048</v>
      </c>
      <c r="D4532" s="62">
        <v>94.85</v>
      </c>
    </row>
    <row r="4533" spans="1:4" x14ac:dyDescent="0.2">
      <c r="A4533" s="56">
        <v>39741</v>
      </c>
      <c r="B4533" s="56" t="s">
        <v>6181</v>
      </c>
      <c r="C4533" s="56" t="s">
        <v>2048</v>
      </c>
      <c r="D4533" s="62">
        <v>17.48</v>
      </c>
    </row>
    <row r="4534" spans="1:4" x14ac:dyDescent="0.2">
      <c r="A4534" s="56">
        <v>39853</v>
      </c>
      <c r="B4534" s="56" t="s">
        <v>6182</v>
      </c>
      <c r="C4534" s="56" t="s">
        <v>2048</v>
      </c>
      <c r="D4534" s="62">
        <v>22.96</v>
      </c>
    </row>
    <row r="4535" spans="1:4" x14ac:dyDescent="0.2">
      <c r="A4535" s="56">
        <v>39742</v>
      </c>
      <c r="B4535" s="56" t="s">
        <v>6183</v>
      </c>
      <c r="C4535" s="56" t="s">
        <v>2048</v>
      </c>
      <c r="D4535" s="62">
        <v>76.239999999999995</v>
      </c>
    </row>
    <row r="4536" spans="1:4" x14ac:dyDescent="0.2">
      <c r="A4536" s="56">
        <v>39749</v>
      </c>
      <c r="B4536" s="56" t="s">
        <v>6184</v>
      </c>
      <c r="C4536" s="56" t="s">
        <v>2048</v>
      </c>
      <c r="D4536" s="62">
        <v>94.84</v>
      </c>
    </row>
    <row r="4537" spans="1:4" x14ac:dyDescent="0.2">
      <c r="A4537" s="56">
        <v>39751</v>
      </c>
      <c r="B4537" s="56" t="s">
        <v>6185</v>
      </c>
      <c r="C4537" s="56" t="s">
        <v>2048</v>
      </c>
      <c r="D4537" s="62">
        <v>172.34</v>
      </c>
    </row>
    <row r="4538" spans="1:4" x14ac:dyDescent="0.2">
      <c r="A4538" s="56">
        <v>39750</v>
      </c>
      <c r="B4538" s="56" t="s">
        <v>6186</v>
      </c>
      <c r="C4538" s="56" t="s">
        <v>2048</v>
      </c>
      <c r="D4538" s="62">
        <v>143.24</v>
      </c>
    </row>
    <row r="4539" spans="1:4" x14ac:dyDescent="0.2">
      <c r="A4539" s="56">
        <v>39747</v>
      </c>
      <c r="B4539" s="56" t="s">
        <v>6187</v>
      </c>
      <c r="C4539" s="56" t="s">
        <v>2048</v>
      </c>
      <c r="D4539" s="62">
        <v>46.07</v>
      </c>
    </row>
    <row r="4540" spans="1:4" x14ac:dyDescent="0.2">
      <c r="A4540" s="56">
        <v>39753</v>
      </c>
      <c r="B4540" s="56" t="s">
        <v>6188</v>
      </c>
      <c r="C4540" s="56" t="s">
        <v>2048</v>
      </c>
      <c r="D4540" s="62">
        <v>317.23</v>
      </c>
    </row>
    <row r="4541" spans="1:4" x14ac:dyDescent="0.2">
      <c r="A4541" s="56">
        <v>39754</v>
      </c>
      <c r="B4541" s="56" t="s">
        <v>6189</v>
      </c>
      <c r="C4541" s="56" t="s">
        <v>2048</v>
      </c>
      <c r="D4541" s="62">
        <v>467.37</v>
      </c>
    </row>
    <row r="4542" spans="1:4" x14ac:dyDescent="0.2">
      <c r="A4542" s="56">
        <v>39748</v>
      </c>
      <c r="B4542" s="56" t="s">
        <v>6190</v>
      </c>
      <c r="C4542" s="56" t="s">
        <v>2048</v>
      </c>
      <c r="D4542" s="62">
        <v>74.55</v>
      </c>
    </row>
    <row r="4543" spans="1:4" x14ac:dyDescent="0.2">
      <c r="A4543" s="56">
        <v>39755</v>
      </c>
      <c r="B4543" s="56" t="s">
        <v>6191</v>
      </c>
      <c r="C4543" s="56" t="s">
        <v>2048</v>
      </c>
      <c r="D4543" s="62">
        <v>708.65</v>
      </c>
    </row>
    <row r="4544" spans="1:4" x14ac:dyDescent="0.2">
      <c r="A4544" s="56">
        <v>12742</v>
      </c>
      <c r="B4544" s="56" t="s">
        <v>6192</v>
      </c>
      <c r="C4544" s="56" t="s">
        <v>2048</v>
      </c>
      <c r="D4544" s="62">
        <v>561.12</v>
      </c>
    </row>
    <row r="4545" spans="1:4" x14ac:dyDescent="0.2">
      <c r="A4545" s="56">
        <v>12713</v>
      </c>
      <c r="B4545" s="56" t="s">
        <v>6193</v>
      </c>
      <c r="C4545" s="56" t="s">
        <v>2048</v>
      </c>
      <c r="D4545" s="62">
        <v>29.76</v>
      </c>
    </row>
    <row r="4546" spans="1:4" x14ac:dyDescent="0.2">
      <c r="A4546" s="56">
        <v>12743</v>
      </c>
      <c r="B4546" s="56" t="s">
        <v>6194</v>
      </c>
      <c r="C4546" s="56" t="s">
        <v>2048</v>
      </c>
      <c r="D4546" s="62">
        <v>51.19</v>
      </c>
    </row>
    <row r="4547" spans="1:4" x14ac:dyDescent="0.2">
      <c r="A4547" s="56">
        <v>12744</v>
      </c>
      <c r="B4547" s="56" t="s">
        <v>6195</v>
      </c>
      <c r="C4547" s="56" t="s">
        <v>2048</v>
      </c>
      <c r="D4547" s="62">
        <v>64.97</v>
      </c>
    </row>
    <row r="4548" spans="1:4" x14ac:dyDescent="0.2">
      <c r="A4548" s="56">
        <v>12745</v>
      </c>
      <c r="B4548" s="56" t="s">
        <v>6196</v>
      </c>
      <c r="C4548" s="56" t="s">
        <v>2048</v>
      </c>
      <c r="D4548" s="62">
        <v>94.35</v>
      </c>
    </row>
    <row r="4549" spans="1:4" x14ac:dyDescent="0.2">
      <c r="A4549" s="56">
        <v>12746</v>
      </c>
      <c r="B4549" s="56" t="s">
        <v>6197</v>
      </c>
      <c r="C4549" s="56" t="s">
        <v>2048</v>
      </c>
      <c r="D4549" s="62">
        <v>127.41</v>
      </c>
    </row>
    <row r="4550" spans="1:4" x14ac:dyDescent="0.2">
      <c r="A4550" s="56">
        <v>12747</v>
      </c>
      <c r="B4550" s="56" t="s">
        <v>6198</v>
      </c>
      <c r="C4550" s="56" t="s">
        <v>2048</v>
      </c>
      <c r="D4550" s="62">
        <v>184.77</v>
      </c>
    </row>
    <row r="4551" spans="1:4" x14ac:dyDescent="0.2">
      <c r="A4551" s="56">
        <v>12748</v>
      </c>
      <c r="B4551" s="56" t="s">
        <v>6199</v>
      </c>
      <c r="C4551" s="56" t="s">
        <v>2048</v>
      </c>
      <c r="D4551" s="62">
        <v>260.31</v>
      </c>
    </row>
    <row r="4552" spans="1:4" x14ac:dyDescent="0.2">
      <c r="A4552" s="56">
        <v>12749</v>
      </c>
      <c r="B4552" s="56" t="s">
        <v>6200</v>
      </c>
      <c r="C4552" s="56" t="s">
        <v>2048</v>
      </c>
      <c r="D4552" s="62">
        <v>380.54</v>
      </c>
    </row>
    <row r="4553" spans="1:4" x14ac:dyDescent="0.2">
      <c r="A4553" s="56">
        <v>39726</v>
      </c>
      <c r="B4553" s="56" t="s">
        <v>6201</v>
      </c>
      <c r="C4553" s="56" t="s">
        <v>2048</v>
      </c>
      <c r="D4553" s="62">
        <v>124.99</v>
      </c>
    </row>
    <row r="4554" spans="1:4" x14ac:dyDescent="0.2">
      <c r="A4554" s="56">
        <v>39728</v>
      </c>
      <c r="B4554" s="56" t="s">
        <v>6202</v>
      </c>
      <c r="C4554" s="56" t="s">
        <v>2048</v>
      </c>
      <c r="D4554" s="62">
        <v>219.67</v>
      </c>
    </row>
    <row r="4555" spans="1:4" x14ac:dyDescent="0.2">
      <c r="A4555" s="56">
        <v>39727</v>
      </c>
      <c r="B4555" s="56" t="s">
        <v>6203</v>
      </c>
      <c r="C4555" s="56" t="s">
        <v>2048</v>
      </c>
      <c r="D4555" s="62">
        <v>180.78</v>
      </c>
    </row>
    <row r="4556" spans="1:4" x14ac:dyDescent="0.2">
      <c r="A4556" s="56">
        <v>39724</v>
      </c>
      <c r="B4556" s="56" t="s">
        <v>6204</v>
      </c>
      <c r="C4556" s="56" t="s">
        <v>2048</v>
      </c>
      <c r="D4556" s="62">
        <v>55.35</v>
      </c>
    </row>
    <row r="4557" spans="1:4" x14ac:dyDescent="0.2">
      <c r="A4557" s="56">
        <v>39729</v>
      </c>
      <c r="B4557" s="56" t="s">
        <v>6205</v>
      </c>
      <c r="C4557" s="56" t="s">
        <v>2048</v>
      </c>
      <c r="D4557" s="62">
        <v>304.20999999999998</v>
      </c>
    </row>
    <row r="4558" spans="1:4" x14ac:dyDescent="0.2">
      <c r="A4558" s="56">
        <v>39730</v>
      </c>
      <c r="B4558" s="56" t="s">
        <v>6206</v>
      </c>
      <c r="C4558" s="56" t="s">
        <v>2048</v>
      </c>
      <c r="D4558" s="62">
        <v>394.7</v>
      </c>
    </row>
    <row r="4559" spans="1:4" x14ac:dyDescent="0.2">
      <c r="A4559" s="56">
        <v>39731</v>
      </c>
      <c r="B4559" s="56" t="s">
        <v>6207</v>
      </c>
      <c r="C4559" s="56" t="s">
        <v>2048</v>
      </c>
      <c r="D4559" s="62">
        <v>584.57000000000005</v>
      </c>
    </row>
    <row r="4560" spans="1:4" x14ac:dyDescent="0.2">
      <c r="A4560" s="56">
        <v>39725</v>
      </c>
      <c r="B4560" s="56" t="s">
        <v>6208</v>
      </c>
      <c r="C4560" s="56" t="s">
        <v>2048</v>
      </c>
      <c r="D4560" s="62">
        <v>90.21</v>
      </c>
    </row>
    <row r="4561" spans="1:4" x14ac:dyDescent="0.2">
      <c r="A4561" s="56">
        <v>39732</v>
      </c>
      <c r="B4561" s="56" t="s">
        <v>6209</v>
      </c>
      <c r="C4561" s="56" t="s">
        <v>2048</v>
      </c>
      <c r="D4561" s="62">
        <v>860.46</v>
      </c>
    </row>
    <row r="4562" spans="1:4" x14ac:dyDescent="0.2">
      <c r="A4562" s="56">
        <v>39660</v>
      </c>
      <c r="B4562" s="56" t="s">
        <v>6210</v>
      </c>
      <c r="C4562" s="56" t="s">
        <v>2048</v>
      </c>
      <c r="D4562" s="62">
        <v>39.21</v>
      </c>
    </row>
    <row r="4563" spans="1:4" x14ac:dyDescent="0.2">
      <c r="A4563" s="56">
        <v>39662</v>
      </c>
      <c r="B4563" s="56" t="s">
        <v>6211</v>
      </c>
      <c r="C4563" s="56" t="s">
        <v>2048</v>
      </c>
      <c r="D4563" s="62">
        <v>18.79</v>
      </c>
    </row>
    <row r="4564" spans="1:4" x14ac:dyDescent="0.2">
      <c r="A4564" s="56">
        <v>39661</v>
      </c>
      <c r="B4564" s="56" t="s">
        <v>6212</v>
      </c>
      <c r="C4564" s="56" t="s">
        <v>2048</v>
      </c>
      <c r="D4564" s="62">
        <v>12.81</v>
      </c>
    </row>
    <row r="4565" spans="1:4" x14ac:dyDescent="0.2">
      <c r="A4565" s="56">
        <v>39666</v>
      </c>
      <c r="B4565" s="56" t="s">
        <v>1501</v>
      </c>
      <c r="C4565" s="56" t="s">
        <v>2048</v>
      </c>
      <c r="D4565" s="62">
        <v>58.98</v>
      </c>
    </row>
    <row r="4566" spans="1:4" x14ac:dyDescent="0.2">
      <c r="A4566" s="56">
        <v>39664</v>
      </c>
      <c r="B4566" s="56" t="s">
        <v>6213</v>
      </c>
      <c r="C4566" s="56" t="s">
        <v>2048</v>
      </c>
      <c r="D4566" s="62">
        <v>28.91</v>
      </c>
    </row>
    <row r="4567" spans="1:4" x14ac:dyDescent="0.2">
      <c r="A4567" s="56">
        <v>39663</v>
      </c>
      <c r="B4567" s="56" t="s">
        <v>6214</v>
      </c>
      <c r="C4567" s="56" t="s">
        <v>2048</v>
      </c>
      <c r="D4567" s="62">
        <v>23.11</v>
      </c>
    </row>
    <row r="4568" spans="1:4" x14ac:dyDescent="0.2">
      <c r="A4568" s="56">
        <v>39665</v>
      </c>
      <c r="B4568" s="56" t="s">
        <v>6215</v>
      </c>
      <c r="C4568" s="56" t="s">
        <v>2048</v>
      </c>
      <c r="D4568" s="62">
        <v>48.77</v>
      </c>
    </row>
    <row r="4569" spans="1:4" x14ac:dyDescent="0.2">
      <c r="A4569" s="56">
        <v>39752</v>
      </c>
      <c r="B4569" s="56" t="s">
        <v>6216</v>
      </c>
      <c r="C4569" s="56" t="s">
        <v>2048</v>
      </c>
      <c r="D4569" s="62">
        <v>245.22</v>
      </c>
    </row>
    <row r="4570" spans="1:4" x14ac:dyDescent="0.2">
      <c r="A4570" s="56">
        <v>7725</v>
      </c>
      <c r="B4570" s="56" t="s">
        <v>6217</v>
      </c>
      <c r="C4570" s="56" t="s">
        <v>2048</v>
      </c>
      <c r="D4570" s="62">
        <v>210</v>
      </c>
    </row>
    <row r="4571" spans="1:4" x14ac:dyDescent="0.2">
      <c r="A4571" s="56">
        <v>7753</v>
      </c>
      <c r="B4571" s="56" t="s">
        <v>6218</v>
      </c>
      <c r="C4571" s="56" t="s">
        <v>2048</v>
      </c>
      <c r="D4571" s="62">
        <v>409.41</v>
      </c>
    </row>
    <row r="4572" spans="1:4" x14ac:dyDescent="0.2">
      <c r="A4572" s="56">
        <v>13256</v>
      </c>
      <c r="B4572" s="56" t="s">
        <v>6219</v>
      </c>
      <c r="C4572" s="56" t="s">
        <v>2048</v>
      </c>
      <c r="D4572" s="62">
        <v>573.52</v>
      </c>
    </row>
    <row r="4573" spans="1:4" x14ac:dyDescent="0.2">
      <c r="A4573" s="56">
        <v>7757</v>
      </c>
      <c r="B4573" s="56" t="s">
        <v>6220</v>
      </c>
      <c r="C4573" s="56" t="s">
        <v>2048</v>
      </c>
      <c r="D4573" s="62">
        <v>611.47</v>
      </c>
    </row>
    <row r="4574" spans="1:4" x14ac:dyDescent="0.2">
      <c r="A4574" s="56">
        <v>7758</v>
      </c>
      <c r="B4574" s="56" t="s">
        <v>6221</v>
      </c>
      <c r="C4574" s="56" t="s">
        <v>2048</v>
      </c>
      <c r="D4574" s="62">
        <v>885.88</v>
      </c>
    </row>
    <row r="4575" spans="1:4" x14ac:dyDescent="0.2">
      <c r="A4575" s="56">
        <v>7759</v>
      </c>
      <c r="B4575" s="56" t="s">
        <v>6222</v>
      </c>
      <c r="C4575" s="56" t="s">
        <v>2048</v>
      </c>
      <c r="D4575" s="62">
        <v>2454.77</v>
      </c>
    </row>
    <row r="4576" spans="1:4" x14ac:dyDescent="0.2">
      <c r="A4576" s="56">
        <v>40334</v>
      </c>
      <c r="B4576" s="56" t="s">
        <v>6223</v>
      </c>
      <c r="C4576" s="56" t="s">
        <v>2048</v>
      </c>
      <c r="D4576" s="62">
        <v>96.17</v>
      </c>
    </row>
    <row r="4577" spans="1:4" x14ac:dyDescent="0.2">
      <c r="A4577" s="56">
        <v>7745</v>
      </c>
      <c r="B4577" s="56" t="s">
        <v>6224</v>
      </c>
      <c r="C4577" s="56" t="s">
        <v>2048</v>
      </c>
      <c r="D4577" s="62">
        <v>108.52</v>
      </c>
    </row>
    <row r="4578" spans="1:4" x14ac:dyDescent="0.2">
      <c r="A4578" s="56">
        <v>7714</v>
      </c>
      <c r="B4578" s="56" t="s">
        <v>6225</v>
      </c>
      <c r="C4578" s="56" t="s">
        <v>2048</v>
      </c>
      <c r="D4578" s="62">
        <v>129.69999999999999</v>
      </c>
    </row>
    <row r="4579" spans="1:4" x14ac:dyDescent="0.2">
      <c r="A4579" s="56">
        <v>7742</v>
      </c>
      <c r="B4579" s="56" t="s">
        <v>6226</v>
      </c>
      <c r="C4579" s="56" t="s">
        <v>2048</v>
      </c>
      <c r="D4579" s="62">
        <v>286.23</v>
      </c>
    </row>
    <row r="4580" spans="1:4" x14ac:dyDescent="0.2">
      <c r="A4580" s="56">
        <v>7750</v>
      </c>
      <c r="B4580" s="56" t="s">
        <v>6227</v>
      </c>
      <c r="C4580" s="56" t="s">
        <v>2048</v>
      </c>
      <c r="D4580" s="62">
        <v>349.41</v>
      </c>
    </row>
    <row r="4581" spans="1:4" x14ac:dyDescent="0.2">
      <c r="A4581" s="56">
        <v>7756</v>
      </c>
      <c r="B4581" s="56" t="s">
        <v>6228</v>
      </c>
      <c r="C4581" s="56" t="s">
        <v>2048</v>
      </c>
      <c r="D4581" s="62">
        <v>401.47</v>
      </c>
    </row>
    <row r="4582" spans="1:4" x14ac:dyDescent="0.2">
      <c r="A4582" s="56">
        <v>7765</v>
      </c>
      <c r="B4582" s="56" t="s">
        <v>6229</v>
      </c>
      <c r="C4582" s="56" t="s">
        <v>2048</v>
      </c>
      <c r="D4582" s="62">
        <v>449.99</v>
      </c>
    </row>
    <row r="4583" spans="1:4" x14ac:dyDescent="0.2">
      <c r="A4583" s="56">
        <v>12569</v>
      </c>
      <c r="B4583" s="56" t="s">
        <v>6230</v>
      </c>
      <c r="C4583" s="56" t="s">
        <v>2048</v>
      </c>
      <c r="D4583" s="62">
        <v>621.16999999999996</v>
      </c>
    </row>
    <row r="4584" spans="1:4" x14ac:dyDescent="0.2">
      <c r="A4584" s="56">
        <v>7766</v>
      </c>
      <c r="B4584" s="56" t="s">
        <v>6231</v>
      </c>
      <c r="C4584" s="56" t="s">
        <v>2048</v>
      </c>
      <c r="D4584" s="62">
        <v>659.99</v>
      </c>
    </row>
    <row r="4585" spans="1:4" x14ac:dyDescent="0.2">
      <c r="A4585" s="56">
        <v>7767</v>
      </c>
      <c r="B4585" s="56" t="s">
        <v>6232</v>
      </c>
      <c r="C4585" s="56" t="s">
        <v>2048</v>
      </c>
      <c r="D4585" s="62">
        <v>947.64</v>
      </c>
    </row>
    <row r="4586" spans="1:4" x14ac:dyDescent="0.2">
      <c r="A4586" s="56">
        <v>7727</v>
      </c>
      <c r="B4586" s="56" t="s">
        <v>6233</v>
      </c>
      <c r="C4586" s="56" t="s">
        <v>2048</v>
      </c>
      <c r="D4586" s="62">
        <v>2752.94</v>
      </c>
    </row>
    <row r="4587" spans="1:4" x14ac:dyDescent="0.2">
      <c r="A4587" s="56">
        <v>7760</v>
      </c>
      <c r="B4587" s="56" t="s">
        <v>6234</v>
      </c>
      <c r="C4587" s="56" t="s">
        <v>2048</v>
      </c>
      <c r="D4587" s="62">
        <v>109.41</v>
      </c>
    </row>
    <row r="4588" spans="1:4" x14ac:dyDescent="0.2">
      <c r="A4588" s="56">
        <v>7761</v>
      </c>
      <c r="B4588" s="56" t="s">
        <v>6235</v>
      </c>
      <c r="C4588" s="56" t="s">
        <v>2048</v>
      </c>
      <c r="D4588" s="62">
        <v>114.7</v>
      </c>
    </row>
    <row r="4589" spans="1:4" x14ac:dyDescent="0.2">
      <c r="A4589" s="56">
        <v>7752</v>
      </c>
      <c r="B4589" s="56" t="s">
        <v>6236</v>
      </c>
      <c r="C4589" s="56" t="s">
        <v>2048</v>
      </c>
      <c r="D4589" s="62">
        <v>139.41</v>
      </c>
    </row>
    <row r="4590" spans="1:4" x14ac:dyDescent="0.2">
      <c r="A4590" s="56">
        <v>7762</v>
      </c>
      <c r="B4590" s="56" t="s">
        <v>6237</v>
      </c>
      <c r="C4590" s="56" t="s">
        <v>2048</v>
      </c>
      <c r="D4590" s="62">
        <v>182.2</v>
      </c>
    </row>
    <row r="4591" spans="1:4" x14ac:dyDescent="0.2">
      <c r="A4591" s="56">
        <v>7722</v>
      </c>
      <c r="B4591" s="56" t="s">
        <v>6238</v>
      </c>
      <c r="C4591" s="56" t="s">
        <v>2048</v>
      </c>
      <c r="D4591" s="62">
        <v>278.82</v>
      </c>
    </row>
    <row r="4592" spans="1:4" x14ac:dyDescent="0.2">
      <c r="A4592" s="56">
        <v>7763</v>
      </c>
      <c r="B4592" s="56" t="s">
        <v>6239</v>
      </c>
      <c r="C4592" s="56" t="s">
        <v>2048</v>
      </c>
      <c r="D4592" s="62">
        <v>339.7</v>
      </c>
    </row>
    <row r="4593" spans="1:4" x14ac:dyDescent="0.2">
      <c r="A4593" s="56">
        <v>7764</v>
      </c>
      <c r="B4593" s="56" t="s">
        <v>6240</v>
      </c>
      <c r="C4593" s="56" t="s">
        <v>2048</v>
      </c>
      <c r="D4593" s="62">
        <v>405.88</v>
      </c>
    </row>
    <row r="4594" spans="1:4" x14ac:dyDescent="0.2">
      <c r="A4594" s="56">
        <v>12572</v>
      </c>
      <c r="B4594" s="56" t="s">
        <v>6241</v>
      </c>
      <c r="C4594" s="56" t="s">
        <v>2048</v>
      </c>
      <c r="D4594" s="62">
        <v>573.52</v>
      </c>
    </row>
    <row r="4595" spans="1:4" x14ac:dyDescent="0.2">
      <c r="A4595" s="56">
        <v>12573</v>
      </c>
      <c r="B4595" s="56" t="s">
        <v>6242</v>
      </c>
      <c r="C4595" s="56" t="s">
        <v>2048</v>
      </c>
      <c r="D4595" s="62">
        <v>754.41</v>
      </c>
    </row>
    <row r="4596" spans="1:4" x14ac:dyDescent="0.2">
      <c r="A4596" s="56">
        <v>12574</v>
      </c>
      <c r="B4596" s="56" t="s">
        <v>6243</v>
      </c>
      <c r="C4596" s="56" t="s">
        <v>2048</v>
      </c>
      <c r="D4596" s="62">
        <v>912.17</v>
      </c>
    </row>
    <row r="4597" spans="1:4" x14ac:dyDescent="0.2">
      <c r="A4597" s="56">
        <v>12575</v>
      </c>
      <c r="B4597" s="56" t="s">
        <v>6244</v>
      </c>
      <c r="C4597" s="56" t="s">
        <v>2048</v>
      </c>
      <c r="D4597" s="62">
        <v>1385.29</v>
      </c>
    </row>
    <row r="4598" spans="1:4" x14ac:dyDescent="0.2">
      <c r="A4598" s="56">
        <v>12576</v>
      </c>
      <c r="B4598" s="56" t="s">
        <v>6245</v>
      </c>
      <c r="C4598" s="56" t="s">
        <v>2048</v>
      </c>
      <c r="D4598" s="62">
        <v>167.64</v>
      </c>
    </row>
    <row r="4599" spans="1:4" x14ac:dyDescent="0.2">
      <c r="A4599" s="56">
        <v>12577</v>
      </c>
      <c r="B4599" s="56" t="s">
        <v>6246</v>
      </c>
      <c r="C4599" s="56" t="s">
        <v>2048</v>
      </c>
      <c r="D4599" s="62">
        <v>225.88</v>
      </c>
    </row>
    <row r="4600" spans="1:4" x14ac:dyDescent="0.2">
      <c r="A4600" s="56">
        <v>12578</v>
      </c>
      <c r="B4600" s="56" t="s">
        <v>6247</v>
      </c>
      <c r="C4600" s="56" t="s">
        <v>2048</v>
      </c>
      <c r="D4600" s="62">
        <v>273.52</v>
      </c>
    </row>
    <row r="4601" spans="1:4" x14ac:dyDescent="0.2">
      <c r="A4601" s="56">
        <v>12579</v>
      </c>
      <c r="B4601" s="56" t="s">
        <v>6248</v>
      </c>
      <c r="C4601" s="56" t="s">
        <v>2048</v>
      </c>
      <c r="D4601" s="62">
        <v>471.17</v>
      </c>
    </row>
    <row r="4602" spans="1:4" x14ac:dyDescent="0.2">
      <c r="A4602" s="56">
        <v>12580</v>
      </c>
      <c r="B4602" s="56" t="s">
        <v>6249</v>
      </c>
      <c r="C4602" s="56" t="s">
        <v>2048</v>
      </c>
      <c r="D4602" s="62">
        <v>490.94</v>
      </c>
    </row>
    <row r="4603" spans="1:4" x14ac:dyDescent="0.2">
      <c r="A4603" s="56">
        <v>12581</v>
      </c>
      <c r="B4603" s="56" t="s">
        <v>6250</v>
      </c>
      <c r="C4603" s="56" t="s">
        <v>2048</v>
      </c>
      <c r="D4603" s="62">
        <v>525.88</v>
      </c>
    </row>
    <row r="4604" spans="1:4" x14ac:dyDescent="0.2">
      <c r="A4604" s="56">
        <v>7720</v>
      </c>
      <c r="B4604" s="56" t="s">
        <v>6251</v>
      </c>
      <c r="C4604" s="56" t="s">
        <v>2048</v>
      </c>
      <c r="D4604" s="62">
        <v>822.35</v>
      </c>
    </row>
    <row r="4605" spans="1:4" x14ac:dyDescent="0.2">
      <c r="A4605" s="56">
        <v>40335</v>
      </c>
      <c r="B4605" s="56" t="s">
        <v>6252</v>
      </c>
      <c r="C4605" s="56" t="s">
        <v>2048</v>
      </c>
      <c r="D4605" s="62">
        <v>172.05</v>
      </c>
    </row>
    <row r="4606" spans="1:4" x14ac:dyDescent="0.2">
      <c r="A4606" s="56">
        <v>7740</v>
      </c>
      <c r="B4606" s="56" t="s">
        <v>6253</v>
      </c>
      <c r="C4606" s="56" t="s">
        <v>2048</v>
      </c>
      <c r="D4606" s="62">
        <v>176.47</v>
      </c>
    </row>
    <row r="4607" spans="1:4" x14ac:dyDescent="0.2">
      <c r="A4607" s="56">
        <v>7741</v>
      </c>
      <c r="B4607" s="56" t="s">
        <v>6254</v>
      </c>
      <c r="C4607" s="56" t="s">
        <v>2048</v>
      </c>
      <c r="D4607" s="62">
        <v>326.47000000000003</v>
      </c>
    </row>
    <row r="4608" spans="1:4" x14ac:dyDescent="0.2">
      <c r="A4608" s="56">
        <v>7774</v>
      </c>
      <c r="B4608" s="56" t="s">
        <v>6255</v>
      </c>
      <c r="C4608" s="56" t="s">
        <v>2048</v>
      </c>
      <c r="D4608" s="62">
        <v>400.58</v>
      </c>
    </row>
    <row r="4609" spans="1:4" x14ac:dyDescent="0.2">
      <c r="A4609" s="56">
        <v>7744</v>
      </c>
      <c r="B4609" s="56" t="s">
        <v>6256</v>
      </c>
      <c r="C4609" s="56" t="s">
        <v>2048</v>
      </c>
      <c r="D4609" s="62">
        <v>523.23</v>
      </c>
    </row>
    <row r="4610" spans="1:4" x14ac:dyDescent="0.2">
      <c r="A4610" s="56">
        <v>7773</v>
      </c>
      <c r="B4610" s="56" t="s">
        <v>6257</v>
      </c>
      <c r="C4610" s="56" t="s">
        <v>2048</v>
      </c>
      <c r="D4610" s="62">
        <v>534.79</v>
      </c>
    </row>
    <row r="4611" spans="1:4" x14ac:dyDescent="0.2">
      <c r="A4611" s="56">
        <v>7754</v>
      </c>
      <c r="B4611" s="56" t="s">
        <v>6258</v>
      </c>
      <c r="C4611" s="56" t="s">
        <v>2048</v>
      </c>
      <c r="D4611" s="62">
        <v>810.88</v>
      </c>
    </row>
    <row r="4612" spans="1:4" x14ac:dyDescent="0.2">
      <c r="A4612" s="56">
        <v>7735</v>
      </c>
      <c r="B4612" s="56" t="s">
        <v>6259</v>
      </c>
      <c r="C4612" s="56" t="s">
        <v>2048</v>
      </c>
      <c r="D4612" s="62">
        <v>1050</v>
      </c>
    </row>
    <row r="4613" spans="1:4" x14ac:dyDescent="0.2">
      <c r="A4613" s="56">
        <v>7755</v>
      </c>
      <c r="B4613" s="56" t="s">
        <v>6260</v>
      </c>
      <c r="C4613" s="56" t="s">
        <v>2048</v>
      </c>
      <c r="D4613" s="62">
        <v>208.23</v>
      </c>
    </row>
    <row r="4614" spans="1:4" x14ac:dyDescent="0.2">
      <c r="A4614" s="56">
        <v>7776</v>
      </c>
      <c r="B4614" s="56" t="s">
        <v>6261</v>
      </c>
      <c r="C4614" s="56" t="s">
        <v>2048</v>
      </c>
      <c r="D4614" s="62">
        <v>434.11</v>
      </c>
    </row>
    <row r="4615" spans="1:4" x14ac:dyDescent="0.2">
      <c r="A4615" s="56">
        <v>7743</v>
      </c>
      <c r="B4615" s="56" t="s">
        <v>6262</v>
      </c>
      <c r="C4615" s="56" t="s">
        <v>2048</v>
      </c>
      <c r="D4615" s="62">
        <v>459.7</v>
      </c>
    </row>
    <row r="4616" spans="1:4" x14ac:dyDescent="0.2">
      <c r="A4616" s="56">
        <v>7733</v>
      </c>
      <c r="B4616" s="56" t="s">
        <v>6263</v>
      </c>
      <c r="C4616" s="56" t="s">
        <v>2048</v>
      </c>
      <c r="D4616" s="62">
        <v>600</v>
      </c>
    </row>
    <row r="4617" spans="1:4" x14ac:dyDescent="0.2">
      <c r="A4617" s="56">
        <v>7775</v>
      </c>
      <c r="B4617" s="56" t="s">
        <v>6264</v>
      </c>
      <c r="C4617" s="56" t="s">
        <v>2048</v>
      </c>
      <c r="D4617" s="62">
        <v>657.35</v>
      </c>
    </row>
    <row r="4618" spans="1:4" x14ac:dyDescent="0.2">
      <c r="A4618" s="56">
        <v>7734</v>
      </c>
      <c r="B4618" s="56" t="s">
        <v>6265</v>
      </c>
      <c r="C4618" s="56" t="s">
        <v>2048</v>
      </c>
      <c r="D4618" s="62">
        <v>930.88</v>
      </c>
    </row>
    <row r="4619" spans="1:4" x14ac:dyDescent="0.2">
      <c r="A4619" s="56">
        <v>37449</v>
      </c>
      <c r="B4619" s="56" t="s">
        <v>6266</v>
      </c>
      <c r="C4619" s="56" t="s">
        <v>2048</v>
      </c>
      <c r="D4619" s="62">
        <v>35.67</v>
      </c>
    </row>
    <row r="4620" spans="1:4" x14ac:dyDescent="0.2">
      <c r="A4620" s="56">
        <v>37450</v>
      </c>
      <c r="B4620" s="56" t="s">
        <v>6267</v>
      </c>
      <c r="C4620" s="56" t="s">
        <v>2048</v>
      </c>
      <c r="D4620" s="62">
        <v>49.94</v>
      </c>
    </row>
    <row r="4621" spans="1:4" x14ac:dyDescent="0.2">
      <c r="A4621" s="56">
        <v>37451</v>
      </c>
      <c r="B4621" s="56" t="s">
        <v>6268</v>
      </c>
      <c r="C4621" s="56" t="s">
        <v>2048</v>
      </c>
      <c r="D4621" s="62">
        <v>69.72</v>
      </c>
    </row>
    <row r="4622" spans="1:4" x14ac:dyDescent="0.2">
      <c r="A4622" s="56">
        <v>37452</v>
      </c>
      <c r="B4622" s="56" t="s">
        <v>6269</v>
      </c>
      <c r="C4622" s="56" t="s">
        <v>2048</v>
      </c>
      <c r="D4622" s="62">
        <v>101.35</v>
      </c>
    </row>
    <row r="4623" spans="1:4" x14ac:dyDescent="0.2">
      <c r="A4623" s="56">
        <v>37453</v>
      </c>
      <c r="B4623" s="56" t="s">
        <v>6270</v>
      </c>
      <c r="C4623" s="56" t="s">
        <v>2048</v>
      </c>
      <c r="D4623" s="62">
        <v>116.71</v>
      </c>
    </row>
    <row r="4624" spans="1:4" x14ac:dyDescent="0.2">
      <c r="A4624" s="56">
        <v>7778</v>
      </c>
      <c r="B4624" s="56" t="s">
        <v>6271</v>
      </c>
      <c r="C4624" s="56" t="s">
        <v>2048</v>
      </c>
      <c r="D4624" s="62">
        <v>43.78</v>
      </c>
    </row>
    <row r="4625" spans="1:4" x14ac:dyDescent="0.2">
      <c r="A4625" s="56">
        <v>7796</v>
      </c>
      <c r="B4625" s="56" t="s">
        <v>6272</v>
      </c>
      <c r="C4625" s="56" t="s">
        <v>2048</v>
      </c>
      <c r="D4625" s="62">
        <v>60</v>
      </c>
    </row>
    <row r="4626" spans="1:4" x14ac:dyDescent="0.2">
      <c r="A4626" s="56">
        <v>7781</v>
      </c>
      <c r="B4626" s="56" t="s">
        <v>6273</v>
      </c>
      <c r="C4626" s="56" t="s">
        <v>2048</v>
      </c>
      <c r="D4626" s="62">
        <v>70.900000000000006</v>
      </c>
    </row>
    <row r="4627" spans="1:4" x14ac:dyDescent="0.2">
      <c r="A4627" s="56">
        <v>7795</v>
      </c>
      <c r="B4627" s="56" t="s">
        <v>6274</v>
      </c>
      <c r="C4627" s="56" t="s">
        <v>2048</v>
      </c>
      <c r="D4627" s="62">
        <v>105.52</v>
      </c>
    </row>
    <row r="4628" spans="1:4" x14ac:dyDescent="0.2">
      <c r="A4628" s="56">
        <v>7791</v>
      </c>
      <c r="B4628" s="56" t="s">
        <v>6275</v>
      </c>
      <c r="C4628" s="56" t="s">
        <v>2048</v>
      </c>
      <c r="D4628" s="62">
        <v>126.32</v>
      </c>
    </row>
    <row r="4629" spans="1:4" x14ac:dyDescent="0.2">
      <c r="A4629" s="56">
        <v>7783</v>
      </c>
      <c r="B4629" s="56" t="s">
        <v>6276</v>
      </c>
      <c r="C4629" s="56" t="s">
        <v>2048</v>
      </c>
      <c r="D4629" s="62">
        <v>44.76</v>
      </c>
    </row>
    <row r="4630" spans="1:4" x14ac:dyDescent="0.2">
      <c r="A4630" s="56">
        <v>7790</v>
      </c>
      <c r="B4630" s="56" t="s">
        <v>6277</v>
      </c>
      <c r="C4630" s="56" t="s">
        <v>2048</v>
      </c>
      <c r="D4630" s="62">
        <v>70.540000000000006</v>
      </c>
    </row>
    <row r="4631" spans="1:4" x14ac:dyDescent="0.2">
      <c r="A4631" s="56">
        <v>7785</v>
      </c>
      <c r="B4631" s="56" t="s">
        <v>6278</v>
      </c>
      <c r="C4631" s="56" t="s">
        <v>2048</v>
      </c>
      <c r="D4631" s="62">
        <v>77.83</v>
      </c>
    </row>
    <row r="4632" spans="1:4" x14ac:dyDescent="0.2">
      <c r="A4632" s="56">
        <v>7792</v>
      </c>
      <c r="B4632" s="56" t="s">
        <v>6279</v>
      </c>
      <c r="C4632" s="56" t="s">
        <v>2048</v>
      </c>
      <c r="D4632" s="62">
        <v>110.39</v>
      </c>
    </row>
    <row r="4633" spans="1:4" x14ac:dyDescent="0.2">
      <c r="A4633" s="56">
        <v>7793</v>
      </c>
      <c r="B4633" s="56" t="s">
        <v>6280</v>
      </c>
      <c r="C4633" s="56" t="s">
        <v>2048</v>
      </c>
      <c r="D4633" s="62">
        <v>130.37</v>
      </c>
    </row>
    <row r="4634" spans="1:4" x14ac:dyDescent="0.2">
      <c r="A4634" s="56">
        <v>13159</v>
      </c>
      <c r="B4634" s="56" t="s">
        <v>6281</v>
      </c>
      <c r="C4634" s="56" t="s">
        <v>2048</v>
      </c>
      <c r="D4634" s="62">
        <v>113.51</v>
      </c>
    </row>
    <row r="4635" spans="1:4" x14ac:dyDescent="0.2">
      <c r="A4635" s="56">
        <v>13168</v>
      </c>
      <c r="B4635" s="56" t="s">
        <v>6282</v>
      </c>
      <c r="C4635" s="56" t="s">
        <v>2048</v>
      </c>
      <c r="D4635" s="62">
        <v>137.83000000000001</v>
      </c>
    </row>
    <row r="4636" spans="1:4" x14ac:dyDescent="0.2">
      <c r="A4636" s="56">
        <v>13173</v>
      </c>
      <c r="B4636" s="56" t="s">
        <v>6283</v>
      </c>
      <c r="C4636" s="56" t="s">
        <v>2048</v>
      </c>
      <c r="D4636" s="62">
        <v>186.48</v>
      </c>
    </row>
    <row r="4637" spans="1:4" x14ac:dyDescent="0.2">
      <c r="A4637" s="56">
        <v>12583</v>
      </c>
      <c r="B4637" s="56" t="s">
        <v>6284</v>
      </c>
      <c r="C4637" s="56" t="s">
        <v>2048</v>
      </c>
      <c r="D4637" s="62">
        <v>37.29</v>
      </c>
    </row>
    <row r="4638" spans="1:4" x14ac:dyDescent="0.2">
      <c r="A4638" s="56">
        <v>12584</v>
      </c>
      <c r="B4638" s="56" t="s">
        <v>6285</v>
      </c>
      <c r="C4638" s="56" t="s">
        <v>2048</v>
      </c>
      <c r="D4638" s="62">
        <v>48.64</v>
      </c>
    </row>
    <row r="4639" spans="1:4" x14ac:dyDescent="0.2">
      <c r="A4639" s="56">
        <v>12613</v>
      </c>
      <c r="B4639" s="56" t="s">
        <v>6286</v>
      </c>
      <c r="C4639" s="56" t="s">
        <v>2005</v>
      </c>
      <c r="D4639" s="62">
        <v>13.86</v>
      </c>
    </row>
    <row r="4640" spans="1:4" x14ac:dyDescent="0.2">
      <c r="A4640" s="56">
        <v>1031</v>
      </c>
      <c r="B4640" s="56" t="s">
        <v>6287</v>
      </c>
      <c r="C4640" s="56" t="s">
        <v>2005</v>
      </c>
      <c r="D4640" s="62">
        <v>11.71</v>
      </c>
    </row>
    <row r="4641" spans="1:4" x14ac:dyDescent="0.2">
      <c r="A4641" s="56">
        <v>39707</v>
      </c>
      <c r="B4641" s="56" t="s">
        <v>6288</v>
      </c>
      <c r="C4641" s="56" t="s">
        <v>2048</v>
      </c>
      <c r="D4641" s="62">
        <v>4.21</v>
      </c>
    </row>
    <row r="4642" spans="1:4" x14ac:dyDescent="0.2">
      <c r="A4642" s="56">
        <v>39708</v>
      </c>
      <c r="B4642" s="56" t="s">
        <v>6289</v>
      </c>
      <c r="C4642" s="56" t="s">
        <v>2048</v>
      </c>
      <c r="D4642" s="62">
        <v>4.08</v>
      </c>
    </row>
    <row r="4643" spans="1:4" x14ac:dyDescent="0.2">
      <c r="A4643" s="56">
        <v>39710</v>
      </c>
      <c r="B4643" s="56" t="s">
        <v>6290</v>
      </c>
      <c r="C4643" s="56" t="s">
        <v>2048</v>
      </c>
      <c r="D4643" s="62">
        <v>2.87</v>
      </c>
    </row>
    <row r="4644" spans="1:4" x14ac:dyDescent="0.2">
      <c r="A4644" s="56">
        <v>39709</v>
      </c>
      <c r="B4644" s="56" t="s">
        <v>6291</v>
      </c>
      <c r="C4644" s="56" t="s">
        <v>2048</v>
      </c>
      <c r="D4644" s="62">
        <v>3.99</v>
      </c>
    </row>
    <row r="4645" spans="1:4" x14ac:dyDescent="0.2">
      <c r="A4645" s="56">
        <v>39711</v>
      </c>
      <c r="B4645" s="56" t="s">
        <v>6292</v>
      </c>
      <c r="C4645" s="56" t="s">
        <v>2048</v>
      </c>
      <c r="D4645" s="62">
        <v>4.4800000000000004</v>
      </c>
    </row>
    <row r="4646" spans="1:4" x14ac:dyDescent="0.2">
      <c r="A4646" s="56">
        <v>39712</v>
      </c>
      <c r="B4646" s="56" t="s">
        <v>6293</v>
      </c>
      <c r="C4646" s="56" t="s">
        <v>2048</v>
      </c>
      <c r="D4646" s="62">
        <v>1.57</v>
      </c>
    </row>
    <row r="4647" spans="1:4" x14ac:dyDescent="0.2">
      <c r="A4647" s="56">
        <v>39713</v>
      </c>
      <c r="B4647" s="56" t="s">
        <v>6294</v>
      </c>
      <c r="C4647" s="56" t="s">
        <v>2048</v>
      </c>
      <c r="D4647" s="62">
        <v>1.24</v>
      </c>
    </row>
    <row r="4648" spans="1:4" x14ac:dyDescent="0.2">
      <c r="A4648" s="56">
        <v>39714</v>
      </c>
      <c r="B4648" s="56" t="s">
        <v>6295</v>
      </c>
      <c r="C4648" s="56" t="s">
        <v>2048</v>
      </c>
      <c r="D4648" s="62">
        <v>2.84</v>
      </c>
    </row>
    <row r="4649" spans="1:4" x14ac:dyDescent="0.2">
      <c r="A4649" s="56">
        <v>39715</v>
      </c>
      <c r="B4649" s="56" t="s">
        <v>6296</v>
      </c>
      <c r="C4649" s="56" t="s">
        <v>2048</v>
      </c>
      <c r="D4649" s="62">
        <v>2.02</v>
      </c>
    </row>
    <row r="4650" spans="1:4" x14ac:dyDescent="0.2">
      <c r="A4650" s="56">
        <v>39716</v>
      </c>
      <c r="B4650" s="56" t="s">
        <v>6297</v>
      </c>
      <c r="C4650" s="56" t="s">
        <v>2048</v>
      </c>
      <c r="D4650" s="62">
        <v>1.53</v>
      </c>
    </row>
    <row r="4651" spans="1:4" x14ac:dyDescent="0.2">
      <c r="A4651" s="56">
        <v>39718</v>
      </c>
      <c r="B4651" s="56" t="s">
        <v>6298</v>
      </c>
      <c r="C4651" s="56" t="s">
        <v>2048</v>
      </c>
      <c r="D4651" s="62">
        <v>2.61</v>
      </c>
    </row>
    <row r="4652" spans="1:4" x14ac:dyDescent="0.2">
      <c r="A4652" s="56">
        <v>9813</v>
      </c>
      <c r="B4652" s="56" t="s">
        <v>6299</v>
      </c>
      <c r="C4652" s="56" t="s">
        <v>2048</v>
      </c>
      <c r="D4652" s="62">
        <v>5.61</v>
      </c>
    </row>
    <row r="4653" spans="1:4" x14ac:dyDescent="0.2">
      <c r="A4653" s="56">
        <v>9815</v>
      </c>
      <c r="B4653" s="56" t="s">
        <v>6300</v>
      </c>
      <c r="C4653" s="56" t="s">
        <v>2048</v>
      </c>
      <c r="D4653" s="62">
        <v>11.08</v>
      </c>
    </row>
    <row r="4654" spans="1:4" x14ac:dyDescent="0.2">
      <c r="A4654" s="56">
        <v>44543</v>
      </c>
      <c r="B4654" s="56" t="s">
        <v>6301</v>
      </c>
      <c r="C4654" s="56" t="s">
        <v>2048</v>
      </c>
      <c r="D4654" s="62">
        <v>5512.76</v>
      </c>
    </row>
    <row r="4655" spans="1:4" x14ac:dyDescent="0.2">
      <c r="A4655" s="56">
        <v>44526</v>
      </c>
      <c r="B4655" s="56" t="s">
        <v>6302</v>
      </c>
      <c r="C4655" s="56" t="s">
        <v>2048</v>
      </c>
      <c r="D4655" s="62">
        <v>135.11000000000001</v>
      </c>
    </row>
    <row r="4656" spans="1:4" x14ac:dyDescent="0.2">
      <c r="A4656" s="56">
        <v>44518</v>
      </c>
      <c r="B4656" s="56" t="s">
        <v>6303</v>
      </c>
      <c r="C4656" s="56" t="s">
        <v>2048</v>
      </c>
      <c r="D4656" s="62">
        <v>4058.54</v>
      </c>
    </row>
    <row r="4657" spans="1:4" x14ac:dyDescent="0.2">
      <c r="A4657" s="56">
        <v>44544</v>
      </c>
      <c r="B4657" s="56" t="s">
        <v>6304</v>
      </c>
      <c r="C4657" s="56" t="s">
        <v>2048</v>
      </c>
      <c r="D4657" s="62">
        <v>1973.1</v>
      </c>
    </row>
    <row r="4658" spans="1:4" x14ac:dyDescent="0.2">
      <c r="A4658" s="56">
        <v>44545</v>
      </c>
      <c r="B4658" s="56" t="s">
        <v>6305</v>
      </c>
      <c r="C4658" s="56" t="s">
        <v>2048</v>
      </c>
      <c r="D4658" s="62">
        <v>290.01</v>
      </c>
    </row>
    <row r="4659" spans="1:4" x14ac:dyDescent="0.2">
      <c r="A4659" s="56">
        <v>44546</v>
      </c>
      <c r="B4659" s="56" t="s">
        <v>6306</v>
      </c>
      <c r="C4659" s="56" t="s">
        <v>2048</v>
      </c>
      <c r="D4659" s="62">
        <v>1295.22</v>
      </c>
    </row>
    <row r="4660" spans="1:4" x14ac:dyDescent="0.2">
      <c r="A4660" s="56">
        <v>44525</v>
      </c>
      <c r="B4660" s="56" t="s">
        <v>6307</v>
      </c>
      <c r="C4660" s="56" t="s">
        <v>2048</v>
      </c>
      <c r="D4660" s="62">
        <v>5000.04</v>
      </c>
    </row>
    <row r="4661" spans="1:4" x14ac:dyDescent="0.2">
      <c r="A4661" s="56">
        <v>44547</v>
      </c>
      <c r="B4661" s="56" t="s">
        <v>6308</v>
      </c>
      <c r="C4661" s="56" t="s">
        <v>2048</v>
      </c>
      <c r="D4661" s="62">
        <v>452.1</v>
      </c>
    </row>
    <row r="4662" spans="1:4" x14ac:dyDescent="0.2">
      <c r="A4662" s="56">
        <v>44519</v>
      </c>
      <c r="B4662" s="56" t="s">
        <v>6309</v>
      </c>
      <c r="C4662" s="56" t="s">
        <v>2048</v>
      </c>
      <c r="D4662" s="62">
        <v>1107.76</v>
      </c>
    </row>
    <row r="4663" spans="1:4" x14ac:dyDescent="0.2">
      <c r="A4663" s="56">
        <v>44520</v>
      </c>
      <c r="B4663" s="56" t="s">
        <v>6310</v>
      </c>
      <c r="C4663" s="56" t="s">
        <v>2048</v>
      </c>
      <c r="D4663" s="62">
        <v>1784.19</v>
      </c>
    </row>
    <row r="4664" spans="1:4" x14ac:dyDescent="0.2">
      <c r="A4664" s="56">
        <v>44521</v>
      </c>
      <c r="B4664" s="56" t="s">
        <v>6311</v>
      </c>
      <c r="C4664" s="56" t="s">
        <v>2048</v>
      </c>
      <c r="D4664" s="62">
        <v>28.78</v>
      </c>
    </row>
    <row r="4665" spans="1:4" x14ac:dyDescent="0.2">
      <c r="A4665" s="56">
        <v>44522</v>
      </c>
      <c r="B4665" s="56" t="s">
        <v>6312</v>
      </c>
      <c r="C4665" s="56" t="s">
        <v>2048</v>
      </c>
      <c r="D4665" s="62">
        <v>3132.39</v>
      </c>
    </row>
    <row r="4666" spans="1:4" x14ac:dyDescent="0.2">
      <c r="A4666" s="56">
        <v>44523</v>
      </c>
      <c r="B4666" s="56" t="s">
        <v>6313</v>
      </c>
      <c r="C4666" s="56" t="s">
        <v>2048</v>
      </c>
      <c r="D4666" s="62">
        <v>4658.74</v>
      </c>
    </row>
    <row r="4667" spans="1:4" x14ac:dyDescent="0.2">
      <c r="A4667" s="56">
        <v>44527</v>
      </c>
      <c r="B4667" s="56" t="s">
        <v>6314</v>
      </c>
      <c r="C4667" s="56" t="s">
        <v>2048</v>
      </c>
      <c r="D4667" s="62">
        <v>2336.2399999999998</v>
      </c>
    </row>
    <row r="4668" spans="1:4" x14ac:dyDescent="0.2">
      <c r="A4668" s="56">
        <v>44524</v>
      </c>
      <c r="B4668" s="56" t="s">
        <v>6315</v>
      </c>
      <c r="C4668" s="56" t="s">
        <v>2048</v>
      </c>
      <c r="D4668" s="62">
        <v>64.37</v>
      </c>
    </row>
    <row r="4669" spans="1:4" x14ac:dyDescent="0.2">
      <c r="A4669" s="56">
        <v>44542</v>
      </c>
      <c r="B4669" s="56" t="s">
        <v>6316</v>
      </c>
      <c r="C4669" s="56" t="s">
        <v>2048</v>
      </c>
      <c r="D4669" s="62">
        <v>3048.01</v>
      </c>
    </row>
    <row r="4670" spans="1:4" x14ac:dyDescent="0.2">
      <c r="A4670" s="56">
        <v>9877</v>
      </c>
      <c r="B4670" s="56" t="s">
        <v>6317</v>
      </c>
      <c r="C4670" s="56" t="s">
        <v>2048</v>
      </c>
      <c r="D4670" s="62">
        <v>107.79</v>
      </c>
    </row>
    <row r="4671" spans="1:4" x14ac:dyDescent="0.2">
      <c r="A4671" s="56">
        <v>9878</v>
      </c>
      <c r="B4671" s="56" t="s">
        <v>6318</v>
      </c>
      <c r="C4671" s="56" t="s">
        <v>2048</v>
      </c>
      <c r="D4671" s="62">
        <v>132.69</v>
      </c>
    </row>
    <row r="4672" spans="1:4" x14ac:dyDescent="0.2">
      <c r="A4672" s="56">
        <v>41986</v>
      </c>
      <c r="B4672" s="56" t="s">
        <v>6319</v>
      </c>
      <c r="C4672" s="56" t="s">
        <v>2048</v>
      </c>
      <c r="D4672" s="62">
        <v>3596.9</v>
      </c>
    </row>
    <row r="4673" spans="1:4" x14ac:dyDescent="0.2">
      <c r="A4673" s="56">
        <v>43422</v>
      </c>
      <c r="B4673" s="56" t="s">
        <v>6320</v>
      </c>
      <c r="C4673" s="56" t="s">
        <v>2048</v>
      </c>
      <c r="D4673" s="62">
        <v>4411.25</v>
      </c>
    </row>
    <row r="4674" spans="1:4" x14ac:dyDescent="0.2">
      <c r="A4674" s="56">
        <v>41987</v>
      </c>
      <c r="B4674" s="56" t="s">
        <v>6321</v>
      </c>
      <c r="C4674" s="56" t="s">
        <v>2048</v>
      </c>
      <c r="D4674" s="62">
        <v>5113</v>
      </c>
    </row>
    <row r="4675" spans="1:4" x14ac:dyDescent="0.2">
      <c r="A4675" s="56">
        <v>41988</v>
      </c>
      <c r="B4675" s="56" t="s">
        <v>6322</v>
      </c>
      <c r="C4675" s="56" t="s">
        <v>2048</v>
      </c>
      <c r="D4675" s="62">
        <v>6753.55</v>
      </c>
    </row>
    <row r="4676" spans="1:4" x14ac:dyDescent="0.2">
      <c r="A4676" s="56">
        <v>41697</v>
      </c>
      <c r="B4676" s="56" t="s">
        <v>6323</v>
      </c>
      <c r="C4676" s="56" t="s">
        <v>2048</v>
      </c>
      <c r="D4676" s="62">
        <v>1197.04</v>
      </c>
    </row>
    <row r="4677" spans="1:4" x14ac:dyDescent="0.2">
      <c r="A4677" s="56">
        <v>41985</v>
      </c>
      <c r="B4677" s="56" t="s">
        <v>6324</v>
      </c>
      <c r="C4677" s="56" t="s">
        <v>2048</v>
      </c>
      <c r="D4677" s="62">
        <v>1667.16</v>
      </c>
    </row>
    <row r="4678" spans="1:4" x14ac:dyDescent="0.2">
      <c r="A4678" s="56">
        <v>41699</v>
      </c>
      <c r="B4678" s="56" t="s">
        <v>6325</v>
      </c>
      <c r="C4678" s="56" t="s">
        <v>2048</v>
      </c>
      <c r="D4678" s="62">
        <v>2373.96</v>
      </c>
    </row>
    <row r="4679" spans="1:4" x14ac:dyDescent="0.2">
      <c r="A4679" s="56">
        <v>38053</v>
      </c>
      <c r="B4679" s="56" t="s">
        <v>6326</v>
      </c>
      <c r="C4679" s="56" t="s">
        <v>2048</v>
      </c>
      <c r="D4679" s="62">
        <v>23.38</v>
      </c>
    </row>
    <row r="4680" spans="1:4" x14ac:dyDescent="0.2">
      <c r="A4680" s="56">
        <v>38054</v>
      </c>
      <c r="B4680" s="56" t="s">
        <v>6327</v>
      </c>
      <c r="C4680" s="56" t="s">
        <v>2048</v>
      </c>
      <c r="D4680" s="62">
        <v>40.19</v>
      </c>
    </row>
    <row r="4681" spans="1:4" x14ac:dyDescent="0.2">
      <c r="A4681" s="56">
        <v>38052</v>
      </c>
      <c r="B4681" s="56" t="s">
        <v>6328</v>
      </c>
      <c r="C4681" s="56" t="s">
        <v>2048</v>
      </c>
      <c r="D4681" s="62">
        <v>11.32</v>
      </c>
    </row>
    <row r="4682" spans="1:4" x14ac:dyDescent="0.2">
      <c r="A4682" s="56">
        <v>38051</v>
      </c>
      <c r="B4682" s="56" t="s">
        <v>6329</v>
      </c>
      <c r="C4682" s="56" t="s">
        <v>2048</v>
      </c>
      <c r="D4682" s="62">
        <v>7.06</v>
      </c>
    </row>
    <row r="4683" spans="1:4" x14ac:dyDescent="0.2">
      <c r="A4683" s="56">
        <v>38787</v>
      </c>
      <c r="B4683" s="56" t="s">
        <v>6330</v>
      </c>
      <c r="C4683" s="56" t="s">
        <v>2048</v>
      </c>
      <c r="D4683" s="62">
        <v>5.73</v>
      </c>
    </row>
    <row r="4684" spans="1:4" x14ac:dyDescent="0.2">
      <c r="A4684" s="56">
        <v>38825</v>
      </c>
      <c r="B4684" s="56" t="s">
        <v>6331</v>
      </c>
      <c r="C4684" s="56" t="s">
        <v>2048</v>
      </c>
      <c r="D4684" s="62">
        <v>7.4</v>
      </c>
    </row>
    <row r="4685" spans="1:4" x14ac:dyDescent="0.2">
      <c r="A4685" s="56">
        <v>38826</v>
      </c>
      <c r="B4685" s="56" t="s">
        <v>6332</v>
      </c>
      <c r="C4685" s="56" t="s">
        <v>2048</v>
      </c>
      <c r="D4685" s="62">
        <v>10.53</v>
      </c>
    </row>
    <row r="4686" spans="1:4" x14ac:dyDescent="0.2">
      <c r="A4686" s="56">
        <v>38827</v>
      </c>
      <c r="B4686" s="56" t="s">
        <v>6333</v>
      </c>
      <c r="C4686" s="56" t="s">
        <v>2048</v>
      </c>
      <c r="D4686" s="62">
        <v>17.23</v>
      </c>
    </row>
    <row r="4687" spans="1:4" x14ac:dyDescent="0.2">
      <c r="A4687" s="56">
        <v>38830</v>
      </c>
      <c r="B4687" s="56" t="s">
        <v>6334</v>
      </c>
      <c r="C4687" s="56" t="s">
        <v>2048</v>
      </c>
      <c r="D4687" s="62">
        <v>25.03</v>
      </c>
    </row>
    <row r="4688" spans="1:4" x14ac:dyDescent="0.2">
      <c r="A4688" s="56">
        <v>38828</v>
      </c>
      <c r="B4688" s="56" t="s">
        <v>6335</v>
      </c>
      <c r="C4688" s="56" t="s">
        <v>2048</v>
      </c>
      <c r="D4688" s="62">
        <v>11.03</v>
      </c>
    </row>
    <row r="4689" spans="1:4" x14ac:dyDescent="0.2">
      <c r="A4689" s="56">
        <v>38829</v>
      </c>
      <c r="B4689" s="56" t="s">
        <v>6336</v>
      </c>
      <c r="C4689" s="56" t="s">
        <v>2048</v>
      </c>
      <c r="D4689" s="62">
        <v>18.07</v>
      </c>
    </row>
    <row r="4690" spans="1:4" x14ac:dyDescent="0.2">
      <c r="A4690" s="56">
        <v>38831</v>
      </c>
      <c r="B4690" s="56" t="s">
        <v>6337</v>
      </c>
      <c r="C4690" s="56" t="s">
        <v>2048</v>
      </c>
      <c r="D4690" s="62">
        <v>34.9</v>
      </c>
    </row>
    <row r="4691" spans="1:4" x14ac:dyDescent="0.2">
      <c r="A4691" s="56">
        <v>36274</v>
      </c>
      <c r="B4691" s="56" t="s">
        <v>6338</v>
      </c>
      <c r="C4691" s="56" t="s">
        <v>2048</v>
      </c>
      <c r="D4691" s="62">
        <v>9.27</v>
      </c>
    </row>
    <row r="4692" spans="1:4" x14ac:dyDescent="0.2">
      <c r="A4692" s="56">
        <v>36278</v>
      </c>
      <c r="B4692" s="56" t="s">
        <v>6339</v>
      </c>
      <c r="C4692" s="56" t="s">
        <v>2048</v>
      </c>
      <c r="D4692" s="62">
        <v>12.57</v>
      </c>
    </row>
    <row r="4693" spans="1:4" x14ac:dyDescent="0.2">
      <c r="A4693" s="56">
        <v>38977</v>
      </c>
      <c r="B4693" s="56" t="s">
        <v>6340</v>
      </c>
      <c r="C4693" s="56" t="s">
        <v>2048</v>
      </c>
      <c r="D4693" s="62">
        <v>122.98</v>
      </c>
    </row>
    <row r="4694" spans="1:4" x14ac:dyDescent="0.2">
      <c r="A4694" s="56">
        <v>38971</v>
      </c>
      <c r="B4694" s="56" t="s">
        <v>6341</v>
      </c>
      <c r="C4694" s="56" t="s">
        <v>2048</v>
      </c>
      <c r="D4694" s="62">
        <v>10.32</v>
      </c>
    </row>
    <row r="4695" spans="1:4" x14ac:dyDescent="0.2">
      <c r="A4695" s="56">
        <v>38972</v>
      </c>
      <c r="B4695" s="56" t="s">
        <v>6342</v>
      </c>
      <c r="C4695" s="56" t="s">
        <v>2048</v>
      </c>
      <c r="D4695" s="62">
        <v>13.91</v>
      </c>
    </row>
    <row r="4696" spans="1:4" x14ac:dyDescent="0.2">
      <c r="A4696" s="56">
        <v>38973</v>
      </c>
      <c r="B4696" s="56" t="s">
        <v>6343</v>
      </c>
      <c r="C4696" s="56" t="s">
        <v>2048</v>
      </c>
      <c r="D4696" s="62">
        <v>22.99</v>
      </c>
    </row>
    <row r="4697" spans="1:4" x14ac:dyDescent="0.2">
      <c r="A4697" s="56">
        <v>38974</v>
      </c>
      <c r="B4697" s="56" t="s">
        <v>6344</v>
      </c>
      <c r="C4697" s="56" t="s">
        <v>2048</v>
      </c>
      <c r="D4697" s="62">
        <v>37.340000000000003</v>
      </c>
    </row>
    <row r="4698" spans="1:4" x14ac:dyDescent="0.2">
      <c r="A4698" s="56">
        <v>38975</v>
      </c>
      <c r="B4698" s="56" t="s">
        <v>6345</v>
      </c>
      <c r="C4698" s="56" t="s">
        <v>2048</v>
      </c>
      <c r="D4698" s="62">
        <v>47.88</v>
      </c>
    </row>
    <row r="4699" spans="1:4" x14ac:dyDescent="0.2">
      <c r="A4699" s="56">
        <v>38976</v>
      </c>
      <c r="B4699" s="56" t="s">
        <v>6346</v>
      </c>
      <c r="C4699" s="56" t="s">
        <v>2048</v>
      </c>
      <c r="D4699" s="62">
        <v>82.31</v>
      </c>
    </row>
    <row r="4700" spans="1:4" x14ac:dyDescent="0.2">
      <c r="A4700" s="56">
        <v>44176</v>
      </c>
      <c r="B4700" s="56" t="s">
        <v>6347</v>
      </c>
      <c r="C4700" s="56" t="s">
        <v>2048</v>
      </c>
      <c r="D4700" s="62">
        <v>18.920000000000002</v>
      </c>
    </row>
    <row r="4701" spans="1:4" x14ac:dyDescent="0.2">
      <c r="A4701" s="56">
        <v>38986</v>
      </c>
      <c r="B4701" s="56" t="s">
        <v>6348</v>
      </c>
      <c r="C4701" s="56" t="s">
        <v>2048</v>
      </c>
      <c r="D4701" s="62">
        <v>248.46</v>
      </c>
    </row>
    <row r="4702" spans="1:4" x14ac:dyDescent="0.2">
      <c r="A4702" s="56">
        <v>38978</v>
      </c>
      <c r="B4702" s="56" t="s">
        <v>6349</v>
      </c>
      <c r="C4702" s="56" t="s">
        <v>2048</v>
      </c>
      <c r="D4702" s="62">
        <v>10.19</v>
      </c>
    </row>
    <row r="4703" spans="1:4" x14ac:dyDescent="0.2">
      <c r="A4703" s="56">
        <v>38979</v>
      </c>
      <c r="B4703" s="56" t="s">
        <v>6350</v>
      </c>
      <c r="C4703" s="56" t="s">
        <v>2048</v>
      </c>
      <c r="D4703" s="62">
        <v>14.09</v>
      </c>
    </row>
    <row r="4704" spans="1:4" x14ac:dyDescent="0.2">
      <c r="A4704" s="56">
        <v>38980</v>
      </c>
      <c r="B4704" s="56" t="s">
        <v>6351</v>
      </c>
      <c r="C4704" s="56" t="s">
        <v>2048</v>
      </c>
      <c r="D4704" s="62">
        <v>18.86</v>
      </c>
    </row>
    <row r="4705" spans="1:4" x14ac:dyDescent="0.2">
      <c r="A4705" s="56">
        <v>38981</v>
      </c>
      <c r="B4705" s="56" t="s">
        <v>6352</v>
      </c>
      <c r="C4705" s="56" t="s">
        <v>2048</v>
      </c>
      <c r="D4705" s="62">
        <v>27.21</v>
      </c>
    </row>
    <row r="4706" spans="1:4" x14ac:dyDescent="0.2">
      <c r="A4706" s="56">
        <v>38982</v>
      </c>
      <c r="B4706" s="56" t="s">
        <v>6353</v>
      </c>
      <c r="C4706" s="56" t="s">
        <v>2048</v>
      </c>
      <c r="D4706" s="62">
        <v>42.99</v>
      </c>
    </row>
    <row r="4707" spans="1:4" x14ac:dyDescent="0.2">
      <c r="A4707" s="56">
        <v>38983</v>
      </c>
      <c r="B4707" s="56" t="s">
        <v>6354</v>
      </c>
      <c r="C4707" s="56" t="s">
        <v>2048</v>
      </c>
      <c r="D4707" s="62">
        <v>75.650000000000006</v>
      </c>
    </row>
    <row r="4708" spans="1:4" x14ac:dyDescent="0.2">
      <c r="A4708" s="56">
        <v>38984</v>
      </c>
      <c r="B4708" s="56" t="s">
        <v>6355</v>
      </c>
      <c r="C4708" s="56" t="s">
        <v>2048</v>
      </c>
      <c r="D4708" s="62">
        <v>104</v>
      </c>
    </row>
    <row r="4709" spans="1:4" x14ac:dyDescent="0.2">
      <c r="A4709" s="56">
        <v>38985</v>
      </c>
      <c r="B4709" s="56" t="s">
        <v>6356</v>
      </c>
      <c r="C4709" s="56" t="s">
        <v>2048</v>
      </c>
      <c r="D4709" s="62">
        <v>178.8</v>
      </c>
    </row>
    <row r="4710" spans="1:4" x14ac:dyDescent="0.2">
      <c r="A4710" s="56">
        <v>9836</v>
      </c>
      <c r="B4710" s="56" t="s">
        <v>760</v>
      </c>
      <c r="C4710" s="56" t="s">
        <v>2048</v>
      </c>
      <c r="D4710" s="62">
        <v>12.99</v>
      </c>
    </row>
    <row r="4711" spans="1:4" x14ac:dyDescent="0.2">
      <c r="A4711" s="56">
        <v>20065</v>
      </c>
      <c r="B4711" s="56" t="s">
        <v>6357</v>
      </c>
      <c r="C4711" s="56" t="s">
        <v>2048</v>
      </c>
      <c r="D4711" s="62">
        <v>33.950000000000003</v>
      </c>
    </row>
    <row r="4712" spans="1:4" x14ac:dyDescent="0.2">
      <c r="A4712" s="56">
        <v>9835</v>
      </c>
      <c r="B4712" s="56" t="s">
        <v>755</v>
      </c>
      <c r="C4712" s="56" t="s">
        <v>2048</v>
      </c>
      <c r="D4712" s="62">
        <v>5.67</v>
      </c>
    </row>
    <row r="4713" spans="1:4" x14ac:dyDescent="0.2">
      <c r="A4713" s="56">
        <v>38032</v>
      </c>
      <c r="B4713" s="56" t="s">
        <v>6358</v>
      </c>
      <c r="C4713" s="56" t="s">
        <v>2048</v>
      </c>
      <c r="D4713" s="62">
        <v>51.33</v>
      </c>
    </row>
    <row r="4714" spans="1:4" x14ac:dyDescent="0.2">
      <c r="A4714" s="56">
        <v>38033</v>
      </c>
      <c r="B4714" s="56" t="s">
        <v>6359</v>
      </c>
      <c r="C4714" s="56" t="s">
        <v>2048</v>
      </c>
      <c r="D4714" s="62">
        <v>87.25</v>
      </c>
    </row>
    <row r="4715" spans="1:4" x14ac:dyDescent="0.2">
      <c r="A4715" s="56">
        <v>38034</v>
      </c>
      <c r="B4715" s="56" t="s">
        <v>6360</v>
      </c>
      <c r="C4715" s="56" t="s">
        <v>2048</v>
      </c>
      <c r="D4715" s="62">
        <v>136.68</v>
      </c>
    </row>
    <row r="4716" spans="1:4" x14ac:dyDescent="0.2">
      <c r="A4716" s="56">
        <v>38035</v>
      </c>
      <c r="B4716" s="56" t="s">
        <v>6361</v>
      </c>
      <c r="C4716" s="56" t="s">
        <v>2048</v>
      </c>
      <c r="D4716" s="62">
        <v>201.07</v>
      </c>
    </row>
    <row r="4717" spans="1:4" x14ac:dyDescent="0.2">
      <c r="A4717" s="56">
        <v>38036</v>
      </c>
      <c r="B4717" s="56" t="s">
        <v>6362</v>
      </c>
      <c r="C4717" s="56" t="s">
        <v>2048</v>
      </c>
      <c r="D4717" s="62">
        <v>270.87</v>
      </c>
    </row>
    <row r="4718" spans="1:4" x14ac:dyDescent="0.2">
      <c r="A4718" s="56">
        <v>38037</v>
      </c>
      <c r="B4718" s="56" t="s">
        <v>6363</v>
      </c>
      <c r="C4718" s="56" t="s">
        <v>2048</v>
      </c>
      <c r="D4718" s="62">
        <v>357.79</v>
      </c>
    </row>
    <row r="4719" spans="1:4" x14ac:dyDescent="0.2">
      <c r="A4719" s="56">
        <v>9850</v>
      </c>
      <c r="B4719" s="56" t="s">
        <v>6364</v>
      </c>
      <c r="C4719" s="56" t="s">
        <v>2048</v>
      </c>
      <c r="D4719" s="62">
        <v>147.75</v>
      </c>
    </row>
    <row r="4720" spans="1:4" x14ac:dyDescent="0.2">
      <c r="A4720" s="56">
        <v>9853</v>
      </c>
      <c r="B4720" s="56" t="s">
        <v>6365</v>
      </c>
      <c r="C4720" s="56" t="s">
        <v>2048</v>
      </c>
      <c r="D4720" s="62">
        <v>262.74</v>
      </c>
    </row>
    <row r="4721" spans="1:4" x14ac:dyDescent="0.2">
      <c r="A4721" s="56">
        <v>9854</v>
      </c>
      <c r="B4721" s="56" t="s">
        <v>6366</v>
      </c>
      <c r="C4721" s="56" t="s">
        <v>2048</v>
      </c>
      <c r="D4721" s="62">
        <v>115.12</v>
      </c>
    </row>
    <row r="4722" spans="1:4" x14ac:dyDescent="0.2">
      <c r="A4722" s="56">
        <v>9851</v>
      </c>
      <c r="B4722" s="56" t="s">
        <v>6367</v>
      </c>
      <c r="C4722" s="56" t="s">
        <v>2048</v>
      </c>
      <c r="D4722" s="62">
        <v>199.62</v>
      </c>
    </row>
    <row r="4723" spans="1:4" x14ac:dyDescent="0.2">
      <c r="A4723" s="56">
        <v>9855</v>
      </c>
      <c r="B4723" s="56" t="s">
        <v>6368</v>
      </c>
      <c r="C4723" s="56" t="s">
        <v>2048</v>
      </c>
      <c r="D4723" s="62">
        <v>333.89</v>
      </c>
    </row>
    <row r="4724" spans="1:4" x14ac:dyDescent="0.2">
      <c r="A4724" s="56">
        <v>9825</v>
      </c>
      <c r="B4724" s="56" t="s">
        <v>6369</v>
      </c>
      <c r="C4724" s="56" t="s">
        <v>2048</v>
      </c>
      <c r="D4724" s="62">
        <v>52.3</v>
      </c>
    </row>
    <row r="4725" spans="1:4" x14ac:dyDescent="0.2">
      <c r="A4725" s="56">
        <v>9828</v>
      </c>
      <c r="B4725" s="56" t="s">
        <v>6370</v>
      </c>
      <c r="C4725" s="56" t="s">
        <v>2048</v>
      </c>
      <c r="D4725" s="62">
        <v>140.75</v>
      </c>
    </row>
    <row r="4726" spans="1:4" x14ac:dyDescent="0.2">
      <c r="A4726" s="56">
        <v>9829</v>
      </c>
      <c r="B4726" s="56" t="s">
        <v>6371</v>
      </c>
      <c r="C4726" s="56" t="s">
        <v>2048</v>
      </c>
      <c r="D4726" s="62">
        <v>238.53</v>
      </c>
    </row>
    <row r="4727" spans="1:4" x14ac:dyDescent="0.2">
      <c r="A4727" s="56">
        <v>9826</v>
      </c>
      <c r="B4727" s="56" t="s">
        <v>6372</v>
      </c>
      <c r="C4727" s="56" t="s">
        <v>2048</v>
      </c>
      <c r="D4727" s="62">
        <v>363.13</v>
      </c>
    </row>
    <row r="4728" spans="1:4" x14ac:dyDescent="0.2">
      <c r="A4728" s="56">
        <v>9827</v>
      </c>
      <c r="B4728" s="56" t="s">
        <v>6373</v>
      </c>
      <c r="C4728" s="56" t="s">
        <v>2048</v>
      </c>
      <c r="D4728" s="62">
        <v>515.64</v>
      </c>
    </row>
    <row r="4729" spans="1:4" x14ac:dyDescent="0.2">
      <c r="A4729" s="56">
        <v>36374</v>
      </c>
      <c r="B4729" s="56" t="s">
        <v>6374</v>
      </c>
      <c r="C4729" s="56" t="s">
        <v>2048</v>
      </c>
      <c r="D4729" s="62">
        <v>62.68</v>
      </c>
    </row>
    <row r="4730" spans="1:4" x14ac:dyDescent="0.2">
      <c r="A4730" s="56">
        <v>36084</v>
      </c>
      <c r="B4730" s="56" t="s">
        <v>6375</v>
      </c>
      <c r="C4730" s="56" t="s">
        <v>2048</v>
      </c>
      <c r="D4730" s="62">
        <v>18.57</v>
      </c>
    </row>
    <row r="4731" spans="1:4" x14ac:dyDescent="0.2">
      <c r="A4731" s="56">
        <v>36373</v>
      </c>
      <c r="B4731" s="56" t="s">
        <v>6376</v>
      </c>
      <c r="C4731" s="56" t="s">
        <v>2048</v>
      </c>
      <c r="D4731" s="62">
        <v>38.56</v>
      </c>
    </row>
    <row r="4732" spans="1:4" x14ac:dyDescent="0.2">
      <c r="A4732" s="56">
        <v>36377</v>
      </c>
      <c r="B4732" s="56" t="s">
        <v>6377</v>
      </c>
      <c r="C4732" s="56" t="s">
        <v>2048</v>
      </c>
      <c r="D4732" s="62">
        <v>75.19</v>
      </c>
    </row>
    <row r="4733" spans="1:4" x14ac:dyDescent="0.2">
      <c r="A4733" s="56">
        <v>36375</v>
      </c>
      <c r="B4733" s="56" t="s">
        <v>6378</v>
      </c>
      <c r="C4733" s="56" t="s">
        <v>2048</v>
      </c>
      <c r="D4733" s="62">
        <v>22.91</v>
      </c>
    </row>
    <row r="4734" spans="1:4" x14ac:dyDescent="0.2">
      <c r="A4734" s="56">
        <v>36376</v>
      </c>
      <c r="B4734" s="56" t="s">
        <v>6379</v>
      </c>
      <c r="C4734" s="56" t="s">
        <v>2048</v>
      </c>
      <c r="D4734" s="62">
        <v>45</v>
      </c>
    </row>
    <row r="4735" spans="1:4" x14ac:dyDescent="0.2">
      <c r="A4735" s="56">
        <v>36380</v>
      </c>
      <c r="B4735" s="56" t="s">
        <v>6380</v>
      </c>
      <c r="C4735" s="56" t="s">
        <v>2048</v>
      </c>
      <c r="D4735" s="62">
        <v>94.02</v>
      </c>
    </row>
    <row r="4736" spans="1:4" x14ac:dyDescent="0.2">
      <c r="A4736" s="56">
        <v>36378</v>
      </c>
      <c r="B4736" s="56" t="s">
        <v>6381</v>
      </c>
      <c r="C4736" s="56" t="s">
        <v>2048</v>
      </c>
      <c r="D4736" s="62">
        <v>28.17</v>
      </c>
    </row>
    <row r="4737" spans="1:4" x14ac:dyDescent="0.2">
      <c r="A4737" s="56">
        <v>36379</v>
      </c>
      <c r="B4737" s="56" t="s">
        <v>6382</v>
      </c>
      <c r="C4737" s="56" t="s">
        <v>2048</v>
      </c>
      <c r="D4737" s="62">
        <v>56.79</v>
      </c>
    </row>
    <row r="4738" spans="1:4" x14ac:dyDescent="0.2">
      <c r="A4738" s="56">
        <v>9859</v>
      </c>
      <c r="B4738" s="56" t="s">
        <v>6383</v>
      </c>
      <c r="C4738" s="56" t="s">
        <v>2048</v>
      </c>
      <c r="D4738" s="62">
        <v>10.130000000000001</v>
      </c>
    </row>
    <row r="4739" spans="1:4" x14ac:dyDescent="0.2">
      <c r="A4739" s="56">
        <v>9838</v>
      </c>
      <c r="B4739" s="56" t="s">
        <v>386</v>
      </c>
      <c r="C4739" s="56" t="s">
        <v>2048</v>
      </c>
      <c r="D4739" s="62">
        <v>9.3699999999999992</v>
      </c>
    </row>
    <row r="4740" spans="1:4" x14ac:dyDescent="0.2">
      <c r="A4740" s="56">
        <v>9837</v>
      </c>
      <c r="B4740" s="56" t="s">
        <v>6384</v>
      </c>
      <c r="C4740" s="56" t="s">
        <v>2048</v>
      </c>
      <c r="D4740" s="62">
        <v>12.3</v>
      </c>
    </row>
    <row r="4741" spans="1:4" x14ac:dyDescent="0.2">
      <c r="A4741" s="56">
        <v>44315</v>
      </c>
      <c r="B4741" s="56" t="s">
        <v>6385</v>
      </c>
      <c r="C4741" s="56" t="s">
        <v>2048</v>
      </c>
      <c r="D4741" s="62">
        <v>50.86</v>
      </c>
    </row>
    <row r="4742" spans="1:4" x14ac:dyDescent="0.2">
      <c r="A4742" s="56">
        <v>9863</v>
      </c>
      <c r="B4742" s="56" t="s">
        <v>6386</v>
      </c>
      <c r="C4742" s="56" t="s">
        <v>2048</v>
      </c>
      <c r="D4742" s="62">
        <v>61.24</v>
      </c>
    </row>
    <row r="4743" spans="1:4" x14ac:dyDescent="0.2">
      <c r="A4743" s="56">
        <v>9860</v>
      </c>
      <c r="B4743" s="56" t="s">
        <v>6387</v>
      </c>
      <c r="C4743" s="56" t="s">
        <v>2048</v>
      </c>
      <c r="D4743" s="62">
        <v>44.7</v>
      </c>
    </row>
    <row r="4744" spans="1:4" x14ac:dyDescent="0.2">
      <c r="A4744" s="56">
        <v>9862</v>
      </c>
      <c r="B4744" s="56" t="s">
        <v>6388</v>
      </c>
      <c r="C4744" s="56" t="s">
        <v>2048</v>
      </c>
      <c r="D4744" s="62">
        <v>31.24</v>
      </c>
    </row>
    <row r="4745" spans="1:4" x14ac:dyDescent="0.2">
      <c r="A4745" s="56">
        <v>9861</v>
      </c>
      <c r="B4745" s="56" t="s">
        <v>6389</v>
      </c>
      <c r="C4745" s="56" t="s">
        <v>2048</v>
      </c>
      <c r="D4745" s="62">
        <v>24.53</v>
      </c>
    </row>
    <row r="4746" spans="1:4" x14ac:dyDescent="0.2">
      <c r="A4746" s="56">
        <v>9856</v>
      </c>
      <c r="B4746" s="56" t="s">
        <v>6390</v>
      </c>
      <c r="C4746" s="56" t="s">
        <v>2048</v>
      </c>
      <c r="D4746" s="62">
        <v>7.91</v>
      </c>
    </row>
    <row r="4747" spans="1:4" x14ac:dyDescent="0.2">
      <c r="A4747" s="56">
        <v>9866</v>
      </c>
      <c r="B4747" s="56" t="s">
        <v>6391</v>
      </c>
      <c r="C4747" s="56" t="s">
        <v>2048</v>
      </c>
      <c r="D4747" s="62">
        <v>21.17</v>
      </c>
    </row>
    <row r="4748" spans="1:4" x14ac:dyDescent="0.2">
      <c r="A4748" s="56">
        <v>9841</v>
      </c>
      <c r="B4748" s="56" t="s">
        <v>1431</v>
      </c>
      <c r="C4748" s="56" t="s">
        <v>2048</v>
      </c>
      <c r="D4748" s="62">
        <v>24.46</v>
      </c>
    </row>
    <row r="4749" spans="1:4" x14ac:dyDescent="0.2">
      <c r="A4749" s="56">
        <v>9840</v>
      </c>
      <c r="B4749" s="56" t="s">
        <v>6392</v>
      </c>
      <c r="C4749" s="56" t="s">
        <v>2048</v>
      </c>
      <c r="D4749" s="62">
        <v>51.67</v>
      </c>
    </row>
    <row r="4750" spans="1:4" x14ac:dyDescent="0.2">
      <c r="A4750" s="56">
        <v>20067</v>
      </c>
      <c r="B4750" s="56" t="s">
        <v>6393</v>
      </c>
      <c r="C4750" s="56" t="s">
        <v>2048</v>
      </c>
      <c r="D4750" s="62">
        <v>7.93</v>
      </c>
    </row>
    <row r="4751" spans="1:4" x14ac:dyDescent="0.2">
      <c r="A4751" s="56">
        <v>20068</v>
      </c>
      <c r="B4751" s="56" t="s">
        <v>6394</v>
      </c>
      <c r="C4751" s="56" t="s">
        <v>2048</v>
      </c>
      <c r="D4751" s="62">
        <v>11.17</v>
      </c>
    </row>
    <row r="4752" spans="1:4" x14ac:dyDescent="0.2">
      <c r="A4752" s="56">
        <v>9839</v>
      </c>
      <c r="B4752" s="56" t="s">
        <v>1434</v>
      </c>
      <c r="C4752" s="56" t="s">
        <v>2048</v>
      </c>
      <c r="D4752" s="62">
        <v>20.260000000000002</v>
      </c>
    </row>
    <row r="4753" spans="1:4" x14ac:dyDescent="0.2">
      <c r="A4753" s="56">
        <v>9870</v>
      </c>
      <c r="B4753" s="56" t="s">
        <v>6395</v>
      </c>
      <c r="C4753" s="56" t="s">
        <v>2048</v>
      </c>
      <c r="D4753" s="62">
        <v>91.33</v>
      </c>
    </row>
    <row r="4754" spans="1:4" x14ac:dyDescent="0.2">
      <c r="A4754" s="56">
        <v>9867</v>
      </c>
      <c r="B4754" s="56" t="s">
        <v>6396</v>
      </c>
      <c r="C4754" s="56" t="s">
        <v>2048</v>
      </c>
      <c r="D4754" s="62">
        <v>3.67</v>
      </c>
    </row>
    <row r="4755" spans="1:4" x14ac:dyDescent="0.2">
      <c r="A4755" s="56">
        <v>9868</v>
      </c>
      <c r="B4755" s="56" t="s">
        <v>843</v>
      </c>
      <c r="C4755" s="56" t="s">
        <v>2048</v>
      </c>
      <c r="D4755" s="62">
        <v>4.1399999999999997</v>
      </c>
    </row>
    <row r="4756" spans="1:4" x14ac:dyDescent="0.2">
      <c r="A4756" s="56">
        <v>9869</v>
      </c>
      <c r="B4756" s="56" t="s">
        <v>907</v>
      </c>
      <c r="C4756" s="56" t="s">
        <v>2048</v>
      </c>
      <c r="D4756" s="62">
        <v>8.93</v>
      </c>
    </row>
    <row r="4757" spans="1:4" x14ac:dyDescent="0.2">
      <c r="A4757" s="56">
        <v>9874</v>
      </c>
      <c r="B4757" s="56" t="s">
        <v>6397</v>
      </c>
      <c r="C4757" s="56" t="s">
        <v>2048</v>
      </c>
      <c r="D4757" s="62">
        <v>14.03</v>
      </c>
    </row>
    <row r="4758" spans="1:4" x14ac:dyDescent="0.2">
      <c r="A4758" s="56">
        <v>9875</v>
      </c>
      <c r="B4758" s="56" t="s">
        <v>846</v>
      </c>
      <c r="C4758" s="56" t="s">
        <v>2048</v>
      </c>
      <c r="D4758" s="62">
        <v>15.39</v>
      </c>
    </row>
    <row r="4759" spans="1:4" x14ac:dyDescent="0.2">
      <c r="A4759" s="56">
        <v>9873</v>
      </c>
      <c r="B4759" s="56" t="s">
        <v>6398</v>
      </c>
      <c r="C4759" s="56" t="s">
        <v>2048</v>
      </c>
      <c r="D4759" s="62">
        <v>25.32</v>
      </c>
    </row>
    <row r="4760" spans="1:4" x14ac:dyDescent="0.2">
      <c r="A4760" s="56">
        <v>9871</v>
      </c>
      <c r="B4760" s="56" t="s">
        <v>849</v>
      </c>
      <c r="C4760" s="56" t="s">
        <v>2048</v>
      </c>
      <c r="D4760" s="62">
        <v>41.95</v>
      </c>
    </row>
    <row r="4761" spans="1:4" x14ac:dyDescent="0.2">
      <c r="A4761" s="56">
        <v>9872</v>
      </c>
      <c r="B4761" s="56" t="s">
        <v>6399</v>
      </c>
      <c r="C4761" s="56" t="s">
        <v>2048</v>
      </c>
      <c r="D4761" s="62">
        <v>58.36</v>
      </c>
    </row>
    <row r="4762" spans="1:4" x14ac:dyDescent="0.2">
      <c r="A4762" s="56">
        <v>7667</v>
      </c>
      <c r="B4762" s="56" t="s">
        <v>6400</v>
      </c>
      <c r="C4762" s="56" t="s">
        <v>2048</v>
      </c>
      <c r="D4762" s="62">
        <v>3394.79</v>
      </c>
    </row>
    <row r="4763" spans="1:4" x14ac:dyDescent="0.2">
      <c r="A4763" s="56">
        <v>7660</v>
      </c>
      <c r="B4763" s="56" t="s">
        <v>6401</v>
      </c>
      <c r="C4763" s="56" t="s">
        <v>2048</v>
      </c>
      <c r="D4763" s="62">
        <v>4327.55</v>
      </c>
    </row>
    <row r="4764" spans="1:4" x14ac:dyDescent="0.2">
      <c r="A4764" s="56">
        <v>7676</v>
      </c>
      <c r="B4764" s="56" t="s">
        <v>6402</v>
      </c>
      <c r="C4764" s="56" t="s">
        <v>2048</v>
      </c>
      <c r="D4764" s="62">
        <v>4377.01</v>
      </c>
    </row>
    <row r="4765" spans="1:4" x14ac:dyDescent="0.2">
      <c r="A4765" s="56">
        <v>12426</v>
      </c>
      <c r="B4765" s="56" t="s">
        <v>6403</v>
      </c>
      <c r="C4765" s="56" t="s">
        <v>2005</v>
      </c>
      <c r="D4765" s="62">
        <v>32.31</v>
      </c>
    </row>
    <row r="4766" spans="1:4" x14ac:dyDescent="0.2">
      <c r="A4766" s="56">
        <v>12425</v>
      </c>
      <c r="B4766" s="56" t="s">
        <v>6404</v>
      </c>
      <c r="C4766" s="56" t="s">
        <v>2005</v>
      </c>
      <c r="D4766" s="62">
        <v>44.4</v>
      </c>
    </row>
    <row r="4767" spans="1:4" x14ac:dyDescent="0.2">
      <c r="A4767" s="56">
        <v>12427</v>
      </c>
      <c r="B4767" s="56" t="s">
        <v>6405</v>
      </c>
      <c r="C4767" s="56" t="s">
        <v>2005</v>
      </c>
      <c r="D4767" s="62">
        <v>184.28</v>
      </c>
    </row>
    <row r="4768" spans="1:4" x14ac:dyDescent="0.2">
      <c r="A4768" s="56">
        <v>12428</v>
      </c>
      <c r="B4768" s="56" t="s">
        <v>6406</v>
      </c>
      <c r="C4768" s="56" t="s">
        <v>2005</v>
      </c>
      <c r="D4768" s="62">
        <v>118.28</v>
      </c>
    </row>
    <row r="4769" spans="1:4" x14ac:dyDescent="0.2">
      <c r="A4769" s="56">
        <v>12430</v>
      </c>
      <c r="B4769" s="56" t="s">
        <v>6407</v>
      </c>
      <c r="C4769" s="56" t="s">
        <v>2005</v>
      </c>
      <c r="D4769" s="62">
        <v>39.619999999999997</v>
      </c>
    </row>
    <row r="4770" spans="1:4" x14ac:dyDescent="0.2">
      <c r="A4770" s="56">
        <v>12429</v>
      </c>
      <c r="B4770" s="56" t="s">
        <v>6408</v>
      </c>
      <c r="C4770" s="56" t="s">
        <v>2005</v>
      </c>
      <c r="D4770" s="62">
        <v>297.99</v>
      </c>
    </row>
    <row r="4771" spans="1:4" x14ac:dyDescent="0.2">
      <c r="A4771" s="56">
        <v>12431</v>
      </c>
      <c r="B4771" s="56" t="s">
        <v>6409</v>
      </c>
      <c r="C4771" s="56" t="s">
        <v>2005</v>
      </c>
      <c r="D4771" s="62">
        <v>507.13</v>
      </c>
    </row>
    <row r="4772" spans="1:4" x14ac:dyDescent="0.2">
      <c r="A4772" s="56">
        <v>12432</v>
      </c>
      <c r="B4772" s="56" t="s">
        <v>6410</v>
      </c>
      <c r="C4772" s="56" t="s">
        <v>2005</v>
      </c>
      <c r="D4772" s="62">
        <v>104.3</v>
      </c>
    </row>
    <row r="4773" spans="1:4" x14ac:dyDescent="0.2">
      <c r="A4773" s="56">
        <v>12434</v>
      </c>
      <c r="B4773" s="56" t="s">
        <v>6411</v>
      </c>
      <c r="C4773" s="56" t="s">
        <v>2005</v>
      </c>
      <c r="D4773" s="62">
        <v>33.99</v>
      </c>
    </row>
    <row r="4774" spans="1:4" x14ac:dyDescent="0.2">
      <c r="A4774" s="56">
        <v>12433</v>
      </c>
      <c r="B4774" s="56" t="s">
        <v>6412</v>
      </c>
      <c r="C4774" s="56" t="s">
        <v>2005</v>
      </c>
      <c r="D4774" s="62">
        <v>66.400000000000006</v>
      </c>
    </row>
    <row r="4775" spans="1:4" x14ac:dyDescent="0.2">
      <c r="A4775" s="56">
        <v>12435</v>
      </c>
      <c r="B4775" s="56" t="s">
        <v>6413</v>
      </c>
      <c r="C4775" s="56" t="s">
        <v>2005</v>
      </c>
      <c r="D4775" s="62">
        <v>205.49</v>
      </c>
    </row>
    <row r="4776" spans="1:4" x14ac:dyDescent="0.2">
      <c r="A4776" s="56">
        <v>12437</v>
      </c>
      <c r="B4776" s="56" t="s">
        <v>6414</v>
      </c>
      <c r="C4776" s="56" t="s">
        <v>2005</v>
      </c>
      <c r="D4776" s="62">
        <v>165.96</v>
      </c>
    </row>
    <row r="4777" spans="1:4" x14ac:dyDescent="0.2">
      <c r="A4777" s="56">
        <v>12439</v>
      </c>
      <c r="B4777" s="56" t="s">
        <v>6415</v>
      </c>
      <c r="C4777" s="56" t="s">
        <v>2005</v>
      </c>
      <c r="D4777" s="62">
        <v>53.26</v>
      </c>
    </row>
    <row r="4778" spans="1:4" x14ac:dyDescent="0.2">
      <c r="A4778" s="56">
        <v>12438</v>
      </c>
      <c r="B4778" s="56" t="s">
        <v>6416</v>
      </c>
      <c r="C4778" s="56" t="s">
        <v>2005</v>
      </c>
      <c r="D4778" s="62">
        <v>300.33</v>
      </c>
    </row>
    <row r="4779" spans="1:4" x14ac:dyDescent="0.2">
      <c r="A4779" s="56">
        <v>12436</v>
      </c>
      <c r="B4779" s="56" t="s">
        <v>6417</v>
      </c>
      <c r="C4779" s="56" t="s">
        <v>2005</v>
      </c>
      <c r="D4779" s="62">
        <v>379.38</v>
      </c>
    </row>
    <row r="4780" spans="1:4" x14ac:dyDescent="0.2">
      <c r="A4780" s="56">
        <v>36357</v>
      </c>
      <c r="B4780" s="56" t="s">
        <v>6418</v>
      </c>
      <c r="C4780" s="56" t="s">
        <v>2005</v>
      </c>
      <c r="D4780" s="62">
        <v>137.22</v>
      </c>
    </row>
    <row r="4781" spans="1:4" x14ac:dyDescent="0.2">
      <c r="A4781" s="56">
        <v>12424</v>
      </c>
      <c r="B4781" s="56" t="s">
        <v>6419</v>
      </c>
      <c r="C4781" s="56" t="s">
        <v>2005</v>
      </c>
      <c r="D4781" s="62">
        <v>68.36</v>
      </c>
    </row>
    <row r="4782" spans="1:4" x14ac:dyDescent="0.2">
      <c r="A4782" s="56">
        <v>12440</v>
      </c>
      <c r="B4782" s="56" t="s">
        <v>6420</v>
      </c>
      <c r="C4782" s="56" t="s">
        <v>2005</v>
      </c>
      <c r="D4782" s="62">
        <v>66.08</v>
      </c>
    </row>
    <row r="4783" spans="1:4" x14ac:dyDescent="0.2">
      <c r="A4783" s="56">
        <v>9884</v>
      </c>
      <c r="B4783" s="56" t="s">
        <v>6421</v>
      </c>
      <c r="C4783" s="56" t="s">
        <v>2005</v>
      </c>
      <c r="D4783" s="62">
        <v>49.29</v>
      </c>
    </row>
    <row r="4784" spans="1:4" x14ac:dyDescent="0.2">
      <c r="A4784" s="56">
        <v>9888</v>
      </c>
      <c r="B4784" s="56" t="s">
        <v>6422</v>
      </c>
      <c r="C4784" s="56" t="s">
        <v>2005</v>
      </c>
      <c r="D4784" s="62">
        <v>39.6</v>
      </c>
    </row>
    <row r="4785" spans="1:4" x14ac:dyDescent="0.2">
      <c r="A4785" s="56">
        <v>9883</v>
      </c>
      <c r="B4785" s="56" t="s">
        <v>6423</v>
      </c>
      <c r="C4785" s="56" t="s">
        <v>2005</v>
      </c>
      <c r="D4785" s="62">
        <v>17.28</v>
      </c>
    </row>
    <row r="4786" spans="1:4" x14ac:dyDescent="0.2">
      <c r="A4786" s="56">
        <v>9886</v>
      </c>
      <c r="B4786" s="56" t="s">
        <v>6424</v>
      </c>
      <c r="C4786" s="56" t="s">
        <v>2005</v>
      </c>
      <c r="D4786" s="62">
        <v>23.67</v>
      </c>
    </row>
    <row r="4787" spans="1:4" x14ac:dyDescent="0.2">
      <c r="A4787" s="56">
        <v>9889</v>
      </c>
      <c r="B4787" s="56" t="s">
        <v>6425</v>
      </c>
      <c r="C4787" s="56" t="s">
        <v>2005</v>
      </c>
      <c r="D4787" s="62">
        <v>119.91</v>
      </c>
    </row>
    <row r="4788" spans="1:4" x14ac:dyDescent="0.2">
      <c r="A4788" s="56">
        <v>9887</v>
      </c>
      <c r="B4788" s="56" t="s">
        <v>6426</v>
      </c>
      <c r="C4788" s="56" t="s">
        <v>2005</v>
      </c>
      <c r="D4788" s="62">
        <v>72.47</v>
      </c>
    </row>
    <row r="4789" spans="1:4" x14ac:dyDescent="0.2">
      <c r="A4789" s="56">
        <v>9885</v>
      </c>
      <c r="B4789" s="56" t="s">
        <v>6427</v>
      </c>
      <c r="C4789" s="56" t="s">
        <v>2005</v>
      </c>
      <c r="D4789" s="62">
        <v>22.88</v>
      </c>
    </row>
    <row r="4790" spans="1:4" x14ac:dyDescent="0.2">
      <c r="A4790" s="56">
        <v>9890</v>
      </c>
      <c r="B4790" s="56" t="s">
        <v>6428</v>
      </c>
      <c r="C4790" s="56" t="s">
        <v>2005</v>
      </c>
      <c r="D4790" s="62">
        <v>185.77</v>
      </c>
    </row>
    <row r="4791" spans="1:4" x14ac:dyDescent="0.2">
      <c r="A4791" s="56">
        <v>9891</v>
      </c>
      <c r="B4791" s="56" t="s">
        <v>6429</v>
      </c>
      <c r="C4791" s="56" t="s">
        <v>2005</v>
      </c>
      <c r="D4791" s="62">
        <v>260.79000000000002</v>
      </c>
    </row>
    <row r="4792" spans="1:4" x14ac:dyDescent="0.2">
      <c r="A4792" s="56">
        <v>36313</v>
      </c>
      <c r="B4792" s="56" t="s">
        <v>6430</v>
      </c>
      <c r="C4792" s="56" t="s">
        <v>2005</v>
      </c>
      <c r="D4792" s="62">
        <v>14.36</v>
      </c>
    </row>
    <row r="4793" spans="1:4" x14ac:dyDescent="0.2">
      <c r="A4793" s="56">
        <v>36316</v>
      </c>
      <c r="B4793" s="56" t="s">
        <v>6431</v>
      </c>
      <c r="C4793" s="56" t="s">
        <v>2005</v>
      </c>
      <c r="D4793" s="62">
        <v>22.36</v>
      </c>
    </row>
    <row r="4794" spans="1:4" x14ac:dyDescent="0.2">
      <c r="A4794" s="56">
        <v>64</v>
      </c>
      <c r="B4794" s="56" t="s">
        <v>6432</v>
      </c>
      <c r="C4794" s="56" t="s">
        <v>2005</v>
      </c>
      <c r="D4794" s="62">
        <v>5.55</v>
      </c>
    </row>
    <row r="4795" spans="1:4" x14ac:dyDescent="0.2">
      <c r="A4795" s="56">
        <v>37423</v>
      </c>
      <c r="B4795" s="56" t="s">
        <v>6433</v>
      </c>
      <c r="C4795" s="56" t="s">
        <v>2005</v>
      </c>
      <c r="D4795" s="62">
        <v>13.71</v>
      </c>
    </row>
    <row r="4796" spans="1:4" x14ac:dyDescent="0.2">
      <c r="A4796" s="56">
        <v>9892</v>
      </c>
      <c r="B4796" s="56" t="s">
        <v>6434</v>
      </c>
      <c r="C4796" s="56" t="s">
        <v>2005</v>
      </c>
      <c r="D4796" s="62">
        <v>6.72</v>
      </c>
    </row>
    <row r="4797" spans="1:4" x14ac:dyDescent="0.2">
      <c r="A4797" s="56">
        <v>9901</v>
      </c>
      <c r="B4797" s="56" t="s">
        <v>6435</v>
      </c>
      <c r="C4797" s="56" t="s">
        <v>2005</v>
      </c>
      <c r="D4797" s="62">
        <v>32.51</v>
      </c>
    </row>
    <row r="4798" spans="1:4" x14ac:dyDescent="0.2">
      <c r="A4798" s="56">
        <v>9900</v>
      </c>
      <c r="B4798" s="56" t="s">
        <v>6436</v>
      </c>
      <c r="C4798" s="56" t="s">
        <v>2005</v>
      </c>
      <c r="D4798" s="62">
        <v>18.829999999999998</v>
      </c>
    </row>
    <row r="4799" spans="1:4" x14ac:dyDescent="0.2">
      <c r="A4799" s="56">
        <v>9899</v>
      </c>
      <c r="B4799" s="56" t="s">
        <v>6437</v>
      </c>
      <c r="C4799" s="56" t="s">
        <v>2005</v>
      </c>
      <c r="D4799" s="62">
        <v>8.44</v>
      </c>
    </row>
    <row r="4800" spans="1:4" x14ac:dyDescent="0.2">
      <c r="A4800" s="56">
        <v>9908</v>
      </c>
      <c r="B4800" s="56" t="s">
        <v>6438</v>
      </c>
      <c r="C4800" s="56" t="s">
        <v>2005</v>
      </c>
      <c r="D4800" s="62">
        <v>379.7</v>
      </c>
    </row>
    <row r="4801" spans="1:4" x14ac:dyDescent="0.2">
      <c r="A4801" s="56">
        <v>9905</v>
      </c>
      <c r="B4801" s="56" t="s">
        <v>6439</v>
      </c>
      <c r="C4801" s="56" t="s">
        <v>2005</v>
      </c>
      <c r="D4801" s="62">
        <v>6.6</v>
      </c>
    </row>
    <row r="4802" spans="1:4" x14ac:dyDescent="0.2">
      <c r="A4802" s="56">
        <v>9906</v>
      </c>
      <c r="B4802" s="56" t="s">
        <v>6440</v>
      </c>
      <c r="C4802" s="56" t="s">
        <v>2005</v>
      </c>
      <c r="D4802" s="62">
        <v>7.96</v>
      </c>
    </row>
    <row r="4803" spans="1:4" x14ac:dyDescent="0.2">
      <c r="A4803" s="56">
        <v>9895</v>
      </c>
      <c r="B4803" s="56" t="s">
        <v>6441</v>
      </c>
      <c r="C4803" s="56" t="s">
        <v>2005</v>
      </c>
      <c r="D4803" s="62">
        <v>13.41</v>
      </c>
    </row>
    <row r="4804" spans="1:4" x14ac:dyDescent="0.2">
      <c r="A4804" s="56">
        <v>9894</v>
      </c>
      <c r="B4804" s="56" t="s">
        <v>6442</v>
      </c>
      <c r="C4804" s="56" t="s">
        <v>2005</v>
      </c>
      <c r="D4804" s="62">
        <v>25.8</v>
      </c>
    </row>
    <row r="4805" spans="1:4" x14ac:dyDescent="0.2">
      <c r="A4805" s="56">
        <v>9897</v>
      </c>
      <c r="B4805" s="56" t="s">
        <v>6443</v>
      </c>
      <c r="C4805" s="56" t="s">
        <v>2005</v>
      </c>
      <c r="D4805" s="62">
        <v>27.55</v>
      </c>
    </row>
    <row r="4806" spans="1:4" x14ac:dyDescent="0.2">
      <c r="A4806" s="56">
        <v>9910</v>
      </c>
      <c r="B4806" s="56" t="s">
        <v>6444</v>
      </c>
      <c r="C4806" s="56" t="s">
        <v>2005</v>
      </c>
      <c r="D4806" s="62">
        <v>71.67</v>
      </c>
    </row>
    <row r="4807" spans="1:4" x14ac:dyDescent="0.2">
      <c r="A4807" s="56">
        <v>9909</v>
      </c>
      <c r="B4807" s="56" t="s">
        <v>6445</v>
      </c>
      <c r="C4807" s="56" t="s">
        <v>2005</v>
      </c>
      <c r="D4807" s="62">
        <v>145.96</v>
      </c>
    </row>
    <row r="4808" spans="1:4" x14ac:dyDescent="0.2">
      <c r="A4808" s="56">
        <v>9907</v>
      </c>
      <c r="B4808" s="56" t="s">
        <v>6446</v>
      </c>
      <c r="C4808" s="56" t="s">
        <v>2005</v>
      </c>
      <c r="D4808" s="62">
        <v>172.34</v>
      </c>
    </row>
    <row r="4809" spans="1:4" x14ac:dyDescent="0.2">
      <c r="A4809" s="56">
        <v>20973</v>
      </c>
      <c r="B4809" s="56" t="s">
        <v>6447</v>
      </c>
      <c r="C4809" s="56" t="s">
        <v>2005</v>
      </c>
      <c r="D4809" s="62">
        <v>122.17</v>
      </c>
    </row>
    <row r="4810" spans="1:4" x14ac:dyDescent="0.2">
      <c r="A4810" s="56">
        <v>20974</v>
      </c>
      <c r="B4810" s="56" t="s">
        <v>6448</v>
      </c>
      <c r="C4810" s="56" t="s">
        <v>2005</v>
      </c>
      <c r="D4810" s="62">
        <v>174.79</v>
      </c>
    </row>
    <row r="4811" spans="1:4" x14ac:dyDescent="0.2">
      <c r="A4811" s="56">
        <v>37989</v>
      </c>
      <c r="B4811" s="56" t="s">
        <v>6449</v>
      </c>
      <c r="C4811" s="56" t="s">
        <v>2005</v>
      </c>
      <c r="D4811" s="62">
        <v>13.91</v>
      </c>
    </row>
    <row r="4812" spans="1:4" x14ac:dyDescent="0.2">
      <c r="A4812" s="56">
        <v>37990</v>
      </c>
      <c r="B4812" s="56" t="s">
        <v>6450</v>
      </c>
      <c r="C4812" s="56" t="s">
        <v>2005</v>
      </c>
      <c r="D4812" s="62">
        <v>15.34</v>
      </c>
    </row>
    <row r="4813" spans="1:4" x14ac:dyDescent="0.2">
      <c r="A4813" s="56">
        <v>37991</v>
      </c>
      <c r="B4813" s="56" t="s">
        <v>6451</v>
      </c>
      <c r="C4813" s="56" t="s">
        <v>2005</v>
      </c>
      <c r="D4813" s="62">
        <v>20.43</v>
      </c>
    </row>
    <row r="4814" spans="1:4" x14ac:dyDescent="0.2">
      <c r="A4814" s="56">
        <v>37992</v>
      </c>
      <c r="B4814" s="56" t="s">
        <v>6452</v>
      </c>
      <c r="C4814" s="56" t="s">
        <v>2005</v>
      </c>
      <c r="D4814" s="62">
        <v>31.69</v>
      </c>
    </row>
    <row r="4815" spans="1:4" x14ac:dyDescent="0.2">
      <c r="A4815" s="56">
        <v>37993</v>
      </c>
      <c r="B4815" s="56" t="s">
        <v>6453</v>
      </c>
      <c r="C4815" s="56" t="s">
        <v>2005</v>
      </c>
      <c r="D4815" s="62">
        <v>48.09</v>
      </c>
    </row>
    <row r="4816" spans="1:4" x14ac:dyDescent="0.2">
      <c r="A4816" s="56">
        <v>37994</v>
      </c>
      <c r="B4816" s="56" t="s">
        <v>6454</v>
      </c>
      <c r="C4816" s="56" t="s">
        <v>2005</v>
      </c>
      <c r="D4816" s="62">
        <v>114.51</v>
      </c>
    </row>
    <row r="4817" spans="1:4" x14ac:dyDescent="0.2">
      <c r="A4817" s="56">
        <v>37995</v>
      </c>
      <c r="B4817" s="56" t="s">
        <v>6455</v>
      </c>
      <c r="C4817" s="56" t="s">
        <v>2005</v>
      </c>
      <c r="D4817" s="62">
        <v>149.26</v>
      </c>
    </row>
    <row r="4818" spans="1:4" x14ac:dyDescent="0.2">
      <c r="A4818" s="56">
        <v>37996</v>
      </c>
      <c r="B4818" s="56" t="s">
        <v>6456</v>
      </c>
      <c r="C4818" s="56" t="s">
        <v>2005</v>
      </c>
      <c r="D4818" s="62">
        <v>227.28</v>
      </c>
    </row>
    <row r="4819" spans="1:4" x14ac:dyDescent="0.2">
      <c r="A4819" s="56">
        <v>13883</v>
      </c>
      <c r="B4819" s="56" t="s">
        <v>6457</v>
      </c>
      <c r="C4819" s="56" t="s">
        <v>2005</v>
      </c>
      <c r="D4819" s="62">
        <v>124216.22</v>
      </c>
    </row>
    <row r="4820" spans="1:4" x14ac:dyDescent="0.2">
      <c r="A4820" s="56">
        <v>38604</v>
      </c>
      <c r="B4820" s="56" t="s">
        <v>6458</v>
      </c>
      <c r="C4820" s="56" t="s">
        <v>2005</v>
      </c>
      <c r="D4820" s="62">
        <v>154709.66</v>
      </c>
    </row>
    <row r="4821" spans="1:4" x14ac:dyDescent="0.2">
      <c r="A4821" s="56">
        <v>10601</v>
      </c>
      <c r="B4821" s="56" t="s">
        <v>6459</v>
      </c>
      <c r="C4821" s="56" t="s">
        <v>2005</v>
      </c>
      <c r="D4821" s="62">
        <v>3009411.44</v>
      </c>
    </row>
    <row r="4822" spans="1:4" x14ac:dyDescent="0.2">
      <c r="A4822" s="56">
        <v>44469</v>
      </c>
      <c r="B4822" s="56" t="s">
        <v>6460</v>
      </c>
      <c r="C4822" s="56" t="s">
        <v>2005</v>
      </c>
      <c r="D4822" s="62">
        <v>7923674.1100000003</v>
      </c>
    </row>
    <row r="4823" spans="1:4" x14ac:dyDescent="0.2">
      <c r="A4823" s="56">
        <v>13894</v>
      </c>
      <c r="B4823" s="56" t="s">
        <v>6461</v>
      </c>
      <c r="C4823" s="56" t="s">
        <v>2005</v>
      </c>
      <c r="D4823" s="62">
        <v>392649.25</v>
      </c>
    </row>
    <row r="4824" spans="1:4" x14ac:dyDescent="0.2">
      <c r="A4824" s="56">
        <v>13895</v>
      </c>
      <c r="B4824" s="56" t="s">
        <v>6462</v>
      </c>
      <c r="C4824" s="56" t="s">
        <v>2005</v>
      </c>
      <c r="D4824" s="62">
        <v>527982.35</v>
      </c>
    </row>
    <row r="4825" spans="1:4" x14ac:dyDescent="0.2">
      <c r="A4825" s="56">
        <v>13892</v>
      </c>
      <c r="B4825" s="56" t="s">
        <v>6463</v>
      </c>
      <c r="C4825" s="56" t="s">
        <v>2005</v>
      </c>
      <c r="D4825" s="62">
        <v>647029.46</v>
      </c>
    </row>
    <row r="4826" spans="1:4" x14ac:dyDescent="0.2">
      <c r="A4826" s="56">
        <v>9914</v>
      </c>
      <c r="B4826" s="56" t="s">
        <v>6464</v>
      </c>
      <c r="C4826" s="56" t="s">
        <v>2005</v>
      </c>
      <c r="D4826" s="62">
        <v>700000</v>
      </c>
    </row>
    <row r="4827" spans="1:4" x14ac:dyDescent="0.2">
      <c r="A4827" s="56">
        <v>36485</v>
      </c>
      <c r="B4827" s="56" t="s">
        <v>6465</v>
      </c>
      <c r="C4827" s="56" t="s">
        <v>2005</v>
      </c>
      <c r="D4827" s="62">
        <v>608840.39</v>
      </c>
    </row>
    <row r="4828" spans="1:4" x14ac:dyDescent="0.2">
      <c r="A4828" s="56">
        <v>9912</v>
      </c>
      <c r="B4828" s="56" t="s">
        <v>6466</v>
      </c>
      <c r="C4828" s="56" t="s">
        <v>2005</v>
      </c>
      <c r="D4828" s="62">
        <v>2450000</v>
      </c>
    </row>
    <row r="4829" spans="1:4" x14ac:dyDescent="0.2">
      <c r="A4829" s="56">
        <v>9921</v>
      </c>
      <c r="B4829" s="56" t="s">
        <v>6467</v>
      </c>
      <c r="C4829" s="56" t="s">
        <v>2005</v>
      </c>
      <c r="D4829" s="62">
        <v>1263825.8799999999</v>
      </c>
    </row>
    <row r="4830" spans="1:4" x14ac:dyDescent="0.2">
      <c r="A4830" s="56">
        <v>21112</v>
      </c>
      <c r="B4830" s="56" t="s">
        <v>237</v>
      </c>
      <c r="C4830" s="56" t="s">
        <v>2005</v>
      </c>
      <c r="D4830" s="62">
        <v>279.08999999999997</v>
      </c>
    </row>
    <row r="4831" spans="1:4" x14ac:dyDescent="0.2">
      <c r="A4831" s="56">
        <v>10228</v>
      </c>
      <c r="B4831" s="56" t="s">
        <v>6468</v>
      </c>
      <c r="C4831" s="56" t="s">
        <v>2005</v>
      </c>
      <c r="D4831" s="62">
        <v>324.22000000000003</v>
      </c>
    </row>
    <row r="4832" spans="1:4" x14ac:dyDescent="0.2">
      <c r="A4832" s="56">
        <v>11781</v>
      </c>
      <c r="B4832" s="56" t="s">
        <v>6469</v>
      </c>
      <c r="C4832" s="56" t="s">
        <v>2005</v>
      </c>
      <c r="D4832" s="62">
        <v>262.66000000000003</v>
      </c>
    </row>
    <row r="4833" spans="1:4" x14ac:dyDescent="0.2">
      <c r="A4833" s="56">
        <v>37588</v>
      </c>
      <c r="B4833" s="56" t="s">
        <v>6470</v>
      </c>
      <c r="C4833" s="56" t="s">
        <v>2005</v>
      </c>
      <c r="D4833" s="62">
        <v>52.14</v>
      </c>
    </row>
    <row r="4834" spans="1:4" x14ac:dyDescent="0.2">
      <c r="A4834" s="56">
        <v>11746</v>
      </c>
      <c r="B4834" s="56" t="s">
        <v>6471</v>
      </c>
      <c r="C4834" s="56" t="s">
        <v>2005</v>
      </c>
      <c r="D4834" s="62">
        <v>79.430000000000007</v>
      </c>
    </row>
    <row r="4835" spans="1:4" x14ac:dyDescent="0.2">
      <c r="A4835" s="56">
        <v>11751</v>
      </c>
      <c r="B4835" s="56" t="s">
        <v>6472</v>
      </c>
      <c r="C4835" s="56" t="s">
        <v>2005</v>
      </c>
      <c r="D4835" s="62">
        <v>142.66</v>
      </c>
    </row>
    <row r="4836" spans="1:4" x14ac:dyDescent="0.2">
      <c r="A4836" s="56">
        <v>11750</v>
      </c>
      <c r="B4836" s="56" t="s">
        <v>6473</v>
      </c>
      <c r="C4836" s="56" t="s">
        <v>2005</v>
      </c>
      <c r="D4836" s="62">
        <v>118.39</v>
      </c>
    </row>
    <row r="4837" spans="1:4" x14ac:dyDescent="0.2">
      <c r="A4837" s="56">
        <v>11748</v>
      </c>
      <c r="B4837" s="56" t="s">
        <v>6474</v>
      </c>
      <c r="C4837" s="56" t="s">
        <v>2005</v>
      </c>
      <c r="D4837" s="62">
        <v>50.97</v>
      </c>
    </row>
    <row r="4838" spans="1:4" x14ac:dyDescent="0.2">
      <c r="A4838" s="56">
        <v>11747</v>
      </c>
      <c r="B4838" s="56" t="s">
        <v>6475</v>
      </c>
      <c r="C4838" s="56" t="s">
        <v>2005</v>
      </c>
      <c r="D4838" s="62">
        <v>219.98</v>
      </c>
    </row>
    <row r="4839" spans="1:4" x14ac:dyDescent="0.2">
      <c r="A4839" s="56">
        <v>11749</v>
      </c>
      <c r="B4839" s="56" t="s">
        <v>6476</v>
      </c>
      <c r="C4839" s="56" t="s">
        <v>2005</v>
      </c>
      <c r="D4839" s="62">
        <v>58.83</v>
      </c>
    </row>
    <row r="4840" spans="1:4" x14ac:dyDescent="0.2">
      <c r="A4840" s="56">
        <v>10236</v>
      </c>
      <c r="B4840" s="56" t="s">
        <v>6477</v>
      </c>
      <c r="C4840" s="56" t="s">
        <v>2005</v>
      </c>
      <c r="D4840" s="62">
        <v>100.64</v>
      </c>
    </row>
    <row r="4841" spans="1:4" x14ac:dyDescent="0.2">
      <c r="A4841" s="56">
        <v>10233</v>
      </c>
      <c r="B4841" s="56" t="s">
        <v>6478</v>
      </c>
      <c r="C4841" s="56" t="s">
        <v>2005</v>
      </c>
      <c r="D4841" s="62">
        <v>94.31</v>
      </c>
    </row>
    <row r="4842" spans="1:4" x14ac:dyDescent="0.2">
      <c r="A4842" s="56">
        <v>10234</v>
      </c>
      <c r="B4842" s="56" t="s">
        <v>6479</v>
      </c>
      <c r="C4842" s="56" t="s">
        <v>2005</v>
      </c>
      <c r="D4842" s="62">
        <v>59.41</v>
      </c>
    </row>
    <row r="4843" spans="1:4" x14ac:dyDescent="0.2">
      <c r="A4843" s="56">
        <v>10231</v>
      </c>
      <c r="B4843" s="56" t="s">
        <v>6480</v>
      </c>
      <c r="C4843" s="56" t="s">
        <v>2005</v>
      </c>
      <c r="D4843" s="62">
        <v>272.44</v>
      </c>
    </row>
    <row r="4844" spans="1:4" x14ac:dyDescent="0.2">
      <c r="A4844" s="56">
        <v>10232</v>
      </c>
      <c r="B4844" s="56" t="s">
        <v>6481</v>
      </c>
      <c r="C4844" s="56" t="s">
        <v>2005</v>
      </c>
      <c r="D4844" s="62">
        <v>152.44999999999999</v>
      </c>
    </row>
    <row r="4845" spans="1:4" x14ac:dyDescent="0.2">
      <c r="A4845" s="56">
        <v>10229</v>
      </c>
      <c r="B4845" s="56" t="s">
        <v>6482</v>
      </c>
      <c r="C4845" s="56" t="s">
        <v>2005</v>
      </c>
      <c r="D4845" s="62">
        <v>53.73</v>
      </c>
    </row>
    <row r="4846" spans="1:4" x14ac:dyDescent="0.2">
      <c r="A4846" s="56">
        <v>10235</v>
      </c>
      <c r="B4846" s="56" t="s">
        <v>6483</v>
      </c>
      <c r="C4846" s="56" t="s">
        <v>2005</v>
      </c>
      <c r="D4846" s="62">
        <v>373.49</v>
      </c>
    </row>
    <row r="4847" spans="1:4" x14ac:dyDescent="0.2">
      <c r="A4847" s="56">
        <v>10230</v>
      </c>
      <c r="B4847" s="56" t="s">
        <v>6484</v>
      </c>
      <c r="C4847" s="56" t="s">
        <v>2005</v>
      </c>
      <c r="D4847" s="62">
        <v>657.3</v>
      </c>
    </row>
    <row r="4848" spans="1:4" x14ac:dyDescent="0.2">
      <c r="A4848" s="56">
        <v>10409</v>
      </c>
      <c r="B4848" s="56" t="s">
        <v>6485</v>
      </c>
      <c r="C4848" s="56" t="s">
        <v>2005</v>
      </c>
      <c r="D4848" s="62">
        <v>195.28</v>
      </c>
    </row>
    <row r="4849" spans="1:4" x14ac:dyDescent="0.2">
      <c r="A4849" s="56">
        <v>10411</v>
      </c>
      <c r="B4849" s="56" t="s">
        <v>6486</v>
      </c>
      <c r="C4849" s="56" t="s">
        <v>2005</v>
      </c>
      <c r="D4849" s="62">
        <v>174.73</v>
      </c>
    </row>
    <row r="4850" spans="1:4" x14ac:dyDescent="0.2">
      <c r="A4850" s="56">
        <v>10404</v>
      </c>
      <c r="B4850" s="56" t="s">
        <v>6487</v>
      </c>
      <c r="C4850" s="56" t="s">
        <v>2005</v>
      </c>
      <c r="D4850" s="62">
        <v>70.86</v>
      </c>
    </row>
    <row r="4851" spans="1:4" x14ac:dyDescent="0.2">
      <c r="A4851" s="56">
        <v>10410</v>
      </c>
      <c r="B4851" s="56" t="s">
        <v>6488</v>
      </c>
      <c r="C4851" s="56" t="s">
        <v>2005</v>
      </c>
      <c r="D4851" s="62">
        <v>116.72</v>
      </c>
    </row>
    <row r="4852" spans="1:4" x14ac:dyDescent="0.2">
      <c r="A4852" s="56">
        <v>10405</v>
      </c>
      <c r="B4852" s="56" t="s">
        <v>6489</v>
      </c>
      <c r="C4852" s="56" t="s">
        <v>2005</v>
      </c>
      <c r="D4852" s="62">
        <v>391.24</v>
      </c>
    </row>
    <row r="4853" spans="1:4" x14ac:dyDescent="0.2">
      <c r="A4853" s="56">
        <v>10408</v>
      </c>
      <c r="B4853" s="56" t="s">
        <v>6490</v>
      </c>
      <c r="C4853" s="56" t="s">
        <v>2005</v>
      </c>
      <c r="D4853" s="62">
        <v>273.58</v>
      </c>
    </row>
    <row r="4854" spans="1:4" x14ac:dyDescent="0.2">
      <c r="A4854" s="56">
        <v>10412</v>
      </c>
      <c r="B4854" s="56" t="s">
        <v>891</v>
      </c>
      <c r="C4854" s="56" t="s">
        <v>2005</v>
      </c>
      <c r="D4854" s="62">
        <v>85.88</v>
      </c>
    </row>
    <row r="4855" spans="1:4" x14ac:dyDescent="0.2">
      <c r="A4855" s="56">
        <v>10406</v>
      </c>
      <c r="B4855" s="56" t="s">
        <v>6491</v>
      </c>
      <c r="C4855" s="56" t="s">
        <v>2005</v>
      </c>
      <c r="D4855" s="62">
        <v>540.38</v>
      </c>
    </row>
    <row r="4856" spans="1:4" x14ac:dyDescent="0.2">
      <c r="A4856" s="56">
        <v>10407</v>
      </c>
      <c r="B4856" s="56" t="s">
        <v>6492</v>
      </c>
      <c r="C4856" s="56" t="s">
        <v>2005</v>
      </c>
      <c r="D4856" s="62">
        <v>838.13</v>
      </c>
    </row>
    <row r="4857" spans="1:4" x14ac:dyDescent="0.2">
      <c r="A4857" s="56">
        <v>10416</v>
      </c>
      <c r="B4857" s="56" t="s">
        <v>6493</v>
      </c>
      <c r="C4857" s="56" t="s">
        <v>2005</v>
      </c>
      <c r="D4857" s="62">
        <v>103.96</v>
      </c>
    </row>
    <row r="4858" spans="1:4" x14ac:dyDescent="0.2">
      <c r="A4858" s="56">
        <v>10419</v>
      </c>
      <c r="B4858" s="56" t="s">
        <v>6494</v>
      </c>
      <c r="C4858" s="56" t="s">
        <v>2005</v>
      </c>
      <c r="D4858" s="62">
        <v>90.24</v>
      </c>
    </row>
    <row r="4859" spans="1:4" x14ac:dyDescent="0.2">
      <c r="A4859" s="56">
        <v>21092</v>
      </c>
      <c r="B4859" s="56" t="s">
        <v>6495</v>
      </c>
      <c r="C4859" s="56" t="s">
        <v>2005</v>
      </c>
      <c r="D4859" s="62">
        <v>51.59</v>
      </c>
    </row>
    <row r="4860" spans="1:4" x14ac:dyDescent="0.2">
      <c r="A4860" s="56">
        <v>10418</v>
      </c>
      <c r="B4860" s="56" t="s">
        <v>6496</v>
      </c>
      <c r="C4860" s="56" t="s">
        <v>2005</v>
      </c>
      <c r="D4860" s="62">
        <v>60.15</v>
      </c>
    </row>
    <row r="4861" spans="1:4" x14ac:dyDescent="0.2">
      <c r="A4861" s="56">
        <v>12657</v>
      </c>
      <c r="B4861" s="56" t="s">
        <v>6497</v>
      </c>
      <c r="C4861" s="56" t="s">
        <v>2005</v>
      </c>
      <c r="D4861" s="62">
        <v>242.72</v>
      </c>
    </row>
    <row r="4862" spans="1:4" x14ac:dyDescent="0.2">
      <c r="A4862" s="56">
        <v>10417</v>
      </c>
      <c r="B4862" s="56" t="s">
        <v>6498</v>
      </c>
      <c r="C4862" s="56" t="s">
        <v>2005</v>
      </c>
      <c r="D4862" s="62">
        <v>151.47</v>
      </c>
    </row>
    <row r="4863" spans="1:4" x14ac:dyDescent="0.2">
      <c r="A4863" s="56">
        <v>10413</v>
      </c>
      <c r="B4863" s="56" t="s">
        <v>6499</v>
      </c>
      <c r="C4863" s="56" t="s">
        <v>2005</v>
      </c>
      <c r="D4863" s="62">
        <v>55.05</v>
      </c>
    </row>
    <row r="4864" spans="1:4" x14ac:dyDescent="0.2">
      <c r="A4864" s="56">
        <v>10414</v>
      </c>
      <c r="B4864" s="56" t="s">
        <v>6500</v>
      </c>
      <c r="C4864" s="56" t="s">
        <v>2005</v>
      </c>
      <c r="D4864" s="62">
        <v>331.46</v>
      </c>
    </row>
    <row r="4865" spans="1:4" x14ac:dyDescent="0.2">
      <c r="A4865" s="56">
        <v>10415</v>
      </c>
      <c r="B4865" s="56" t="s">
        <v>6501</v>
      </c>
      <c r="C4865" s="56" t="s">
        <v>2005</v>
      </c>
      <c r="D4865" s="62">
        <v>575.26</v>
      </c>
    </row>
    <row r="4866" spans="1:4" x14ac:dyDescent="0.2">
      <c r="A4866" s="56">
        <v>38643</v>
      </c>
      <c r="B4866" s="56" t="s">
        <v>6502</v>
      </c>
      <c r="C4866" s="56" t="s">
        <v>2005</v>
      </c>
      <c r="D4866" s="62">
        <v>41.43</v>
      </c>
    </row>
    <row r="4867" spans="1:4" x14ac:dyDescent="0.2">
      <c r="A4867" s="56">
        <v>6157</v>
      </c>
      <c r="B4867" s="56" t="s">
        <v>6503</v>
      </c>
      <c r="C4867" s="56" t="s">
        <v>2005</v>
      </c>
      <c r="D4867" s="62">
        <v>56.6</v>
      </c>
    </row>
    <row r="4868" spans="1:4" x14ac:dyDescent="0.2">
      <c r="A4868" s="56">
        <v>6158</v>
      </c>
      <c r="B4868" s="56" t="s">
        <v>6504</v>
      </c>
      <c r="C4868" s="56" t="s">
        <v>2005</v>
      </c>
      <c r="D4868" s="62">
        <v>7.57</v>
      </c>
    </row>
    <row r="4869" spans="1:4" x14ac:dyDescent="0.2">
      <c r="A4869" s="56">
        <v>6153</v>
      </c>
      <c r="B4869" s="56" t="s">
        <v>6505</v>
      </c>
      <c r="C4869" s="56" t="s">
        <v>2005</v>
      </c>
      <c r="D4869" s="62">
        <v>5.21</v>
      </c>
    </row>
    <row r="4870" spans="1:4" x14ac:dyDescent="0.2">
      <c r="A4870" s="56">
        <v>6156</v>
      </c>
      <c r="B4870" s="56" t="s">
        <v>6506</v>
      </c>
      <c r="C4870" s="56" t="s">
        <v>2005</v>
      </c>
      <c r="D4870" s="62">
        <v>6.49</v>
      </c>
    </row>
    <row r="4871" spans="1:4" x14ac:dyDescent="0.2">
      <c r="A4871" s="56">
        <v>6154</v>
      </c>
      <c r="B4871" s="56" t="s">
        <v>6507</v>
      </c>
      <c r="C4871" s="56" t="s">
        <v>2005</v>
      </c>
      <c r="D4871" s="62">
        <v>9.26</v>
      </c>
    </row>
    <row r="4872" spans="1:4" x14ac:dyDescent="0.2">
      <c r="A4872" s="56">
        <v>6155</v>
      </c>
      <c r="B4872" s="56" t="s">
        <v>6508</v>
      </c>
      <c r="C4872" s="56" t="s">
        <v>2005</v>
      </c>
      <c r="D4872" s="62">
        <v>21.31</v>
      </c>
    </row>
    <row r="4873" spans="1:4" x14ac:dyDescent="0.2">
      <c r="A4873" s="56">
        <v>43595</v>
      </c>
      <c r="B4873" s="56" t="s">
        <v>6509</v>
      </c>
      <c r="C4873" s="56" t="s">
        <v>2005</v>
      </c>
      <c r="D4873" s="62">
        <v>16.5</v>
      </c>
    </row>
    <row r="4874" spans="1:4" x14ac:dyDescent="0.2">
      <c r="A4874" s="56">
        <v>43596</v>
      </c>
      <c r="B4874" s="56" t="s">
        <v>6510</v>
      </c>
      <c r="C4874" s="56" t="s">
        <v>2005</v>
      </c>
      <c r="D4874" s="62">
        <v>19.07</v>
      </c>
    </row>
    <row r="4875" spans="1:4" x14ac:dyDescent="0.2">
      <c r="A4875" s="56">
        <v>38108</v>
      </c>
      <c r="B4875" s="56" t="s">
        <v>6511</v>
      </c>
      <c r="C4875" s="56" t="s">
        <v>2005</v>
      </c>
      <c r="D4875" s="62">
        <v>53.9</v>
      </c>
    </row>
    <row r="4876" spans="1:4" x14ac:dyDescent="0.2">
      <c r="A4876" s="56">
        <v>38087</v>
      </c>
      <c r="B4876" s="56" t="s">
        <v>6512</v>
      </c>
      <c r="C4876" s="56" t="s">
        <v>2005</v>
      </c>
      <c r="D4876" s="62">
        <v>69.33</v>
      </c>
    </row>
    <row r="4877" spans="1:4" x14ac:dyDescent="0.2">
      <c r="A4877" s="56">
        <v>38109</v>
      </c>
      <c r="B4877" s="56" t="s">
        <v>6513</v>
      </c>
      <c r="C4877" s="56" t="s">
        <v>2005</v>
      </c>
      <c r="D4877" s="62">
        <v>86.15</v>
      </c>
    </row>
    <row r="4878" spans="1:4" x14ac:dyDescent="0.2">
      <c r="A4878" s="56">
        <v>38088</v>
      </c>
      <c r="B4878" s="56" t="s">
        <v>6514</v>
      </c>
      <c r="C4878" s="56" t="s">
        <v>2005</v>
      </c>
      <c r="D4878" s="62">
        <v>90.58</v>
      </c>
    </row>
    <row r="4879" spans="1:4" x14ac:dyDescent="0.2">
      <c r="A4879" s="56">
        <v>38110</v>
      </c>
      <c r="B4879" s="56" t="s">
        <v>6515</v>
      </c>
      <c r="C4879" s="56" t="s">
        <v>2005</v>
      </c>
      <c r="D4879" s="62">
        <v>33.14</v>
      </c>
    </row>
    <row r="4880" spans="1:4" x14ac:dyDescent="0.2">
      <c r="A4880" s="56">
        <v>38089</v>
      </c>
      <c r="B4880" s="56" t="s">
        <v>6516</v>
      </c>
      <c r="C4880" s="56" t="s">
        <v>2005</v>
      </c>
      <c r="D4880" s="62">
        <v>57.74</v>
      </c>
    </row>
    <row r="4881" spans="1:4" x14ac:dyDescent="0.2">
      <c r="A4881" s="56">
        <v>38111</v>
      </c>
      <c r="B4881" s="56" t="s">
        <v>6517</v>
      </c>
      <c r="C4881" s="56" t="s">
        <v>2005</v>
      </c>
      <c r="D4881" s="62">
        <v>37.06</v>
      </c>
    </row>
    <row r="4882" spans="1:4" x14ac:dyDescent="0.2">
      <c r="A4882" s="56">
        <v>38090</v>
      </c>
      <c r="B4882" s="56" t="s">
        <v>6518</v>
      </c>
      <c r="C4882" s="56" t="s">
        <v>2005</v>
      </c>
      <c r="D4882" s="62">
        <v>59.68</v>
      </c>
    </row>
    <row r="4883" spans="1:4" x14ac:dyDescent="0.2">
      <c r="A4883" s="56">
        <v>13726</v>
      </c>
      <c r="B4883" s="56" t="s">
        <v>6519</v>
      </c>
      <c r="C4883" s="56" t="s">
        <v>2005</v>
      </c>
      <c r="D4883" s="62">
        <v>80770.91</v>
      </c>
    </row>
    <row r="4884" spans="1:4" x14ac:dyDescent="0.2">
      <c r="A4884" s="56">
        <v>38400</v>
      </c>
      <c r="B4884" s="56" t="s">
        <v>6520</v>
      </c>
      <c r="C4884" s="56" t="s">
        <v>2005</v>
      </c>
      <c r="D4884" s="62">
        <v>16.75</v>
      </c>
    </row>
    <row r="4885" spans="1:4" x14ac:dyDescent="0.2">
      <c r="A4885" s="56">
        <v>12627</v>
      </c>
      <c r="B4885" s="56" t="s">
        <v>6521</v>
      </c>
      <c r="C4885" s="56" t="s">
        <v>2005</v>
      </c>
      <c r="D4885" s="62">
        <v>1.1200000000000001</v>
      </c>
    </row>
    <row r="4886" spans="1:4" x14ac:dyDescent="0.2">
      <c r="A4886" s="56">
        <v>39996</v>
      </c>
      <c r="B4886" s="56" t="s">
        <v>1052</v>
      </c>
      <c r="C4886" s="56" t="s">
        <v>2048</v>
      </c>
      <c r="D4886" s="62">
        <v>3.4</v>
      </c>
    </row>
    <row r="4887" spans="1:4" x14ac:dyDescent="0.2">
      <c r="A4887" s="56">
        <v>10478</v>
      </c>
      <c r="B4887" s="56" t="s">
        <v>6522</v>
      </c>
      <c r="C4887" s="56" t="s">
        <v>2053</v>
      </c>
      <c r="D4887" s="62">
        <v>38.229999999999997</v>
      </c>
    </row>
    <row r="4888" spans="1:4" x14ac:dyDescent="0.2">
      <c r="A4888" s="56">
        <v>10481</v>
      </c>
      <c r="B4888" s="56" t="s">
        <v>6523</v>
      </c>
      <c r="C4888" s="56" t="s">
        <v>2053</v>
      </c>
      <c r="D4888" s="62">
        <v>34</v>
      </c>
    </row>
    <row r="4889" spans="1:4" x14ac:dyDescent="0.2">
      <c r="A4889" s="56">
        <v>10475</v>
      </c>
      <c r="B4889" s="56" t="s">
        <v>6524</v>
      </c>
      <c r="C4889" s="56" t="s">
        <v>2053</v>
      </c>
      <c r="D4889" s="62">
        <v>32.9</v>
      </c>
    </row>
    <row r="4890" spans="1:4" x14ac:dyDescent="0.2">
      <c r="A4890" s="56">
        <v>4031</v>
      </c>
      <c r="B4890" s="56" t="s">
        <v>6525</v>
      </c>
      <c r="C4890" s="56" t="s">
        <v>2376</v>
      </c>
      <c r="D4890" s="62">
        <v>48.96</v>
      </c>
    </row>
    <row r="4891" spans="1:4" x14ac:dyDescent="0.2">
      <c r="A4891" s="56">
        <v>4030</v>
      </c>
      <c r="B4891" s="56" t="s">
        <v>667</v>
      </c>
      <c r="C4891" s="56" t="s">
        <v>2376</v>
      </c>
      <c r="D4891" s="62">
        <v>10.41</v>
      </c>
    </row>
    <row r="4892" spans="1:4" x14ac:dyDescent="0.2">
      <c r="A4892" s="56">
        <v>39399</v>
      </c>
      <c r="B4892" s="56" t="s">
        <v>6526</v>
      </c>
      <c r="C4892" s="56" t="s">
        <v>2005</v>
      </c>
      <c r="D4892" s="62">
        <v>1513.42</v>
      </c>
    </row>
    <row r="4893" spans="1:4" x14ac:dyDescent="0.2">
      <c r="A4893" s="56">
        <v>39400</v>
      </c>
      <c r="B4893" s="56" t="s">
        <v>6527</v>
      </c>
      <c r="C4893" s="56" t="s">
        <v>2005</v>
      </c>
      <c r="D4893" s="62">
        <v>1645.02</v>
      </c>
    </row>
    <row r="4894" spans="1:4" x14ac:dyDescent="0.2">
      <c r="A4894" s="56">
        <v>39401</v>
      </c>
      <c r="B4894" s="56" t="s">
        <v>6528</v>
      </c>
      <c r="C4894" s="56" t="s">
        <v>2005</v>
      </c>
      <c r="D4894" s="62">
        <v>1845.32</v>
      </c>
    </row>
    <row r="4895" spans="1:4" x14ac:dyDescent="0.2">
      <c r="A4895" s="56">
        <v>11652</v>
      </c>
      <c r="B4895" s="56" t="s">
        <v>6529</v>
      </c>
      <c r="C4895" s="56" t="s">
        <v>2005</v>
      </c>
      <c r="D4895" s="62">
        <v>3970</v>
      </c>
    </row>
    <row r="4896" spans="1:4" x14ac:dyDescent="0.2">
      <c r="A4896" s="56">
        <v>13896</v>
      </c>
      <c r="B4896" s="56" t="s">
        <v>6530</v>
      </c>
      <c r="C4896" s="56" t="s">
        <v>2005</v>
      </c>
      <c r="D4896" s="62">
        <v>3561.43</v>
      </c>
    </row>
    <row r="4897" spans="1:4" x14ac:dyDescent="0.2">
      <c r="A4897" s="56">
        <v>13475</v>
      </c>
      <c r="B4897" s="56" t="s">
        <v>6531</v>
      </c>
      <c r="C4897" s="56" t="s">
        <v>2005</v>
      </c>
      <c r="D4897" s="62">
        <v>4338.26</v>
      </c>
    </row>
    <row r="4898" spans="1:4" x14ac:dyDescent="0.2">
      <c r="A4898" s="56">
        <v>44491</v>
      </c>
      <c r="B4898" s="56" t="s">
        <v>6532</v>
      </c>
      <c r="C4898" s="56" t="s">
        <v>2005</v>
      </c>
      <c r="D4898" s="62">
        <v>4913566.22</v>
      </c>
    </row>
    <row r="4899" spans="1:4" x14ac:dyDescent="0.2">
      <c r="A4899" s="56">
        <v>44470</v>
      </c>
      <c r="B4899" s="56" t="s">
        <v>6533</v>
      </c>
      <c r="C4899" s="56" t="s">
        <v>2005</v>
      </c>
      <c r="D4899" s="62">
        <v>2068554.35</v>
      </c>
    </row>
    <row r="4900" spans="1:4" x14ac:dyDescent="0.2">
      <c r="A4900" s="56">
        <v>13476</v>
      </c>
      <c r="B4900" s="56" t="s">
        <v>6534</v>
      </c>
      <c r="C4900" s="56" t="s">
        <v>2005</v>
      </c>
      <c r="D4900" s="62">
        <v>2083544.02</v>
      </c>
    </row>
    <row r="4901" spans="1:4" x14ac:dyDescent="0.2">
      <c r="A4901" s="56">
        <v>10488</v>
      </c>
      <c r="B4901" s="56" t="s">
        <v>6535</v>
      </c>
      <c r="C4901" s="56" t="s">
        <v>2005</v>
      </c>
      <c r="D4901" s="62">
        <v>2524236</v>
      </c>
    </row>
    <row r="4902" spans="1:4" x14ac:dyDescent="0.2">
      <c r="A4902" s="56">
        <v>13606</v>
      </c>
      <c r="B4902" s="56" t="s">
        <v>6536</v>
      </c>
      <c r="C4902" s="56" t="s">
        <v>2005</v>
      </c>
      <c r="D4902" s="62">
        <v>2236436.9900000002</v>
      </c>
    </row>
    <row r="4903" spans="1:4" x14ac:dyDescent="0.2">
      <c r="A4903" s="56">
        <v>10489</v>
      </c>
      <c r="B4903" s="56" t="s">
        <v>6537</v>
      </c>
      <c r="C4903" s="56" t="s">
        <v>2142</v>
      </c>
      <c r="D4903" s="62">
        <v>11.62</v>
      </c>
    </row>
    <row r="4904" spans="1:4" x14ac:dyDescent="0.2">
      <c r="A4904" s="56">
        <v>41073</v>
      </c>
      <c r="B4904" s="56" t="s">
        <v>6538</v>
      </c>
      <c r="C4904" s="56" t="s">
        <v>2144</v>
      </c>
      <c r="D4904" s="62">
        <v>2050.0300000000002</v>
      </c>
    </row>
    <row r="4905" spans="1:4" x14ac:dyDescent="0.2">
      <c r="A4905" s="56">
        <v>34391</v>
      </c>
      <c r="B4905" s="56" t="s">
        <v>579</v>
      </c>
      <c r="C4905" s="56" t="s">
        <v>2376</v>
      </c>
      <c r="D4905" s="62">
        <v>718.12</v>
      </c>
    </row>
    <row r="4906" spans="1:4" x14ac:dyDescent="0.2">
      <c r="A4906" s="56">
        <v>10496</v>
      </c>
      <c r="B4906" s="56" t="s">
        <v>6539</v>
      </c>
      <c r="C4906" s="56" t="s">
        <v>2376</v>
      </c>
      <c r="D4906" s="62">
        <v>625</v>
      </c>
    </row>
    <row r="4907" spans="1:4" x14ac:dyDescent="0.2">
      <c r="A4907" s="56">
        <v>10497</v>
      </c>
      <c r="B4907" s="56" t="s">
        <v>6540</v>
      </c>
      <c r="C4907" s="56" t="s">
        <v>2376</v>
      </c>
      <c r="D4907" s="62">
        <v>1624.99</v>
      </c>
    </row>
    <row r="4908" spans="1:4" x14ac:dyDescent="0.2">
      <c r="A4908" s="56">
        <v>10504</v>
      </c>
      <c r="B4908" s="56" t="s">
        <v>6541</v>
      </c>
      <c r="C4908" s="56" t="s">
        <v>2376</v>
      </c>
      <c r="D4908" s="62">
        <v>1900</v>
      </c>
    </row>
    <row r="4909" spans="1:4" x14ac:dyDescent="0.2">
      <c r="A4909" s="56">
        <v>34390</v>
      </c>
      <c r="B4909" s="56" t="s">
        <v>6542</v>
      </c>
      <c r="C4909" s="56" t="s">
        <v>2376</v>
      </c>
      <c r="D4909" s="62">
        <v>559.99</v>
      </c>
    </row>
    <row r="4910" spans="1:4" x14ac:dyDescent="0.2">
      <c r="A4910" s="56">
        <v>34389</v>
      </c>
      <c r="B4910" s="56" t="s">
        <v>6543</v>
      </c>
      <c r="C4910" s="56" t="s">
        <v>2376</v>
      </c>
      <c r="D4910" s="62">
        <v>175</v>
      </c>
    </row>
    <row r="4911" spans="1:4" x14ac:dyDescent="0.2">
      <c r="A4911" s="56">
        <v>34388</v>
      </c>
      <c r="B4911" s="56" t="s">
        <v>6544</v>
      </c>
      <c r="C4911" s="56" t="s">
        <v>2376</v>
      </c>
      <c r="D4911" s="62">
        <v>248.72</v>
      </c>
    </row>
    <row r="4912" spans="1:4" x14ac:dyDescent="0.2">
      <c r="A4912" s="56">
        <v>34387</v>
      </c>
      <c r="B4912" s="56" t="s">
        <v>6545</v>
      </c>
      <c r="C4912" s="56" t="s">
        <v>2376</v>
      </c>
      <c r="D4912" s="62">
        <v>403.75</v>
      </c>
    </row>
    <row r="4913" spans="1:4" x14ac:dyDescent="0.2">
      <c r="A4913" s="56">
        <v>11188</v>
      </c>
      <c r="B4913" s="56" t="s">
        <v>6546</v>
      </c>
      <c r="C4913" s="56" t="s">
        <v>2376</v>
      </c>
      <c r="D4913" s="62">
        <v>199.99</v>
      </c>
    </row>
    <row r="4914" spans="1:4" x14ac:dyDescent="0.2">
      <c r="A4914" s="56">
        <v>11189</v>
      </c>
      <c r="B4914" s="56" t="s">
        <v>6547</v>
      </c>
      <c r="C4914" s="56" t="s">
        <v>2376</v>
      </c>
      <c r="D4914" s="62">
        <v>300</v>
      </c>
    </row>
    <row r="4915" spans="1:4" x14ac:dyDescent="0.2">
      <c r="A4915" s="56">
        <v>21107</v>
      </c>
      <c r="B4915" s="56" t="s">
        <v>6548</v>
      </c>
      <c r="C4915" s="56" t="s">
        <v>2376</v>
      </c>
      <c r="D4915" s="62">
        <v>215.89</v>
      </c>
    </row>
    <row r="4916" spans="1:4" x14ac:dyDescent="0.2">
      <c r="A4916" s="56">
        <v>34386</v>
      </c>
      <c r="B4916" s="56" t="s">
        <v>6549</v>
      </c>
      <c r="C4916" s="56" t="s">
        <v>2376</v>
      </c>
      <c r="D4916" s="62">
        <v>375</v>
      </c>
    </row>
    <row r="4917" spans="1:4" x14ac:dyDescent="0.2">
      <c r="A4917" s="56">
        <v>10490</v>
      </c>
      <c r="B4917" s="56" t="s">
        <v>6550</v>
      </c>
      <c r="C4917" s="56" t="s">
        <v>2376</v>
      </c>
      <c r="D4917" s="62">
        <v>131.25</v>
      </c>
    </row>
    <row r="4918" spans="1:4" x14ac:dyDescent="0.2">
      <c r="A4918" s="56">
        <v>10492</v>
      </c>
      <c r="B4918" s="56" t="s">
        <v>6551</v>
      </c>
      <c r="C4918" s="56" t="s">
        <v>2376</v>
      </c>
      <c r="D4918" s="62">
        <v>150</v>
      </c>
    </row>
    <row r="4919" spans="1:4" x14ac:dyDescent="0.2">
      <c r="A4919" s="56">
        <v>10493</v>
      </c>
      <c r="B4919" s="56" t="s">
        <v>6552</v>
      </c>
      <c r="C4919" s="56" t="s">
        <v>2376</v>
      </c>
      <c r="D4919" s="62">
        <v>175</v>
      </c>
    </row>
    <row r="4920" spans="1:4" x14ac:dyDescent="0.2">
      <c r="A4920" s="56">
        <v>10491</v>
      </c>
      <c r="B4920" s="56" t="s">
        <v>6553</v>
      </c>
      <c r="C4920" s="56" t="s">
        <v>2376</v>
      </c>
      <c r="D4920" s="62">
        <v>212.5</v>
      </c>
    </row>
    <row r="4921" spans="1:4" x14ac:dyDescent="0.2">
      <c r="A4921" s="56">
        <v>34385</v>
      </c>
      <c r="B4921" s="56" t="s">
        <v>6554</v>
      </c>
      <c r="C4921" s="56" t="s">
        <v>2376</v>
      </c>
      <c r="D4921" s="62">
        <v>310</v>
      </c>
    </row>
    <row r="4922" spans="1:4" x14ac:dyDescent="0.2">
      <c r="A4922" s="56">
        <v>10499</v>
      </c>
      <c r="B4922" s="56" t="s">
        <v>6555</v>
      </c>
      <c r="C4922" s="56" t="s">
        <v>2376</v>
      </c>
      <c r="D4922" s="62">
        <v>124.99</v>
      </c>
    </row>
    <row r="4923" spans="1:4" x14ac:dyDescent="0.2">
      <c r="A4923" s="56">
        <v>34384</v>
      </c>
      <c r="B4923" s="56" t="s">
        <v>6556</v>
      </c>
      <c r="C4923" s="56" t="s">
        <v>2376</v>
      </c>
      <c r="D4923" s="62">
        <v>375</v>
      </c>
    </row>
    <row r="4924" spans="1:4" x14ac:dyDescent="0.2">
      <c r="A4924" s="56">
        <v>11185</v>
      </c>
      <c r="B4924" s="56" t="s">
        <v>6557</v>
      </c>
      <c r="C4924" s="56" t="s">
        <v>2376</v>
      </c>
      <c r="D4924" s="62">
        <v>387.49</v>
      </c>
    </row>
    <row r="4925" spans="1:4" x14ac:dyDescent="0.2">
      <c r="A4925" s="56">
        <v>10507</v>
      </c>
      <c r="B4925" s="56" t="s">
        <v>6558</v>
      </c>
      <c r="C4925" s="56" t="s">
        <v>2376</v>
      </c>
      <c r="D4925" s="62">
        <v>434.54</v>
      </c>
    </row>
    <row r="4926" spans="1:4" x14ac:dyDescent="0.2">
      <c r="A4926" s="56">
        <v>10505</v>
      </c>
      <c r="B4926" s="56" t="s">
        <v>6559</v>
      </c>
      <c r="C4926" s="56" t="s">
        <v>2376</v>
      </c>
      <c r="D4926" s="62">
        <v>256.41000000000003</v>
      </c>
    </row>
    <row r="4927" spans="1:4" x14ac:dyDescent="0.2">
      <c r="A4927" s="56">
        <v>10506</v>
      </c>
      <c r="B4927" s="56" t="s">
        <v>6560</v>
      </c>
      <c r="C4927" s="56" t="s">
        <v>2376</v>
      </c>
      <c r="D4927" s="62">
        <v>334.72</v>
      </c>
    </row>
    <row r="4928" spans="1:4" x14ac:dyDescent="0.2">
      <c r="A4928" s="56">
        <v>5031</v>
      </c>
      <c r="B4928" s="56" t="s">
        <v>6561</v>
      </c>
      <c r="C4928" s="56" t="s">
        <v>2376</v>
      </c>
      <c r="D4928" s="62">
        <v>470</v>
      </c>
    </row>
    <row r="4929" spans="1:4" x14ac:dyDescent="0.2">
      <c r="A4929" s="56">
        <v>10502</v>
      </c>
      <c r="B4929" s="56" t="s">
        <v>6562</v>
      </c>
      <c r="C4929" s="56" t="s">
        <v>2376</v>
      </c>
      <c r="D4929" s="62">
        <v>547.66</v>
      </c>
    </row>
    <row r="4930" spans="1:4" x14ac:dyDescent="0.2">
      <c r="A4930" s="56">
        <v>10501</v>
      </c>
      <c r="B4930" s="56" t="s">
        <v>6563</v>
      </c>
      <c r="C4930" s="56" t="s">
        <v>2376</v>
      </c>
      <c r="D4930" s="62">
        <v>309.41000000000003</v>
      </c>
    </row>
    <row r="4931" spans="1:4" x14ac:dyDescent="0.2">
      <c r="A4931" s="56">
        <v>10503</v>
      </c>
      <c r="B4931" s="56" t="s">
        <v>6564</v>
      </c>
      <c r="C4931" s="56" t="s">
        <v>2376</v>
      </c>
      <c r="D4931" s="62">
        <v>418.01</v>
      </c>
    </row>
    <row r="4932" spans="1:4" x14ac:dyDescent="0.2">
      <c r="A4932" s="56">
        <v>4500</v>
      </c>
      <c r="B4932" s="56" t="s">
        <v>6565</v>
      </c>
      <c r="C4932" s="56" t="s">
        <v>2048</v>
      </c>
      <c r="D4932" s="62">
        <v>19.21</v>
      </c>
    </row>
    <row r="4933" spans="1:4" x14ac:dyDescent="0.2">
      <c r="A4933" s="56">
        <v>4448</v>
      </c>
      <c r="B4933" s="56" t="s">
        <v>6566</v>
      </c>
      <c r="C4933" s="56" t="s">
        <v>2048</v>
      </c>
      <c r="D4933" s="62">
        <v>26.38</v>
      </c>
    </row>
    <row r="4934" spans="1:4" x14ac:dyDescent="0.2">
      <c r="A4934" s="56">
        <v>20213</v>
      </c>
      <c r="B4934" s="56" t="s">
        <v>6567</v>
      </c>
      <c r="C4934" s="56" t="s">
        <v>2048</v>
      </c>
      <c r="D4934" s="62">
        <v>13.52</v>
      </c>
    </row>
    <row r="4935" spans="1:4" x14ac:dyDescent="0.2">
      <c r="A4935" s="56">
        <v>20211</v>
      </c>
      <c r="B4935" s="56" t="s">
        <v>6568</v>
      </c>
      <c r="C4935" s="56" t="s">
        <v>2048</v>
      </c>
      <c r="D4935" s="62">
        <v>17.91</v>
      </c>
    </row>
    <row r="4936" spans="1:4" x14ac:dyDescent="0.2">
      <c r="A4936" s="56">
        <v>40270</v>
      </c>
      <c r="B4936" s="56" t="s">
        <v>449</v>
      </c>
      <c r="C4936" s="56" t="s">
        <v>2048</v>
      </c>
      <c r="D4936" s="62">
        <v>125.53</v>
      </c>
    </row>
    <row r="4937" spans="1:4" x14ac:dyDescent="0.2">
      <c r="A4937" s="56">
        <v>4425</v>
      </c>
      <c r="B4937" s="56" t="s">
        <v>6569</v>
      </c>
      <c r="C4937" s="56" t="s">
        <v>2048</v>
      </c>
      <c r="D4937" s="62">
        <v>14.8</v>
      </c>
    </row>
    <row r="4938" spans="1:4" x14ac:dyDescent="0.2">
      <c r="A4938" s="56">
        <v>4472</v>
      </c>
      <c r="B4938" s="56" t="s">
        <v>6570</v>
      </c>
      <c r="C4938" s="56" t="s">
        <v>2048</v>
      </c>
      <c r="D4938" s="62">
        <v>18.489999999999998</v>
      </c>
    </row>
    <row r="4939" spans="1:4" x14ac:dyDescent="0.2">
      <c r="A4939" s="56">
        <v>35272</v>
      </c>
      <c r="B4939" s="56" t="s">
        <v>6571</v>
      </c>
      <c r="C4939" s="56" t="s">
        <v>2048</v>
      </c>
      <c r="D4939" s="62">
        <v>26.73</v>
      </c>
    </row>
    <row r="4940" spans="1:4" x14ac:dyDescent="0.2">
      <c r="A4940" s="56">
        <v>4481</v>
      </c>
      <c r="B4940" s="56" t="s">
        <v>6572</v>
      </c>
      <c r="C4940" s="56" t="s">
        <v>2048</v>
      </c>
      <c r="D4940" s="62">
        <v>28.62</v>
      </c>
    </row>
    <row r="4941" spans="1:4" x14ac:dyDescent="0.2">
      <c r="A4941" s="56">
        <v>34345</v>
      </c>
      <c r="B4941" s="56" t="s">
        <v>6573</v>
      </c>
      <c r="C4941" s="56" t="s">
        <v>2142</v>
      </c>
      <c r="D4941" s="62">
        <v>10.92</v>
      </c>
    </row>
    <row r="4942" spans="1:4" x14ac:dyDescent="0.2">
      <c r="A4942" s="56">
        <v>41096</v>
      </c>
      <c r="B4942" s="56" t="s">
        <v>6574</v>
      </c>
      <c r="C4942" s="56" t="s">
        <v>2144</v>
      </c>
      <c r="D4942" s="62">
        <v>1926.84</v>
      </c>
    </row>
    <row r="4943" spans="1:4" x14ac:dyDescent="0.2">
      <c r="A4943" s="56">
        <v>41776</v>
      </c>
      <c r="B4943" s="56" t="s">
        <v>82</v>
      </c>
      <c r="C4943" s="56" t="s">
        <v>2142</v>
      </c>
      <c r="D4943" s="62">
        <v>14.98</v>
      </c>
    </row>
    <row r="4944" spans="1:4" x14ac:dyDescent="0.2">
      <c r="A4944" s="56" t="s">
        <v>1996</v>
      </c>
    </row>
    <row r="4945" spans="1:1" x14ac:dyDescent="0.2">
      <c r="A4945" s="56" t="s">
        <v>6575</v>
      </c>
    </row>
  </sheetData>
  <pageMargins left="0.78740157499999996" right="0.78740157499999996" top="0.984251969" bottom="0.984251969" header="0.5" footer="0.5"/>
  <pageSetup orientation="portrait" horizontalDpi="300" verticalDpi="30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523"/>
  <sheetViews>
    <sheetView topLeftCell="A7146" workbookViewId="0">
      <selection activeCell="D7162" sqref="D7162"/>
    </sheetView>
  </sheetViews>
  <sheetFormatPr defaultRowHeight="12.75" x14ac:dyDescent="0.2"/>
  <cols>
    <col min="1" max="1" width="21.5" style="56" customWidth="1"/>
    <col min="2" max="2" width="42.625" style="56" customWidth="1"/>
    <col min="3" max="3" width="7.125" style="56" customWidth="1"/>
    <col min="4" max="4" width="18.5" style="56" customWidth="1"/>
    <col min="5" max="256" width="9" style="56"/>
    <col min="257" max="257" width="21.5" style="56" customWidth="1"/>
    <col min="258" max="258" width="42.625" style="56" customWidth="1"/>
    <col min="259" max="259" width="7.125" style="56" customWidth="1"/>
    <col min="260" max="260" width="18.5" style="56" customWidth="1"/>
    <col min="261" max="512" width="9" style="56"/>
    <col min="513" max="513" width="21.5" style="56" customWidth="1"/>
    <col min="514" max="514" width="42.625" style="56" customWidth="1"/>
    <col min="515" max="515" width="7.125" style="56" customWidth="1"/>
    <col min="516" max="516" width="18.5" style="56" customWidth="1"/>
    <col min="517" max="768" width="9" style="56"/>
    <col min="769" max="769" width="21.5" style="56" customWidth="1"/>
    <col min="770" max="770" width="42.625" style="56" customWidth="1"/>
    <col min="771" max="771" width="7.125" style="56" customWidth="1"/>
    <col min="772" max="772" width="18.5" style="56" customWidth="1"/>
    <col min="773" max="1024" width="9" style="56"/>
    <col min="1025" max="1025" width="21.5" style="56" customWidth="1"/>
    <col min="1026" max="1026" width="42.625" style="56" customWidth="1"/>
    <col min="1027" max="1027" width="7.125" style="56" customWidth="1"/>
    <col min="1028" max="1028" width="18.5" style="56" customWidth="1"/>
    <col min="1029" max="1280" width="9" style="56"/>
    <col min="1281" max="1281" width="21.5" style="56" customWidth="1"/>
    <col min="1282" max="1282" width="42.625" style="56" customWidth="1"/>
    <col min="1283" max="1283" width="7.125" style="56" customWidth="1"/>
    <col min="1284" max="1284" width="18.5" style="56" customWidth="1"/>
    <col min="1285" max="1536" width="9" style="56"/>
    <col min="1537" max="1537" width="21.5" style="56" customWidth="1"/>
    <col min="1538" max="1538" width="42.625" style="56" customWidth="1"/>
    <col min="1539" max="1539" width="7.125" style="56" customWidth="1"/>
    <col min="1540" max="1540" width="18.5" style="56" customWidth="1"/>
    <col min="1541" max="1792" width="9" style="56"/>
    <col min="1793" max="1793" width="21.5" style="56" customWidth="1"/>
    <col min="1794" max="1794" width="42.625" style="56" customWidth="1"/>
    <col min="1795" max="1795" width="7.125" style="56" customWidth="1"/>
    <col min="1796" max="1796" width="18.5" style="56" customWidth="1"/>
    <col min="1797" max="2048" width="9" style="56"/>
    <col min="2049" max="2049" width="21.5" style="56" customWidth="1"/>
    <col min="2050" max="2050" width="42.625" style="56" customWidth="1"/>
    <col min="2051" max="2051" width="7.125" style="56" customWidth="1"/>
    <col min="2052" max="2052" width="18.5" style="56" customWidth="1"/>
    <col min="2053" max="2304" width="9" style="56"/>
    <col min="2305" max="2305" width="21.5" style="56" customWidth="1"/>
    <col min="2306" max="2306" width="42.625" style="56" customWidth="1"/>
    <col min="2307" max="2307" width="7.125" style="56" customWidth="1"/>
    <col min="2308" max="2308" width="18.5" style="56" customWidth="1"/>
    <col min="2309" max="2560" width="9" style="56"/>
    <col min="2561" max="2561" width="21.5" style="56" customWidth="1"/>
    <col min="2562" max="2562" width="42.625" style="56" customWidth="1"/>
    <col min="2563" max="2563" width="7.125" style="56" customWidth="1"/>
    <col min="2564" max="2564" width="18.5" style="56" customWidth="1"/>
    <col min="2565" max="2816" width="9" style="56"/>
    <col min="2817" max="2817" width="21.5" style="56" customWidth="1"/>
    <col min="2818" max="2818" width="42.625" style="56" customWidth="1"/>
    <col min="2819" max="2819" width="7.125" style="56" customWidth="1"/>
    <col min="2820" max="2820" width="18.5" style="56" customWidth="1"/>
    <col min="2821" max="3072" width="9" style="56"/>
    <col min="3073" max="3073" width="21.5" style="56" customWidth="1"/>
    <col min="3074" max="3074" width="42.625" style="56" customWidth="1"/>
    <col min="3075" max="3075" width="7.125" style="56" customWidth="1"/>
    <col min="3076" max="3076" width="18.5" style="56" customWidth="1"/>
    <col min="3077" max="3328" width="9" style="56"/>
    <col min="3329" max="3329" width="21.5" style="56" customWidth="1"/>
    <col min="3330" max="3330" width="42.625" style="56" customWidth="1"/>
    <col min="3331" max="3331" width="7.125" style="56" customWidth="1"/>
    <col min="3332" max="3332" width="18.5" style="56" customWidth="1"/>
    <col min="3333" max="3584" width="9" style="56"/>
    <col min="3585" max="3585" width="21.5" style="56" customWidth="1"/>
    <col min="3586" max="3586" width="42.625" style="56" customWidth="1"/>
    <col min="3587" max="3587" width="7.125" style="56" customWidth="1"/>
    <col min="3588" max="3588" width="18.5" style="56" customWidth="1"/>
    <col min="3589" max="3840" width="9" style="56"/>
    <col min="3841" max="3841" width="21.5" style="56" customWidth="1"/>
    <col min="3842" max="3842" width="42.625" style="56" customWidth="1"/>
    <col min="3843" max="3843" width="7.125" style="56" customWidth="1"/>
    <col min="3844" max="3844" width="18.5" style="56" customWidth="1"/>
    <col min="3845" max="4096" width="9" style="56"/>
    <col min="4097" max="4097" width="21.5" style="56" customWidth="1"/>
    <col min="4098" max="4098" width="42.625" style="56" customWidth="1"/>
    <col min="4099" max="4099" width="7.125" style="56" customWidth="1"/>
    <col min="4100" max="4100" width="18.5" style="56" customWidth="1"/>
    <col min="4101" max="4352" width="9" style="56"/>
    <col min="4353" max="4353" width="21.5" style="56" customWidth="1"/>
    <col min="4354" max="4354" width="42.625" style="56" customWidth="1"/>
    <col min="4355" max="4355" width="7.125" style="56" customWidth="1"/>
    <col min="4356" max="4356" width="18.5" style="56" customWidth="1"/>
    <col min="4357" max="4608" width="9" style="56"/>
    <col min="4609" max="4609" width="21.5" style="56" customWidth="1"/>
    <col min="4610" max="4610" width="42.625" style="56" customWidth="1"/>
    <col min="4611" max="4611" width="7.125" style="56" customWidth="1"/>
    <col min="4612" max="4612" width="18.5" style="56" customWidth="1"/>
    <col min="4613" max="4864" width="9" style="56"/>
    <col min="4865" max="4865" width="21.5" style="56" customWidth="1"/>
    <col min="4866" max="4866" width="42.625" style="56" customWidth="1"/>
    <col min="4867" max="4867" width="7.125" style="56" customWidth="1"/>
    <col min="4868" max="4868" width="18.5" style="56" customWidth="1"/>
    <col min="4869" max="5120" width="9" style="56"/>
    <col min="5121" max="5121" width="21.5" style="56" customWidth="1"/>
    <col min="5122" max="5122" width="42.625" style="56" customWidth="1"/>
    <col min="5123" max="5123" width="7.125" style="56" customWidth="1"/>
    <col min="5124" max="5124" width="18.5" style="56" customWidth="1"/>
    <col min="5125" max="5376" width="9" style="56"/>
    <col min="5377" max="5377" width="21.5" style="56" customWidth="1"/>
    <col min="5378" max="5378" width="42.625" style="56" customWidth="1"/>
    <col min="5379" max="5379" width="7.125" style="56" customWidth="1"/>
    <col min="5380" max="5380" width="18.5" style="56" customWidth="1"/>
    <col min="5381" max="5632" width="9" style="56"/>
    <col min="5633" max="5633" width="21.5" style="56" customWidth="1"/>
    <col min="5634" max="5634" width="42.625" style="56" customWidth="1"/>
    <col min="5635" max="5635" width="7.125" style="56" customWidth="1"/>
    <col min="5636" max="5636" width="18.5" style="56" customWidth="1"/>
    <col min="5637" max="5888" width="9" style="56"/>
    <col min="5889" max="5889" width="21.5" style="56" customWidth="1"/>
    <col min="5890" max="5890" width="42.625" style="56" customWidth="1"/>
    <col min="5891" max="5891" width="7.125" style="56" customWidth="1"/>
    <col min="5892" max="5892" width="18.5" style="56" customWidth="1"/>
    <col min="5893" max="6144" width="9" style="56"/>
    <col min="6145" max="6145" width="21.5" style="56" customWidth="1"/>
    <col min="6146" max="6146" width="42.625" style="56" customWidth="1"/>
    <col min="6147" max="6147" width="7.125" style="56" customWidth="1"/>
    <col min="6148" max="6148" width="18.5" style="56" customWidth="1"/>
    <col min="6149" max="6400" width="9" style="56"/>
    <col min="6401" max="6401" width="21.5" style="56" customWidth="1"/>
    <col min="6402" max="6402" width="42.625" style="56" customWidth="1"/>
    <col min="6403" max="6403" width="7.125" style="56" customWidth="1"/>
    <col min="6404" max="6404" width="18.5" style="56" customWidth="1"/>
    <col min="6405" max="6656" width="9" style="56"/>
    <col min="6657" max="6657" width="21.5" style="56" customWidth="1"/>
    <col min="6658" max="6658" width="42.625" style="56" customWidth="1"/>
    <col min="6659" max="6659" width="7.125" style="56" customWidth="1"/>
    <col min="6660" max="6660" width="18.5" style="56" customWidth="1"/>
    <col min="6661" max="6912" width="9" style="56"/>
    <col min="6913" max="6913" width="21.5" style="56" customWidth="1"/>
    <col min="6914" max="6914" width="42.625" style="56" customWidth="1"/>
    <col min="6915" max="6915" width="7.125" style="56" customWidth="1"/>
    <col min="6916" max="6916" width="18.5" style="56" customWidth="1"/>
    <col min="6917" max="7168" width="9" style="56"/>
    <col min="7169" max="7169" width="21.5" style="56" customWidth="1"/>
    <col min="7170" max="7170" width="42.625" style="56" customWidth="1"/>
    <col min="7171" max="7171" width="7.125" style="56" customWidth="1"/>
    <col min="7172" max="7172" width="18.5" style="56" customWidth="1"/>
    <col min="7173" max="7424" width="9" style="56"/>
    <col min="7425" max="7425" width="21.5" style="56" customWidth="1"/>
    <col min="7426" max="7426" width="42.625" style="56" customWidth="1"/>
    <col min="7427" max="7427" width="7.125" style="56" customWidth="1"/>
    <col min="7428" max="7428" width="18.5" style="56" customWidth="1"/>
    <col min="7429" max="7680" width="9" style="56"/>
    <col min="7681" max="7681" width="21.5" style="56" customWidth="1"/>
    <col min="7682" max="7682" width="42.625" style="56" customWidth="1"/>
    <col min="7683" max="7683" width="7.125" style="56" customWidth="1"/>
    <col min="7684" max="7684" width="18.5" style="56" customWidth="1"/>
    <col min="7685" max="7936" width="9" style="56"/>
    <col min="7937" max="7937" width="21.5" style="56" customWidth="1"/>
    <col min="7938" max="7938" width="42.625" style="56" customWidth="1"/>
    <col min="7939" max="7939" width="7.125" style="56" customWidth="1"/>
    <col min="7940" max="7940" width="18.5" style="56" customWidth="1"/>
    <col min="7941" max="8192" width="9" style="56"/>
    <col min="8193" max="8193" width="21.5" style="56" customWidth="1"/>
    <col min="8194" max="8194" width="42.625" style="56" customWidth="1"/>
    <col min="8195" max="8195" width="7.125" style="56" customWidth="1"/>
    <col min="8196" max="8196" width="18.5" style="56" customWidth="1"/>
    <col min="8197" max="8448" width="9" style="56"/>
    <col min="8449" max="8449" width="21.5" style="56" customWidth="1"/>
    <col min="8450" max="8450" width="42.625" style="56" customWidth="1"/>
    <col min="8451" max="8451" width="7.125" style="56" customWidth="1"/>
    <col min="8452" max="8452" width="18.5" style="56" customWidth="1"/>
    <col min="8453" max="8704" width="9" style="56"/>
    <col min="8705" max="8705" width="21.5" style="56" customWidth="1"/>
    <col min="8706" max="8706" width="42.625" style="56" customWidth="1"/>
    <col min="8707" max="8707" width="7.125" style="56" customWidth="1"/>
    <col min="8708" max="8708" width="18.5" style="56" customWidth="1"/>
    <col min="8709" max="8960" width="9" style="56"/>
    <col min="8961" max="8961" width="21.5" style="56" customWidth="1"/>
    <col min="8962" max="8962" width="42.625" style="56" customWidth="1"/>
    <col min="8963" max="8963" width="7.125" style="56" customWidth="1"/>
    <col min="8964" max="8964" width="18.5" style="56" customWidth="1"/>
    <col min="8965" max="9216" width="9" style="56"/>
    <col min="9217" max="9217" width="21.5" style="56" customWidth="1"/>
    <col min="9218" max="9218" width="42.625" style="56" customWidth="1"/>
    <col min="9219" max="9219" width="7.125" style="56" customWidth="1"/>
    <col min="9220" max="9220" width="18.5" style="56" customWidth="1"/>
    <col min="9221" max="9472" width="9" style="56"/>
    <col min="9473" max="9473" width="21.5" style="56" customWidth="1"/>
    <col min="9474" max="9474" width="42.625" style="56" customWidth="1"/>
    <col min="9475" max="9475" width="7.125" style="56" customWidth="1"/>
    <col min="9476" max="9476" width="18.5" style="56" customWidth="1"/>
    <col min="9477" max="9728" width="9" style="56"/>
    <col min="9729" max="9729" width="21.5" style="56" customWidth="1"/>
    <col min="9730" max="9730" width="42.625" style="56" customWidth="1"/>
    <col min="9731" max="9731" width="7.125" style="56" customWidth="1"/>
    <col min="9732" max="9732" width="18.5" style="56" customWidth="1"/>
    <col min="9733" max="9984" width="9" style="56"/>
    <col min="9985" max="9985" width="21.5" style="56" customWidth="1"/>
    <col min="9986" max="9986" width="42.625" style="56" customWidth="1"/>
    <col min="9987" max="9987" width="7.125" style="56" customWidth="1"/>
    <col min="9988" max="9988" width="18.5" style="56" customWidth="1"/>
    <col min="9989" max="10240" width="9" style="56"/>
    <col min="10241" max="10241" width="21.5" style="56" customWidth="1"/>
    <col min="10242" max="10242" width="42.625" style="56" customWidth="1"/>
    <col min="10243" max="10243" width="7.125" style="56" customWidth="1"/>
    <col min="10244" max="10244" width="18.5" style="56" customWidth="1"/>
    <col min="10245" max="10496" width="9" style="56"/>
    <col min="10497" max="10497" width="21.5" style="56" customWidth="1"/>
    <col min="10498" max="10498" width="42.625" style="56" customWidth="1"/>
    <col min="10499" max="10499" width="7.125" style="56" customWidth="1"/>
    <col min="10500" max="10500" width="18.5" style="56" customWidth="1"/>
    <col min="10501" max="10752" width="9" style="56"/>
    <col min="10753" max="10753" width="21.5" style="56" customWidth="1"/>
    <col min="10754" max="10754" width="42.625" style="56" customWidth="1"/>
    <col min="10755" max="10755" width="7.125" style="56" customWidth="1"/>
    <col min="10756" max="10756" width="18.5" style="56" customWidth="1"/>
    <col min="10757" max="11008" width="9" style="56"/>
    <col min="11009" max="11009" width="21.5" style="56" customWidth="1"/>
    <col min="11010" max="11010" width="42.625" style="56" customWidth="1"/>
    <col min="11011" max="11011" width="7.125" style="56" customWidth="1"/>
    <col min="11012" max="11012" width="18.5" style="56" customWidth="1"/>
    <col min="11013" max="11264" width="9" style="56"/>
    <col min="11265" max="11265" width="21.5" style="56" customWidth="1"/>
    <col min="11266" max="11266" width="42.625" style="56" customWidth="1"/>
    <col min="11267" max="11267" width="7.125" style="56" customWidth="1"/>
    <col min="11268" max="11268" width="18.5" style="56" customWidth="1"/>
    <col min="11269" max="11520" width="9" style="56"/>
    <col min="11521" max="11521" width="21.5" style="56" customWidth="1"/>
    <col min="11522" max="11522" width="42.625" style="56" customWidth="1"/>
    <col min="11523" max="11523" width="7.125" style="56" customWidth="1"/>
    <col min="11524" max="11524" width="18.5" style="56" customWidth="1"/>
    <col min="11525" max="11776" width="9" style="56"/>
    <col min="11777" max="11777" width="21.5" style="56" customWidth="1"/>
    <col min="11778" max="11778" width="42.625" style="56" customWidth="1"/>
    <col min="11779" max="11779" width="7.125" style="56" customWidth="1"/>
    <col min="11780" max="11780" width="18.5" style="56" customWidth="1"/>
    <col min="11781" max="12032" width="9" style="56"/>
    <col min="12033" max="12033" width="21.5" style="56" customWidth="1"/>
    <col min="12034" max="12034" width="42.625" style="56" customWidth="1"/>
    <col min="12035" max="12035" width="7.125" style="56" customWidth="1"/>
    <col min="12036" max="12036" width="18.5" style="56" customWidth="1"/>
    <col min="12037" max="12288" width="9" style="56"/>
    <col min="12289" max="12289" width="21.5" style="56" customWidth="1"/>
    <col min="12290" max="12290" width="42.625" style="56" customWidth="1"/>
    <col min="12291" max="12291" width="7.125" style="56" customWidth="1"/>
    <col min="12292" max="12292" width="18.5" style="56" customWidth="1"/>
    <col min="12293" max="12544" width="9" style="56"/>
    <col min="12545" max="12545" width="21.5" style="56" customWidth="1"/>
    <col min="12546" max="12546" width="42.625" style="56" customWidth="1"/>
    <col min="12547" max="12547" width="7.125" style="56" customWidth="1"/>
    <col min="12548" max="12548" width="18.5" style="56" customWidth="1"/>
    <col min="12549" max="12800" width="9" style="56"/>
    <col min="12801" max="12801" width="21.5" style="56" customWidth="1"/>
    <col min="12802" max="12802" width="42.625" style="56" customWidth="1"/>
    <col min="12803" max="12803" width="7.125" style="56" customWidth="1"/>
    <col min="12804" max="12804" width="18.5" style="56" customWidth="1"/>
    <col min="12805" max="13056" width="9" style="56"/>
    <col min="13057" max="13057" width="21.5" style="56" customWidth="1"/>
    <col min="13058" max="13058" width="42.625" style="56" customWidth="1"/>
    <col min="13059" max="13059" width="7.125" style="56" customWidth="1"/>
    <col min="13060" max="13060" width="18.5" style="56" customWidth="1"/>
    <col min="13061" max="13312" width="9" style="56"/>
    <col min="13313" max="13313" width="21.5" style="56" customWidth="1"/>
    <col min="13314" max="13314" width="42.625" style="56" customWidth="1"/>
    <col min="13315" max="13315" width="7.125" style="56" customWidth="1"/>
    <col min="13316" max="13316" width="18.5" style="56" customWidth="1"/>
    <col min="13317" max="13568" width="9" style="56"/>
    <col min="13569" max="13569" width="21.5" style="56" customWidth="1"/>
    <col min="13570" max="13570" width="42.625" style="56" customWidth="1"/>
    <col min="13571" max="13571" width="7.125" style="56" customWidth="1"/>
    <col min="13572" max="13572" width="18.5" style="56" customWidth="1"/>
    <col min="13573" max="13824" width="9" style="56"/>
    <col min="13825" max="13825" width="21.5" style="56" customWidth="1"/>
    <col min="13826" max="13826" width="42.625" style="56" customWidth="1"/>
    <col min="13827" max="13827" width="7.125" style="56" customWidth="1"/>
    <col min="13828" max="13828" width="18.5" style="56" customWidth="1"/>
    <col min="13829" max="14080" width="9" style="56"/>
    <col min="14081" max="14081" width="21.5" style="56" customWidth="1"/>
    <col min="14082" max="14082" width="42.625" style="56" customWidth="1"/>
    <col min="14083" max="14083" width="7.125" style="56" customWidth="1"/>
    <col min="14084" max="14084" width="18.5" style="56" customWidth="1"/>
    <col min="14085" max="14336" width="9" style="56"/>
    <col min="14337" max="14337" width="21.5" style="56" customWidth="1"/>
    <col min="14338" max="14338" width="42.625" style="56" customWidth="1"/>
    <col min="14339" max="14339" width="7.125" style="56" customWidth="1"/>
    <col min="14340" max="14340" width="18.5" style="56" customWidth="1"/>
    <col min="14341" max="14592" width="9" style="56"/>
    <col min="14593" max="14593" width="21.5" style="56" customWidth="1"/>
    <col min="14594" max="14594" width="42.625" style="56" customWidth="1"/>
    <col min="14595" max="14595" width="7.125" style="56" customWidth="1"/>
    <col min="14596" max="14596" width="18.5" style="56" customWidth="1"/>
    <col min="14597" max="14848" width="9" style="56"/>
    <col min="14849" max="14849" width="21.5" style="56" customWidth="1"/>
    <col min="14850" max="14850" width="42.625" style="56" customWidth="1"/>
    <col min="14851" max="14851" width="7.125" style="56" customWidth="1"/>
    <col min="14852" max="14852" width="18.5" style="56" customWidth="1"/>
    <col min="14853" max="15104" width="9" style="56"/>
    <col min="15105" max="15105" width="21.5" style="56" customWidth="1"/>
    <col min="15106" max="15106" width="42.625" style="56" customWidth="1"/>
    <col min="15107" max="15107" width="7.125" style="56" customWidth="1"/>
    <col min="15108" max="15108" width="18.5" style="56" customWidth="1"/>
    <col min="15109" max="15360" width="9" style="56"/>
    <col min="15361" max="15361" width="21.5" style="56" customWidth="1"/>
    <col min="15362" max="15362" width="42.625" style="56" customWidth="1"/>
    <col min="15363" max="15363" width="7.125" style="56" customWidth="1"/>
    <col min="15364" max="15364" width="18.5" style="56" customWidth="1"/>
    <col min="15365" max="15616" width="9" style="56"/>
    <col min="15617" max="15617" width="21.5" style="56" customWidth="1"/>
    <col min="15618" max="15618" width="42.625" style="56" customWidth="1"/>
    <col min="15619" max="15619" width="7.125" style="56" customWidth="1"/>
    <col min="15620" max="15620" width="18.5" style="56" customWidth="1"/>
    <col min="15621" max="15872" width="9" style="56"/>
    <col min="15873" max="15873" width="21.5" style="56" customWidth="1"/>
    <col min="15874" max="15874" width="42.625" style="56" customWidth="1"/>
    <col min="15875" max="15875" width="7.125" style="56" customWidth="1"/>
    <col min="15876" max="15876" width="18.5" style="56" customWidth="1"/>
    <col min="15877" max="16128" width="9" style="56"/>
    <col min="16129" max="16129" width="21.5" style="56" customWidth="1"/>
    <col min="16130" max="16130" width="42.625" style="56" customWidth="1"/>
    <col min="16131" max="16131" width="7.125" style="56" customWidth="1"/>
    <col min="16132" max="16132" width="18.5" style="56" customWidth="1"/>
    <col min="16133" max="16384" width="9" style="56"/>
  </cols>
  <sheetData>
    <row r="1" spans="1:4" ht="13.5" customHeight="1" x14ac:dyDescent="0.25">
      <c r="A1" s="57" t="s">
        <v>6576</v>
      </c>
    </row>
    <row r="2" spans="1:4" ht="13.5" x14ac:dyDescent="0.25">
      <c r="A2" s="57" t="s">
        <v>6577</v>
      </c>
    </row>
    <row r="3" spans="1:4" ht="13.5" customHeight="1" x14ac:dyDescent="0.25">
      <c r="A3" s="57" t="s">
        <v>6578</v>
      </c>
    </row>
    <row r="5" spans="1:4" ht="13.5" x14ac:dyDescent="0.25">
      <c r="A5" s="58" t="s">
        <v>6579</v>
      </c>
      <c r="B5" s="58" t="s">
        <v>6580</v>
      </c>
      <c r="C5" s="58" t="s">
        <v>2002</v>
      </c>
      <c r="D5" s="58" t="s">
        <v>6581</v>
      </c>
    </row>
    <row r="7" spans="1:4" ht="13.5" x14ac:dyDescent="0.25">
      <c r="A7" s="58">
        <v>97141</v>
      </c>
      <c r="B7" s="58" t="s">
        <v>6582</v>
      </c>
      <c r="C7" s="58" t="s">
        <v>108</v>
      </c>
      <c r="D7" s="60">
        <v>7.6</v>
      </c>
    </row>
    <row r="8" spans="1:4" ht="13.5" x14ac:dyDescent="0.25">
      <c r="A8" s="58">
        <v>97142</v>
      </c>
      <c r="B8" s="58" t="s">
        <v>6583</v>
      </c>
      <c r="C8" s="58" t="s">
        <v>108</v>
      </c>
      <c r="D8" s="60">
        <v>8.44</v>
      </c>
    </row>
    <row r="9" spans="1:4" ht="13.5" x14ac:dyDescent="0.25">
      <c r="A9" s="58">
        <v>97143</v>
      </c>
      <c r="B9" s="58" t="s">
        <v>6584</v>
      </c>
      <c r="C9" s="58" t="s">
        <v>108</v>
      </c>
      <c r="D9" s="60">
        <v>10.56</v>
      </c>
    </row>
    <row r="10" spans="1:4" ht="13.5" x14ac:dyDescent="0.25">
      <c r="A10" s="58">
        <v>97144</v>
      </c>
      <c r="B10" s="58" t="s">
        <v>6585</v>
      </c>
      <c r="C10" s="58" t="s">
        <v>108</v>
      </c>
      <c r="D10" s="60">
        <v>12.67</v>
      </c>
    </row>
    <row r="11" spans="1:4" ht="13.5" x14ac:dyDescent="0.25">
      <c r="A11" s="58">
        <v>97145</v>
      </c>
      <c r="B11" s="58" t="s">
        <v>6586</v>
      </c>
      <c r="C11" s="58" t="s">
        <v>108</v>
      </c>
      <c r="D11" s="60">
        <v>14.82</v>
      </c>
    </row>
    <row r="12" spans="1:4" ht="13.5" x14ac:dyDescent="0.25">
      <c r="A12" s="58">
        <v>97146</v>
      </c>
      <c r="B12" s="58" t="s">
        <v>6587</v>
      </c>
      <c r="C12" s="58" t="s">
        <v>108</v>
      </c>
      <c r="D12" s="60">
        <v>16.96</v>
      </c>
    </row>
    <row r="13" spans="1:4" ht="13.5" x14ac:dyDescent="0.25">
      <c r="A13" s="58">
        <v>97147</v>
      </c>
      <c r="B13" s="58" t="s">
        <v>6588</v>
      </c>
      <c r="C13" s="58" t="s">
        <v>108</v>
      </c>
      <c r="D13" s="60">
        <v>19.09</v>
      </c>
    </row>
    <row r="14" spans="1:4" ht="13.5" x14ac:dyDescent="0.25">
      <c r="A14" s="58">
        <v>97148</v>
      </c>
      <c r="B14" s="58" t="s">
        <v>6589</v>
      </c>
      <c r="C14" s="58" t="s">
        <v>108</v>
      </c>
      <c r="D14" s="60">
        <v>21.23</v>
      </c>
    </row>
    <row r="15" spans="1:4" ht="13.5" x14ac:dyDescent="0.25">
      <c r="A15" s="58">
        <v>97149</v>
      </c>
      <c r="B15" s="58" t="s">
        <v>6590</v>
      </c>
      <c r="C15" s="58" t="s">
        <v>108</v>
      </c>
      <c r="D15" s="60">
        <v>23.38</v>
      </c>
    </row>
    <row r="16" spans="1:4" ht="13.5" x14ac:dyDescent="0.25">
      <c r="A16" s="58">
        <v>97150</v>
      </c>
      <c r="B16" s="58" t="s">
        <v>6591</v>
      </c>
      <c r="C16" s="58" t="s">
        <v>108</v>
      </c>
      <c r="D16" s="60">
        <v>29.78</v>
      </c>
    </row>
    <row r="17" spans="1:4" ht="13.5" x14ac:dyDescent="0.25">
      <c r="A17" s="58">
        <v>97151</v>
      </c>
      <c r="B17" s="58" t="s">
        <v>6592</v>
      </c>
      <c r="C17" s="58" t="s">
        <v>108</v>
      </c>
      <c r="D17" s="60">
        <v>34.700000000000003</v>
      </c>
    </row>
    <row r="18" spans="1:4" ht="13.5" x14ac:dyDescent="0.25">
      <c r="A18" s="58">
        <v>97152</v>
      </c>
      <c r="B18" s="58" t="s">
        <v>6593</v>
      </c>
      <c r="C18" s="58" t="s">
        <v>108</v>
      </c>
      <c r="D18" s="60">
        <v>39.380000000000003</v>
      </c>
    </row>
    <row r="19" spans="1:4" ht="13.5" x14ac:dyDescent="0.25">
      <c r="A19" s="58">
        <v>97153</v>
      </c>
      <c r="B19" s="58" t="s">
        <v>6594</v>
      </c>
      <c r="C19" s="58" t="s">
        <v>108</v>
      </c>
      <c r="D19" s="60">
        <v>44.21</v>
      </c>
    </row>
    <row r="20" spans="1:4" ht="13.5" x14ac:dyDescent="0.25">
      <c r="A20" s="58">
        <v>97154</v>
      </c>
      <c r="B20" s="58" t="s">
        <v>6595</v>
      </c>
      <c r="C20" s="58" t="s">
        <v>108</v>
      </c>
      <c r="D20" s="60">
        <v>49.06</v>
      </c>
    </row>
    <row r="21" spans="1:4" ht="13.5" x14ac:dyDescent="0.25">
      <c r="A21" s="58">
        <v>97155</v>
      </c>
      <c r="B21" s="58" t="s">
        <v>6596</v>
      </c>
      <c r="C21" s="58" t="s">
        <v>108</v>
      </c>
      <c r="D21" s="60">
        <v>53.93</v>
      </c>
    </row>
    <row r="22" spans="1:4" ht="13.5" x14ac:dyDescent="0.25">
      <c r="A22" s="58">
        <v>97156</v>
      </c>
      <c r="B22" s="58" t="s">
        <v>6597</v>
      </c>
      <c r="C22" s="58" t="s">
        <v>108</v>
      </c>
      <c r="D22" s="60">
        <v>64.040000000000006</v>
      </c>
    </row>
    <row r="23" spans="1:4" ht="13.5" x14ac:dyDescent="0.25">
      <c r="A23" s="58">
        <v>97157</v>
      </c>
      <c r="B23" s="58" t="s">
        <v>6598</v>
      </c>
      <c r="C23" s="58" t="s">
        <v>108</v>
      </c>
      <c r="D23" s="60">
        <v>4.6399999999999997</v>
      </c>
    </row>
    <row r="24" spans="1:4" ht="13.5" x14ac:dyDescent="0.25">
      <c r="A24" s="58">
        <v>97158</v>
      </c>
      <c r="B24" s="58" t="s">
        <v>6599</v>
      </c>
      <c r="C24" s="58" t="s">
        <v>108</v>
      </c>
      <c r="D24" s="60">
        <v>5.16</v>
      </c>
    </row>
    <row r="25" spans="1:4" ht="13.5" x14ac:dyDescent="0.25">
      <c r="A25" s="58">
        <v>97159</v>
      </c>
      <c r="B25" s="58" t="s">
        <v>6600</v>
      </c>
      <c r="C25" s="58" t="s">
        <v>108</v>
      </c>
      <c r="D25" s="60">
        <v>6.46</v>
      </c>
    </row>
    <row r="26" spans="1:4" ht="13.5" x14ac:dyDescent="0.25">
      <c r="A26" s="58">
        <v>97160</v>
      </c>
      <c r="B26" s="58" t="s">
        <v>6601</v>
      </c>
      <c r="C26" s="58" t="s">
        <v>108</v>
      </c>
      <c r="D26" s="60">
        <v>7.74</v>
      </c>
    </row>
    <row r="27" spans="1:4" ht="13.5" x14ac:dyDescent="0.25">
      <c r="A27" s="58">
        <v>97161</v>
      </c>
      <c r="B27" s="58" t="s">
        <v>6602</v>
      </c>
      <c r="C27" s="58" t="s">
        <v>108</v>
      </c>
      <c r="D27" s="60">
        <v>9.08</v>
      </c>
    </row>
    <row r="28" spans="1:4" ht="13.5" x14ac:dyDescent="0.25">
      <c r="A28" s="58">
        <v>97162</v>
      </c>
      <c r="B28" s="58" t="s">
        <v>6603</v>
      </c>
      <c r="C28" s="58" t="s">
        <v>108</v>
      </c>
      <c r="D28" s="60">
        <v>10.4</v>
      </c>
    </row>
    <row r="29" spans="1:4" ht="13.5" x14ac:dyDescent="0.25">
      <c r="A29" s="58">
        <v>97163</v>
      </c>
      <c r="B29" s="58" t="s">
        <v>6604</v>
      </c>
      <c r="C29" s="58" t="s">
        <v>108</v>
      </c>
      <c r="D29" s="60">
        <v>11.72</v>
      </c>
    </row>
    <row r="30" spans="1:4" ht="13.5" x14ac:dyDescent="0.25">
      <c r="A30" s="58">
        <v>97164</v>
      </c>
      <c r="B30" s="58" t="s">
        <v>6605</v>
      </c>
      <c r="C30" s="58" t="s">
        <v>108</v>
      </c>
      <c r="D30" s="60">
        <v>13.03</v>
      </c>
    </row>
    <row r="31" spans="1:4" ht="13.5" x14ac:dyDescent="0.25">
      <c r="A31" s="58">
        <v>97165</v>
      </c>
      <c r="B31" s="58" t="s">
        <v>6606</v>
      </c>
      <c r="C31" s="58" t="s">
        <v>108</v>
      </c>
      <c r="D31" s="60">
        <v>14.37</v>
      </c>
    </row>
    <row r="32" spans="1:4" ht="13.5" x14ac:dyDescent="0.25">
      <c r="A32" s="58">
        <v>97166</v>
      </c>
      <c r="B32" s="58" t="s">
        <v>6607</v>
      </c>
      <c r="C32" s="58" t="s">
        <v>108</v>
      </c>
      <c r="D32" s="60">
        <v>18.309999999999999</v>
      </c>
    </row>
    <row r="33" spans="1:4" ht="13.5" x14ac:dyDescent="0.25">
      <c r="A33" s="58">
        <v>97167</v>
      </c>
      <c r="B33" s="58" t="s">
        <v>6608</v>
      </c>
      <c r="C33" s="58" t="s">
        <v>108</v>
      </c>
      <c r="D33" s="60">
        <v>21.35</v>
      </c>
    </row>
    <row r="34" spans="1:4" ht="13.5" x14ac:dyDescent="0.25">
      <c r="A34" s="58">
        <v>97168</v>
      </c>
      <c r="B34" s="58" t="s">
        <v>6609</v>
      </c>
      <c r="C34" s="58" t="s">
        <v>108</v>
      </c>
      <c r="D34" s="60">
        <v>24.17</v>
      </c>
    </row>
    <row r="35" spans="1:4" ht="13.5" x14ac:dyDescent="0.25">
      <c r="A35" s="58">
        <v>97169</v>
      </c>
      <c r="B35" s="58" t="s">
        <v>6610</v>
      </c>
      <c r="C35" s="58" t="s">
        <v>108</v>
      </c>
      <c r="D35" s="60">
        <v>27.12</v>
      </c>
    </row>
    <row r="36" spans="1:4" ht="13.5" x14ac:dyDescent="0.25">
      <c r="A36" s="58">
        <v>97170</v>
      </c>
      <c r="B36" s="58" t="s">
        <v>6611</v>
      </c>
      <c r="C36" s="58" t="s">
        <v>108</v>
      </c>
      <c r="D36" s="60">
        <v>30.09</v>
      </c>
    </row>
    <row r="37" spans="1:4" ht="13.5" x14ac:dyDescent="0.25">
      <c r="A37" s="58">
        <v>97171</v>
      </c>
      <c r="B37" s="58" t="s">
        <v>6612</v>
      </c>
      <c r="C37" s="58" t="s">
        <v>108</v>
      </c>
      <c r="D37" s="60">
        <v>33.1</v>
      </c>
    </row>
    <row r="38" spans="1:4" ht="13.5" x14ac:dyDescent="0.25">
      <c r="A38" s="58">
        <v>97172</v>
      </c>
      <c r="B38" s="58" t="s">
        <v>6613</v>
      </c>
      <c r="C38" s="58" t="s">
        <v>108</v>
      </c>
      <c r="D38" s="60">
        <v>39.47</v>
      </c>
    </row>
    <row r="39" spans="1:4" ht="13.5" x14ac:dyDescent="0.25">
      <c r="A39" s="58">
        <v>97173</v>
      </c>
      <c r="B39" s="58" t="s">
        <v>6614</v>
      </c>
      <c r="C39" s="58" t="s">
        <v>108</v>
      </c>
      <c r="D39" s="60">
        <v>32.369999999999997</v>
      </c>
    </row>
    <row r="40" spans="1:4" ht="13.5" x14ac:dyDescent="0.25">
      <c r="A40" s="58">
        <v>97174</v>
      </c>
      <c r="B40" s="58" t="s">
        <v>6615</v>
      </c>
      <c r="C40" s="58" t="s">
        <v>108</v>
      </c>
      <c r="D40" s="60">
        <v>37.479999999999997</v>
      </c>
    </row>
    <row r="41" spans="1:4" ht="13.5" x14ac:dyDescent="0.25">
      <c r="A41" s="58">
        <v>97175</v>
      </c>
      <c r="B41" s="58" t="s">
        <v>6616</v>
      </c>
      <c r="C41" s="58" t="s">
        <v>108</v>
      </c>
      <c r="D41" s="60">
        <v>42.57</v>
      </c>
    </row>
    <row r="42" spans="1:4" ht="13.5" x14ac:dyDescent="0.25">
      <c r="A42" s="58">
        <v>97176</v>
      </c>
      <c r="B42" s="58" t="s">
        <v>6617</v>
      </c>
      <c r="C42" s="58" t="s">
        <v>108</v>
      </c>
      <c r="D42" s="60">
        <v>47.67</v>
      </c>
    </row>
    <row r="43" spans="1:4" ht="13.5" x14ac:dyDescent="0.25">
      <c r="A43" s="58">
        <v>97177</v>
      </c>
      <c r="B43" s="58" t="s">
        <v>6618</v>
      </c>
      <c r="C43" s="58" t="s">
        <v>108</v>
      </c>
      <c r="D43" s="60">
        <v>57.87</v>
      </c>
    </row>
    <row r="44" spans="1:4" ht="13.5" x14ac:dyDescent="0.25">
      <c r="A44" s="58">
        <v>97178</v>
      </c>
      <c r="B44" s="58" t="s">
        <v>6619</v>
      </c>
      <c r="C44" s="58" t="s">
        <v>108</v>
      </c>
      <c r="D44" s="60">
        <v>68.069999999999993</v>
      </c>
    </row>
    <row r="45" spans="1:4" ht="13.5" x14ac:dyDescent="0.25">
      <c r="A45" s="58">
        <v>97179</v>
      </c>
      <c r="B45" s="58" t="s">
        <v>6620</v>
      </c>
      <c r="C45" s="58" t="s">
        <v>108</v>
      </c>
      <c r="D45" s="60">
        <v>78.260000000000005</v>
      </c>
    </row>
    <row r="46" spans="1:4" ht="13.5" x14ac:dyDescent="0.25">
      <c r="A46" s="58">
        <v>97180</v>
      </c>
      <c r="B46" s="58" t="s">
        <v>6621</v>
      </c>
      <c r="C46" s="58" t="s">
        <v>108</v>
      </c>
      <c r="D46" s="60">
        <v>88.45</v>
      </c>
    </row>
    <row r="47" spans="1:4" ht="13.5" x14ac:dyDescent="0.25">
      <c r="A47" s="58">
        <v>97181</v>
      </c>
      <c r="B47" s="58" t="s">
        <v>6622</v>
      </c>
      <c r="C47" s="58" t="s">
        <v>108</v>
      </c>
      <c r="D47" s="60">
        <v>103.08</v>
      </c>
    </row>
    <row r="48" spans="1:4" ht="13.5" x14ac:dyDescent="0.25">
      <c r="A48" s="58">
        <v>97182</v>
      </c>
      <c r="B48" s="58" t="s">
        <v>6623</v>
      </c>
      <c r="C48" s="58" t="s">
        <v>108</v>
      </c>
      <c r="D48" s="60">
        <v>113.75</v>
      </c>
    </row>
    <row r="49" spans="1:4" ht="13.5" x14ac:dyDescent="0.25">
      <c r="A49" s="58">
        <v>97183</v>
      </c>
      <c r="B49" s="58" t="s">
        <v>6624</v>
      </c>
      <c r="C49" s="58" t="s">
        <v>108</v>
      </c>
      <c r="D49" s="60">
        <v>25.99</v>
      </c>
    </row>
    <row r="50" spans="1:4" ht="13.5" x14ac:dyDescent="0.25">
      <c r="A50" s="58">
        <v>97184</v>
      </c>
      <c r="B50" s="58" t="s">
        <v>6625</v>
      </c>
      <c r="C50" s="58" t="s">
        <v>108</v>
      </c>
      <c r="D50" s="60">
        <v>30.14</v>
      </c>
    </row>
    <row r="51" spans="1:4" ht="13.5" x14ac:dyDescent="0.25">
      <c r="A51" s="58">
        <v>97185</v>
      </c>
      <c r="B51" s="58" t="s">
        <v>6626</v>
      </c>
      <c r="C51" s="58" t="s">
        <v>108</v>
      </c>
      <c r="D51" s="60">
        <v>34.29</v>
      </c>
    </row>
    <row r="52" spans="1:4" ht="13.5" x14ac:dyDescent="0.25">
      <c r="A52" s="58">
        <v>97186</v>
      </c>
      <c r="B52" s="58" t="s">
        <v>6627</v>
      </c>
      <c r="C52" s="58" t="s">
        <v>108</v>
      </c>
      <c r="D52" s="60">
        <v>38.450000000000003</v>
      </c>
    </row>
    <row r="53" spans="1:4" ht="13.5" x14ac:dyDescent="0.25">
      <c r="A53" s="58">
        <v>97187</v>
      </c>
      <c r="B53" s="58" t="s">
        <v>6628</v>
      </c>
      <c r="C53" s="58" t="s">
        <v>108</v>
      </c>
      <c r="D53" s="60">
        <v>46.75</v>
      </c>
    </row>
    <row r="54" spans="1:4" ht="13.5" x14ac:dyDescent="0.25">
      <c r="A54" s="58">
        <v>97188</v>
      </c>
      <c r="B54" s="58" t="s">
        <v>6629</v>
      </c>
      <c r="C54" s="58" t="s">
        <v>108</v>
      </c>
      <c r="D54" s="60">
        <v>55.06</v>
      </c>
    </row>
    <row r="55" spans="1:4" ht="13.5" x14ac:dyDescent="0.25">
      <c r="A55" s="58">
        <v>97189</v>
      </c>
      <c r="B55" s="58" t="s">
        <v>6630</v>
      </c>
      <c r="C55" s="58" t="s">
        <v>108</v>
      </c>
      <c r="D55" s="60">
        <v>63.36</v>
      </c>
    </row>
    <row r="56" spans="1:4" ht="13.5" x14ac:dyDescent="0.25">
      <c r="A56" s="58">
        <v>97190</v>
      </c>
      <c r="B56" s="58" t="s">
        <v>6631</v>
      </c>
      <c r="C56" s="58" t="s">
        <v>108</v>
      </c>
      <c r="D56" s="60">
        <v>71.66</v>
      </c>
    </row>
    <row r="57" spans="1:4" ht="13.5" x14ac:dyDescent="0.25">
      <c r="A57" s="58">
        <v>97191</v>
      </c>
      <c r="B57" s="58" t="s">
        <v>6632</v>
      </c>
      <c r="C57" s="58" t="s">
        <v>108</v>
      </c>
      <c r="D57" s="60">
        <v>83.23</v>
      </c>
    </row>
    <row r="58" spans="1:4" ht="13.5" x14ac:dyDescent="0.25">
      <c r="A58" s="58">
        <v>97192</v>
      </c>
      <c r="B58" s="58" t="s">
        <v>6633</v>
      </c>
      <c r="C58" s="58" t="s">
        <v>108</v>
      </c>
      <c r="D58" s="60">
        <v>91.89</v>
      </c>
    </row>
    <row r="59" spans="1:4" ht="13.5" x14ac:dyDescent="0.25">
      <c r="A59" s="58">
        <v>90694</v>
      </c>
      <c r="B59" s="58" t="s">
        <v>6634</v>
      </c>
      <c r="C59" s="58" t="s">
        <v>108</v>
      </c>
      <c r="D59" s="60">
        <v>39.909999999999997</v>
      </c>
    </row>
    <row r="60" spans="1:4" ht="13.5" x14ac:dyDescent="0.25">
      <c r="A60" s="58">
        <v>90695</v>
      </c>
      <c r="B60" s="58" t="s">
        <v>6635</v>
      </c>
      <c r="C60" s="58" t="s">
        <v>108</v>
      </c>
      <c r="D60" s="60">
        <v>75.89</v>
      </c>
    </row>
    <row r="61" spans="1:4" ht="13.5" x14ac:dyDescent="0.25">
      <c r="A61" s="58">
        <v>90696</v>
      </c>
      <c r="B61" s="58" t="s">
        <v>6636</v>
      </c>
      <c r="C61" s="58" t="s">
        <v>108</v>
      </c>
      <c r="D61" s="60">
        <v>126.79</v>
      </c>
    </row>
    <row r="62" spans="1:4" ht="13.5" x14ac:dyDescent="0.25">
      <c r="A62" s="58">
        <v>90697</v>
      </c>
      <c r="B62" s="58" t="s">
        <v>6637</v>
      </c>
      <c r="C62" s="58" t="s">
        <v>108</v>
      </c>
      <c r="D62" s="60">
        <v>196.71</v>
      </c>
    </row>
    <row r="63" spans="1:4" ht="13.5" x14ac:dyDescent="0.25">
      <c r="A63" s="58">
        <v>90698</v>
      </c>
      <c r="B63" s="58" t="s">
        <v>6638</v>
      </c>
      <c r="C63" s="58" t="s">
        <v>108</v>
      </c>
      <c r="D63" s="60">
        <v>300.67</v>
      </c>
    </row>
    <row r="64" spans="1:4" ht="13.5" x14ac:dyDescent="0.25">
      <c r="A64" s="58">
        <v>90699</v>
      </c>
      <c r="B64" s="58" t="s">
        <v>6639</v>
      </c>
      <c r="C64" s="58" t="s">
        <v>108</v>
      </c>
      <c r="D64" s="60">
        <v>423.21</v>
      </c>
    </row>
    <row r="65" spans="1:4" ht="13.5" x14ac:dyDescent="0.25">
      <c r="A65" s="58">
        <v>90700</v>
      </c>
      <c r="B65" s="58" t="s">
        <v>6640</v>
      </c>
      <c r="C65" s="58" t="s">
        <v>108</v>
      </c>
      <c r="D65" s="60">
        <v>494.52</v>
      </c>
    </row>
    <row r="66" spans="1:4" ht="13.5" x14ac:dyDescent="0.25">
      <c r="A66" s="58">
        <v>90701</v>
      </c>
      <c r="B66" s="58" t="s">
        <v>6641</v>
      </c>
      <c r="C66" s="58" t="s">
        <v>108</v>
      </c>
      <c r="D66" s="60">
        <v>60.16</v>
      </c>
    </row>
    <row r="67" spans="1:4" ht="13.5" x14ac:dyDescent="0.25">
      <c r="A67" s="58">
        <v>90702</v>
      </c>
      <c r="B67" s="58" t="s">
        <v>6642</v>
      </c>
      <c r="C67" s="58" t="s">
        <v>108</v>
      </c>
      <c r="D67" s="60">
        <v>99.52</v>
      </c>
    </row>
    <row r="68" spans="1:4" ht="13.5" x14ac:dyDescent="0.25">
      <c r="A68" s="58">
        <v>90703</v>
      </c>
      <c r="B68" s="58" t="s">
        <v>6643</v>
      </c>
      <c r="C68" s="58" t="s">
        <v>108</v>
      </c>
      <c r="D68" s="60">
        <v>156.71</v>
      </c>
    </row>
    <row r="69" spans="1:4" ht="13.5" x14ac:dyDescent="0.25">
      <c r="A69" s="58">
        <v>90704</v>
      </c>
      <c r="B69" s="58" t="s">
        <v>6644</v>
      </c>
      <c r="C69" s="58" t="s">
        <v>108</v>
      </c>
      <c r="D69" s="60">
        <v>234.49</v>
      </c>
    </row>
    <row r="70" spans="1:4" ht="13.5" x14ac:dyDescent="0.25">
      <c r="A70" s="58">
        <v>90705</v>
      </c>
      <c r="B70" s="58" t="s">
        <v>6645</v>
      </c>
      <c r="C70" s="58" t="s">
        <v>108</v>
      </c>
      <c r="D70" s="60">
        <v>303.77</v>
      </c>
    </row>
    <row r="71" spans="1:4" ht="13.5" x14ac:dyDescent="0.25">
      <c r="A71" s="58">
        <v>90706</v>
      </c>
      <c r="B71" s="58" t="s">
        <v>6646</v>
      </c>
      <c r="C71" s="58" t="s">
        <v>108</v>
      </c>
      <c r="D71" s="60">
        <v>403.12</v>
      </c>
    </row>
    <row r="72" spans="1:4" ht="13.5" x14ac:dyDescent="0.25">
      <c r="A72" s="58">
        <v>90708</v>
      </c>
      <c r="B72" s="58" t="s">
        <v>6647</v>
      </c>
      <c r="C72" s="58" t="s">
        <v>108</v>
      </c>
      <c r="D72" s="61">
        <v>1381.56</v>
      </c>
    </row>
    <row r="73" spans="1:4" ht="13.5" x14ac:dyDescent="0.25">
      <c r="A73" s="58">
        <v>90724</v>
      </c>
      <c r="B73" s="58" t="s">
        <v>6648</v>
      </c>
      <c r="C73" s="58" t="s">
        <v>130</v>
      </c>
      <c r="D73" s="60">
        <v>21.24</v>
      </c>
    </row>
    <row r="74" spans="1:4" ht="13.5" x14ac:dyDescent="0.25">
      <c r="A74" s="58">
        <v>90725</v>
      </c>
      <c r="B74" s="58" t="s">
        <v>6649</v>
      </c>
      <c r="C74" s="58" t="s">
        <v>130</v>
      </c>
      <c r="D74" s="60">
        <v>26.2</v>
      </c>
    </row>
    <row r="75" spans="1:4" ht="13.5" x14ac:dyDescent="0.25">
      <c r="A75" s="58">
        <v>90726</v>
      </c>
      <c r="B75" s="58" t="s">
        <v>6650</v>
      </c>
      <c r="C75" s="58" t="s">
        <v>130</v>
      </c>
      <c r="D75" s="60">
        <v>31.2</v>
      </c>
    </row>
    <row r="76" spans="1:4" ht="13.5" x14ac:dyDescent="0.25">
      <c r="A76" s="58">
        <v>90727</v>
      </c>
      <c r="B76" s="58" t="s">
        <v>6651</v>
      </c>
      <c r="C76" s="58" t="s">
        <v>130</v>
      </c>
      <c r="D76" s="60">
        <v>36.15</v>
      </c>
    </row>
    <row r="77" spans="1:4" ht="13.5" x14ac:dyDescent="0.25">
      <c r="A77" s="58">
        <v>90728</v>
      </c>
      <c r="B77" s="58" t="s">
        <v>6652</v>
      </c>
      <c r="C77" s="58" t="s">
        <v>130</v>
      </c>
      <c r="D77" s="60">
        <v>41.09</v>
      </c>
    </row>
    <row r="78" spans="1:4" ht="13.5" x14ac:dyDescent="0.25">
      <c r="A78" s="58">
        <v>90729</v>
      </c>
      <c r="B78" s="58" t="s">
        <v>6653</v>
      </c>
      <c r="C78" s="58" t="s">
        <v>130</v>
      </c>
      <c r="D78" s="60">
        <v>46.03</v>
      </c>
    </row>
    <row r="79" spans="1:4" ht="13.5" x14ac:dyDescent="0.25">
      <c r="A79" s="58">
        <v>90730</v>
      </c>
      <c r="B79" s="58" t="s">
        <v>6654</v>
      </c>
      <c r="C79" s="58" t="s">
        <v>130</v>
      </c>
      <c r="D79" s="60">
        <v>50.97</v>
      </c>
    </row>
    <row r="80" spans="1:4" ht="13.5" x14ac:dyDescent="0.25">
      <c r="A80" s="58">
        <v>90731</v>
      </c>
      <c r="B80" s="58" t="s">
        <v>6655</v>
      </c>
      <c r="C80" s="58" t="s">
        <v>130</v>
      </c>
      <c r="D80" s="60">
        <v>55.93</v>
      </c>
    </row>
    <row r="81" spans="1:4" ht="13.5" x14ac:dyDescent="0.25">
      <c r="A81" s="58">
        <v>90732</v>
      </c>
      <c r="B81" s="58" t="s">
        <v>6656</v>
      </c>
      <c r="C81" s="58" t="s">
        <v>130</v>
      </c>
      <c r="D81" s="60">
        <v>70.739999999999995</v>
      </c>
    </row>
    <row r="82" spans="1:4" ht="13.5" x14ac:dyDescent="0.25">
      <c r="A82" s="58">
        <v>90733</v>
      </c>
      <c r="B82" s="58" t="s">
        <v>6657</v>
      </c>
      <c r="C82" s="58" t="s">
        <v>108</v>
      </c>
      <c r="D82" s="60">
        <v>2.94</v>
      </c>
    </row>
    <row r="83" spans="1:4" ht="13.5" x14ac:dyDescent="0.25">
      <c r="A83" s="58">
        <v>90734</v>
      </c>
      <c r="B83" s="58" t="s">
        <v>6658</v>
      </c>
      <c r="C83" s="58" t="s">
        <v>108</v>
      </c>
      <c r="D83" s="60">
        <v>3.49</v>
      </c>
    </row>
    <row r="84" spans="1:4" ht="13.5" x14ac:dyDescent="0.25">
      <c r="A84" s="58">
        <v>90735</v>
      </c>
      <c r="B84" s="58" t="s">
        <v>6659</v>
      </c>
      <c r="C84" s="58" t="s">
        <v>108</v>
      </c>
      <c r="D84" s="60">
        <v>4.04</v>
      </c>
    </row>
    <row r="85" spans="1:4" ht="13.5" x14ac:dyDescent="0.25">
      <c r="A85" s="58">
        <v>90736</v>
      </c>
      <c r="B85" s="58" t="s">
        <v>6660</v>
      </c>
      <c r="C85" s="58" t="s">
        <v>108</v>
      </c>
      <c r="D85" s="60">
        <v>4.58</v>
      </c>
    </row>
    <row r="86" spans="1:4" ht="13.5" x14ac:dyDescent="0.25">
      <c r="A86" s="58">
        <v>90737</v>
      </c>
      <c r="B86" s="58" t="s">
        <v>6661</v>
      </c>
      <c r="C86" s="58" t="s">
        <v>108</v>
      </c>
      <c r="D86" s="60">
        <v>5.12</v>
      </c>
    </row>
    <row r="87" spans="1:4" ht="13.5" x14ac:dyDescent="0.25">
      <c r="A87" s="58">
        <v>90738</v>
      </c>
      <c r="B87" s="58" t="s">
        <v>6662</v>
      </c>
      <c r="C87" s="58" t="s">
        <v>108</v>
      </c>
      <c r="D87" s="60">
        <v>5.67</v>
      </c>
    </row>
    <row r="88" spans="1:4" ht="13.5" x14ac:dyDescent="0.25">
      <c r="A88" s="58">
        <v>90739</v>
      </c>
      <c r="B88" s="58" t="s">
        <v>6663</v>
      </c>
      <c r="C88" s="58" t="s">
        <v>108</v>
      </c>
      <c r="D88" s="60">
        <v>8.26</v>
      </c>
    </row>
    <row r="89" spans="1:4" ht="13.5" x14ac:dyDescent="0.25">
      <c r="A89" s="58">
        <v>90740</v>
      </c>
      <c r="B89" s="58" t="s">
        <v>6664</v>
      </c>
      <c r="C89" s="58" t="s">
        <v>108</v>
      </c>
      <c r="D89" s="60">
        <v>3.89</v>
      </c>
    </row>
    <row r="90" spans="1:4" ht="13.5" x14ac:dyDescent="0.25">
      <c r="A90" s="58">
        <v>90741</v>
      </c>
      <c r="B90" s="58" t="s">
        <v>6665</v>
      </c>
      <c r="C90" s="58" t="s">
        <v>108</v>
      </c>
      <c r="D90" s="60">
        <v>4.43</v>
      </c>
    </row>
    <row r="91" spans="1:4" ht="13.5" x14ac:dyDescent="0.25">
      <c r="A91" s="58">
        <v>90742</v>
      </c>
      <c r="B91" s="58" t="s">
        <v>6666</v>
      </c>
      <c r="C91" s="58" t="s">
        <v>108</v>
      </c>
      <c r="D91" s="60">
        <v>4.9800000000000004</v>
      </c>
    </row>
    <row r="92" spans="1:4" ht="13.5" x14ac:dyDescent="0.25">
      <c r="A92" s="58">
        <v>90743</v>
      </c>
      <c r="B92" s="58" t="s">
        <v>6667</v>
      </c>
      <c r="C92" s="58" t="s">
        <v>108</v>
      </c>
      <c r="D92" s="60">
        <v>5.53</v>
      </c>
    </row>
    <row r="93" spans="1:4" ht="13.5" x14ac:dyDescent="0.25">
      <c r="A93" s="58">
        <v>90744</v>
      </c>
      <c r="B93" s="58" t="s">
        <v>6668</v>
      </c>
      <c r="C93" s="58" t="s">
        <v>108</v>
      </c>
      <c r="D93" s="60">
        <v>6.08</v>
      </c>
    </row>
    <row r="94" spans="1:4" ht="13.5" x14ac:dyDescent="0.25">
      <c r="A94" s="58">
        <v>90745</v>
      </c>
      <c r="B94" s="58" t="s">
        <v>6669</v>
      </c>
      <c r="C94" s="58" t="s">
        <v>108</v>
      </c>
      <c r="D94" s="60">
        <v>9.2100000000000009</v>
      </c>
    </row>
    <row r="95" spans="1:4" ht="13.5" x14ac:dyDescent="0.25">
      <c r="A95" s="58">
        <v>90746</v>
      </c>
      <c r="B95" s="58" t="s">
        <v>6670</v>
      </c>
      <c r="C95" s="58" t="s">
        <v>108</v>
      </c>
      <c r="D95" s="60">
        <v>3.19</v>
      </c>
    </row>
    <row r="96" spans="1:4" ht="13.5" x14ac:dyDescent="0.25">
      <c r="A96" s="58">
        <v>90747</v>
      </c>
      <c r="B96" s="58" t="s">
        <v>6671</v>
      </c>
      <c r="C96" s="58" t="s">
        <v>108</v>
      </c>
      <c r="D96" s="60">
        <v>15.54</v>
      </c>
    </row>
    <row r="97" spans="1:4" ht="13.5" x14ac:dyDescent="0.25">
      <c r="A97" s="58">
        <v>94869</v>
      </c>
      <c r="B97" s="58" t="s">
        <v>6672</v>
      </c>
      <c r="C97" s="58" t="s">
        <v>108</v>
      </c>
      <c r="D97" s="60">
        <v>244.8</v>
      </c>
    </row>
    <row r="98" spans="1:4" ht="13.5" x14ac:dyDescent="0.25">
      <c r="A98" s="58">
        <v>94870</v>
      </c>
      <c r="B98" s="58" t="s">
        <v>6673</v>
      </c>
      <c r="C98" s="58" t="s">
        <v>108</v>
      </c>
      <c r="D98" s="60">
        <v>1.71</v>
      </c>
    </row>
    <row r="99" spans="1:4" ht="13.5" x14ac:dyDescent="0.25">
      <c r="A99" s="58">
        <v>94871</v>
      </c>
      <c r="B99" s="58" t="s">
        <v>6674</v>
      </c>
      <c r="C99" s="58" t="s">
        <v>108</v>
      </c>
      <c r="D99" s="60">
        <v>383.25</v>
      </c>
    </row>
    <row r="100" spans="1:4" ht="13.5" x14ac:dyDescent="0.25">
      <c r="A100" s="58">
        <v>94872</v>
      </c>
      <c r="B100" s="58" t="s">
        <v>6675</v>
      </c>
      <c r="C100" s="58" t="s">
        <v>108</v>
      </c>
      <c r="D100" s="60">
        <v>2.39</v>
      </c>
    </row>
    <row r="101" spans="1:4" ht="13.5" x14ac:dyDescent="0.25">
      <c r="A101" s="58">
        <v>94875</v>
      </c>
      <c r="B101" s="58" t="s">
        <v>6676</v>
      </c>
      <c r="C101" s="58" t="s">
        <v>108</v>
      </c>
      <c r="D101" s="61">
        <v>2245.19</v>
      </c>
    </row>
    <row r="102" spans="1:4" ht="13.5" x14ac:dyDescent="0.25">
      <c r="A102" s="58">
        <v>94876</v>
      </c>
      <c r="B102" s="58" t="s">
        <v>6677</v>
      </c>
      <c r="C102" s="58" t="s">
        <v>108</v>
      </c>
      <c r="D102" s="60">
        <v>26.09</v>
      </c>
    </row>
    <row r="103" spans="1:4" ht="13.5" x14ac:dyDescent="0.25">
      <c r="A103" s="58">
        <v>94878</v>
      </c>
      <c r="B103" s="58" t="s">
        <v>6678</v>
      </c>
      <c r="C103" s="58" t="s">
        <v>108</v>
      </c>
      <c r="D103" s="60">
        <v>30.17</v>
      </c>
    </row>
    <row r="104" spans="1:4" ht="13.5" x14ac:dyDescent="0.25">
      <c r="A104" s="58">
        <v>94879</v>
      </c>
      <c r="B104" s="58" t="s">
        <v>6679</v>
      </c>
      <c r="C104" s="58" t="s">
        <v>108</v>
      </c>
      <c r="D104" s="61">
        <v>3457.41</v>
      </c>
    </row>
    <row r="105" spans="1:4" ht="13.5" x14ac:dyDescent="0.25">
      <c r="A105" s="58">
        <v>94880</v>
      </c>
      <c r="B105" s="58" t="s">
        <v>6680</v>
      </c>
      <c r="C105" s="58" t="s">
        <v>108</v>
      </c>
      <c r="D105" s="60">
        <v>38.94</v>
      </c>
    </row>
    <row r="106" spans="1:4" ht="13.5" x14ac:dyDescent="0.25">
      <c r="A106" s="58">
        <v>94881</v>
      </c>
      <c r="B106" s="58" t="s">
        <v>6681</v>
      </c>
      <c r="C106" s="58" t="s">
        <v>108</v>
      </c>
      <c r="D106" s="61">
        <v>4769.79</v>
      </c>
    </row>
    <row r="107" spans="1:4" ht="13.5" x14ac:dyDescent="0.25">
      <c r="A107" s="58">
        <v>94882</v>
      </c>
      <c r="B107" s="58" t="s">
        <v>6682</v>
      </c>
      <c r="C107" s="58" t="s">
        <v>108</v>
      </c>
      <c r="D107" s="60">
        <v>45.25</v>
      </c>
    </row>
    <row r="108" spans="1:4" ht="13.5" x14ac:dyDescent="0.25">
      <c r="A108" s="58">
        <v>94884</v>
      </c>
      <c r="B108" s="58" t="s">
        <v>6683</v>
      </c>
      <c r="C108" s="58" t="s">
        <v>108</v>
      </c>
      <c r="D108" s="60">
        <v>58</v>
      </c>
    </row>
    <row r="109" spans="1:4" ht="13.5" x14ac:dyDescent="0.25">
      <c r="A109" s="58">
        <v>97121</v>
      </c>
      <c r="B109" s="58" t="s">
        <v>6684</v>
      </c>
      <c r="C109" s="58" t="s">
        <v>108</v>
      </c>
      <c r="D109" s="60">
        <v>1.76</v>
      </c>
    </row>
    <row r="110" spans="1:4" ht="13.5" x14ac:dyDescent="0.25">
      <c r="A110" s="58">
        <v>97122</v>
      </c>
      <c r="B110" s="58" t="s">
        <v>6685</v>
      </c>
      <c r="C110" s="58" t="s">
        <v>108</v>
      </c>
      <c r="D110" s="60">
        <v>2.4500000000000002</v>
      </c>
    </row>
    <row r="111" spans="1:4" ht="13.5" x14ac:dyDescent="0.25">
      <c r="A111" s="58">
        <v>97123</v>
      </c>
      <c r="B111" s="58" t="s">
        <v>6686</v>
      </c>
      <c r="C111" s="58" t="s">
        <v>108</v>
      </c>
      <c r="D111" s="60">
        <v>3.12</v>
      </c>
    </row>
    <row r="112" spans="1:4" ht="13.5" x14ac:dyDescent="0.25">
      <c r="A112" s="58">
        <v>97124</v>
      </c>
      <c r="B112" s="58" t="s">
        <v>6687</v>
      </c>
      <c r="C112" s="58" t="s">
        <v>108</v>
      </c>
      <c r="D112" s="60">
        <v>0.78</v>
      </c>
    </row>
    <row r="113" spans="1:4" ht="13.5" x14ac:dyDescent="0.25">
      <c r="A113" s="58">
        <v>97125</v>
      </c>
      <c r="B113" s="58" t="s">
        <v>6688</v>
      </c>
      <c r="C113" s="58" t="s">
        <v>108</v>
      </c>
      <c r="D113" s="60">
        <v>1.1200000000000001</v>
      </c>
    </row>
    <row r="114" spans="1:4" ht="13.5" x14ac:dyDescent="0.25">
      <c r="A114" s="58">
        <v>97126</v>
      </c>
      <c r="B114" s="58" t="s">
        <v>6689</v>
      </c>
      <c r="C114" s="58" t="s">
        <v>108</v>
      </c>
      <c r="D114" s="60">
        <v>1.42</v>
      </c>
    </row>
    <row r="115" spans="1:4" ht="13.5" x14ac:dyDescent="0.25">
      <c r="A115" s="58">
        <v>102264</v>
      </c>
      <c r="B115" s="58" t="s">
        <v>6690</v>
      </c>
      <c r="C115" s="58" t="s">
        <v>108</v>
      </c>
      <c r="D115" s="60">
        <v>17.46</v>
      </c>
    </row>
    <row r="116" spans="1:4" ht="13.5" x14ac:dyDescent="0.25">
      <c r="A116" s="58">
        <v>102265</v>
      </c>
      <c r="B116" s="58" t="s">
        <v>6691</v>
      </c>
      <c r="C116" s="58" t="s">
        <v>130</v>
      </c>
      <c r="D116" s="60">
        <v>90.52</v>
      </c>
    </row>
    <row r="117" spans="1:4" ht="13.5" x14ac:dyDescent="0.25">
      <c r="A117" s="58">
        <v>102266</v>
      </c>
      <c r="B117" s="58" t="s">
        <v>6692</v>
      </c>
      <c r="C117" s="58" t="s">
        <v>130</v>
      </c>
      <c r="D117" s="60">
        <v>100.4</v>
      </c>
    </row>
    <row r="118" spans="1:4" ht="13.5" x14ac:dyDescent="0.25">
      <c r="A118" s="58">
        <v>102267</v>
      </c>
      <c r="B118" s="58" t="s">
        <v>6693</v>
      </c>
      <c r="C118" s="58" t="s">
        <v>130</v>
      </c>
      <c r="D118" s="60">
        <v>115.3</v>
      </c>
    </row>
    <row r="119" spans="1:4" ht="13.5" x14ac:dyDescent="0.25">
      <c r="A119" s="58">
        <v>102268</v>
      </c>
      <c r="B119" s="58" t="s">
        <v>6694</v>
      </c>
      <c r="C119" s="58" t="s">
        <v>130</v>
      </c>
      <c r="D119" s="60">
        <v>130.13</v>
      </c>
    </row>
    <row r="120" spans="1:4" ht="13.5" x14ac:dyDescent="0.25">
      <c r="A120" s="58">
        <v>102269</v>
      </c>
      <c r="B120" s="58" t="s">
        <v>6695</v>
      </c>
      <c r="C120" s="58" t="s">
        <v>130</v>
      </c>
      <c r="D120" s="60">
        <v>159.80000000000001</v>
      </c>
    </row>
    <row r="121" spans="1:4" ht="13.5" x14ac:dyDescent="0.25">
      <c r="A121" s="58">
        <v>92833</v>
      </c>
      <c r="B121" s="58" t="s">
        <v>6696</v>
      </c>
      <c r="C121" s="58" t="s">
        <v>108</v>
      </c>
      <c r="D121" s="60">
        <v>198.25</v>
      </c>
    </row>
    <row r="122" spans="1:4" ht="13.5" x14ac:dyDescent="0.25">
      <c r="A122" s="58">
        <v>92834</v>
      </c>
      <c r="B122" s="58" t="s">
        <v>6697</v>
      </c>
      <c r="C122" s="58" t="s">
        <v>108</v>
      </c>
      <c r="D122" s="60">
        <v>8.2100000000000009</v>
      </c>
    </row>
    <row r="123" spans="1:4" ht="13.5" x14ac:dyDescent="0.25">
      <c r="A123" s="58">
        <v>92835</v>
      </c>
      <c r="B123" s="58" t="s">
        <v>6698</v>
      </c>
      <c r="C123" s="58" t="s">
        <v>108</v>
      </c>
      <c r="D123" s="60">
        <v>207.56</v>
      </c>
    </row>
    <row r="124" spans="1:4" ht="13.5" x14ac:dyDescent="0.25">
      <c r="A124" s="58">
        <v>92836</v>
      </c>
      <c r="B124" s="58" t="s">
        <v>6699</v>
      </c>
      <c r="C124" s="58" t="s">
        <v>108</v>
      </c>
      <c r="D124" s="60">
        <v>10.48</v>
      </c>
    </row>
    <row r="125" spans="1:4" ht="13.5" x14ac:dyDescent="0.25">
      <c r="A125" s="58">
        <v>92837</v>
      </c>
      <c r="B125" s="58" t="s">
        <v>6700</v>
      </c>
      <c r="C125" s="58" t="s">
        <v>108</v>
      </c>
      <c r="D125" s="60">
        <v>367.09</v>
      </c>
    </row>
    <row r="126" spans="1:4" ht="13.5" x14ac:dyDescent="0.25">
      <c r="A126" s="58">
        <v>92838</v>
      </c>
      <c r="B126" s="58" t="s">
        <v>6701</v>
      </c>
      <c r="C126" s="58" t="s">
        <v>108</v>
      </c>
      <c r="D126" s="60">
        <v>12.56</v>
      </c>
    </row>
    <row r="127" spans="1:4" ht="13.5" x14ac:dyDescent="0.25">
      <c r="A127" s="58">
        <v>92839</v>
      </c>
      <c r="B127" s="58" t="s">
        <v>6702</v>
      </c>
      <c r="C127" s="58" t="s">
        <v>108</v>
      </c>
      <c r="D127" s="60">
        <v>449.16</v>
      </c>
    </row>
    <row r="128" spans="1:4" ht="13.5" x14ac:dyDescent="0.25">
      <c r="A128" s="58">
        <v>92840</v>
      </c>
      <c r="B128" s="58" t="s">
        <v>6703</v>
      </c>
      <c r="C128" s="58" t="s">
        <v>108</v>
      </c>
      <c r="D128" s="60">
        <v>14.9</v>
      </c>
    </row>
    <row r="129" spans="1:4" ht="13.5" x14ac:dyDescent="0.25">
      <c r="A129" s="58">
        <v>92841</v>
      </c>
      <c r="B129" s="58" t="s">
        <v>6704</v>
      </c>
      <c r="C129" s="58" t="s">
        <v>108</v>
      </c>
      <c r="D129" s="60">
        <v>585.46</v>
      </c>
    </row>
    <row r="130" spans="1:4" ht="13.5" x14ac:dyDescent="0.25">
      <c r="A130" s="58">
        <v>92842</v>
      </c>
      <c r="B130" s="58" t="s">
        <v>6705</v>
      </c>
      <c r="C130" s="58" t="s">
        <v>108</v>
      </c>
      <c r="D130" s="60">
        <v>17</v>
      </c>
    </row>
    <row r="131" spans="1:4" ht="13.5" x14ac:dyDescent="0.25">
      <c r="A131" s="58">
        <v>92843</v>
      </c>
      <c r="B131" s="58" t="s">
        <v>6706</v>
      </c>
      <c r="C131" s="58" t="s">
        <v>108</v>
      </c>
      <c r="D131" s="60">
        <v>606.55999999999995</v>
      </c>
    </row>
    <row r="132" spans="1:4" ht="13.5" x14ac:dyDescent="0.25">
      <c r="A132" s="58">
        <v>92844</v>
      </c>
      <c r="B132" s="58" t="s">
        <v>6707</v>
      </c>
      <c r="C132" s="58" t="s">
        <v>108</v>
      </c>
      <c r="D132" s="60">
        <v>19.329999999999998</v>
      </c>
    </row>
    <row r="133" spans="1:4" ht="13.5" x14ac:dyDescent="0.25">
      <c r="A133" s="58">
        <v>92845</v>
      </c>
      <c r="B133" s="58" t="s">
        <v>6708</v>
      </c>
      <c r="C133" s="58" t="s">
        <v>108</v>
      </c>
      <c r="D133" s="60">
        <v>898.84</v>
      </c>
    </row>
    <row r="134" spans="1:4" ht="13.5" x14ac:dyDescent="0.25">
      <c r="A134" s="58">
        <v>92846</v>
      </c>
      <c r="B134" s="58" t="s">
        <v>6709</v>
      </c>
      <c r="C134" s="58" t="s">
        <v>108</v>
      </c>
      <c r="D134" s="60">
        <v>21.42</v>
      </c>
    </row>
    <row r="135" spans="1:4" ht="13.5" x14ac:dyDescent="0.25">
      <c r="A135" s="58">
        <v>92847</v>
      </c>
      <c r="B135" s="58" t="s">
        <v>6710</v>
      </c>
      <c r="C135" s="58" t="s">
        <v>108</v>
      </c>
      <c r="D135" s="60">
        <v>923.85</v>
      </c>
    </row>
    <row r="136" spans="1:4" ht="13.5" x14ac:dyDescent="0.25">
      <c r="A136" s="58">
        <v>92848</v>
      </c>
      <c r="B136" s="58" t="s">
        <v>6711</v>
      </c>
      <c r="C136" s="58" t="s">
        <v>108</v>
      </c>
      <c r="D136" s="60">
        <v>23.78</v>
      </c>
    </row>
    <row r="137" spans="1:4" ht="13.5" x14ac:dyDescent="0.25">
      <c r="A137" s="58">
        <v>92849</v>
      </c>
      <c r="B137" s="58" t="s">
        <v>6712</v>
      </c>
      <c r="C137" s="58" t="s">
        <v>108</v>
      </c>
      <c r="D137" s="60">
        <v>205.56</v>
      </c>
    </row>
    <row r="138" spans="1:4" ht="13.5" x14ac:dyDescent="0.25">
      <c r="A138" s="58">
        <v>92850</v>
      </c>
      <c r="B138" s="58" t="s">
        <v>6713</v>
      </c>
      <c r="C138" s="58" t="s">
        <v>108</v>
      </c>
      <c r="D138" s="60">
        <v>15.52</v>
      </c>
    </row>
    <row r="139" spans="1:4" ht="13.5" x14ac:dyDescent="0.25">
      <c r="A139" s="58">
        <v>92851</v>
      </c>
      <c r="B139" s="58" t="s">
        <v>6714</v>
      </c>
      <c r="C139" s="58" t="s">
        <v>108</v>
      </c>
      <c r="D139" s="60">
        <v>216.67</v>
      </c>
    </row>
    <row r="140" spans="1:4" ht="13.5" x14ac:dyDescent="0.25">
      <c r="A140" s="58">
        <v>92852</v>
      </c>
      <c r="B140" s="58" t="s">
        <v>6715</v>
      </c>
      <c r="C140" s="58" t="s">
        <v>108</v>
      </c>
      <c r="D140" s="60">
        <v>19.59</v>
      </c>
    </row>
    <row r="141" spans="1:4" ht="13.5" x14ac:dyDescent="0.25">
      <c r="A141" s="58">
        <v>92853</v>
      </c>
      <c r="B141" s="58" t="s">
        <v>6716</v>
      </c>
      <c r="C141" s="58" t="s">
        <v>108</v>
      </c>
      <c r="D141" s="60">
        <v>378.38</v>
      </c>
    </row>
    <row r="142" spans="1:4" ht="13.5" x14ac:dyDescent="0.25">
      <c r="A142" s="58">
        <v>92854</v>
      </c>
      <c r="B142" s="58" t="s">
        <v>6717</v>
      </c>
      <c r="C142" s="58" t="s">
        <v>108</v>
      </c>
      <c r="D142" s="60">
        <v>23.85</v>
      </c>
    </row>
    <row r="143" spans="1:4" ht="13.5" x14ac:dyDescent="0.25">
      <c r="A143" s="58">
        <v>92855</v>
      </c>
      <c r="B143" s="58" t="s">
        <v>6718</v>
      </c>
      <c r="C143" s="58" t="s">
        <v>108</v>
      </c>
      <c r="D143" s="60">
        <v>462.38</v>
      </c>
    </row>
    <row r="144" spans="1:4" ht="13.5" x14ac:dyDescent="0.25">
      <c r="A144" s="58">
        <v>92856</v>
      </c>
      <c r="B144" s="58" t="s">
        <v>6719</v>
      </c>
      <c r="C144" s="58" t="s">
        <v>108</v>
      </c>
      <c r="D144" s="60">
        <v>28.12</v>
      </c>
    </row>
    <row r="145" spans="1:4" ht="13.5" x14ac:dyDescent="0.25">
      <c r="A145" s="58">
        <v>92857</v>
      </c>
      <c r="B145" s="58" t="s">
        <v>6720</v>
      </c>
      <c r="C145" s="58" t="s">
        <v>108</v>
      </c>
      <c r="D145" s="60">
        <v>600.63</v>
      </c>
    </row>
    <row r="146" spans="1:4" ht="13.5" x14ac:dyDescent="0.25">
      <c r="A146" s="58">
        <v>92858</v>
      </c>
      <c r="B146" s="58" t="s">
        <v>6721</v>
      </c>
      <c r="C146" s="58" t="s">
        <v>108</v>
      </c>
      <c r="D146" s="60">
        <v>32.17</v>
      </c>
    </row>
    <row r="147" spans="1:4" ht="13.5" x14ac:dyDescent="0.25">
      <c r="A147" s="58">
        <v>92859</v>
      </c>
      <c r="B147" s="58" t="s">
        <v>6722</v>
      </c>
      <c r="C147" s="58" t="s">
        <v>108</v>
      </c>
      <c r="D147" s="60">
        <v>623.76</v>
      </c>
    </row>
    <row r="148" spans="1:4" ht="13.5" x14ac:dyDescent="0.25">
      <c r="A148" s="58">
        <v>92860</v>
      </c>
      <c r="B148" s="58" t="s">
        <v>6723</v>
      </c>
      <c r="C148" s="58" t="s">
        <v>108</v>
      </c>
      <c r="D148" s="60">
        <v>36.53</v>
      </c>
    </row>
    <row r="149" spans="1:4" ht="13.5" x14ac:dyDescent="0.25">
      <c r="A149" s="58">
        <v>92861</v>
      </c>
      <c r="B149" s="58" t="s">
        <v>6724</v>
      </c>
      <c r="C149" s="58" t="s">
        <v>108</v>
      </c>
      <c r="D149" s="60">
        <v>918.2</v>
      </c>
    </row>
    <row r="150" spans="1:4" ht="13.5" x14ac:dyDescent="0.25">
      <c r="A150" s="58">
        <v>92862</v>
      </c>
      <c r="B150" s="58" t="s">
        <v>6725</v>
      </c>
      <c r="C150" s="58" t="s">
        <v>108</v>
      </c>
      <c r="D150" s="60">
        <v>40.78</v>
      </c>
    </row>
    <row r="151" spans="1:4" ht="13.5" x14ac:dyDescent="0.25">
      <c r="A151" s="58">
        <v>92863</v>
      </c>
      <c r="B151" s="58" t="s">
        <v>6726</v>
      </c>
      <c r="C151" s="58" t="s">
        <v>108</v>
      </c>
      <c r="D151" s="60">
        <v>945.11</v>
      </c>
    </row>
    <row r="152" spans="1:4" ht="13.5" x14ac:dyDescent="0.25">
      <c r="A152" s="58">
        <v>92864</v>
      </c>
      <c r="B152" s="58" t="s">
        <v>6727</v>
      </c>
      <c r="C152" s="58" t="s">
        <v>108</v>
      </c>
      <c r="D152" s="60">
        <v>45.04</v>
      </c>
    </row>
    <row r="153" spans="1:4" ht="13.5" x14ac:dyDescent="0.25">
      <c r="A153" s="58">
        <v>92210</v>
      </c>
      <c r="B153" s="58" t="s">
        <v>6728</v>
      </c>
      <c r="C153" s="58" t="s">
        <v>108</v>
      </c>
      <c r="D153" s="60">
        <v>159.46</v>
      </c>
    </row>
    <row r="154" spans="1:4" ht="13.5" x14ac:dyDescent="0.25">
      <c r="A154" s="58">
        <v>92211</v>
      </c>
      <c r="B154" s="58" t="s">
        <v>6729</v>
      </c>
      <c r="C154" s="58" t="s">
        <v>108</v>
      </c>
      <c r="D154" s="60">
        <v>191.7</v>
      </c>
    </row>
    <row r="155" spans="1:4" ht="13.5" x14ac:dyDescent="0.25">
      <c r="A155" s="58">
        <v>92212</v>
      </c>
      <c r="B155" s="58" t="s">
        <v>6730</v>
      </c>
      <c r="C155" s="58" t="s">
        <v>108</v>
      </c>
      <c r="D155" s="60">
        <v>285.73</v>
      </c>
    </row>
    <row r="156" spans="1:4" ht="13.5" x14ac:dyDescent="0.25">
      <c r="A156" s="58">
        <v>92213</v>
      </c>
      <c r="B156" s="58" t="s">
        <v>6731</v>
      </c>
      <c r="C156" s="58" t="s">
        <v>108</v>
      </c>
      <c r="D156" s="60">
        <v>375.37</v>
      </c>
    </row>
    <row r="157" spans="1:4" ht="13.5" x14ac:dyDescent="0.25">
      <c r="A157" s="58">
        <v>92214</v>
      </c>
      <c r="B157" s="58" t="s">
        <v>6732</v>
      </c>
      <c r="C157" s="58" t="s">
        <v>108</v>
      </c>
      <c r="D157" s="60">
        <v>453.92</v>
      </c>
    </row>
    <row r="158" spans="1:4" ht="13.5" x14ac:dyDescent="0.25">
      <c r="A158" s="58">
        <v>92215</v>
      </c>
      <c r="B158" s="58" t="s">
        <v>6733</v>
      </c>
      <c r="C158" s="58" t="s">
        <v>108</v>
      </c>
      <c r="D158" s="60">
        <v>521.74</v>
      </c>
    </row>
    <row r="159" spans="1:4" ht="13.5" x14ac:dyDescent="0.25">
      <c r="A159" s="58">
        <v>92216</v>
      </c>
      <c r="B159" s="58" t="s">
        <v>6734</v>
      </c>
      <c r="C159" s="58" t="s">
        <v>108</v>
      </c>
      <c r="D159" s="60">
        <v>546.69000000000005</v>
      </c>
    </row>
    <row r="160" spans="1:4" ht="13.5" x14ac:dyDescent="0.25">
      <c r="A160" s="58">
        <v>92219</v>
      </c>
      <c r="B160" s="58" t="s">
        <v>6735</v>
      </c>
      <c r="C160" s="58" t="s">
        <v>108</v>
      </c>
      <c r="D160" s="60">
        <v>168.57</v>
      </c>
    </row>
    <row r="161" spans="1:4" ht="13.5" x14ac:dyDescent="0.25">
      <c r="A161" s="58">
        <v>92220</v>
      </c>
      <c r="B161" s="58" t="s">
        <v>6736</v>
      </c>
      <c r="C161" s="58" t="s">
        <v>108</v>
      </c>
      <c r="D161" s="60">
        <v>202.99</v>
      </c>
    </row>
    <row r="162" spans="1:4" ht="13.5" x14ac:dyDescent="0.25">
      <c r="A162" s="58">
        <v>92221</v>
      </c>
      <c r="B162" s="58" t="s">
        <v>6737</v>
      </c>
      <c r="C162" s="58" t="s">
        <v>108</v>
      </c>
      <c r="D162" s="60">
        <v>298.95</v>
      </c>
    </row>
    <row r="163" spans="1:4" ht="13.5" x14ac:dyDescent="0.25">
      <c r="A163" s="58">
        <v>92222</v>
      </c>
      <c r="B163" s="58" t="s">
        <v>6738</v>
      </c>
      <c r="C163" s="58" t="s">
        <v>108</v>
      </c>
      <c r="D163" s="60">
        <v>390.76</v>
      </c>
    </row>
    <row r="164" spans="1:4" ht="13.5" x14ac:dyDescent="0.25">
      <c r="A164" s="58">
        <v>92223</v>
      </c>
      <c r="B164" s="58" t="s">
        <v>6739</v>
      </c>
      <c r="C164" s="58" t="s">
        <v>108</v>
      </c>
      <c r="D164" s="60">
        <v>471.1</v>
      </c>
    </row>
    <row r="165" spans="1:4" ht="13.5" x14ac:dyDescent="0.25">
      <c r="A165" s="58">
        <v>92224</v>
      </c>
      <c r="B165" s="58" t="s">
        <v>6740</v>
      </c>
      <c r="C165" s="58" t="s">
        <v>108</v>
      </c>
      <c r="D165" s="60">
        <v>540.82000000000005</v>
      </c>
    </row>
    <row r="166" spans="1:4" ht="13.5" x14ac:dyDescent="0.25">
      <c r="A166" s="58">
        <v>92226</v>
      </c>
      <c r="B166" s="58" t="s">
        <v>6741</v>
      </c>
      <c r="C166" s="58" t="s">
        <v>108</v>
      </c>
      <c r="D166" s="60">
        <v>568.04999999999995</v>
      </c>
    </row>
    <row r="167" spans="1:4" ht="13.5" x14ac:dyDescent="0.25">
      <c r="A167" s="58">
        <v>92808</v>
      </c>
      <c r="B167" s="58" t="s">
        <v>6742</v>
      </c>
      <c r="C167" s="58" t="s">
        <v>108</v>
      </c>
      <c r="D167" s="60">
        <v>37.090000000000003</v>
      </c>
    </row>
    <row r="168" spans="1:4" ht="13.5" x14ac:dyDescent="0.25">
      <c r="A168" s="58">
        <v>92809</v>
      </c>
      <c r="B168" s="58" t="s">
        <v>6743</v>
      </c>
      <c r="C168" s="58" t="s">
        <v>108</v>
      </c>
      <c r="D168" s="60">
        <v>47.69</v>
      </c>
    </row>
    <row r="169" spans="1:4" ht="13.5" x14ac:dyDescent="0.25">
      <c r="A169" s="58">
        <v>92810</v>
      </c>
      <c r="B169" s="58" t="s">
        <v>6744</v>
      </c>
      <c r="C169" s="58" t="s">
        <v>108</v>
      </c>
      <c r="D169" s="60">
        <v>58.11</v>
      </c>
    </row>
    <row r="170" spans="1:4" ht="13.5" x14ac:dyDescent="0.25">
      <c r="A170" s="58">
        <v>92811</v>
      </c>
      <c r="B170" s="58" t="s">
        <v>6745</v>
      </c>
      <c r="C170" s="58" t="s">
        <v>108</v>
      </c>
      <c r="D170" s="60">
        <v>69.430000000000007</v>
      </c>
    </row>
    <row r="171" spans="1:4" ht="13.5" x14ac:dyDescent="0.25">
      <c r="A171" s="58">
        <v>92812</v>
      </c>
      <c r="B171" s="58" t="s">
        <v>6746</v>
      </c>
      <c r="C171" s="58" t="s">
        <v>108</v>
      </c>
      <c r="D171" s="60">
        <v>80.56</v>
      </c>
    </row>
    <row r="172" spans="1:4" ht="13.5" x14ac:dyDescent="0.25">
      <c r="A172" s="58">
        <v>92813</v>
      </c>
      <c r="B172" s="58" t="s">
        <v>6747</v>
      </c>
      <c r="C172" s="58" t="s">
        <v>108</v>
      </c>
      <c r="D172" s="60">
        <v>94.03</v>
      </c>
    </row>
    <row r="173" spans="1:4" ht="13.5" x14ac:dyDescent="0.25">
      <c r="A173" s="58">
        <v>92814</v>
      </c>
      <c r="B173" s="58" t="s">
        <v>6748</v>
      </c>
      <c r="C173" s="58" t="s">
        <v>108</v>
      </c>
      <c r="D173" s="60">
        <v>108.23</v>
      </c>
    </row>
    <row r="174" spans="1:4" ht="13.5" x14ac:dyDescent="0.25">
      <c r="A174" s="58">
        <v>92815</v>
      </c>
      <c r="B174" s="58" t="s">
        <v>6749</v>
      </c>
      <c r="C174" s="58" t="s">
        <v>108</v>
      </c>
      <c r="D174" s="60">
        <v>125</v>
      </c>
    </row>
    <row r="175" spans="1:4" ht="13.5" x14ac:dyDescent="0.25">
      <c r="A175" s="58">
        <v>92816</v>
      </c>
      <c r="B175" s="58" t="s">
        <v>6750</v>
      </c>
      <c r="C175" s="58" t="s">
        <v>108</v>
      </c>
      <c r="D175" s="60">
        <v>786.23</v>
      </c>
    </row>
    <row r="176" spans="1:4" ht="13.5" x14ac:dyDescent="0.25">
      <c r="A176" s="58">
        <v>92817</v>
      </c>
      <c r="B176" s="58" t="s">
        <v>6751</v>
      </c>
      <c r="C176" s="58" t="s">
        <v>108</v>
      </c>
      <c r="D176" s="60">
        <v>156.41999999999999</v>
      </c>
    </row>
    <row r="177" spans="1:4" ht="13.5" x14ac:dyDescent="0.25">
      <c r="A177" s="58">
        <v>92818</v>
      </c>
      <c r="B177" s="58" t="s">
        <v>6752</v>
      </c>
      <c r="C177" s="58" t="s">
        <v>108</v>
      </c>
      <c r="D177" s="61">
        <v>1122.98</v>
      </c>
    </row>
    <row r="178" spans="1:4" ht="13.5" x14ac:dyDescent="0.25">
      <c r="A178" s="58">
        <v>92819</v>
      </c>
      <c r="B178" s="58" t="s">
        <v>6753</v>
      </c>
      <c r="C178" s="58" t="s">
        <v>108</v>
      </c>
      <c r="D178" s="60">
        <v>210.53</v>
      </c>
    </row>
    <row r="179" spans="1:4" ht="13.5" x14ac:dyDescent="0.25">
      <c r="A179" s="58">
        <v>92820</v>
      </c>
      <c r="B179" s="58" t="s">
        <v>6754</v>
      </c>
      <c r="C179" s="58" t="s">
        <v>108</v>
      </c>
      <c r="D179" s="60">
        <v>44.2</v>
      </c>
    </row>
    <row r="180" spans="1:4" ht="13.5" x14ac:dyDescent="0.25">
      <c r="A180" s="58">
        <v>92821</v>
      </c>
      <c r="B180" s="58" t="s">
        <v>6755</v>
      </c>
      <c r="C180" s="58" t="s">
        <v>108</v>
      </c>
      <c r="D180" s="60">
        <v>56.8</v>
      </c>
    </row>
    <row r="181" spans="1:4" ht="13.5" x14ac:dyDescent="0.25">
      <c r="A181" s="58">
        <v>92822</v>
      </c>
      <c r="B181" s="58" t="s">
        <v>6756</v>
      </c>
      <c r="C181" s="58" t="s">
        <v>108</v>
      </c>
      <c r="D181" s="60">
        <v>69.400000000000006</v>
      </c>
    </row>
    <row r="182" spans="1:4" ht="13.5" x14ac:dyDescent="0.25">
      <c r="A182" s="58">
        <v>92824</v>
      </c>
      <c r="B182" s="58" t="s">
        <v>6757</v>
      </c>
      <c r="C182" s="58" t="s">
        <v>108</v>
      </c>
      <c r="D182" s="60">
        <v>82.65</v>
      </c>
    </row>
    <row r="183" spans="1:4" ht="13.5" x14ac:dyDescent="0.25">
      <c r="A183" s="58">
        <v>92825</v>
      </c>
      <c r="B183" s="58" t="s">
        <v>6758</v>
      </c>
      <c r="C183" s="58" t="s">
        <v>108</v>
      </c>
      <c r="D183" s="60">
        <v>95.95</v>
      </c>
    </row>
    <row r="184" spans="1:4" ht="13.5" x14ac:dyDescent="0.25">
      <c r="A184" s="58">
        <v>92826</v>
      </c>
      <c r="B184" s="58" t="s">
        <v>6759</v>
      </c>
      <c r="C184" s="58" t="s">
        <v>108</v>
      </c>
      <c r="D184" s="60">
        <v>111.21</v>
      </c>
    </row>
    <row r="185" spans="1:4" ht="13.5" x14ac:dyDescent="0.25">
      <c r="A185" s="58">
        <v>92827</v>
      </c>
      <c r="B185" s="58" t="s">
        <v>6760</v>
      </c>
      <c r="C185" s="58" t="s">
        <v>108</v>
      </c>
      <c r="D185" s="60">
        <v>127.31</v>
      </c>
    </row>
    <row r="186" spans="1:4" ht="13.5" x14ac:dyDescent="0.25">
      <c r="A186" s="58">
        <v>92828</v>
      </c>
      <c r="B186" s="58" t="s">
        <v>6761</v>
      </c>
      <c r="C186" s="58" t="s">
        <v>108</v>
      </c>
      <c r="D186" s="60">
        <v>146.36000000000001</v>
      </c>
    </row>
    <row r="187" spans="1:4" ht="13.5" x14ac:dyDescent="0.25">
      <c r="A187" s="58">
        <v>92829</v>
      </c>
      <c r="B187" s="58" t="s">
        <v>6762</v>
      </c>
      <c r="C187" s="58" t="s">
        <v>108</v>
      </c>
      <c r="D187" s="60">
        <v>811.38</v>
      </c>
    </row>
    <row r="188" spans="1:4" ht="13.5" x14ac:dyDescent="0.25">
      <c r="A188" s="58">
        <v>92830</v>
      </c>
      <c r="B188" s="58" t="s">
        <v>6763</v>
      </c>
      <c r="C188" s="58" t="s">
        <v>108</v>
      </c>
      <c r="D188" s="60">
        <v>181.57</v>
      </c>
    </row>
    <row r="189" spans="1:4" ht="13.5" x14ac:dyDescent="0.25">
      <c r="A189" s="58">
        <v>92831</v>
      </c>
      <c r="B189" s="58" t="s">
        <v>6764</v>
      </c>
      <c r="C189" s="58" t="s">
        <v>108</v>
      </c>
      <c r="D189" s="61">
        <v>1153.82</v>
      </c>
    </row>
    <row r="190" spans="1:4" ht="13.5" x14ac:dyDescent="0.25">
      <c r="A190" s="58">
        <v>92832</v>
      </c>
      <c r="B190" s="58" t="s">
        <v>6765</v>
      </c>
      <c r="C190" s="58" t="s">
        <v>108</v>
      </c>
      <c r="D190" s="60">
        <v>241.37</v>
      </c>
    </row>
    <row r="191" spans="1:4" ht="13.5" x14ac:dyDescent="0.25">
      <c r="A191" s="58">
        <v>95565</v>
      </c>
      <c r="B191" s="58" t="s">
        <v>6766</v>
      </c>
      <c r="C191" s="58" t="s">
        <v>108</v>
      </c>
      <c r="D191" s="60">
        <v>136.13999999999999</v>
      </c>
    </row>
    <row r="192" spans="1:4" ht="13.5" x14ac:dyDescent="0.25">
      <c r="A192" s="58">
        <v>95566</v>
      </c>
      <c r="B192" s="58" t="s">
        <v>6767</v>
      </c>
      <c r="C192" s="58" t="s">
        <v>108</v>
      </c>
      <c r="D192" s="60">
        <v>143.25</v>
      </c>
    </row>
    <row r="193" spans="1:4" ht="13.5" x14ac:dyDescent="0.25">
      <c r="A193" s="58">
        <v>95567</v>
      </c>
      <c r="B193" s="58" t="s">
        <v>6768</v>
      </c>
      <c r="C193" s="58" t="s">
        <v>108</v>
      </c>
      <c r="D193" s="60">
        <v>98.89</v>
      </c>
    </row>
    <row r="194" spans="1:4" ht="13.5" x14ac:dyDescent="0.25">
      <c r="A194" s="58">
        <v>95568</v>
      </c>
      <c r="B194" s="58" t="s">
        <v>6769</v>
      </c>
      <c r="C194" s="58" t="s">
        <v>108</v>
      </c>
      <c r="D194" s="60">
        <v>120.71</v>
      </c>
    </row>
    <row r="195" spans="1:4" ht="13.5" x14ac:dyDescent="0.25">
      <c r="A195" s="58">
        <v>95569</v>
      </c>
      <c r="B195" s="58" t="s">
        <v>6770</v>
      </c>
      <c r="C195" s="58" t="s">
        <v>108</v>
      </c>
      <c r="D195" s="60">
        <v>166.79</v>
      </c>
    </row>
    <row r="196" spans="1:4" ht="13.5" x14ac:dyDescent="0.25">
      <c r="A196" s="58">
        <v>95570</v>
      </c>
      <c r="B196" s="58" t="s">
        <v>6771</v>
      </c>
      <c r="C196" s="58" t="s">
        <v>108</v>
      </c>
      <c r="D196" s="60">
        <v>106</v>
      </c>
    </row>
    <row r="197" spans="1:4" ht="13.5" x14ac:dyDescent="0.25">
      <c r="A197" s="58">
        <v>95571</v>
      </c>
      <c r="B197" s="58" t="s">
        <v>6772</v>
      </c>
      <c r="C197" s="58" t="s">
        <v>108</v>
      </c>
      <c r="D197" s="60">
        <v>129.82</v>
      </c>
    </row>
    <row r="198" spans="1:4" ht="13.5" x14ac:dyDescent="0.25">
      <c r="A198" s="58">
        <v>95572</v>
      </c>
      <c r="B198" s="58" t="s">
        <v>6773</v>
      </c>
      <c r="C198" s="58" t="s">
        <v>108</v>
      </c>
      <c r="D198" s="60">
        <v>178.08</v>
      </c>
    </row>
    <row r="199" spans="1:4" ht="13.5" x14ac:dyDescent="0.25">
      <c r="A199" s="58">
        <v>97127</v>
      </c>
      <c r="B199" s="58" t="s">
        <v>6774</v>
      </c>
      <c r="C199" s="58" t="s">
        <v>108</v>
      </c>
      <c r="D199" s="60">
        <v>4.4800000000000004</v>
      </c>
    </row>
    <row r="200" spans="1:4" ht="13.5" x14ac:dyDescent="0.25">
      <c r="A200" s="58">
        <v>97128</v>
      </c>
      <c r="B200" s="58" t="s">
        <v>6775</v>
      </c>
      <c r="C200" s="58" t="s">
        <v>108</v>
      </c>
      <c r="D200" s="60">
        <v>9.24</v>
      </c>
    </row>
    <row r="201" spans="1:4" ht="13.5" x14ac:dyDescent="0.25">
      <c r="A201" s="58">
        <v>97129</v>
      </c>
      <c r="B201" s="58" t="s">
        <v>6776</v>
      </c>
      <c r="C201" s="58" t="s">
        <v>108</v>
      </c>
      <c r="D201" s="60">
        <v>11.34</v>
      </c>
    </row>
    <row r="202" spans="1:4" ht="13.5" x14ac:dyDescent="0.25">
      <c r="A202" s="58">
        <v>97130</v>
      </c>
      <c r="B202" s="58" t="s">
        <v>6777</v>
      </c>
      <c r="C202" s="58" t="s">
        <v>108</v>
      </c>
      <c r="D202" s="60">
        <v>13.48</v>
      </c>
    </row>
    <row r="203" spans="1:4" ht="13.5" x14ac:dyDescent="0.25">
      <c r="A203" s="58">
        <v>97131</v>
      </c>
      <c r="B203" s="58" t="s">
        <v>6778</v>
      </c>
      <c r="C203" s="58" t="s">
        <v>108</v>
      </c>
      <c r="D203" s="60">
        <v>15.59</v>
      </c>
    </row>
    <row r="204" spans="1:4" ht="13.5" x14ac:dyDescent="0.25">
      <c r="A204" s="58">
        <v>97132</v>
      </c>
      <c r="B204" s="58" t="s">
        <v>6779</v>
      </c>
      <c r="C204" s="58" t="s">
        <v>108</v>
      </c>
      <c r="D204" s="60">
        <v>17.690000000000001</v>
      </c>
    </row>
    <row r="205" spans="1:4" ht="13.5" x14ac:dyDescent="0.25">
      <c r="A205" s="58">
        <v>97133</v>
      </c>
      <c r="B205" s="58" t="s">
        <v>6780</v>
      </c>
      <c r="C205" s="58" t="s">
        <v>108</v>
      </c>
      <c r="D205" s="60">
        <v>21.94</v>
      </c>
    </row>
    <row r="206" spans="1:4" ht="13.5" x14ac:dyDescent="0.25">
      <c r="A206" s="58">
        <v>97134</v>
      </c>
      <c r="B206" s="58" t="s">
        <v>6781</v>
      </c>
      <c r="C206" s="58" t="s">
        <v>108</v>
      </c>
      <c r="D206" s="60">
        <v>2.06</v>
      </c>
    </row>
    <row r="207" spans="1:4" ht="13.5" x14ac:dyDescent="0.25">
      <c r="A207" s="58">
        <v>97135</v>
      </c>
      <c r="B207" s="58" t="s">
        <v>6782</v>
      </c>
      <c r="C207" s="58" t="s">
        <v>108</v>
      </c>
      <c r="D207" s="60">
        <v>4.75</v>
      </c>
    </row>
    <row r="208" spans="1:4" ht="13.5" x14ac:dyDescent="0.25">
      <c r="A208" s="58">
        <v>97136</v>
      </c>
      <c r="B208" s="58" t="s">
        <v>6783</v>
      </c>
      <c r="C208" s="58" t="s">
        <v>108</v>
      </c>
      <c r="D208" s="60">
        <v>5.84</v>
      </c>
    </row>
    <row r="209" spans="1:4" ht="13.5" x14ac:dyDescent="0.25">
      <c r="A209" s="58">
        <v>97137</v>
      </c>
      <c r="B209" s="58" t="s">
        <v>6784</v>
      </c>
      <c r="C209" s="58" t="s">
        <v>108</v>
      </c>
      <c r="D209" s="60">
        <v>6.94</v>
      </c>
    </row>
    <row r="210" spans="1:4" ht="13.5" x14ac:dyDescent="0.25">
      <c r="A210" s="58">
        <v>97138</v>
      </c>
      <c r="B210" s="58" t="s">
        <v>6785</v>
      </c>
      <c r="C210" s="58" t="s">
        <v>108</v>
      </c>
      <c r="D210" s="60">
        <v>8.0299999999999994</v>
      </c>
    </row>
    <row r="211" spans="1:4" ht="13.5" x14ac:dyDescent="0.25">
      <c r="A211" s="58">
        <v>97139</v>
      </c>
      <c r="B211" s="58" t="s">
        <v>6786</v>
      </c>
      <c r="C211" s="58" t="s">
        <v>108</v>
      </c>
      <c r="D211" s="60">
        <v>9.11</v>
      </c>
    </row>
    <row r="212" spans="1:4" ht="13.5" x14ac:dyDescent="0.25">
      <c r="A212" s="58">
        <v>97140</v>
      </c>
      <c r="B212" s="58" t="s">
        <v>6787</v>
      </c>
      <c r="C212" s="58" t="s">
        <v>108</v>
      </c>
      <c r="D212" s="60">
        <v>11.31</v>
      </c>
    </row>
    <row r="213" spans="1:4" ht="13.5" x14ac:dyDescent="0.25">
      <c r="A213" s="58">
        <v>103089</v>
      </c>
      <c r="B213" s="58" t="s">
        <v>6788</v>
      </c>
      <c r="C213" s="58" t="s">
        <v>108</v>
      </c>
      <c r="D213" s="60">
        <v>9.9600000000000009</v>
      </c>
    </row>
    <row r="214" spans="1:4" ht="13.5" x14ac:dyDescent="0.25">
      <c r="A214" s="58">
        <v>103090</v>
      </c>
      <c r="B214" s="58" t="s">
        <v>6789</v>
      </c>
      <c r="C214" s="58" t="s">
        <v>108</v>
      </c>
      <c r="D214" s="60">
        <v>11.88</v>
      </c>
    </row>
    <row r="215" spans="1:4" ht="13.5" x14ac:dyDescent="0.25">
      <c r="A215" s="58">
        <v>103091</v>
      </c>
      <c r="B215" s="58" t="s">
        <v>6790</v>
      </c>
      <c r="C215" s="58" t="s">
        <v>108</v>
      </c>
      <c r="D215" s="60">
        <v>16.68</v>
      </c>
    </row>
    <row r="216" spans="1:4" ht="13.5" x14ac:dyDescent="0.25">
      <c r="A216" s="58">
        <v>103092</v>
      </c>
      <c r="B216" s="58" t="s">
        <v>6791</v>
      </c>
      <c r="C216" s="58" t="s">
        <v>108</v>
      </c>
      <c r="D216" s="60">
        <v>21.46</v>
      </c>
    </row>
    <row r="217" spans="1:4" ht="13.5" x14ac:dyDescent="0.25">
      <c r="A217" s="58">
        <v>103093</v>
      </c>
      <c r="B217" s="58" t="s">
        <v>6792</v>
      </c>
      <c r="C217" s="58" t="s">
        <v>108</v>
      </c>
      <c r="D217" s="60">
        <v>32.81</v>
      </c>
    </row>
    <row r="218" spans="1:4" ht="13.5" x14ac:dyDescent="0.25">
      <c r="A218" s="58">
        <v>103094</v>
      </c>
      <c r="B218" s="58" t="s">
        <v>6793</v>
      </c>
      <c r="C218" s="58" t="s">
        <v>108</v>
      </c>
      <c r="D218" s="60">
        <v>37.630000000000003</v>
      </c>
    </row>
    <row r="219" spans="1:4" ht="13.5" x14ac:dyDescent="0.25">
      <c r="A219" s="58">
        <v>103095</v>
      </c>
      <c r="B219" s="58" t="s">
        <v>6794</v>
      </c>
      <c r="C219" s="58" t="s">
        <v>108</v>
      </c>
      <c r="D219" s="60">
        <v>48.95</v>
      </c>
    </row>
    <row r="220" spans="1:4" ht="13.5" x14ac:dyDescent="0.25">
      <c r="A220" s="58">
        <v>103096</v>
      </c>
      <c r="B220" s="58" t="s">
        <v>6795</v>
      </c>
      <c r="C220" s="58" t="s">
        <v>108</v>
      </c>
      <c r="D220" s="60">
        <v>53.78</v>
      </c>
    </row>
    <row r="221" spans="1:4" ht="13.5" x14ac:dyDescent="0.25">
      <c r="A221" s="58">
        <v>103097</v>
      </c>
      <c r="B221" s="58" t="s">
        <v>6796</v>
      </c>
      <c r="C221" s="58" t="s">
        <v>108</v>
      </c>
      <c r="D221" s="60">
        <v>65.11</v>
      </c>
    </row>
    <row r="222" spans="1:4" ht="13.5" x14ac:dyDescent="0.25">
      <c r="A222" s="58">
        <v>103098</v>
      </c>
      <c r="B222" s="58" t="s">
        <v>6797</v>
      </c>
      <c r="C222" s="58" t="s">
        <v>108</v>
      </c>
      <c r="D222" s="60">
        <v>69.930000000000007</v>
      </c>
    </row>
    <row r="223" spans="1:4" ht="13.5" x14ac:dyDescent="0.25">
      <c r="A223" s="58">
        <v>103099</v>
      </c>
      <c r="B223" s="58" t="s">
        <v>6798</v>
      </c>
      <c r="C223" s="58" t="s">
        <v>108</v>
      </c>
      <c r="D223" s="60">
        <v>79.5</v>
      </c>
    </row>
    <row r="224" spans="1:4" ht="13.5" x14ac:dyDescent="0.25">
      <c r="A224" s="58">
        <v>103100</v>
      </c>
      <c r="B224" s="58" t="s">
        <v>6799</v>
      </c>
      <c r="C224" s="58" t="s">
        <v>108</v>
      </c>
      <c r="D224" s="60">
        <v>84.8</v>
      </c>
    </row>
    <row r="225" spans="1:4" ht="13.5" x14ac:dyDescent="0.25">
      <c r="A225" s="58">
        <v>103101</v>
      </c>
      <c r="B225" s="58" t="s">
        <v>6800</v>
      </c>
      <c r="C225" s="58" t="s">
        <v>108</v>
      </c>
      <c r="D225" s="60">
        <v>93.37</v>
      </c>
    </row>
    <row r="226" spans="1:4" ht="13.5" x14ac:dyDescent="0.25">
      <c r="A226" s="58">
        <v>103102</v>
      </c>
      <c r="B226" s="58" t="s">
        <v>6801</v>
      </c>
      <c r="C226" s="58" t="s">
        <v>108</v>
      </c>
      <c r="D226" s="60">
        <v>107.53</v>
      </c>
    </row>
    <row r="227" spans="1:4" ht="13.5" x14ac:dyDescent="0.25">
      <c r="A227" s="58">
        <v>103103</v>
      </c>
      <c r="B227" s="58" t="s">
        <v>6802</v>
      </c>
      <c r="C227" s="58" t="s">
        <v>108</v>
      </c>
      <c r="D227" s="60">
        <v>116.11</v>
      </c>
    </row>
    <row r="228" spans="1:4" ht="13.5" x14ac:dyDescent="0.25">
      <c r="A228" s="58">
        <v>103104</v>
      </c>
      <c r="B228" s="58" t="s">
        <v>6803</v>
      </c>
      <c r="C228" s="58" t="s">
        <v>108</v>
      </c>
      <c r="D228" s="60">
        <v>138.83000000000001</v>
      </c>
    </row>
    <row r="229" spans="1:4" ht="13.5" x14ac:dyDescent="0.25">
      <c r="A229" s="58">
        <v>103105</v>
      </c>
      <c r="B229" s="58" t="s">
        <v>6804</v>
      </c>
      <c r="C229" s="58" t="s">
        <v>130</v>
      </c>
      <c r="D229" s="60">
        <v>42.72</v>
      </c>
    </row>
    <row r="230" spans="1:4" ht="13.5" x14ac:dyDescent="0.25">
      <c r="A230" s="58">
        <v>103106</v>
      </c>
      <c r="B230" s="58" t="s">
        <v>6805</v>
      </c>
      <c r="C230" s="58" t="s">
        <v>130</v>
      </c>
      <c r="D230" s="60">
        <v>50.81</v>
      </c>
    </row>
    <row r="231" spans="1:4" ht="13.5" x14ac:dyDescent="0.25">
      <c r="A231" s="58">
        <v>103107</v>
      </c>
      <c r="B231" s="58" t="s">
        <v>6806</v>
      </c>
      <c r="C231" s="58" t="s">
        <v>130</v>
      </c>
      <c r="D231" s="60">
        <v>71.010000000000005</v>
      </c>
    </row>
    <row r="232" spans="1:4" ht="13.5" x14ac:dyDescent="0.25">
      <c r="A232" s="58">
        <v>103108</v>
      </c>
      <c r="B232" s="58" t="s">
        <v>6807</v>
      </c>
      <c r="C232" s="58" t="s">
        <v>130</v>
      </c>
      <c r="D232" s="60">
        <v>91.22</v>
      </c>
    </row>
    <row r="233" spans="1:4" ht="13.5" x14ac:dyDescent="0.25">
      <c r="A233" s="58">
        <v>103109</v>
      </c>
      <c r="B233" s="58" t="s">
        <v>6808</v>
      </c>
      <c r="C233" s="58" t="s">
        <v>130</v>
      </c>
      <c r="D233" s="60">
        <v>149.4</v>
      </c>
    </row>
    <row r="234" spans="1:4" ht="13.5" x14ac:dyDescent="0.25">
      <c r="A234" s="58">
        <v>103110</v>
      </c>
      <c r="B234" s="58" t="s">
        <v>6809</v>
      </c>
      <c r="C234" s="58" t="s">
        <v>130</v>
      </c>
      <c r="D234" s="60">
        <v>169.61</v>
      </c>
    </row>
    <row r="235" spans="1:4" ht="13.5" x14ac:dyDescent="0.25">
      <c r="A235" s="58">
        <v>103111</v>
      </c>
      <c r="B235" s="58" t="s">
        <v>6810</v>
      </c>
      <c r="C235" s="58" t="s">
        <v>130</v>
      </c>
      <c r="D235" s="60">
        <v>227.8</v>
      </c>
    </row>
    <row r="236" spans="1:4" ht="13.5" x14ac:dyDescent="0.25">
      <c r="A236" s="58">
        <v>103112</v>
      </c>
      <c r="B236" s="58" t="s">
        <v>6811</v>
      </c>
      <c r="C236" s="58" t="s">
        <v>130</v>
      </c>
      <c r="D236" s="60">
        <v>248</v>
      </c>
    </row>
    <row r="237" spans="1:4" ht="13.5" x14ac:dyDescent="0.25">
      <c r="A237" s="58">
        <v>103113</v>
      </c>
      <c r="B237" s="58" t="s">
        <v>6812</v>
      </c>
      <c r="C237" s="58" t="s">
        <v>130</v>
      </c>
      <c r="D237" s="60">
        <v>306.19</v>
      </c>
    </row>
    <row r="238" spans="1:4" ht="13.5" x14ac:dyDescent="0.25">
      <c r="A238" s="58">
        <v>103114</v>
      </c>
      <c r="B238" s="58" t="s">
        <v>6813</v>
      </c>
      <c r="C238" s="58" t="s">
        <v>130</v>
      </c>
      <c r="D238" s="60">
        <v>326.39999999999998</v>
      </c>
    </row>
    <row r="239" spans="1:4" ht="13.5" x14ac:dyDescent="0.25">
      <c r="A239" s="58">
        <v>103115</v>
      </c>
      <c r="B239" s="58" t="s">
        <v>6814</v>
      </c>
      <c r="C239" s="58" t="s">
        <v>130</v>
      </c>
      <c r="D239" s="60">
        <v>366.81</v>
      </c>
    </row>
    <row r="240" spans="1:4" ht="13.5" x14ac:dyDescent="0.25">
      <c r="A240" s="58">
        <v>103116</v>
      </c>
      <c r="B240" s="58" t="s">
        <v>6815</v>
      </c>
      <c r="C240" s="58" t="s">
        <v>130</v>
      </c>
      <c r="D240" s="60">
        <v>445.2</v>
      </c>
    </row>
    <row r="241" spans="1:4" ht="13.5" x14ac:dyDescent="0.25">
      <c r="A241" s="58">
        <v>103117</v>
      </c>
      <c r="B241" s="58" t="s">
        <v>6816</v>
      </c>
      <c r="C241" s="58" t="s">
        <v>130</v>
      </c>
      <c r="D241" s="60">
        <v>485.61</v>
      </c>
    </row>
    <row r="242" spans="1:4" ht="13.5" x14ac:dyDescent="0.25">
      <c r="A242" s="58">
        <v>103118</v>
      </c>
      <c r="B242" s="58" t="s">
        <v>6817</v>
      </c>
      <c r="C242" s="58" t="s">
        <v>130</v>
      </c>
      <c r="D242" s="60">
        <v>564</v>
      </c>
    </row>
    <row r="243" spans="1:4" ht="13.5" x14ac:dyDescent="0.25">
      <c r="A243" s="58">
        <v>103119</v>
      </c>
      <c r="B243" s="58" t="s">
        <v>6818</v>
      </c>
      <c r="C243" s="58" t="s">
        <v>130</v>
      </c>
      <c r="D243" s="60">
        <v>604.42999999999995</v>
      </c>
    </row>
    <row r="244" spans="1:4" ht="13.5" x14ac:dyDescent="0.25">
      <c r="A244" s="58">
        <v>103120</v>
      </c>
      <c r="B244" s="58" t="s">
        <v>6819</v>
      </c>
      <c r="C244" s="58" t="s">
        <v>130</v>
      </c>
      <c r="D244" s="60">
        <v>723.24</v>
      </c>
    </row>
    <row r="245" spans="1:4" ht="13.5" x14ac:dyDescent="0.25">
      <c r="A245" s="58">
        <v>103121</v>
      </c>
      <c r="B245" s="58" t="s">
        <v>6820</v>
      </c>
      <c r="C245" s="58" t="s">
        <v>130</v>
      </c>
      <c r="D245" s="60">
        <v>55.8</v>
      </c>
    </row>
    <row r="246" spans="1:4" ht="13.5" x14ac:dyDescent="0.25">
      <c r="A246" s="58">
        <v>103122</v>
      </c>
      <c r="B246" s="58" t="s">
        <v>6821</v>
      </c>
      <c r="C246" s="58" t="s">
        <v>130</v>
      </c>
      <c r="D246" s="60">
        <v>67.930000000000007</v>
      </c>
    </row>
    <row r="247" spans="1:4" ht="13.5" x14ac:dyDescent="0.25">
      <c r="A247" s="58">
        <v>103123</v>
      </c>
      <c r="B247" s="58" t="s">
        <v>6822</v>
      </c>
      <c r="C247" s="58" t="s">
        <v>130</v>
      </c>
      <c r="D247" s="60">
        <v>98.25</v>
      </c>
    </row>
    <row r="248" spans="1:4" ht="13.5" x14ac:dyDescent="0.25">
      <c r="A248" s="58">
        <v>103124</v>
      </c>
      <c r="B248" s="58" t="s">
        <v>6823</v>
      </c>
      <c r="C248" s="58" t="s">
        <v>130</v>
      </c>
      <c r="D248" s="60">
        <v>128.55000000000001</v>
      </c>
    </row>
    <row r="249" spans="1:4" ht="13.5" x14ac:dyDescent="0.25">
      <c r="A249" s="58">
        <v>103125</v>
      </c>
      <c r="B249" s="58" t="s">
        <v>6824</v>
      </c>
      <c r="C249" s="58" t="s">
        <v>130</v>
      </c>
      <c r="D249" s="60">
        <v>215.83</v>
      </c>
    </row>
    <row r="250" spans="1:4" ht="13.5" x14ac:dyDescent="0.25">
      <c r="A250" s="58">
        <v>103126</v>
      </c>
      <c r="B250" s="58" t="s">
        <v>6825</v>
      </c>
      <c r="C250" s="58" t="s">
        <v>130</v>
      </c>
      <c r="D250" s="60">
        <v>246.13</v>
      </c>
    </row>
    <row r="251" spans="1:4" ht="13.5" x14ac:dyDescent="0.25">
      <c r="A251" s="58">
        <v>103127</v>
      </c>
      <c r="B251" s="58" t="s">
        <v>6826</v>
      </c>
      <c r="C251" s="58" t="s">
        <v>130</v>
      </c>
      <c r="D251" s="60">
        <v>333.42</v>
      </c>
    </row>
    <row r="252" spans="1:4" ht="13.5" x14ac:dyDescent="0.25">
      <c r="A252" s="58">
        <v>103128</v>
      </c>
      <c r="B252" s="58" t="s">
        <v>6827</v>
      </c>
      <c r="C252" s="58" t="s">
        <v>130</v>
      </c>
      <c r="D252" s="60">
        <v>363.73</v>
      </c>
    </row>
    <row r="253" spans="1:4" ht="13.5" x14ac:dyDescent="0.25">
      <c r="A253" s="58">
        <v>103129</v>
      </c>
      <c r="B253" s="58" t="s">
        <v>6828</v>
      </c>
      <c r="C253" s="58" t="s">
        <v>130</v>
      </c>
      <c r="D253" s="60">
        <v>451.01</v>
      </c>
    </row>
    <row r="254" spans="1:4" ht="13.5" x14ac:dyDescent="0.25">
      <c r="A254" s="58">
        <v>103130</v>
      </c>
      <c r="B254" s="58" t="s">
        <v>6829</v>
      </c>
      <c r="C254" s="58" t="s">
        <v>130</v>
      </c>
      <c r="D254" s="60">
        <v>481.31</v>
      </c>
    </row>
    <row r="255" spans="1:4" ht="13.5" x14ac:dyDescent="0.25">
      <c r="A255" s="58">
        <v>103131</v>
      </c>
      <c r="B255" s="58" t="s">
        <v>6830</v>
      </c>
      <c r="C255" s="58" t="s">
        <v>130</v>
      </c>
      <c r="D255" s="60">
        <v>541.94000000000005</v>
      </c>
    </row>
    <row r="256" spans="1:4" ht="13.5" x14ac:dyDescent="0.25">
      <c r="A256" s="58">
        <v>103132</v>
      </c>
      <c r="B256" s="58" t="s">
        <v>6831</v>
      </c>
      <c r="C256" s="58" t="s">
        <v>130</v>
      </c>
      <c r="D256" s="60">
        <v>659.51</v>
      </c>
    </row>
    <row r="257" spans="1:4" ht="13.5" x14ac:dyDescent="0.25">
      <c r="A257" s="58">
        <v>103133</v>
      </c>
      <c r="B257" s="58" t="s">
        <v>6832</v>
      </c>
      <c r="C257" s="58" t="s">
        <v>130</v>
      </c>
      <c r="D257" s="60">
        <v>720.14</v>
      </c>
    </row>
    <row r="258" spans="1:4" ht="13.5" x14ac:dyDescent="0.25">
      <c r="A258" s="58">
        <v>103134</v>
      </c>
      <c r="B258" s="58" t="s">
        <v>6833</v>
      </c>
      <c r="C258" s="58" t="s">
        <v>130</v>
      </c>
      <c r="D258" s="60">
        <v>837.73</v>
      </c>
    </row>
    <row r="259" spans="1:4" ht="13.5" x14ac:dyDescent="0.25">
      <c r="A259" s="58">
        <v>103135</v>
      </c>
      <c r="B259" s="58" t="s">
        <v>6834</v>
      </c>
      <c r="C259" s="58" t="s">
        <v>130</v>
      </c>
      <c r="D259" s="60">
        <v>898.36</v>
      </c>
    </row>
    <row r="260" spans="1:4" ht="13.5" x14ac:dyDescent="0.25">
      <c r="A260" s="58">
        <v>103136</v>
      </c>
      <c r="B260" s="58" t="s">
        <v>6835</v>
      </c>
      <c r="C260" s="58" t="s">
        <v>130</v>
      </c>
      <c r="D260" s="61">
        <v>1076.56</v>
      </c>
    </row>
    <row r="261" spans="1:4" ht="13.5" x14ac:dyDescent="0.25">
      <c r="A261" s="58">
        <v>103137</v>
      </c>
      <c r="B261" s="58" t="s">
        <v>6836</v>
      </c>
      <c r="C261" s="58" t="s">
        <v>130</v>
      </c>
      <c r="D261" s="60">
        <v>29.66</v>
      </c>
    </row>
    <row r="262" spans="1:4" ht="13.5" x14ac:dyDescent="0.25">
      <c r="A262" s="58">
        <v>103138</v>
      </c>
      <c r="B262" s="58" t="s">
        <v>6837</v>
      </c>
      <c r="C262" s="58" t="s">
        <v>130</v>
      </c>
      <c r="D262" s="60">
        <v>33.69</v>
      </c>
    </row>
    <row r="263" spans="1:4" ht="13.5" x14ac:dyDescent="0.25">
      <c r="A263" s="58">
        <v>103139</v>
      </c>
      <c r="B263" s="58" t="s">
        <v>6838</v>
      </c>
      <c r="C263" s="58" t="s">
        <v>130</v>
      </c>
      <c r="D263" s="60">
        <v>43.81</v>
      </c>
    </row>
    <row r="264" spans="1:4" ht="13.5" x14ac:dyDescent="0.25">
      <c r="A264" s="58">
        <v>103140</v>
      </c>
      <c r="B264" s="58" t="s">
        <v>6839</v>
      </c>
      <c r="C264" s="58" t="s">
        <v>130</v>
      </c>
      <c r="D264" s="60">
        <v>53.9</v>
      </c>
    </row>
    <row r="265" spans="1:4" ht="13.5" x14ac:dyDescent="0.25">
      <c r="A265" s="58">
        <v>103141</v>
      </c>
      <c r="B265" s="58" t="s">
        <v>6840</v>
      </c>
      <c r="C265" s="58" t="s">
        <v>130</v>
      </c>
      <c r="D265" s="60">
        <v>83</v>
      </c>
    </row>
    <row r="266" spans="1:4" ht="13.5" x14ac:dyDescent="0.25">
      <c r="A266" s="58">
        <v>103142</v>
      </c>
      <c r="B266" s="58" t="s">
        <v>6841</v>
      </c>
      <c r="C266" s="58" t="s">
        <v>130</v>
      </c>
      <c r="D266" s="60">
        <v>93.09</v>
      </c>
    </row>
    <row r="267" spans="1:4" ht="13.5" x14ac:dyDescent="0.25">
      <c r="A267" s="58">
        <v>103143</v>
      </c>
      <c r="B267" s="58" t="s">
        <v>6842</v>
      </c>
      <c r="C267" s="58" t="s">
        <v>130</v>
      </c>
      <c r="D267" s="60">
        <v>122.2</v>
      </c>
    </row>
    <row r="268" spans="1:4" ht="13.5" x14ac:dyDescent="0.25">
      <c r="A268" s="58">
        <v>103144</v>
      </c>
      <c r="B268" s="58" t="s">
        <v>6843</v>
      </c>
      <c r="C268" s="58" t="s">
        <v>130</v>
      </c>
      <c r="D268" s="60">
        <v>132.30000000000001</v>
      </c>
    </row>
    <row r="269" spans="1:4" ht="13.5" x14ac:dyDescent="0.25">
      <c r="A269" s="58">
        <v>103145</v>
      </c>
      <c r="B269" s="58" t="s">
        <v>6844</v>
      </c>
      <c r="C269" s="58" t="s">
        <v>130</v>
      </c>
      <c r="D269" s="60">
        <v>161.38</v>
      </c>
    </row>
    <row r="270" spans="1:4" ht="13.5" x14ac:dyDescent="0.25">
      <c r="A270" s="58">
        <v>103146</v>
      </c>
      <c r="B270" s="58" t="s">
        <v>6845</v>
      </c>
      <c r="C270" s="58" t="s">
        <v>130</v>
      </c>
      <c r="D270" s="60">
        <v>171.48</v>
      </c>
    </row>
    <row r="271" spans="1:4" ht="13.5" x14ac:dyDescent="0.25">
      <c r="A271" s="58">
        <v>103147</v>
      </c>
      <c r="B271" s="58" t="s">
        <v>6846</v>
      </c>
      <c r="C271" s="58" t="s">
        <v>130</v>
      </c>
      <c r="D271" s="60">
        <v>191.69</v>
      </c>
    </row>
    <row r="272" spans="1:4" ht="13.5" x14ac:dyDescent="0.25">
      <c r="A272" s="58">
        <v>103148</v>
      </c>
      <c r="B272" s="58" t="s">
        <v>6847</v>
      </c>
      <c r="C272" s="58" t="s">
        <v>130</v>
      </c>
      <c r="D272" s="60">
        <v>230.89</v>
      </c>
    </row>
    <row r="273" spans="1:4" ht="13.5" x14ac:dyDescent="0.25">
      <c r="A273" s="58">
        <v>103149</v>
      </c>
      <c r="B273" s="58" t="s">
        <v>6848</v>
      </c>
      <c r="C273" s="58" t="s">
        <v>130</v>
      </c>
      <c r="D273" s="60">
        <v>251.1</v>
      </c>
    </row>
    <row r="274" spans="1:4" ht="13.5" x14ac:dyDescent="0.25">
      <c r="A274" s="58">
        <v>103150</v>
      </c>
      <c r="B274" s="58" t="s">
        <v>6849</v>
      </c>
      <c r="C274" s="58" t="s">
        <v>130</v>
      </c>
      <c r="D274" s="60">
        <v>290.23</v>
      </c>
    </row>
    <row r="275" spans="1:4" ht="13.5" x14ac:dyDescent="0.25">
      <c r="A275" s="58">
        <v>103151</v>
      </c>
      <c r="B275" s="58" t="s">
        <v>6850</v>
      </c>
      <c r="C275" s="58" t="s">
        <v>130</v>
      </c>
      <c r="D275" s="60">
        <v>310.5</v>
      </c>
    </row>
    <row r="276" spans="1:4" ht="13.5" x14ac:dyDescent="0.25">
      <c r="A276" s="58">
        <v>103152</v>
      </c>
      <c r="B276" s="58" t="s">
        <v>6851</v>
      </c>
      <c r="C276" s="58" t="s">
        <v>130</v>
      </c>
      <c r="D276" s="60">
        <v>369.89</v>
      </c>
    </row>
    <row r="277" spans="1:4" ht="13.5" x14ac:dyDescent="0.25">
      <c r="A277" s="58">
        <v>103372</v>
      </c>
      <c r="B277" s="58" t="s">
        <v>6852</v>
      </c>
      <c r="C277" s="58" t="s">
        <v>108</v>
      </c>
      <c r="D277" s="60">
        <v>5.79</v>
      </c>
    </row>
    <row r="278" spans="1:4" ht="13.5" x14ac:dyDescent="0.25">
      <c r="A278" s="58">
        <v>103373</v>
      </c>
      <c r="B278" s="58" t="s">
        <v>6853</v>
      </c>
      <c r="C278" s="58" t="s">
        <v>108</v>
      </c>
      <c r="D278" s="60">
        <v>11.37</v>
      </c>
    </row>
    <row r="279" spans="1:4" ht="13.5" x14ac:dyDescent="0.25">
      <c r="A279" s="58">
        <v>103376</v>
      </c>
      <c r="B279" s="58" t="s">
        <v>6854</v>
      </c>
      <c r="C279" s="58" t="s">
        <v>108</v>
      </c>
      <c r="D279" s="60">
        <v>136.15</v>
      </c>
    </row>
    <row r="280" spans="1:4" ht="13.5" x14ac:dyDescent="0.25">
      <c r="A280" s="58">
        <v>103377</v>
      </c>
      <c r="B280" s="58" t="s">
        <v>6855</v>
      </c>
      <c r="C280" s="58" t="s">
        <v>108</v>
      </c>
      <c r="D280" s="60">
        <v>291.52</v>
      </c>
    </row>
    <row r="281" spans="1:4" ht="13.5" x14ac:dyDescent="0.25">
      <c r="A281" s="58">
        <v>103379</v>
      </c>
      <c r="B281" s="58" t="s">
        <v>6856</v>
      </c>
      <c r="C281" s="58" t="s">
        <v>108</v>
      </c>
      <c r="D281" s="60">
        <v>453.99</v>
      </c>
    </row>
    <row r="282" spans="1:4" ht="13.5" x14ac:dyDescent="0.25">
      <c r="A282" s="58">
        <v>103383</v>
      </c>
      <c r="B282" s="58" t="s">
        <v>6857</v>
      </c>
      <c r="C282" s="58" t="s">
        <v>108</v>
      </c>
      <c r="D282" s="61">
        <v>1113.22</v>
      </c>
    </row>
    <row r="283" spans="1:4" ht="13.5" x14ac:dyDescent="0.25">
      <c r="A283" s="58">
        <v>103385</v>
      </c>
      <c r="B283" s="58" t="s">
        <v>6858</v>
      </c>
      <c r="C283" s="58" t="s">
        <v>108</v>
      </c>
      <c r="D283" s="61">
        <v>1794.67</v>
      </c>
    </row>
    <row r="284" spans="1:4" ht="13.5" x14ac:dyDescent="0.25">
      <c r="A284" s="58">
        <v>103387</v>
      </c>
      <c r="B284" s="58" t="s">
        <v>6859</v>
      </c>
      <c r="C284" s="58" t="s">
        <v>108</v>
      </c>
      <c r="D284" s="61">
        <v>3148.75</v>
      </c>
    </row>
    <row r="285" spans="1:4" ht="13.5" x14ac:dyDescent="0.25">
      <c r="A285" s="58">
        <v>103389</v>
      </c>
      <c r="B285" s="58" t="s">
        <v>6860</v>
      </c>
      <c r="C285" s="58" t="s">
        <v>108</v>
      </c>
      <c r="D285" s="61">
        <v>4682.75</v>
      </c>
    </row>
    <row r="286" spans="1:4" ht="13.5" x14ac:dyDescent="0.25">
      <c r="A286" s="58">
        <v>103391</v>
      </c>
      <c r="B286" s="58" t="s">
        <v>6861</v>
      </c>
      <c r="C286" s="58" t="s">
        <v>108</v>
      </c>
      <c r="D286" s="61">
        <v>3082.06</v>
      </c>
    </row>
    <row r="287" spans="1:4" ht="13.5" x14ac:dyDescent="0.25">
      <c r="A287" s="58">
        <v>103392</v>
      </c>
      <c r="B287" s="58" t="s">
        <v>6862</v>
      </c>
      <c r="C287" s="58" t="s">
        <v>108</v>
      </c>
      <c r="D287" s="61">
        <v>5039.9799999999996</v>
      </c>
    </row>
    <row r="288" spans="1:4" ht="13.5" x14ac:dyDescent="0.25">
      <c r="A288" s="58">
        <v>103393</v>
      </c>
      <c r="B288" s="58" t="s">
        <v>6863</v>
      </c>
      <c r="C288" s="58" t="s">
        <v>108</v>
      </c>
      <c r="D288" s="61">
        <v>5558.59</v>
      </c>
    </row>
    <row r="289" spans="1:4" ht="13.5" x14ac:dyDescent="0.25">
      <c r="A289" s="58">
        <v>103394</v>
      </c>
      <c r="B289" s="58" t="s">
        <v>6864</v>
      </c>
      <c r="C289" s="58" t="s">
        <v>108</v>
      </c>
      <c r="D289" s="61">
        <v>4116.17</v>
      </c>
    </row>
    <row r="290" spans="1:4" ht="13.5" x14ac:dyDescent="0.25">
      <c r="A290" s="58">
        <v>103395</v>
      </c>
      <c r="B290" s="58" t="s">
        <v>6865</v>
      </c>
      <c r="C290" s="58" t="s">
        <v>108</v>
      </c>
      <c r="D290" s="61">
        <v>2042.51</v>
      </c>
    </row>
    <row r="291" spans="1:4" ht="13.5" x14ac:dyDescent="0.25">
      <c r="A291" s="58">
        <v>103396</v>
      </c>
      <c r="B291" s="58" t="s">
        <v>6866</v>
      </c>
      <c r="C291" s="58" t="s">
        <v>108</v>
      </c>
      <c r="D291" s="61">
        <v>1376.42</v>
      </c>
    </row>
    <row r="292" spans="1:4" ht="13.5" x14ac:dyDescent="0.25">
      <c r="A292" s="58">
        <v>103397</v>
      </c>
      <c r="B292" s="58" t="s">
        <v>6867</v>
      </c>
      <c r="C292" s="58" t="s">
        <v>130</v>
      </c>
      <c r="D292" s="60">
        <v>3.24</v>
      </c>
    </row>
    <row r="293" spans="1:4" ht="13.5" x14ac:dyDescent="0.25">
      <c r="A293" s="58">
        <v>103398</v>
      </c>
      <c r="B293" s="58" t="s">
        <v>6868</v>
      </c>
      <c r="C293" s="58" t="s">
        <v>130</v>
      </c>
      <c r="D293" s="60">
        <v>5.2</v>
      </c>
    </row>
    <row r="294" spans="1:4" ht="13.5" x14ac:dyDescent="0.25">
      <c r="A294" s="58">
        <v>103399</v>
      </c>
      <c r="B294" s="58" t="s">
        <v>6869</v>
      </c>
      <c r="C294" s="58" t="s">
        <v>130</v>
      </c>
      <c r="D294" s="60">
        <v>10.24</v>
      </c>
    </row>
    <row r="295" spans="1:4" ht="13.5" x14ac:dyDescent="0.25">
      <c r="A295" s="58">
        <v>103400</v>
      </c>
      <c r="B295" s="58" t="s">
        <v>6870</v>
      </c>
      <c r="C295" s="58" t="s">
        <v>130</v>
      </c>
      <c r="D295" s="60">
        <v>14.64</v>
      </c>
    </row>
    <row r="296" spans="1:4" ht="13.5" x14ac:dyDescent="0.25">
      <c r="A296" s="58">
        <v>103401</v>
      </c>
      <c r="B296" s="58" t="s">
        <v>6871</v>
      </c>
      <c r="C296" s="58" t="s">
        <v>130</v>
      </c>
      <c r="D296" s="60">
        <v>17.899999999999999</v>
      </c>
    </row>
    <row r="297" spans="1:4" ht="13.5" x14ac:dyDescent="0.25">
      <c r="A297" s="58">
        <v>103402</v>
      </c>
      <c r="B297" s="58" t="s">
        <v>6872</v>
      </c>
      <c r="C297" s="58" t="s">
        <v>130</v>
      </c>
      <c r="D297" s="60">
        <v>26.04</v>
      </c>
    </row>
    <row r="298" spans="1:4" ht="13.5" x14ac:dyDescent="0.25">
      <c r="A298" s="58">
        <v>103403</v>
      </c>
      <c r="B298" s="58" t="s">
        <v>6873</v>
      </c>
      <c r="C298" s="58" t="s">
        <v>130</v>
      </c>
      <c r="D298" s="60">
        <v>29.29</v>
      </c>
    </row>
    <row r="299" spans="1:4" ht="13.5" x14ac:dyDescent="0.25">
      <c r="A299" s="58">
        <v>103404</v>
      </c>
      <c r="B299" s="58" t="s">
        <v>6874</v>
      </c>
      <c r="C299" s="58" t="s">
        <v>130</v>
      </c>
      <c r="D299" s="60">
        <v>32.54</v>
      </c>
    </row>
    <row r="300" spans="1:4" ht="13.5" x14ac:dyDescent="0.25">
      <c r="A300" s="58">
        <v>103405</v>
      </c>
      <c r="B300" s="58" t="s">
        <v>6875</v>
      </c>
      <c r="C300" s="58" t="s">
        <v>130</v>
      </c>
      <c r="D300" s="60">
        <v>36.619999999999997</v>
      </c>
    </row>
    <row r="301" spans="1:4" ht="13.5" x14ac:dyDescent="0.25">
      <c r="A301" s="58">
        <v>103406</v>
      </c>
      <c r="B301" s="58" t="s">
        <v>6876</v>
      </c>
      <c r="C301" s="58" t="s">
        <v>130</v>
      </c>
      <c r="D301" s="60">
        <v>40.69</v>
      </c>
    </row>
    <row r="302" spans="1:4" ht="13.5" x14ac:dyDescent="0.25">
      <c r="A302" s="58">
        <v>103407</v>
      </c>
      <c r="B302" s="58" t="s">
        <v>6877</v>
      </c>
      <c r="C302" s="58" t="s">
        <v>130</v>
      </c>
      <c r="D302" s="60">
        <v>45.57</v>
      </c>
    </row>
    <row r="303" spans="1:4" ht="13.5" x14ac:dyDescent="0.25">
      <c r="A303" s="58">
        <v>103408</v>
      </c>
      <c r="B303" s="58" t="s">
        <v>6878</v>
      </c>
      <c r="C303" s="58" t="s">
        <v>130</v>
      </c>
      <c r="D303" s="60">
        <v>51.27</v>
      </c>
    </row>
    <row r="304" spans="1:4" ht="13.5" x14ac:dyDescent="0.25">
      <c r="A304" s="58">
        <v>103409</v>
      </c>
      <c r="B304" s="58" t="s">
        <v>6879</v>
      </c>
      <c r="C304" s="58" t="s">
        <v>130</v>
      </c>
      <c r="D304" s="60">
        <v>57.78</v>
      </c>
    </row>
    <row r="305" spans="1:4" ht="13.5" x14ac:dyDescent="0.25">
      <c r="A305" s="58">
        <v>103410</v>
      </c>
      <c r="B305" s="58" t="s">
        <v>6880</v>
      </c>
      <c r="C305" s="58" t="s">
        <v>130</v>
      </c>
      <c r="D305" s="60">
        <v>65.099999999999994</v>
      </c>
    </row>
    <row r="306" spans="1:4" ht="13.5" x14ac:dyDescent="0.25">
      <c r="A306" s="58">
        <v>103411</v>
      </c>
      <c r="B306" s="58" t="s">
        <v>6881</v>
      </c>
      <c r="C306" s="58" t="s">
        <v>130</v>
      </c>
      <c r="D306" s="60">
        <v>6.5</v>
      </c>
    </row>
    <row r="307" spans="1:4" ht="13.5" x14ac:dyDescent="0.25">
      <c r="A307" s="58">
        <v>103412</v>
      </c>
      <c r="B307" s="58" t="s">
        <v>6882</v>
      </c>
      <c r="C307" s="58" t="s">
        <v>130</v>
      </c>
      <c r="D307" s="60">
        <v>10.41</v>
      </c>
    </row>
    <row r="308" spans="1:4" ht="13.5" x14ac:dyDescent="0.25">
      <c r="A308" s="58">
        <v>103413</v>
      </c>
      <c r="B308" s="58" t="s">
        <v>6883</v>
      </c>
      <c r="C308" s="58" t="s">
        <v>130</v>
      </c>
      <c r="D308" s="60">
        <v>20.5</v>
      </c>
    </row>
    <row r="309" spans="1:4" ht="13.5" x14ac:dyDescent="0.25">
      <c r="A309" s="58">
        <v>103414</v>
      </c>
      <c r="B309" s="58" t="s">
        <v>6884</v>
      </c>
      <c r="C309" s="58" t="s">
        <v>130</v>
      </c>
      <c r="D309" s="60">
        <v>29.29</v>
      </c>
    </row>
    <row r="310" spans="1:4" ht="13.5" x14ac:dyDescent="0.25">
      <c r="A310" s="58">
        <v>103415</v>
      </c>
      <c r="B310" s="58" t="s">
        <v>6885</v>
      </c>
      <c r="C310" s="58" t="s">
        <v>130</v>
      </c>
      <c r="D310" s="60">
        <v>35.799999999999997</v>
      </c>
    </row>
    <row r="311" spans="1:4" ht="13.5" x14ac:dyDescent="0.25">
      <c r="A311" s="58">
        <v>103416</v>
      </c>
      <c r="B311" s="58" t="s">
        <v>6886</v>
      </c>
      <c r="C311" s="58" t="s">
        <v>130</v>
      </c>
      <c r="D311" s="60">
        <v>52.09</v>
      </c>
    </row>
    <row r="312" spans="1:4" ht="13.5" x14ac:dyDescent="0.25">
      <c r="A312" s="58">
        <v>103417</v>
      </c>
      <c r="B312" s="58" t="s">
        <v>6887</v>
      </c>
      <c r="C312" s="58" t="s">
        <v>130</v>
      </c>
      <c r="D312" s="60">
        <v>58.6</v>
      </c>
    </row>
    <row r="313" spans="1:4" ht="13.5" x14ac:dyDescent="0.25">
      <c r="A313" s="58">
        <v>103418</v>
      </c>
      <c r="B313" s="58" t="s">
        <v>6888</v>
      </c>
      <c r="C313" s="58" t="s">
        <v>130</v>
      </c>
      <c r="D313" s="60">
        <v>65.099999999999994</v>
      </c>
    </row>
    <row r="314" spans="1:4" ht="13.5" x14ac:dyDescent="0.25">
      <c r="A314" s="58">
        <v>103419</v>
      </c>
      <c r="B314" s="58" t="s">
        <v>6889</v>
      </c>
      <c r="C314" s="58" t="s">
        <v>130</v>
      </c>
      <c r="D314" s="60">
        <v>73.25</v>
      </c>
    </row>
    <row r="315" spans="1:4" ht="13.5" x14ac:dyDescent="0.25">
      <c r="A315" s="58">
        <v>103420</v>
      </c>
      <c r="B315" s="58" t="s">
        <v>6890</v>
      </c>
      <c r="C315" s="58" t="s">
        <v>130</v>
      </c>
      <c r="D315" s="60">
        <v>81.39</v>
      </c>
    </row>
    <row r="316" spans="1:4" ht="13.5" x14ac:dyDescent="0.25">
      <c r="A316" s="58">
        <v>103421</v>
      </c>
      <c r="B316" s="58" t="s">
        <v>6891</v>
      </c>
      <c r="C316" s="58" t="s">
        <v>130</v>
      </c>
      <c r="D316" s="60">
        <v>91.15</v>
      </c>
    </row>
    <row r="317" spans="1:4" ht="13.5" x14ac:dyDescent="0.25">
      <c r="A317" s="58">
        <v>103422</v>
      </c>
      <c r="B317" s="58" t="s">
        <v>6892</v>
      </c>
      <c r="C317" s="58" t="s">
        <v>130</v>
      </c>
      <c r="D317" s="60">
        <v>102.55</v>
      </c>
    </row>
    <row r="318" spans="1:4" ht="13.5" x14ac:dyDescent="0.25">
      <c r="A318" s="58">
        <v>103423</v>
      </c>
      <c r="B318" s="58" t="s">
        <v>6893</v>
      </c>
      <c r="C318" s="58" t="s">
        <v>130</v>
      </c>
      <c r="D318" s="60">
        <v>115.58</v>
      </c>
    </row>
    <row r="319" spans="1:4" ht="13.5" x14ac:dyDescent="0.25">
      <c r="A319" s="58">
        <v>103424</v>
      </c>
      <c r="B319" s="58" t="s">
        <v>6894</v>
      </c>
      <c r="C319" s="58" t="s">
        <v>130</v>
      </c>
      <c r="D319" s="60">
        <v>130.22</v>
      </c>
    </row>
    <row r="320" spans="1:4" ht="13.5" x14ac:dyDescent="0.25">
      <c r="A320" s="58">
        <v>103425</v>
      </c>
      <c r="B320" s="58" t="s">
        <v>6895</v>
      </c>
      <c r="C320" s="58" t="s">
        <v>130</v>
      </c>
      <c r="D320" s="60">
        <v>15.95</v>
      </c>
    </row>
    <row r="321" spans="1:4" ht="13.5" x14ac:dyDescent="0.25">
      <c r="A321" s="58">
        <v>103426</v>
      </c>
      <c r="B321" s="58" t="s">
        <v>6896</v>
      </c>
      <c r="C321" s="58" t="s">
        <v>130</v>
      </c>
      <c r="D321" s="60">
        <v>18.899999999999999</v>
      </c>
    </row>
    <row r="322" spans="1:4" ht="13.5" x14ac:dyDescent="0.25">
      <c r="A322" s="58">
        <v>103427</v>
      </c>
      <c r="B322" s="58" t="s">
        <v>6897</v>
      </c>
      <c r="C322" s="58" t="s">
        <v>130</v>
      </c>
      <c r="D322" s="60">
        <v>37.9</v>
      </c>
    </row>
    <row r="323" spans="1:4" ht="13.5" x14ac:dyDescent="0.25">
      <c r="A323" s="58">
        <v>103428</v>
      </c>
      <c r="B323" s="58" t="s">
        <v>6898</v>
      </c>
      <c r="C323" s="58" t="s">
        <v>130</v>
      </c>
      <c r="D323" s="60">
        <v>259.98</v>
      </c>
    </row>
    <row r="324" spans="1:4" ht="13.5" x14ac:dyDescent="0.25">
      <c r="A324" s="58">
        <v>103429</v>
      </c>
      <c r="B324" s="58" t="s">
        <v>6899</v>
      </c>
      <c r="C324" s="58" t="s">
        <v>130</v>
      </c>
      <c r="D324" s="61">
        <v>2941.26</v>
      </c>
    </row>
    <row r="325" spans="1:4" ht="13.5" x14ac:dyDescent="0.25">
      <c r="A325" s="58">
        <v>103430</v>
      </c>
      <c r="B325" s="58" t="s">
        <v>6900</v>
      </c>
      <c r="C325" s="58" t="s">
        <v>130</v>
      </c>
      <c r="D325" s="60">
        <v>34.64</v>
      </c>
    </row>
    <row r="326" spans="1:4" ht="13.5" x14ac:dyDescent="0.25">
      <c r="A326" s="58">
        <v>103431</v>
      </c>
      <c r="B326" s="58" t="s">
        <v>6901</v>
      </c>
      <c r="C326" s="58" t="s">
        <v>130</v>
      </c>
      <c r="D326" s="60">
        <v>60.5</v>
      </c>
    </row>
    <row r="327" spans="1:4" ht="13.5" x14ac:dyDescent="0.25">
      <c r="A327" s="58">
        <v>103432</v>
      </c>
      <c r="B327" s="58" t="s">
        <v>6902</v>
      </c>
      <c r="C327" s="58" t="s">
        <v>130</v>
      </c>
      <c r="D327" s="61">
        <v>1670.58</v>
      </c>
    </row>
    <row r="328" spans="1:4" ht="13.5" x14ac:dyDescent="0.25">
      <c r="A328" s="58">
        <v>103433</v>
      </c>
      <c r="B328" s="58" t="s">
        <v>6903</v>
      </c>
      <c r="C328" s="58" t="s">
        <v>130</v>
      </c>
      <c r="D328" s="60">
        <v>34.64</v>
      </c>
    </row>
    <row r="329" spans="1:4" ht="13.5" x14ac:dyDescent="0.25">
      <c r="A329" s="58">
        <v>103434</v>
      </c>
      <c r="B329" s="58" t="s">
        <v>6904</v>
      </c>
      <c r="C329" s="58" t="s">
        <v>130</v>
      </c>
      <c r="D329" s="60">
        <v>47.79</v>
      </c>
    </row>
    <row r="330" spans="1:4" ht="13.5" x14ac:dyDescent="0.25">
      <c r="A330" s="58">
        <v>103435</v>
      </c>
      <c r="B330" s="58" t="s">
        <v>6905</v>
      </c>
      <c r="C330" s="58" t="s">
        <v>130</v>
      </c>
      <c r="D330" s="60">
        <v>88.8</v>
      </c>
    </row>
    <row r="331" spans="1:4" ht="13.5" x14ac:dyDescent="0.25">
      <c r="A331" s="58">
        <v>103436</v>
      </c>
      <c r="B331" s="58" t="s">
        <v>6906</v>
      </c>
      <c r="C331" s="58" t="s">
        <v>130</v>
      </c>
      <c r="D331" s="61">
        <v>2368.6</v>
      </c>
    </row>
    <row r="332" spans="1:4" ht="13.5" x14ac:dyDescent="0.25">
      <c r="A332" s="58">
        <v>103437</v>
      </c>
      <c r="B332" s="58" t="s">
        <v>6907</v>
      </c>
      <c r="C332" s="58" t="s">
        <v>130</v>
      </c>
      <c r="D332" s="60">
        <v>184.4</v>
      </c>
    </row>
    <row r="333" spans="1:4" ht="13.5" x14ac:dyDescent="0.25">
      <c r="A333" s="58">
        <v>103438</v>
      </c>
      <c r="B333" s="58" t="s">
        <v>6908</v>
      </c>
      <c r="C333" s="58" t="s">
        <v>130</v>
      </c>
      <c r="D333" s="60">
        <v>184.4</v>
      </c>
    </row>
    <row r="334" spans="1:4" ht="13.5" x14ac:dyDescent="0.25">
      <c r="A334" s="58">
        <v>103439</v>
      </c>
      <c r="B334" s="58" t="s">
        <v>6909</v>
      </c>
      <c r="C334" s="58" t="s">
        <v>130</v>
      </c>
      <c r="D334" s="60">
        <v>217.91</v>
      </c>
    </row>
    <row r="335" spans="1:4" ht="13.5" x14ac:dyDescent="0.25">
      <c r="A335" s="58">
        <v>103440</v>
      </c>
      <c r="B335" s="58" t="s">
        <v>6910</v>
      </c>
      <c r="C335" s="58" t="s">
        <v>130</v>
      </c>
      <c r="D335" s="60">
        <v>412.1</v>
      </c>
    </row>
    <row r="336" spans="1:4" ht="13.5" x14ac:dyDescent="0.25">
      <c r="A336" s="58">
        <v>103441</v>
      </c>
      <c r="B336" s="58" t="s">
        <v>6911</v>
      </c>
      <c r="C336" s="58" t="s">
        <v>130</v>
      </c>
      <c r="D336" s="60">
        <v>417.53</v>
      </c>
    </row>
    <row r="337" spans="1:4" ht="13.5" x14ac:dyDescent="0.25">
      <c r="A337" s="58">
        <v>103442</v>
      </c>
      <c r="B337" s="58" t="s">
        <v>6912</v>
      </c>
      <c r="C337" s="58" t="s">
        <v>130</v>
      </c>
      <c r="D337" s="60">
        <v>548.52</v>
      </c>
    </row>
    <row r="338" spans="1:4" ht="13.5" x14ac:dyDescent="0.25">
      <c r="A338" s="58">
        <v>93206</v>
      </c>
      <c r="B338" s="58" t="s">
        <v>6913</v>
      </c>
      <c r="C338" s="58" t="s">
        <v>6914</v>
      </c>
      <c r="D338" s="61">
        <v>1101.6400000000001</v>
      </c>
    </row>
    <row r="339" spans="1:4" ht="13.5" x14ac:dyDescent="0.25">
      <c r="A339" s="58">
        <v>93207</v>
      </c>
      <c r="B339" s="58" t="s">
        <v>249</v>
      </c>
      <c r="C339" s="58" t="s">
        <v>6914</v>
      </c>
      <c r="D339" s="61">
        <v>1033.53</v>
      </c>
    </row>
    <row r="340" spans="1:4" ht="13.5" x14ac:dyDescent="0.25">
      <c r="A340" s="58">
        <v>93208</v>
      </c>
      <c r="B340" s="58" t="s">
        <v>266</v>
      </c>
      <c r="C340" s="58" t="s">
        <v>6914</v>
      </c>
      <c r="D340" s="60">
        <v>803.92</v>
      </c>
    </row>
    <row r="341" spans="1:4" ht="13.5" x14ac:dyDescent="0.25">
      <c r="A341" s="58">
        <v>93209</v>
      </c>
      <c r="B341" s="58" t="s">
        <v>6915</v>
      </c>
      <c r="C341" s="58" t="s">
        <v>6914</v>
      </c>
      <c r="D341" s="60">
        <v>884.18</v>
      </c>
    </row>
    <row r="342" spans="1:4" ht="13.5" x14ac:dyDescent="0.25">
      <c r="A342" s="58">
        <v>93210</v>
      </c>
      <c r="B342" s="58" t="s">
        <v>240</v>
      </c>
      <c r="C342" s="58" t="s">
        <v>6914</v>
      </c>
      <c r="D342" s="60">
        <v>567.64</v>
      </c>
    </row>
    <row r="343" spans="1:4" ht="13.5" x14ac:dyDescent="0.25">
      <c r="A343" s="58">
        <v>93211</v>
      </c>
      <c r="B343" s="58" t="s">
        <v>6916</v>
      </c>
      <c r="C343" s="58" t="s">
        <v>6914</v>
      </c>
      <c r="D343" s="60">
        <v>569.92999999999995</v>
      </c>
    </row>
    <row r="344" spans="1:4" ht="13.5" x14ac:dyDescent="0.25">
      <c r="A344" s="58">
        <v>93212</v>
      </c>
      <c r="B344" s="58" t="s">
        <v>152</v>
      </c>
      <c r="C344" s="58" t="s">
        <v>6914</v>
      </c>
      <c r="D344" s="60">
        <v>938.24</v>
      </c>
    </row>
    <row r="345" spans="1:4" ht="13.5" x14ac:dyDescent="0.25">
      <c r="A345" s="58">
        <v>93213</v>
      </c>
      <c r="B345" s="58" t="s">
        <v>6917</v>
      </c>
      <c r="C345" s="58" t="s">
        <v>6914</v>
      </c>
      <c r="D345" s="61">
        <v>1010.09</v>
      </c>
    </row>
    <row r="346" spans="1:4" ht="13.5" x14ac:dyDescent="0.25">
      <c r="A346" s="58">
        <v>93214</v>
      </c>
      <c r="B346" s="58" t="s">
        <v>6918</v>
      </c>
      <c r="C346" s="58" t="s">
        <v>130</v>
      </c>
      <c r="D346" s="61">
        <v>4338.97</v>
      </c>
    </row>
    <row r="347" spans="1:4" ht="13.5" x14ac:dyDescent="0.25">
      <c r="A347" s="58">
        <v>93243</v>
      </c>
      <c r="B347" s="58" t="s">
        <v>6919</v>
      </c>
      <c r="C347" s="58" t="s">
        <v>130</v>
      </c>
      <c r="D347" s="61">
        <v>6873.77</v>
      </c>
    </row>
    <row r="348" spans="1:4" ht="13.5" x14ac:dyDescent="0.25">
      <c r="A348" s="58">
        <v>93582</v>
      </c>
      <c r="B348" s="58" t="s">
        <v>6920</v>
      </c>
      <c r="C348" s="58" t="s">
        <v>6914</v>
      </c>
      <c r="D348" s="60">
        <v>268.55</v>
      </c>
    </row>
    <row r="349" spans="1:4" ht="13.5" x14ac:dyDescent="0.25">
      <c r="A349" s="58">
        <v>93583</v>
      </c>
      <c r="B349" s="58" t="s">
        <v>6921</v>
      </c>
      <c r="C349" s="58" t="s">
        <v>6914</v>
      </c>
      <c r="D349" s="60">
        <v>442.56</v>
      </c>
    </row>
    <row r="350" spans="1:4" ht="13.5" x14ac:dyDescent="0.25">
      <c r="A350" s="58">
        <v>93584</v>
      </c>
      <c r="B350" s="58" t="s">
        <v>6922</v>
      </c>
      <c r="C350" s="58" t="s">
        <v>6914</v>
      </c>
      <c r="D350" s="60">
        <v>794.45</v>
      </c>
    </row>
    <row r="351" spans="1:4" ht="13.5" x14ac:dyDescent="0.25">
      <c r="A351" s="58">
        <v>93585</v>
      </c>
      <c r="B351" s="58" t="s">
        <v>6923</v>
      </c>
      <c r="C351" s="58" t="s">
        <v>6914</v>
      </c>
      <c r="D351" s="61">
        <v>1052.58</v>
      </c>
    </row>
    <row r="352" spans="1:4" ht="13.5" x14ac:dyDescent="0.25">
      <c r="A352" s="58">
        <v>98441</v>
      </c>
      <c r="B352" s="58" t="s">
        <v>221</v>
      </c>
      <c r="C352" s="58" t="s">
        <v>6914</v>
      </c>
      <c r="D352" s="60">
        <v>111.11</v>
      </c>
    </row>
    <row r="353" spans="1:4" ht="13.5" x14ac:dyDescent="0.25">
      <c r="A353" s="58">
        <v>98442</v>
      </c>
      <c r="B353" s="58" t="s">
        <v>222</v>
      </c>
      <c r="C353" s="58" t="s">
        <v>6914</v>
      </c>
      <c r="D353" s="60">
        <v>113.73</v>
      </c>
    </row>
    <row r="354" spans="1:4" ht="13.5" x14ac:dyDescent="0.25">
      <c r="A354" s="58">
        <v>98443</v>
      </c>
      <c r="B354" s="58" t="s">
        <v>223</v>
      </c>
      <c r="C354" s="58" t="s">
        <v>6914</v>
      </c>
      <c r="D354" s="60">
        <v>97.32</v>
      </c>
    </row>
    <row r="355" spans="1:4" ht="13.5" x14ac:dyDescent="0.25">
      <c r="A355" s="58">
        <v>98444</v>
      </c>
      <c r="B355" s="58" t="s">
        <v>224</v>
      </c>
      <c r="C355" s="58" t="s">
        <v>6914</v>
      </c>
      <c r="D355" s="60">
        <v>99.18</v>
      </c>
    </row>
    <row r="356" spans="1:4" ht="13.5" x14ac:dyDescent="0.25">
      <c r="A356" s="58">
        <v>98445</v>
      </c>
      <c r="B356" s="58" t="s">
        <v>225</v>
      </c>
      <c r="C356" s="58" t="s">
        <v>6914</v>
      </c>
      <c r="D356" s="60">
        <v>131.03</v>
      </c>
    </row>
    <row r="357" spans="1:4" ht="13.5" x14ac:dyDescent="0.25">
      <c r="A357" s="58">
        <v>98446</v>
      </c>
      <c r="B357" s="58" t="s">
        <v>226</v>
      </c>
      <c r="C357" s="58" t="s">
        <v>6914</v>
      </c>
      <c r="D357" s="60">
        <v>165.58</v>
      </c>
    </row>
    <row r="358" spans="1:4" ht="13.5" x14ac:dyDescent="0.25">
      <c r="A358" s="58">
        <v>98447</v>
      </c>
      <c r="B358" s="58" t="s">
        <v>227</v>
      </c>
      <c r="C358" s="58" t="s">
        <v>6914</v>
      </c>
      <c r="D358" s="60">
        <v>111.94</v>
      </c>
    </row>
    <row r="359" spans="1:4" ht="13.5" x14ac:dyDescent="0.25">
      <c r="A359" s="58">
        <v>98448</v>
      </c>
      <c r="B359" s="58" t="s">
        <v>228</v>
      </c>
      <c r="C359" s="58" t="s">
        <v>6914</v>
      </c>
      <c r="D359" s="60">
        <v>138.13</v>
      </c>
    </row>
    <row r="360" spans="1:4" ht="13.5" x14ac:dyDescent="0.25">
      <c r="A360" s="58">
        <v>98449</v>
      </c>
      <c r="B360" s="58" t="s">
        <v>6924</v>
      </c>
      <c r="C360" s="58" t="s">
        <v>6914</v>
      </c>
      <c r="D360" s="60">
        <v>159.41999999999999</v>
      </c>
    </row>
    <row r="361" spans="1:4" ht="13.5" x14ac:dyDescent="0.25">
      <c r="A361" s="58">
        <v>98450</v>
      </c>
      <c r="B361" s="58" t="s">
        <v>6925</v>
      </c>
      <c r="C361" s="58" t="s">
        <v>6914</v>
      </c>
      <c r="D361" s="60">
        <v>163.28</v>
      </c>
    </row>
    <row r="362" spans="1:4" ht="13.5" x14ac:dyDescent="0.25">
      <c r="A362" s="58">
        <v>98451</v>
      </c>
      <c r="B362" s="58" t="s">
        <v>6926</v>
      </c>
      <c r="C362" s="58" t="s">
        <v>6914</v>
      </c>
      <c r="D362" s="60">
        <v>143.35</v>
      </c>
    </row>
    <row r="363" spans="1:4" ht="13.5" x14ac:dyDescent="0.25">
      <c r="A363" s="58">
        <v>98452</v>
      </c>
      <c r="B363" s="58" t="s">
        <v>6927</v>
      </c>
      <c r="C363" s="58" t="s">
        <v>6914</v>
      </c>
      <c r="D363" s="60">
        <v>145.68</v>
      </c>
    </row>
    <row r="364" spans="1:4" ht="13.5" x14ac:dyDescent="0.25">
      <c r="A364" s="58">
        <v>98453</v>
      </c>
      <c r="B364" s="58" t="s">
        <v>6928</v>
      </c>
      <c r="C364" s="58" t="s">
        <v>6914</v>
      </c>
      <c r="D364" s="60">
        <v>183.99</v>
      </c>
    </row>
    <row r="365" spans="1:4" ht="13.5" x14ac:dyDescent="0.25">
      <c r="A365" s="58">
        <v>98454</v>
      </c>
      <c r="B365" s="58" t="s">
        <v>6929</v>
      </c>
      <c r="C365" s="58" t="s">
        <v>6914</v>
      </c>
      <c r="D365" s="60">
        <v>229.71</v>
      </c>
    </row>
    <row r="366" spans="1:4" ht="13.5" x14ac:dyDescent="0.25">
      <c r="A366" s="58">
        <v>98455</v>
      </c>
      <c r="B366" s="58" t="s">
        <v>6930</v>
      </c>
      <c r="C366" s="58" t="s">
        <v>6914</v>
      </c>
      <c r="D366" s="60">
        <v>162.61000000000001</v>
      </c>
    </row>
    <row r="367" spans="1:4" ht="13.5" x14ac:dyDescent="0.25">
      <c r="A367" s="58">
        <v>98456</v>
      </c>
      <c r="B367" s="58" t="s">
        <v>6931</v>
      </c>
      <c r="C367" s="58" t="s">
        <v>6914</v>
      </c>
      <c r="D367" s="60">
        <v>199.21</v>
      </c>
    </row>
    <row r="368" spans="1:4" ht="13.5" x14ac:dyDescent="0.25">
      <c r="A368" s="58">
        <v>98458</v>
      </c>
      <c r="B368" s="58" t="s">
        <v>6932</v>
      </c>
      <c r="C368" s="58" t="s">
        <v>6914</v>
      </c>
      <c r="D368" s="60">
        <v>106.54</v>
      </c>
    </row>
    <row r="369" spans="1:4" ht="13.5" x14ac:dyDescent="0.25">
      <c r="A369" s="58">
        <v>98459</v>
      </c>
      <c r="B369" s="58" t="s">
        <v>114</v>
      </c>
      <c r="C369" s="58" t="s">
        <v>6914</v>
      </c>
      <c r="D369" s="60">
        <v>80.150000000000006</v>
      </c>
    </row>
    <row r="370" spans="1:4" ht="13.5" x14ac:dyDescent="0.25">
      <c r="A370" s="58">
        <v>98460</v>
      </c>
      <c r="B370" s="58" t="s">
        <v>6933</v>
      </c>
      <c r="C370" s="58" t="s">
        <v>6914</v>
      </c>
      <c r="D370" s="60">
        <v>143.19</v>
      </c>
    </row>
    <row r="371" spans="1:4" ht="13.5" x14ac:dyDescent="0.25">
      <c r="A371" s="58">
        <v>98461</v>
      </c>
      <c r="B371" s="58" t="s">
        <v>6934</v>
      </c>
      <c r="C371" s="58" t="s">
        <v>130</v>
      </c>
      <c r="D371" s="61">
        <v>3529.73</v>
      </c>
    </row>
    <row r="372" spans="1:4" ht="13.5" x14ac:dyDescent="0.25">
      <c r="A372" s="58">
        <v>98462</v>
      </c>
      <c r="B372" s="58" t="s">
        <v>6935</v>
      </c>
      <c r="C372" s="58" t="s">
        <v>130</v>
      </c>
      <c r="D372" s="61">
        <v>5435.06</v>
      </c>
    </row>
    <row r="373" spans="1:4" ht="13.5" x14ac:dyDescent="0.25">
      <c r="A373" s="58">
        <v>5631</v>
      </c>
      <c r="B373" s="58" t="s">
        <v>288</v>
      </c>
      <c r="C373" s="58" t="s">
        <v>119</v>
      </c>
      <c r="D373" s="60">
        <v>199.38</v>
      </c>
    </row>
    <row r="374" spans="1:4" ht="13.5" x14ac:dyDescent="0.25">
      <c r="A374" s="58">
        <v>5678</v>
      </c>
      <c r="B374" s="58" t="s">
        <v>814</v>
      </c>
      <c r="C374" s="58" t="s">
        <v>119</v>
      </c>
      <c r="D374" s="60">
        <v>137.51</v>
      </c>
    </row>
    <row r="375" spans="1:4" ht="13.5" x14ac:dyDescent="0.25">
      <c r="A375" s="58">
        <v>5680</v>
      </c>
      <c r="B375" s="58" t="s">
        <v>6936</v>
      </c>
      <c r="C375" s="58" t="s">
        <v>119</v>
      </c>
      <c r="D375" s="60">
        <v>125.43</v>
      </c>
    </row>
    <row r="376" spans="1:4" ht="13.5" x14ac:dyDescent="0.25">
      <c r="A376" s="58">
        <v>5684</v>
      </c>
      <c r="B376" s="58" t="s">
        <v>6937</v>
      </c>
      <c r="C376" s="58" t="s">
        <v>119</v>
      </c>
      <c r="D376" s="60">
        <v>155.1</v>
      </c>
    </row>
    <row r="377" spans="1:4" ht="13.5" x14ac:dyDescent="0.25">
      <c r="A377" s="58">
        <v>5689</v>
      </c>
      <c r="B377" s="58" t="s">
        <v>6938</v>
      </c>
      <c r="C377" s="58" t="s">
        <v>119</v>
      </c>
      <c r="D377" s="60">
        <v>7.17</v>
      </c>
    </row>
    <row r="378" spans="1:4" ht="13.5" x14ac:dyDescent="0.25">
      <c r="A378" s="58">
        <v>5795</v>
      </c>
      <c r="B378" s="58" t="s">
        <v>1806</v>
      </c>
      <c r="C378" s="58" t="s">
        <v>119</v>
      </c>
      <c r="D378" s="60">
        <v>24.68</v>
      </c>
    </row>
    <row r="379" spans="1:4" ht="13.5" x14ac:dyDescent="0.25">
      <c r="A379" s="58">
        <v>5811</v>
      </c>
      <c r="B379" s="58" t="s">
        <v>6939</v>
      </c>
      <c r="C379" s="58" t="s">
        <v>119</v>
      </c>
      <c r="D379" s="60">
        <v>193.55</v>
      </c>
    </row>
    <row r="380" spans="1:4" ht="13.5" x14ac:dyDescent="0.25">
      <c r="A380" s="58">
        <v>5823</v>
      </c>
      <c r="B380" s="58" t="s">
        <v>6940</v>
      </c>
      <c r="C380" s="58" t="s">
        <v>119</v>
      </c>
      <c r="D380" s="60">
        <v>183.26</v>
      </c>
    </row>
    <row r="381" spans="1:4" ht="13.5" x14ac:dyDescent="0.25">
      <c r="A381" s="58">
        <v>5824</v>
      </c>
      <c r="B381" s="58" t="s">
        <v>6941</v>
      </c>
      <c r="C381" s="58" t="s">
        <v>119</v>
      </c>
      <c r="D381" s="60">
        <v>205.34</v>
      </c>
    </row>
    <row r="382" spans="1:4" ht="13.5" x14ac:dyDescent="0.25">
      <c r="A382" s="58">
        <v>5835</v>
      </c>
      <c r="B382" s="58" t="s">
        <v>6942</v>
      </c>
      <c r="C382" s="58" t="s">
        <v>119</v>
      </c>
      <c r="D382" s="60">
        <v>392.4</v>
      </c>
    </row>
    <row r="383" spans="1:4" ht="13.5" x14ac:dyDescent="0.25">
      <c r="A383" s="58">
        <v>5839</v>
      </c>
      <c r="B383" s="58" t="s">
        <v>6943</v>
      </c>
      <c r="C383" s="58" t="s">
        <v>119</v>
      </c>
      <c r="D383" s="60">
        <v>10.78</v>
      </c>
    </row>
    <row r="384" spans="1:4" ht="13.5" x14ac:dyDescent="0.25">
      <c r="A384" s="58">
        <v>5843</v>
      </c>
      <c r="B384" s="58" t="s">
        <v>6944</v>
      </c>
      <c r="C384" s="58" t="s">
        <v>119</v>
      </c>
      <c r="D384" s="60">
        <v>164.42</v>
      </c>
    </row>
    <row r="385" spans="1:4" ht="13.5" x14ac:dyDescent="0.25">
      <c r="A385" s="58">
        <v>5847</v>
      </c>
      <c r="B385" s="58" t="s">
        <v>6945</v>
      </c>
      <c r="C385" s="58" t="s">
        <v>119</v>
      </c>
      <c r="D385" s="60">
        <v>249.79</v>
      </c>
    </row>
    <row r="386" spans="1:4" ht="13.5" x14ac:dyDescent="0.25">
      <c r="A386" s="58">
        <v>5851</v>
      </c>
      <c r="B386" s="58" t="s">
        <v>6946</v>
      </c>
      <c r="C386" s="58" t="s">
        <v>119</v>
      </c>
      <c r="D386" s="60">
        <v>238.24</v>
      </c>
    </row>
    <row r="387" spans="1:4" ht="13.5" x14ac:dyDescent="0.25">
      <c r="A387" s="58">
        <v>5855</v>
      </c>
      <c r="B387" s="58" t="s">
        <v>6947</v>
      </c>
      <c r="C387" s="58" t="s">
        <v>119</v>
      </c>
      <c r="D387" s="60">
        <v>634.25</v>
      </c>
    </row>
    <row r="388" spans="1:4" ht="13.5" x14ac:dyDescent="0.25">
      <c r="A388" s="58">
        <v>5863</v>
      </c>
      <c r="B388" s="58" t="s">
        <v>6948</v>
      </c>
      <c r="C388" s="58" t="s">
        <v>119</v>
      </c>
      <c r="D388" s="60">
        <v>23.35</v>
      </c>
    </row>
    <row r="389" spans="1:4" ht="13.5" x14ac:dyDescent="0.25">
      <c r="A389" s="58">
        <v>5867</v>
      </c>
      <c r="B389" s="58" t="s">
        <v>6949</v>
      </c>
      <c r="C389" s="58" t="s">
        <v>119</v>
      </c>
      <c r="D389" s="60">
        <v>156.77000000000001</v>
      </c>
    </row>
    <row r="390" spans="1:4" ht="13.5" x14ac:dyDescent="0.25">
      <c r="A390" s="58">
        <v>5875</v>
      </c>
      <c r="B390" s="58" t="s">
        <v>6950</v>
      </c>
      <c r="C390" s="58" t="s">
        <v>119</v>
      </c>
      <c r="D390" s="60">
        <v>126.18</v>
      </c>
    </row>
    <row r="391" spans="1:4" ht="13.5" x14ac:dyDescent="0.25">
      <c r="A391" s="58">
        <v>5879</v>
      </c>
      <c r="B391" s="58" t="s">
        <v>6951</v>
      </c>
      <c r="C391" s="58" t="s">
        <v>119</v>
      </c>
      <c r="D391" s="60">
        <v>139.08000000000001</v>
      </c>
    </row>
    <row r="392" spans="1:4" ht="13.5" x14ac:dyDescent="0.25">
      <c r="A392" s="58">
        <v>5882</v>
      </c>
      <c r="B392" s="58" t="s">
        <v>6952</v>
      </c>
      <c r="C392" s="58" t="s">
        <v>119</v>
      </c>
      <c r="D392" s="60">
        <v>108.62</v>
      </c>
    </row>
    <row r="393" spans="1:4" ht="13.5" x14ac:dyDescent="0.25">
      <c r="A393" s="58">
        <v>5890</v>
      </c>
      <c r="B393" s="58" t="s">
        <v>6953</v>
      </c>
      <c r="C393" s="58" t="s">
        <v>119</v>
      </c>
      <c r="D393" s="60">
        <v>191.63</v>
      </c>
    </row>
    <row r="394" spans="1:4" ht="13.5" x14ac:dyDescent="0.25">
      <c r="A394" s="58">
        <v>5894</v>
      </c>
      <c r="B394" s="58" t="s">
        <v>6954</v>
      </c>
      <c r="C394" s="58" t="s">
        <v>119</v>
      </c>
      <c r="D394" s="60">
        <v>199.79</v>
      </c>
    </row>
    <row r="395" spans="1:4" ht="13.5" x14ac:dyDescent="0.25">
      <c r="A395" s="58">
        <v>5901</v>
      </c>
      <c r="B395" s="58" t="s">
        <v>294</v>
      </c>
      <c r="C395" s="58" t="s">
        <v>119</v>
      </c>
      <c r="D395" s="60">
        <v>302.58</v>
      </c>
    </row>
    <row r="396" spans="1:4" ht="13.5" x14ac:dyDescent="0.25">
      <c r="A396" s="58">
        <v>5909</v>
      </c>
      <c r="B396" s="58" t="s">
        <v>6955</v>
      </c>
      <c r="C396" s="58" t="s">
        <v>119</v>
      </c>
      <c r="D396" s="60">
        <v>27.97</v>
      </c>
    </row>
    <row r="397" spans="1:4" ht="13.5" x14ac:dyDescent="0.25">
      <c r="A397" s="58">
        <v>5921</v>
      </c>
      <c r="B397" s="58" t="s">
        <v>6956</v>
      </c>
      <c r="C397" s="58" t="s">
        <v>119</v>
      </c>
      <c r="D397" s="60">
        <v>5.63</v>
      </c>
    </row>
    <row r="398" spans="1:4" ht="13.5" x14ac:dyDescent="0.25">
      <c r="A398" s="58">
        <v>5928</v>
      </c>
      <c r="B398" s="58" t="s">
        <v>1348</v>
      </c>
      <c r="C398" s="58" t="s">
        <v>119</v>
      </c>
      <c r="D398" s="60">
        <v>262.49</v>
      </c>
    </row>
    <row r="399" spans="1:4" ht="13.5" x14ac:dyDescent="0.25">
      <c r="A399" s="58">
        <v>5932</v>
      </c>
      <c r="B399" s="58" t="s">
        <v>296</v>
      </c>
      <c r="C399" s="58" t="s">
        <v>119</v>
      </c>
      <c r="D399" s="60">
        <v>242.47</v>
      </c>
    </row>
    <row r="400" spans="1:4" ht="13.5" x14ac:dyDescent="0.25">
      <c r="A400" s="58">
        <v>5940</v>
      </c>
      <c r="B400" s="58" t="s">
        <v>6957</v>
      </c>
      <c r="C400" s="58" t="s">
        <v>119</v>
      </c>
      <c r="D400" s="60">
        <v>179.37</v>
      </c>
    </row>
    <row r="401" spans="1:4" ht="13.5" x14ac:dyDescent="0.25">
      <c r="A401" s="58">
        <v>5944</v>
      </c>
      <c r="B401" s="58" t="s">
        <v>6958</v>
      </c>
      <c r="C401" s="58" t="s">
        <v>119</v>
      </c>
      <c r="D401" s="60">
        <v>217.97</v>
      </c>
    </row>
    <row r="402" spans="1:4" ht="13.5" x14ac:dyDescent="0.25">
      <c r="A402" s="58">
        <v>5953</v>
      </c>
      <c r="B402" s="58" t="s">
        <v>6959</v>
      </c>
      <c r="C402" s="58" t="s">
        <v>119</v>
      </c>
      <c r="D402" s="60">
        <v>58.45</v>
      </c>
    </row>
    <row r="403" spans="1:4" ht="13.5" x14ac:dyDescent="0.25">
      <c r="A403" s="58">
        <v>6259</v>
      </c>
      <c r="B403" s="58" t="s">
        <v>6960</v>
      </c>
      <c r="C403" s="58" t="s">
        <v>119</v>
      </c>
      <c r="D403" s="60">
        <v>242.51</v>
      </c>
    </row>
    <row r="404" spans="1:4" ht="13.5" x14ac:dyDescent="0.25">
      <c r="A404" s="58">
        <v>6879</v>
      </c>
      <c r="B404" s="58" t="s">
        <v>6961</v>
      </c>
      <c r="C404" s="58" t="s">
        <v>119</v>
      </c>
      <c r="D404" s="60">
        <v>205.87</v>
      </c>
    </row>
    <row r="405" spans="1:4" ht="13.5" x14ac:dyDescent="0.25">
      <c r="A405" s="58">
        <v>7030</v>
      </c>
      <c r="B405" s="58" t="s">
        <v>6962</v>
      </c>
      <c r="C405" s="58" t="s">
        <v>119</v>
      </c>
      <c r="D405" s="60">
        <v>263.02</v>
      </c>
    </row>
    <row r="406" spans="1:4" ht="13.5" x14ac:dyDescent="0.25">
      <c r="A406" s="58">
        <v>7042</v>
      </c>
      <c r="B406" s="58" t="s">
        <v>6963</v>
      </c>
      <c r="C406" s="58" t="s">
        <v>119</v>
      </c>
      <c r="D406" s="60">
        <v>20.82</v>
      </c>
    </row>
    <row r="407" spans="1:4" ht="13.5" x14ac:dyDescent="0.25">
      <c r="A407" s="58">
        <v>7049</v>
      </c>
      <c r="B407" s="58" t="s">
        <v>6964</v>
      </c>
      <c r="C407" s="58" t="s">
        <v>119</v>
      </c>
      <c r="D407" s="60">
        <v>216.59</v>
      </c>
    </row>
    <row r="408" spans="1:4" ht="13.5" x14ac:dyDescent="0.25">
      <c r="A408" s="58">
        <v>67826</v>
      </c>
      <c r="B408" s="58" t="s">
        <v>6965</v>
      </c>
      <c r="C408" s="58" t="s">
        <v>119</v>
      </c>
      <c r="D408" s="60">
        <v>176.58</v>
      </c>
    </row>
    <row r="409" spans="1:4" ht="13.5" x14ac:dyDescent="0.25">
      <c r="A409" s="58">
        <v>73417</v>
      </c>
      <c r="B409" s="58" t="s">
        <v>6966</v>
      </c>
      <c r="C409" s="58" t="s">
        <v>119</v>
      </c>
      <c r="D409" s="60">
        <v>188.4</v>
      </c>
    </row>
    <row r="410" spans="1:4" ht="13.5" x14ac:dyDescent="0.25">
      <c r="A410" s="58">
        <v>73436</v>
      </c>
      <c r="B410" s="58" t="s">
        <v>298</v>
      </c>
      <c r="C410" s="58" t="s">
        <v>119</v>
      </c>
      <c r="D410" s="60">
        <v>201.24</v>
      </c>
    </row>
    <row r="411" spans="1:4" ht="13.5" x14ac:dyDescent="0.25">
      <c r="A411" s="58">
        <v>73467</v>
      </c>
      <c r="B411" s="58" t="s">
        <v>6967</v>
      </c>
      <c r="C411" s="58" t="s">
        <v>119</v>
      </c>
      <c r="D411" s="60">
        <v>236.84</v>
      </c>
    </row>
    <row r="412" spans="1:4" ht="13.5" x14ac:dyDescent="0.25">
      <c r="A412" s="58">
        <v>73536</v>
      </c>
      <c r="B412" s="58" t="s">
        <v>6968</v>
      </c>
      <c r="C412" s="58" t="s">
        <v>119</v>
      </c>
      <c r="D412" s="60">
        <v>17.61</v>
      </c>
    </row>
    <row r="413" spans="1:4" ht="13.5" x14ac:dyDescent="0.25">
      <c r="A413" s="58">
        <v>83362</v>
      </c>
      <c r="B413" s="58" t="s">
        <v>6969</v>
      </c>
      <c r="C413" s="58" t="s">
        <v>119</v>
      </c>
      <c r="D413" s="60">
        <v>250.06</v>
      </c>
    </row>
    <row r="414" spans="1:4" ht="13.5" x14ac:dyDescent="0.25">
      <c r="A414" s="58">
        <v>83765</v>
      </c>
      <c r="B414" s="58" t="s">
        <v>6970</v>
      </c>
      <c r="C414" s="58" t="s">
        <v>119</v>
      </c>
      <c r="D414" s="60">
        <v>91.25</v>
      </c>
    </row>
    <row r="415" spans="1:4" ht="13.5" x14ac:dyDescent="0.25">
      <c r="A415" s="58">
        <v>87445</v>
      </c>
      <c r="B415" s="58" t="s">
        <v>6971</v>
      </c>
      <c r="C415" s="58" t="s">
        <v>119</v>
      </c>
      <c r="D415" s="60">
        <v>5.34</v>
      </c>
    </row>
    <row r="416" spans="1:4" ht="13.5" x14ac:dyDescent="0.25">
      <c r="A416" s="58">
        <v>88386</v>
      </c>
      <c r="B416" s="58" t="s">
        <v>6972</v>
      </c>
      <c r="C416" s="58" t="s">
        <v>119</v>
      </c>
      <c r="D416" s="60">
        <v>5.12</v>
      </c>
    </row>
    <row r="417" spans="1:4" ht="13.5" x14ac:dyDescent="0.25">
      <c r="A417" s="58">
        <v>88393</v>
      </c>
      <c r="B417" s="58" t="s">
        <v>6973</v>
      </c>
      <c r="C417" s="58" t="s">
        <v>119</v>
      </c>
      <c r="D417" s="60">
        <v>6.99</v>
      </c>
    </row>
    <row r="418" spans="1:4" ht="13.5" x14ac:dyDescent="0.25">
      <c r="A418" s="58">
        <v>88399</v>
      </c>
      <c r="B418" s="58" t="s">
        <v>6974</v>
      </c>
      <c r="C418" s="58" t="s">
        <v>119</v>
      </c>
      <c r="D418" s="60">
        <v>3.84</v>
      </c>
    </row>
    <row r="419" spans="1:4" ht="13.5" x14ac:dyDescent="0.25">
      <c r="A419" s="58">
        <v>88418</v>
      </c>
      <c r="B419" s="58" t="s">
        <v>6975</v>
      </c>
      <c r="C419" s="58" t="s">
        <v>119</v>
      </c>
      <c r="D419" s="60">
        <v>15.86</v>
      </c>
    </row>
    <row r="420" spans="1:4" ht="13.5" x14ac:dyDescent="0.25">
      <c r="A420" s="58">
        <v>88433</v>
      </c>
      <c r="B420" s="58" t="s">
        <v>6976</v>
      </c>
      <c r="C420" s="58" t="s">
        <v>119</v>
      </c>
      <c r="D420" s="60">
        <v>20.72</v>
      </c>
    </row>
    <row r="421" spans="1:4" ht="13.5" x14ac:dyDescent="0.25">
      <c r="A421" s="58">
        <v>88830</v>
      </c>
      <c r="B421" s="58" t="s">
        <v>313</v>
      </c>
      <c r="C421" s="58" t="s">
        <v>119</v>
      </c>
      <c r="D421" s="60">
        <v>1.99</v>
      </c>
    </row>
    <row r="422" spans="1:4" ht="13.5" x14ac:dyDescent="0.25">
      <c r="A422" s="58">
        <v>88843</v>
      </c>
      <c r="B422" s="58" t="s">
        <v>6977</v>
      </c>
      <c r="C422" s="58" t="s">
        <v>119</v>
      </c>
      <c r="D422" s="60">
        <v>199.61</v>
      </c>
    </row>
    <row r="423" spans="1:4" ht="13.5" x14ac:dyDescent="0.25">
      <c r="A423" s="58">
        <v>88907</v>
      </c>
      <c r="B423" s="58" t="s">
        <v>6978</v>
      </c>
      <c r="C423" s="58" t="s">
        <v>119</v>
      </c>
      <c r="D423" s="60">
        <v>237.01</v>
      </c>
    </row>
    <row r="424" spans="1:4" ht="13.5" x14ac:dyDescent="0.25">
      <c r="A424" s="58">
        <v>89021</v>
      </c>
      <c r="B424" s="58" t="s">
        <v>6979</v>
      </c>
      <c r="C424" s="58" t="s">
        <v>119</v>
      </c>
      <c r="D424" s="60">
        <v>2.62</v>
      </c>
    </row>
    <row r="425" spans="1:4" ht="13.5" x14ac:dyDescent="0.25">
      <c r="A425" s="58">
        <v>89028</v>
      </c>
      <c r="B425" s="58" t="s">
        <v>6980</v>
      </c>
      <c r="C425" s="58" t="s">
        <v>119</v>
      </c>
      <c r="D425" s="60">
        <v>176.94</v>
      </c>
    </row>
    <row r="426" spans="1:4" ht="13.5" x14ac:dyDescent="0.25">
      <c r="A426" s="58">
        <v>89032</v>
      </c>
      <c r="B426" s="58" t="s">
        <v>150</v>
      </c>
      <c r="C426" s="58" t="s">
        <v>119</v>
      </c>
      <c r="D426" s="60">
        <v>179.85</v>
      </c>
    </row>
    <row r="427" spans="1:4" ht="13.5" x14ac:dyDescent="0.25">
      <c r="A427" s="58">
        <v>89035</v>
      </c>
      <c r="B427" s="58" t="s">
        <v>6981</v>
      </c>
      <c r="C427" s="58" t="s">
        <v>119</v>
      </c>
      <c r="D427" s="60">
        <v>123.8</v>
      </c>
    </row>
    <row r="428" spans="1:4" ht="13.5" x14ac:dyDescent="0.25">
      <c r="A428" s="58">
        <v>89225</v>
      </c>
      <c r="B428" s="58" t="s">
        <v>6982</v>
      </c>
      <c r="C428" s="58" t="s">
        <v>119</v>
      </c>
      <c r="D428" s="60">
        <v>5.75</v>
      </c>
    </row>
    <row r="429" spans="1:4" ht="13.5" x14ac:dyDescent="0.25">
      <c r="A429" s="58">
        <v>89234</v>
      </c>
      <c r="B429" s="58" t="s">
        <v>6983</v>
      </c>
      <c r="C429" s="58" t="s">
        <v>119</v>
      </c>
      <c r="D429" s="60">
        <v>602.07000000000005</v>
      </c>
    </row>
    <row r="430" spans="1:4" ht="13.5" x14ac:dyDescent="0.25">
      <c r="A430" s="58">
        <v>89242</v>
      </c>
      <c r="B430" s="58" t="s">
        <v>6984</v>
      </c>
      <c r="C430" s="58" t="s">
        <v>119</v>
      </c>
      <c r="D430" s="61">
        <v>1425.75</v>
      </c>
    </row>
    <row r="431" spans="1:4" ht="13.5" x14ac:dyDescent="0.25">
      <c r="A431" s="58">
        <v>89250</v>
      </c>
      <c r="B431" s="58" t="s">
        <v>6985</v>
      </c>
      <c r="C431" s="58" t="s">
        <v>119</v>
      </c>
      <c r="D431" s="61">
        <v>1234.79</v>
      </c>
    </row>
    <row r="432" spans="1:4" ht="13.5" x14ac:dyDescent="0.25">
      <c r="A432" s="58">
        <v>89257</v>
      </c>
      <c r="B432" s="58" t="s">
        <v>6986</v>
      </c>
      <c r="C432" s="58" t="s">
        <v>119</v>
      </c>
      <c r="D432" s="60">
        <v>337.42</v>
      </c>
    </row>
    <row r="433" spans="1:4" ht="13.5" x14ac:dyDescent="0.25">
      <c r="A433" s="58">
        <v>89272</v>
      </c>
      <c r="B433" s="58" t="s">
        <v>6987</v>
      </c>
      <c r="C433" s="58" t="s">
        <v>119</v>
      </c>
      <c r="D433" s="60">
        <v>198.13</v>
      </c>
    </row>
    <row r="434" spans="1:4" ht="13.5" x14ac:dyDescent="0.25">
      <c r="A434" s="58">
        <v>89278</v>
      </c>
      <c r="B434" s="58" t="s">
        <v>6988</v>
      </c>
      <c r="C434" s="58" t="s">
        <v>119</v>
      </c>
      <c r="D434" s="60">
        <v>12.73</v>
      </c>
    </row>
    <row r="435" spans="1:4" ht="13.5" x14ac:dyDescent="0.25">
      <c r="A435" s="58">
        <v>89843</v>
      </c>
      <c r="B435" s="58" t="s">
        <v>6989</v>
      </c>
      <c r="C435" s="58" t="s">
        <v>119</v>
      </c>
      <c r="D435" s="60">
        <v>203.85</v>
      </c>
    </row>
    <row r="436" spans="1:4" ht="13.5" x14ac:dyDescent="0.25">
      <c r="A436" s="58">
        <v>89876</v>
      </c>
      <c r="B436" s="58" t="s">
        <v>6990</v>
      </c>
      <c r="C436" s="58" t="s">
        <v>119</v>
      </c>
      <c r="D436" s="60">
        <v>321.29000000000002</v>
      </c>
    </row>
    <row r="437" spans="1:4" ht="13.5" x14ac:dyDescent="0.25">
      <c r="A437" s="58">
        <v>89883</v>
      </c>
      <c r="B437" s="58" t="s">
        <v>290</v>
      </c>
      <c r="C437" s="58" t="s">
        <v>119</v>
      </c>
      <c r="D437" s="60">
        <v>357.28</v>
      </c>
    </row>
    <row r="438" spans="1:4" ht="13.5" x14ac:dyDescent="0.25">
      <c r="A438" s="58">
        <v>90586</v>
      </c>
      <c r="B438" s="58" t="s">
        <v>361</v>
      </c>
      <c r="C438" s="58" t="s">
        <v>119</v>
      </c>
      <c r="D438" s="60">
        <v>1.32</v>
      </c>
    </row>
    <row r="439" spans="1:4" ht="13.5" x14ac:dyDescent="0.25">
      <c r="A439" s="58">
        <v>90625</v>
      </c>
      <c r="B439" s="58" t="s">
        <v>6991</v>
      </c>
      <c r="C439" s="58" t="s">
        <v>119</v>
      </c>
      <c r="D439" s="60">
        <v>7.09</v>
      </c>
    </row>
    <row r="440" spans="1:4" ht="13.5" x14ac:dyDescent="0.25">
      <c r="A440" s="58">
        <v>90631</v>
      </c>
      <c r="B440" s="58" t="s">
        <v>6992</v>
      </c>
      <c r="C440" s="58" t="s">
        <v>119</v>
      </c>
      <c r="D440" s="60">
        <v>138.54</v>
      </c>
    </row>
    <row r="441" spans="1:4" ht="13.5" x14ac:dyDescent="0.25">
      <c r="A441" s="58">
        <v>90637</v>
      </c>
      <c r="B441" s="58" t="s">
        <v>6993</v>
      </c>
      <c r="C441" s="58" t="s">
        <v>119</v>
      </c>
      <c r="D441" s="60">
        <v>16.45</v>
      </c>
    </row>
    <row r="442" spans="1:4" ht="13.5" x14ac:dyDescent="0.25">
      <c r="A442" s="58">
        <v>90643</v>
      </c>
      <c r="B442" s="58" t="s">
        <v>6994</v>
      </c>
      <c r="C442" s="58" t="s">
        <v>119</v>
      </c>
      <c r="D442" s="60">
        <v>28.31</v>
      </c>
    </row>
    <row r="443" spans="1:4" ht="13.5" x14ac:dyDescent="0.25">
      <c r="A443" s="58">
        <v>90650</v>
      </c>
      <c r="B443" s="58" t="s">
        <v>6995</v>
      </c>
      <c r="C443" s="58" t="s">
        <v>119</v>
      </c>
      <c r="D443" s="60">
        <v>10.81</v>
      </c>
    </row>
    <row r="444" spans="1:4" ht="13.5" x14ac:dyDescent="0.25">
      <c r="A444" s="58">
        <v>90656</v>
      </c>
      <c r="B444" s="58" t="s">
        <v>6996</v>
      </c>
      <c r="C444" s="58" t="s">
        <v>119</v>
      </c>
      <c r="D444" s="60">
        <v>16.27</v>
      </c>
    </row>
    <row r="445" spans="1:4" ht="13.5" x14ac:dyDescent="0.25">
      <c r="A445" s="58">
        <v>90662</v>
      </c>
      <c r="B445" s="58" t="s">
        <v>6997</v>
      </c>
      <c r="C445" s="58" t="s">
        <v>119</v>
      </c>
      <c r="D445" s="60">
        <v>17.02</v>
      </c>
    </row>
    <row r="446" spans="1:4" ht="13.5" x14ac:dyDescent="0.25">
      <c r="A446" s="58">
        <v>90668</v>
      </c>
      <c r="B446" s="58" t="s">
        <v>6998</v>
      </c>
      <c r="C446" s="58" t="s">
        <v>119</v>
      </c>
      <c r="D446" s="60">
        <v>31</v>
      </c>
    </row>
    <row r="447" spans="1:4" ht="13.5" x14ac:dyDescent="0.25">
      <c r="A447" s="58">
        <v>90674</v>
      </c>
      <c r="B447" s="58" t="s">
        <v>6999</v>
      </c>
      <c r="C447" s="58" t="s">
        <v>119</v>
      </c>
      <c r="D447" s="60">
        <v>663.75</v>
      </c>
    </row>
    <row r="448" spans="1:4" ht="13.5" x14ac:dyDescent="0.25">
      <c r="A448" s="58">
        <v>90680</v>
      </c>
      <c r="B448" s="58" t="s">
        <v>7000</v>
      </c>
      <c r="C448" s="58" t="s">
        <v>119</v>
      </c>
      <c r="D448" s="60">
        <v>398.58</v>
      </c>
    </row>
    <row r="449" spans="1:4" ht="13.5" x14ac:dyDescent="0.25">
      <c r="A449" s="58">
        <v>90686</v>
      </c>
      <c r="B449" s="58" t="s">
        <v>7001</v>
      </c>
      <c r="C449" s="58" t="s">
        <v>119</v>
      </c>
      <c r="D449" s="60">
        <v>140.68</v>
      </c>
    </row>
    <row r="450" spans="1:4" ht="13.5" x14ac:dyDescent="0.25">
      <c r="A450" s="58">
        <v>90692</v>
      </c>
      <c r="B450" s="58" t="s">
        <v>7002</v>
      </c>
      <c r="C450" s="58" t="s">
        <v>119</v>
      </c>
      <c r="D450" s="60">
        <v>133.47</v>
      </c>
    </row>
    <row r="451" spans="1:4" ht="13.5" x14ac:dyDescent="0.25">
      <c r="A451" s="58">
        <v>90964</v>
      </c>
      <c r="B451" s="58" t="s">
        <v>7003</v>
      </c>
      <c r="C451" s="58" t="s">
        <v>119</v>
      </c>
      <c r="D451" s="60">
        <v>30.9</v>
      </c>
    </row>
    <row r="452" spans="1:4" ht="13.5" x14ac:dyDescent="0.25">
      <c r="A452" s="58">
        <v>90972</v>
      </c>
      <c r="B452" s="58" t="s">
        <v>7004</v>
      </c>
      <c r="C452" s="58" t="s">
        <v>119</v>
      </c>
      <c r="D452" s="60">
        <v>75.8</v>
      </c>
    </row>
    <row r="453" spans="1:4" ht="13.5" x14ac:dyDescent="0.25">
      <c r="A453" s="58">
        <v>90979</v>
      </c>
      <c r="B453" s="58" t="s">
        <v>7005</v>
      </c>
      <c r="C453" s="58" t="s">
        <v>119</v>
      </c>
      <c r="D453" s="60">
        <v>195.77</v>
      </c>
    </row>
    <row r="454" spans="1:4" ht="13.5" x14ac:dyDescent="0.25">
      <c r="A454" s="58">
        <v>90991</v>
      </c>
      <c r="B454" s="58" t="s">
        <v>7006</v>
      </c>
      <c r="C454" s="58" t="s">
        <v>119</v>
      </c>
      <c r="D454" s="60">
        <v>193.68</v>
      </c>
    </row>
    <row r="455" spans="1:4" ht="13.5" x14ac:dyDescent="0.25">
      <c r="A455" s="58">
        <v>90999</v>
      </c>
      <c r="B455" s="58" t="s">
        <v>7007</v>
      </c>
      <c r="C455" s="58" t="s">
        <v>119</v>
      </c>
      <c r="D455" s="60">
        <v>100.16</v>
      </c>
    </row>
    <row r="456" spans="1:4" ht="13.5" x14ac:dyDescent="0.25">
      <c r="A456" s="58">
        <v>91031</v>
      </c>
      <c r="B456" s="58" t="s">
        <v>7008</v>
      </c>
      <c r="C456" s="58" t="s">
        <v>119</v>
      </c>
      <c r="D456" s="60">
        <v>247.27</v>
      </c>
    </row>
    <row r="457" spans="1:4" ht="13.5" x14ac:dyDescent="0.25">
      <c r="A457" s="58">
        <v>91277</v>
      </c>
      <c r="B457" s="58" t="s">
        <v>710</v>
      </c>
      <c r="C457" s="58" t="s">
        <v>119</v>
      </c>
      <c r="D457" s="60">
        <v>8.35</v>
      </c>
    </row>
    <row r="458" spans="1:4" ht="13.5" x14ac:dyDescent="0.25">
      <c r="A458" s="58">
        <v>91283</v>
      </c>
      <c r="B458" s="58" t="s">
        <v>712</v>
      </c>
      <c r="C458" s="58" t="s">
        <v>119</v>
      </c>
      <c r="D458" s="60">
        <v>9.19</v>
      </c>
    </row>
    <row r="459" spans="1:4" ht="13.5" x14ac:dyDescent="0.25">
      <c r="A459" s="58">
        <v>91386</v>
      </c>
      <c r="B459" s="58" t="s">
        <v>7009</v>
      </c>
      <c r="C459" s="58" t="s">
        <v>119</v>
      </c>
      <c r="D459" s="60">
        <v>256.72000000000003</v>
      </c>
    </row>
    <row r="460" spans="1:4" ht="13.5" x14ac:dyDescent="0.25">
      <c r="A460" s="58">
        <v>91533</v>
      </c>
      <c r="B460" s="58" t="s">
        <v>7010</v>
      </c>
      <c r="C460" s="58" t="s">
        <v>119</v>
      </c>
      <c r="D460" s="60">
        <v>30.22</v>
      </c>
    </row>
    <row r="461" spans="1:4" ht="13.5" x14ac:dyDescent="0.25">
      <c r="A461" s="58">
        <v>91634</v>
      </c>
      <c r="B461" s="58" t="s">
        <v>7011</v>
      </c>
      <c r="C461" s="58" t="s">
        <v>119</v>
      </c>
      <c r="D461" s="60">
        <v>221.82</v>
      </c>
    </row>
    <row r="462" spans="1:4" ht="13.5" x14ac:dyDescent="0.25">
      <c r="A462" s="58">
        <v>91645</v>
      </c>
      <c r="B462" s="58" t="s">
        <v>7012</v>
      </c>
      <c r="C462" s="58" t="s">
        <v>119</v>
      </c>
      <c r="D462" s="60">
        <v>447.73</v>
      </c>
    </row>
    <row r="463" spans="1:4" ht="13.5" x14ac:dyDescent="0.25">
      <c r="A463" s="58">
        <v>91692</v>
      </c>
      <c r="B463" s="58" t="s">
        <v>117</v>
      </c>
      <c r="C463" s="58" t="s">
        <v>119</v>
      </c>
      <c r="D463" s="60">
        <v>24.75</v>
      </c>
    </row>
    <row r="464" spans="1:4" ht="13.5" x14ac:dyDescent="0.25">
      <c r="A464" s="58">
        <v>92043</v>
      </c>
      <c r="B464" s="58" t="s">
        <v>7013</v>
      </c>
      <c r="C464" s="58" t="s">
        <v>119</v>
      </c>
      <c r="D464" s="60">
        <v>11.48</v>
      </c>
    </row>
    <row r="465" spans="1:4" ht="13.5" x14ac:dyDescent="0.25">
      <c r="A465" s="58">
        <v>92106</v>
      </c>
      <c r="B465" s="58" t="s">
        <v>7014</v>
      </c>
      <c r="C465" s="58" t="s">
        <v>119</v>
      </c>
      <c r="D465" s="60">
        <v>332.41</v>
      </c>
    </row>
    <row r="466" spans="1:4" ht="13.5" x14ac:dyDescent="0.25">
      <c r="A466" s="58">
        <v>92112</v>
      </c>
      <c r="B466" s="58" t="s">
        <v>7015</v>
      </c>
      <c r="C466" s="58" t="s">
        <v>119</v>
      </c>
      <c r="D466" s="60">
        <v>3.82</v>
      </c>
    </row>
    <row r="467" spans="1:4" ht="13.5" x14ac:dyDescent="0.25">
      <c r="A467" s="58">
        <v>92118</v>
      </c>
      <c r="B467" s="58" t="s">
        <v>7016</v>
      </c>
      <c r="C467" s="58" t="s">
        <v>119</v>
      </c>
      <c r="D467" s="60">
        <v>0.5</v>
      </c>
    </row>
    <row r="468" spans="1:4" ht="13.5" x14ac:dyDescent="0.25">
      <c r="A468" s="58">
        <v>92138</v>
      </c>
      <c r="B468" s="58" t="s">
        <v>7017</v>
      </c>
      <c r="C468" s="58" t="s">
        <v>119</v>
      </c>
      <c r="D468" s="60">
        <v>88.84</v>
      </c>
    </row>
    <row r="469" spans="1:4" ht="13.5" x14ac:dyDescent="0.25">
      <c r="A469" s="58">
        <v>92145</v>
      </c>
      <c r="B469" s="58" t="s">
        <v>7018</v>
      </c>
      <c r="C469" s="58" t="s">
        <v>119</v>
      </c>
      <c r="D469" s="60">
        <v>66.7</v>
      </c>
    </row>
    <row r="470" spans="1:4" ht="13.5" x14ac:dyDescent="0.25">
      <c r="A470" s="58">
        <v>92242</v>
      </c>
      <c r="B470" s="58" t="s">
        <v>7019</v>
      </c>
      <c r="C470" s="58" t="s">
        <v>119</v>
      </c>
      <c r="D470" s="60">
        <v>388.71</v>
      </c>
    </row>
    <row r="471" spans="1:4" ht="13.5" x14ac:dyDescent="0.25">
      <c r="A471" s="58">
        <v>92716</v>
      </c>
      <c r="B471" s="58" t="s">
        <v>7020</v>
      </c>
      <c r="C471" s="58" t="s">
        <v>119</v>
      </c>
      <c r="D471" s="60">
        <v>71.27</v>
      </c>
    </row>
    <row r="472" spans="1:4" ht="13.5" x14ac:dyDescent="0.25">
      <c r="A472" s="58">
        <v>92960</v>
      </c>
      <c r="B472" s="58" t="s">
        <v>7021</v>
      </c>
      <c r="C472" s="58" t="s">
        <v>119</v>
      </c>
      <c r="D472" s="60">
        <v>18.670000000000002</v>
      </c>
    </row>
    <row r="473" spans="1:4" ht="13.5" x14ac:dyDescent="0.25">
      <c r="A473" s="58">
        <v>92966</v>
      </c>
      <c r="B473" s="58" t="s">
        <v>7022</v>
      </c>
      <c r="C473" s="58" t="s">
        <v>119</v>
      </c>
      <c r="D473" s="60">
        <v>24.78</v>
      </c>
    </row>
    <row r="474" spans="1:4" ht="13.5" x14ac:dyDescent="0.25">
      <c r="A474" s="58">
        <v>93224</v>
      </c>
      <c r="B474" s="58" t="s">
        <v>7023</v>
      </c>
      <c r="C474" s="58" t="s">
        <v>119</v>
      </c>
      <c r="D474" s="60">
        <v>989.9</v>
      </c>
    </row>
    <row r="475" spans="1:4" ht="13.5" x14ac:dyDescent="0.25">
      <c r="A475" s="58">
        <v>93233</v>
      </c>
      <c r="B475" s="58" t="s">
        <v>7024</v>
      </c>
      <c r="C475" s="58" t="s">
        <v>119</v>
      </c>
      <c r="D475" s="60">
        <v>4.95</v>
      </c>
    </row>
    <row r="476" spans="1:4" ht="13.5" x14ac:dyDescent="0.25">
      <c r="A476" s="58">
        <v>93272</v>
      </c>
      <c r="B476" s="58" t="s">
        <v>7025</v>
      </c>
      <c r="C476" s="58" t="s">
        <v>119</v>
      </c>
      <c r="D476" s="60">
        <v>86.82</v>
      </c>
    </row>
    <row r="477" spans="1:4" ht="13.5" x14ac:dyDescent="0.25">
      <c r="A477" s="58">
        <v>93281</v>
      </c>
      <c r="B477" s="58" t="s">
        <v>586</v>
      </c>
      <c r="C477" s="58" t="s">
        <v>119</v>
      </c>
      <c r="D477" s="60">
        <v>22.99</v>
      </c>
    </row>
    <row r="478" spans="1:4" ht="13.5" x14ac:dyDescent="0.25">
      <c r="A478" s="58">
        <v>93287</v>
      </c>
      <c r="B478" s="58" t="s">
        <v>1539</v>
      </c>
      <c r="C478" s="58" t="s">
        <v>119</v>
      </c>
      <c r="D478" s="60">
        <v>317.7</v>
      </c>
    </row>
    <row r="479" spans="1:4" ht="13.5" x14ac:dyDescent="0.25">
      <c r="A479" s="58">
        <v>93402</v>
      </c>
      <c r="B479" s="58" t="s">
        <v>7026</v>
      </c>
      <c r="C479" s="58" t="s">
        <v>119</v>
      </c>
      <c r="D479" s="60">
        <v>256.95</v>
      </c>
    </row>
    <row r="480" spans="1:4" ht="13.5" x14ac:dyDescent="0.25">
      <c r="A480" s="58">
        <v>93408</v>
      </c>
      <c r="B480" s="58" t="s">
        <v>7027</v>
      </c>
      <c r="C480" s="58" t="s">
        <v>119</v>
      </c>
      <c r="D480" s="60">
        <v>86.05</v>
      </c>
    </row>
    <row r="481" spans="1:4" ht="13.5" x14ac:dyDescent="0.25">
      <c r="A481" s="58">
        <v>93415</v>
      </c>
      <c r="B481" s="58" t="s">
        <v>7028</v>
      </c>
      <c r="C481" s="58" t="s">
        <v>119</v>
      </c>
      <c r="D481" s="60">
        <v>13.06</v>
      </c>
    </row>
    <row r="482" spans="1:4" ht="13.5" x14ac:dyDescent="0.25">
      <c r="A482" s="58">
        <v>93421</v>
      </c>
      <c r="B482" s="58" t="s">
        <v>7029</v>
      </c>
      <c r="C482" s="58" t="s">
        <v>119</v>
      </c>
      <c r="D482" s="60">
        <v>75.11</v>
      </c>
    </row>
    <row r="483" spans="1:4" ht="13.5" x14ac:dyDescent="0.25">
      <c r="A483" s="58">
        <v>93427</v>
      </c>
      <c r="B483" s="58" t="s">
        <v>7030</v>
      </c>
      <c r="C483" s="58" t="s">
        <v>119</v>
      </c>
      <c r="D483" s="60">
        <v>170.55</v>
      </c>
    </row>
    <row r="484" spans="1:4" ht="13.5" x14ac:dyDescent="0.25">
      <c r="A484" s="58">
        <v>93433</v>
      </c>
      <c r="B484" s="58" t="s">
        <v>7031</v>
      </c>
      <c r="C484" s="58" t="s">
        <v>119</v>
      </c>
      <c r="D484" s="61">
        <v>2509.44</v>
      </c>
    </row>
    <row r="485" spans="1:4" ht="13.5" x14ac:dyDescent="0.25">
      <c r="A485" s="58">
        <v>93439</v>
      </c>
      <c r="B485" s="58" t="s">
        <v>7032</v>
      </c>
      <c r="C485" s="58" t="s">
        <v>119</v>
      </c>
      <c r="D485" s="60">
        <v>215.61</v>
      </c>
    </row>
    <row r="486" spans="1:4" ht="13.5" x14ac:dyDescent="0.25">
      <c r="A486" s="58">
        <v>95121</v>
      </c>
      <c r="B486" s="58" t="s">
        <v>7033</v>
      </c>
      <c r="C486" s="58" t="s">
        <v>119</v>
      </c>
      <c r="D486" s="60">
        <v>278.02</v>
      </c>
    </row>
    <row r="487" spans="1:4" ht="13.5" x14ac:dyDescent="0.25">
      <c r="A487" s="58">
        <v>95127</v>
      </c>
      <c r="B487" s="58" t="s">
        <v>7034</v>
      </c>
      <c r="C487" s="58" t="s">
        <v>119</v>
      </c>
      <c r="D487" s="60">
        <v>204.87</v>
      </c>
    </row>
    <row r="488" spans="1:4" ht="13.5" x14ac:dyDescent="0.25">
      <c r="A488" s="58">
        <v>95133</v>
      </c>
      <c r="B488" s="58" t="s">
        <v>7035</v>
      </c>
      <c r="C488" s="58" t="s">
        <v>119</v>
      </c>
      <c r="D488" s="60">
        <v>157.82</v>
      </c>
    </row>
    <row r="489" spans="1:4" ht="13.5" x14ac:dyDescent="0.25">
      <c r="A489" s="58">
        <v>95139</v>
      </c>
      <c r="B489" s="58" t="s">
        <v>7036</v>
      </c>
      <c r="C489" s="58" t="s">
        <v>119</v>
      </c>
      <c r="D489" s="60">
        <v>0.05</v>
      </c>
    </row>
    <row r="490" spans="1:4" ht="13.5" x14ac:dyDescent="0.25">
      <c r="A490" s="58">
        <v>95212</v>
      </c>
      <c r="B490" s="58" t="s">
        <v>7037</v>
      </c>
      <c r="C490" s="58" t="s">
        <v>119</v>
      </c>
      <c r="D490" s="60">
        <v>146.19999999999999</v>
      </c>
    </row>
    <row r="491" spans="1:4" ht="13.5" x14ac:dyDescent="0.25">
      <c r="A491" s="58">
        <v>95258</v>
      </c>
      <c r="B491" s="58" t="s">
        <v>7038</v>
      </c>
      <c r="C491" s="58" t="s">
        <v>119</v>
      </c>
      <c r="D491" s="60">
        <v>24.34</v>
      </c>
    </row>
    <row r="492" spans="1:4" ht="13.5" x14ac:dyDescent="0.25">
      <c r="A492" s="58">
        <v>95264</v>
      </c>
      <c r="B492" s="58" t="s">
        <v>7039</v>
      </c>
      <c r="C492" s="58" t="s">
        <v>119</v>
      </c>
      <c r="D492" s="60">
        <v>5.84</v>
      </c>
    </row>
    <row r="493" spans="1:4" ht="13.5" x14ac:dyDescent="0.25">
      <c r="A493" s="58">
        <v>95270</v>
      </c>
      <c r="B493" s="58" t="s">
        <v>7040</v>
      </c>
      <c r="C493" s="58" t="s">
        <v>119</v>
      </c>
      <c r="D493" s="60">
        <v>8.19</v>
      </c>
    </row>
    <row r="494" spans="1:4" ht="13.5" x14ac:dyDescent="0.25">
      <c r="A494" s="58">
        <v>95276</v>
      </c>
      <c r="B494" s="58" t="s">
        <v>7041</v>
      </c>
      <c r="C494" s="58" t="s">
        <v>119</v>
      </c>
      <c r="D494" s="60">
        <v>3.25</v>
      </c>
    </row>
    <row r="495" spans="1:4" ht="13.5" x14ac:dyDescent="0.25">
      <c r="A495" s="58">
        <v>95282</v>
      </c>
      <c r="B495" s="58" t="s">
        <v>7042</v>
      </c>
      <c r="C495" s="58" t="s">
        <v>119</v>
      </c>
      <c r="D495" s="60">
        <v>8.39</v>
      </c>
    </row>
    <row r="496" spans="1:4" ht="13.5" x14ac:dyDescent="0.25">
      <c r="A496" s="58">
        <v>95620</v>
      </c>
      <c r="B496" s="58" t="s">
        <v>7043</v>
      </c>
      <c r="C496" s="58" t="s">
        <v>119</v>
      </c>
      <c r="D496" s="60">
        <v>23.83</v>
      </c>
    </row>
    <row r="497" spans="1:4" ht="13.5" x14ac:dyDescent="0.25">
      <c r="A497" s="58">
        <v>95631</v>
      </c>
      <c r="B497" s="58" t="s">
        <v>7044</v>
      </c>
      <c r="C497" s="58" t="s">
        <v>119</v>
      </c>
      <c r="D497" s="60">
        <v>225.07</v>
      </c>
    </row>
    <row r="498" spans="1:4" ht="13.5" x14ac:dyDescent="0.25">
      <c r="A498" s="58">
        <v>95702</v>
      </c>
      <c r="B498" s="58" t="s">
        <v>7045</v>
      </c>
      <c r="C498" s="58" t="s">
        <v>119</v>
      </c>
      <c r="D498" s="60">
        <v>35.57</v>
      </c>
    </row>
    <row r="499" spans="1:4" ht="13.5" x14ac:dyDescent="0.25">
      <c r="A499" s="58">
        <v>95708</v>
      </c>
      <c r="B499" s="58" t="s">
        <v>7046</v>
      </c>
      <c r="C499" s="58" t="s">
        <v>119</v>
      </c>
      <c r="D499" s="60">
        <v>136.21</v>
      </c>
    </row>
    <row r="500" spans="1:4" ht="13.5" x14ac:dyDescent="0.25">
      <c r="A500" s="58">
        <v>95714</v>
      </c>
      <c r="B500" s="58" t="s">
        <v>7047</v>
      </c>
      <c r="C500" s="58" t="s">
        <v>119</v>
      </c>
      <c r="D500" s="60">
        <v>243.71</v>
      </c>
    </row>
    <row r="501" spans="1:4" ht="13.5" x14ac:dyDescent="0.25">
      <c r="A501" s="58">
        <v>95720</v>
      </c>
      <c r="B501" s="58" t="s">
        <v>7048</v>
      </c>
      <c r="C501" s="58" t="s">
        <v>119</v>
      </c>
      <c r="D501" s="60">
        <v>238.83</v>
      </c>
    </row>
    <row r="502" spans="1:4" ht="13.5" x14ac:dyDescent="0.25">
      <c r="A502" s="58">
        <v>95872</v>
      </c>
      <c r="B502" s="58" t="s">
        <v>7049</v>
      </c>
      <c r="C502" s="58" t="s">
        <v>119</v>
      </c>
      <c r="D502" s="60">
        <v>289.18</v>
      </c>
    </row>
    <row r="503" spans="1:4" ht="13.5" x14ac:dyDescent="0.25">
      <c r="A503" s="58">
        <v>96013</v>
      </c>
      <c r="B503" s="58" t="s">
        <v>7050</v>
      </c>
      <c r="C503" s="58" t="s">
        <v>119</v>
      </c>
      <c r="D503" s="60">
        <v>174.01</v>
      </c>
    </row>
    <row r="504" spans="1:4" ht="13.5" x14ac:dyDescent="0.25">
      <c r="A504" s="58">
        <v>96020</v>
      </c>
      <c r="B504" s="58" t="s">
        <v>7051</v>
      </c>
      <c r="C504" s="58" t="s">
        <v>119</v>
      </c>
      <c r="D504" s="60">
        <v>173.48</v>
      </c>
    </row>
    <row r="505" spans="1:4" ht="13.5" x14ac:dyDescent="0.25">
      <c r="A505" s="58">
        <v>96028</v>
      </c>
      <c r="B505" s="58" t="s">
        <v>7052</v>
      </c>
      <c r="C505" s="58" t="s">
        <v>119</v>
      </c>
      <c r="D505" s="60">
        <v>132.86000000000001</v>
      </c>
    </row>
    <row r="506" spans="1:4" ht="13.5" x14ac:dyDescent="0.25">
      <c r="A506" s="58">
        <v>96035</v>
      </c>
      <c r="B506" s="58" t="s">
        <v>7053</v>
      </c>
      <c r="C506" s="58" t="s">
        <v>119</v>
      </c>
      <c r="D506" s="60">
        <v>265.64</v>
      </c>
    </row>
    <row r="507" spans="1:4" ht="13.5" x14ac:dyDescent="0.25">
      <c r="A507" s="58">
        <v>96157</v>
      </c>
      <c r="B507" s="58" t="s">
        <v>7054</v>
      </c>
      <c r="C507" s="58" t="s">
        <v>119</v>
      </c>
      <c r="D507" s="60">
        <v>133.38999999999999</v>
      </c>
    </row>
    <row r="508" spans="1:4" ht="13.5" x14ac:dyDescent="0.25">
      <c r="A508" s="58">
        <v>96158</v>
      </c>
      <c r="B508" s="58" t="s">
        <v>7055</v>
      </c>
      <c r="C508" s="58" t="s">
        <v>119</v>
      </c>
      <c r="D508" s="60">
        <v>148.65</v>
      </c>
    </row>
    <row r="509" spans="1:4" ht="13.5" x14ac:dyDescent="0.25">
      <c r="A509" s="58">
        <v>96245</v>
      </c>
      <c r="B509" s="58" t="s">
        <v>7056</v>
      </c>
      <c r="C509" s="58" t="s">
        <v>119</v>
      </c>
      <c r="D509" s="60">
        <v>115.5</v>
      </c>
    </row>
    <row r="510" spans="1:4" ht="13.5" x14ac:dyDescent="0.25">
      <c r="A510" s="58">
        <v>96463</v>
      </c>
      <c r="B510" s="58" t="s">
        <v>7057</v>
      </c>
      <c r="C510" s="58" t="s">
        <v>119</v>
      </c>
      <c r="D510" s="60">
        <v>212.72</v>
      </c>
    </row>
    <row r="511" spans="1:4" ht="13.5" x14ac:dyDescent="0.25">
      <c r="A511" s="58">
        <v>98764</v>
      </c>
      <c r="B511" s="58" t="s">
        <v>7058</v>
      </c>
      <c r="C511" s="58" t="s">
        <v>119</v>
      </c>
      <c r="D511" s="60">
        <v>4.33</v>
      </c>
    </row>
    <row r="512" spans="1:4" ht="13.5" x14ac:dyDescent="0.25">
      <c r="A512" s="58">
        <v>99833</v>
      </c>
      <c r="B512" s="58" t="s">
        <v>7059</v>
      </c>
      <c r="C512" s="58" t="s">
        <v>119</v>
      </c>
      <c r="D512" s="60">
        <v>4.34</v>
      </c>
    </row>
    <row r="513" spans="1:4" ht="13.5" x14ac:dyDescent="0.25">
      <c r="A513" s="58">
        <v>100641</v>
      </c>
      <c r="B513" s="58" t="s">
        <v>7060</v>
      </c>
      <c r="C513" s="58" t="s">
        <v>119</v>
      </c>
      <c r="D513" s="61">
        <v>4627.01</v>
      </c>
    </row>
    <row r="514" spans="1:4" ht="13.5" x14ac:dyDescent="0.25">
      <c r="A514" s="58">
        <v>100647</v>
      </c>
      <c r="B514" s="58" t="s">
        <v>7061</v>
      </c>
      <c r="C514" s="58" t="s">
        <v>119</v>
      </c>
      <c r="D514" s="61">
        <v>6196.34</v>
      </c>
    </row>
    <row r="515" spans="1:4" ht="13.5" x14ac:dyDescent="0.25">
      <c r="A515" s="58">
        <v>102275</v>
      </c>
      <c r="B515" s="58" t="s">
        <v>7062</v>
      </c>
      <c r="C515" s="58" t="s">
        <v>119</v>
      </c>
      <c r="D515" s="60">
        <v>24.46</v>
      </c>
    </row>
    <row r="516" spans="1:4" ht="13.5" x14ac:dyDescent="0.25">
      <c r="A516" s="58">
        <v>104091</v>
      </c>
      <c r="B516" s="58" t="s">
        <v>7063</v>
      </c>
      <c r="C516" s="58" t="s">
        <v>119</v>
      </c>
      <c r="D516" s="60">
        <v>0.83</v>
      </c>
    </row>
    <row r="517" spans="1:4" ht="13.5" x14ac:dyDescent="0.25">
      <c r="A517" s="58">
        <v>104097</v>
      </c>
      <c r="B517" s="58" t="s">
        <v>7064</v>
      </c>
      <c r="C517" s="58" t="s">
        <v>119</v>
      </c>
      <c r="D517" s="60">
        <v>1.1599999999999999</v>
      </c>
    </row>
    <row r="518" spans="1:4" ht="13.5" x14ac:dyDescent="0.25">
      <c r="A518" s="58">
        <v>5632</v>
      </c>
      <c r="B518" s="58" t="s">
        <v>289</v>
      </c>
      <c r="C518" s="58" t="s">
        <v>121</v>
      </c>
      <c r="D518" s="60">
        <v>77.53</v>
      </c>
    </row>
    <row r="519" spans="1:4" ht="13.5" x14ac:dyDescent="0.25">
      <c r="A519" s="58">
        <v>5679</v>
      </c>
      <c r="B519" s="58" t="s">
        <v>815</v>
      </c>
      <c r="C519" s="58" t="s">
        <v>121</v>
      </c>
      <c r="D519" s="60">
        <v>54.35</v>
      </c>
    </row>
    <row r="520" spans="1:4" ht="13.5" x14ac:dyDescent="0.25">
      <c r="A520" s="58">
        <v>5681</v>
      </c>
      <c r="B520" s="58" t="s">
        <v>7065</v>
      </c>
      <c r="C520" s="58" t="s">
        <v>121</v>
      </c>
      <c r="D520" s="60">
        <v>51.03</v>
      </c>
    </row>
    <row r="521" spans="1:4" ht="13.5" x14ac:dyDescent="0.25">
      <c r="A521" s="58">
        <v>5685</v>
      </c>
      <c r="B521" s="58" t="s">
        <v>7066</v>
      </c>
      <c r="C521" s="58" t="s">
        <v>121</v>
      </c>
      <c r="D521" s="60">
        <v>58.41</v>
      </c>
    </row>
    <row r="522" spans="1:4" ht="13.5" x14ac:dyDescent="0.25">
      <c r="A522" s="58">
        <v>5690</v>
      </c>
      <c r="B522" s="58" t="s">
        <v>7067</v>
      </c>
      <c r="C522" s="58" t="s">
        <v>121</v>
      </c>
      <c r="D522" s="60">
        <v>4.45</v>
      </c>
    </row>
    <row r="523" spans="1:4" ht="13.5" x14ac:dyDescent="0.25">
      <c r="A523" s="58">
        <v>5806</v>
      </c>
      <c r="B523" s="58" t="s">
        <v>7068</v>
      </c>
      <c r="C523" s="58" t="s">
        <v>121</v>
      </c>
      <c r="D523" s="60">
        <v>0.26</v>
      </c>
    </row>
    <row r="524" spans="1:4" ht="13.5" x14ac:dyDescent="0.25">
      <c r="A524" s="58">
        <v>5826</v>
      </c>
      <c r="B524" s="58" t="s">
        <v>7069</v>
      </c>
      <c r="C524" s="58" t="s">
        <v>121</v>
      </c>
      <c r="D524" s="60">
        <v>50.84</v>
      </c>
    </row>
    <row r="525" spans="1:4" ht="13.5" x14ac:dyDescent="0.25">
      <c r="A525" s="58">
        <v>5829</v>
      </c>
      <c r="B525" s="58" t="s">
        <v>7070</v>
      </c>
      <c r="C525" s="58" t="s">
        <v>121</v>
      </c>
      <c r="D525" s="60">
        <v>126.37</v>
      </c>
    </row>
    <row r="526" spans="1:4" ht="13.5" x14ac:dyDescent="0.25">
      <c r="A526" s="58">
        <v>5837</v>
      </c>
      <c r="B526" s="58" t="s">
        <v>7071</v>
      </c>
      <c r="C526" s="58" t="s">
        <v>121</v>
      </c>
      <c r="D526" s="60">
        <v>142.61000000000001</v>
      </c>
    </row>
    <row r="527" spans="1:4" ht="13.5" x14ac:dyDescent="0.25">
      <c r="A527" s="58">
        <v>5841</v>
      </c>
      <c r="B527" s="58" t="s">
        <v>7072</v>
      </c>
      <c r="C527" s="58" t="s">
        <v>121</v>
      </c>
      <c r="D527" s="60">
        <v>5.13</v>
      </c>
    </row>
    <row r="528" spans="1:4" ht="13.5" x14ac:dyDescent="0.25">
      <c r="A528" s="58">
        <v>5845</v>
      </c>
      <c r="B528" s="58" t="s">
        <v>7073</v>
      </c>
      <c r="C528" s="58" t="s">
        <v>121</v>
      </c>
      <c r="D528" s="60">
        <v>47.77</v>
      </c>
    </row>
    <row r="529" spans="1:4" ht="13.5" x14ac:dyDescent="0.25">
      <c r="A529" s="58">
        <v>5849</v>
      </c>
      <c r="B529" s="58" t="s">
        <v>7074</v>
      </c>
      <c r="C529" s="58" t="s">
        <v>121</v>
      </c>
      <c r="D529" s="60">
        <v>74.09</v>
      </c>
    </row>
    <row r="530" spans="1:4" ht="13.5" x14ac:dyDescent="0.25">
      <c r="A530" s="58">
        <v>5853</v>
      </c>
      <c r="B530" s="58" t="s">
        <v>7075</v>
      </c>
      <c r="C530" s="58" t="s">
        <v>121</v>
      </c>
      <c r="D530" s="60">
        <v>74.39</v>
      </c>
    </row>
    <row r="531" spans="1:4" ht="13.5" x14ac:dyDescent="0.25">
      <c r="A531" s="58">
        <v>5857</v>
      </c>
      <c r="B531" s="58" t="s">
        <v>7076</v>
      </c>
      <c r="C531" s="58" t="s">
        <v>121</v>
      </c>
      <c r="D531" s="60">
        <v>186.23</v>
      </c>
    </row>
    <row r="532" spans="1:4" ht="13.5" x14ac:dyDescent="0.25">
      <c r="A532" s="58">
        <v>5865</v>
      </c>
      <c r="B532" s="58" t="s">
        <v>7077</v>
      </c>
      <c r="C532" s="58" t="s">
        <v>121</v>
      </c>
      <c r="D532" s="60">
        <v>11.12</v>
      </c>
    </row>
    <row r="533" spans="1:4" ht="13.5" x14ac:dyDescent="0.25">
      <c r="A533" s="58">
        <v>5869</v>
      </c>
      <c r="B533" s="58" t="s">
        <v>7078</v>
      </c>
      <c r="C533" s="58" t="s">
        <v>121</v>
      </c>
      <c r="D533" s="60">
        <v>66.83</v>
      </c>
    </row>
    <row r="534" spans="1:4" ht="13.5" x14ac:dyDescent="0.25">
      <c r="A534" s="58">
        <v>5877</v>
      </c>
      <c r="B534" s="58" t="s">
        <v>7079</v>
      </c>
      <c r="C534" s="58" t="s">
        <v>121</v>
      </c>
      <c r="D534" s="60">
        <v>53.29</v>
      </c>
    </row>
    <row r="535" spans="1:4" ht="13.5" x14ac:dyDescent="0.25">
      <c r="A535" s="58">
        <v>5881</v>
      </c>
      <c r="B535" s="58" t="s">
        <v>7080</v>
      </c>
      <c r="C535" s="58" t="s">
        <v>121</v>
      </c>
      <c r="D535" s="60">
        <v>71.930000000000007</v>
      </c>
    </row>
    <row r="536" spans="1:4" ht="13.5" x14ac:dyDescent="0.25">
      <c r="A536" s="58">
        <v>5884</v>
      </c>
      <c r="B536" s="58" t="s">
        <v>7081</v>
      </c>
      <c r="C536" s="58" t="s">
        <v>121</v>
      </c>
      <c r="D536" s="60">
        <v>42.38</v>
      </c>
    </row>
    <row r="537" spans="1:4" ht="13.5" x14ac:dyDescent="0.25">
      <c r="A537" s="58">
        <v>5892</v>
      </c>
      <c r="B537" s="58" t="s">
        <v>7082</v>
      </c>
      <c r="C537" s="58" t="s">
        <v>121</v>
      </c>
      <c r="D537" s="60">
        <v>45.66</v>
      </c>
    </row>
    <row r="538" spans="1:4" ht="13.5" x14ac:dyDescent="0.25">
      <c r="A538" s="58">
        <v>5896</v>
      </c>
      <c r="B538" s="58" t="s">
        <v>7083</v>
      </c>
      <c r="C538" s="58" t="s">
        <v>121</v>
      </c>
      <c r="D538" s="60">
        <v>48.09</v>
      </c>
    </row>
    <row r="539" spans="1:4" ht="13.5" x14ac:dyDescent="0.25">
      <c r="A539" s="58">
        <v>5903</v>
      </c>
      <c r="B539" s="58" t="s">
        <v>295</v>
      </c>
      <c r="C539" s="58" t="s">
        <v>121</v>
      </c>
      <c r="D539" s="60">
        <v>60.86</v>
      </c>
    </row>
    <row r="540" spans="1:4" ht="13.5" x14ac:dyDescent="0.25">
      <c r="A540" s="58">
        <v>5911</v>
      </c>
      <c r="B540" s="58" t="s">
        <v>7084</v>
      </c>
      <c r="C540" s="58" t="s">
        <v>121</v>
      </c>
      <c r="D540" s="60">
        <v>21.35</v>
      </c>
    </row>
    <row r="541" spans="1:4" ht="13.5" x14ac:dyDescent="0.25">
      <c r="A541" s="58">
        <v>5923</v>
      </c>
      <c r="B541" s="58" t="s">
        <v>7085</v>
      </c>
      <c r="C541" s="58" t="s">
        <v>121</v>
      </c>
      <c r="D541" s="60">
        <v>3.5</v>
      </c>
    </row>
    <row r="542" spans="1:4" ht="13.5" x14ac:dyDescent="0.25">
      <c r="A542" s="58">
        <v>5930</v>
      </c>
      <c r="B542" s="58" t="s">
        <v>7086</v>
      </c>
      <c r="C542" s="58" t="s">
        <v>121</v>
      </c>
      <c r="D542" s="60">
        <v>60.25</v>
      </c>
    </row>
    <row r="543" spans="1:4" ht="13.5" x14ac:dyDescent="0.25">
      <c r="A543" s="58">
        <v>5934</v>
      </c>
      <c r="B543" s="58" t="s">
        <v>297</v>
      </c>
      <c r="C543" s="58" t="s">
        <v>121</v>
      </c>
      <c r="D543" s="60">
        <v>83.38</v>
      </c>
    </row>
    <row r="544" spans="1:4" ht="13.5" x14ac:dyDescent="0.25">
      <c r="A544" s="58">
        <v>5942</v>
      </c>
      <c r="B544" s="58" t="s">
        <v>7087</v>
      </c>
      <c r="C544" s="58" t="s">
        <v>121</v>
      </c>
      <c r="D544" s="60">
        <v>67.95</v>
      </c>
    </row>
    <row r="545" spans="1:4" ht="13.5" x14ac:dyDescent="0.25">
      <c r="A545" s="58">
        <v>5946</v>
      </c>
      <c r="B545" s="58" t="s">
        <v>7088</v>
      </c>
      <c r="C545" s="58" t="s">
        <v>121</v>
      </c>
      <c r="D545" s="60">
        <v>84.29</v>
      </c>
    </row>
    <row r="546" spans="1:4" ht="13.5" x14ac:dyDescent="0.25">
      <c r="A546" s="58">
        <v>5952</v>
      </c>
      <c r="B546" s="58" t="s">
        <v>1807</v>
      </c>
      <c r="C546" s="58" t="s">
        <v>121</v>
      </c>
      <c r="D546" s="60">
        <v>23.01</v>
      </c>
    </row>
    <row r="547" spans="1:4" ht="13.5" x14ac:dyDescent="0.25">
      <c r="A547" s="58">
        <v>5954</v>
      </c>
      <c r="B547" s="58" t="s">
        <v>7089</v>
      </c>
      <c r="C547" s="58" t="s">
        <v>121</v>
      </c>
      <c r="D547" s="60">
        <v>5.77</v>
      </c>
    </row>
    <row r="548" spans="1:4" ht="13.5" x14ac:dyDescent="0.25">
      <c r="A548" s="58">
        <v>5961</v>
      </c>
      <c r="B548" s="58" t="s">
        <v>7090</v>
      </c>
      <c r="C548" s="58" t="s">
        <v>121</v>
      </c>
      <c r="D548" s="60">
        <v>51.72</v>
      </c>
    </row>
    <row r="549" spans="1:4" ht="13.5" x14ac:dyDescent="0.25">
      <c r="A549" s="58">
        <v>6260</v>
      </c>
      <c r="B549" s="58" t="s">
        <v>7091</v>
      </c>
      <c r="C549" s="58" t="s">
        <v>121</v>
      </c>
      <c r="D549" s="60">
        <v>49.56</v>
      </c>
    </row>
    <row r="550" spans="1:4" ht="13.5" x14ac:dyDescent="0.25">
      <c r="A550" s="58">
        <v>6880</v>
      </c>
      <c r="B550" s="58" t="s">
        <v>7092</v>
      </c>
      <c r="C550" s="58" t="s">
        <v>121</v>
      </c>
      <c r="D550" s="60">
        <v>79.19</v>
      </c>
    </row>
    <row r="551" spans="1:4" ht="13.5" x14ac:dyDescent="0.25">
      <c r="A551" s="58">
        <v>7031</v>
      </c>
      <c r="B551" s="58" t="s">
        <v>7093</v>
      </c>
      <c r="C551" s="58" t="s">
        <v>121</v>
      </c>
      <c r="D551" s="60">
        <v>5.34</v>
      </c>
    </row>
    <row r="552" spans="1:4" ht="13.5" x14ac:dyDescent="0.25">
      <c r="A552" s="58">
        <v>7043</v>
      </c>
      <c r="B552" s="58" t="s">
        <v>7094</v>
      </c>
      <c r="C552" s="58" t="s">
        <v>121</v>
      </c>
      <c r="D552" s="60">
        <v>0.33</v>
      </c>
    </row>
    <row r="553" spans="1:4" ht="13.5" x14ac:dyDescent="0.25">
      <c r="A553" s="58">
        <v>7050</v>
      </c>
      <c r="B553" s="58" t="s">
        <v>7095</v>
      </c>
      <c r="C553" s="58" t="s">
        <v>121</v>
      </c>
      <c r="D553" s="60">
        <v>72.67</v>
      </c>
    </row>
    <row r="554" spans="1:4" ht="13.5" x14ac:dyDescent="0.25">
      <c r="A554" s="58">
        <v>67827</v>
      </c>
      <c r="B554" s="58" t="s">
        <v>7096</v>
      </c>
      <c r="C554" s="58" t="s">
        <v>121</v>
      </c>
      <c r="D554" s="60">
        <v>52.79</v>
      </c>
    </row>
    <row r="555" spans="1:4" ht="13.5" x14ac:dyDescent="0.25">
      <c r="A555" s="58">
        <v>73395</v>
      </c>
      <c r="B555" s="58" t="s">
        <v>7097</v>
      </c>
      <c r="C555" s="58" t="s">
        <v>121</v>
      </c>
      <c r="D555" s="60">
        <v>8.33</v>
      </c>
    </row>
    <row r="556" spans="1:4" ht="13.5" x14ac:dyDescent="0.25">
      <c r="A556" s="58">
        <v>83766</v>
      </c>
      <c r="B556" s="58" t="s">
        <v>7098</v>
      </c>
      <c r="C556" s="58" t="s">
        <v>121</v>
      </c>
      <c r="D556" s="60">
        <v>33.520000000000003</v>
      </c>
    </row>
    <row r="557" spans="1:4" ht="13.5" x14ac:dyDescent="0.25">
      <c r="A557" s="58">
        <v>84013</v>
      </c>
      <c r="B557" s="58" t="s">
        <v>7099</v>
      </c>
      <c r="C557" s="58" t="s">
        <v>121</v>
      </c>
      <c r="D557" s="60">
        <v>75.099999999999994</v>
      </c>
    </row>
    <row r="558" spans="1:4" ht="13.5" x14ac:dyDescent="0.25">
      <c r="A558" s="58">
        <v>87446</v>
      </c>
      <c r="B558" s="58" t="s">
        <v>7100</v>
      </c>
      <c r="C558" s="58" t="s">
        <v>121</v>
      </c>
      <c r="D558" s="60">
        <v>0.57999999999999996</v>
      </c>
    </row>
    <row r="559" spans="1:4" ht="13.5" x14ac:dyDescent="0.25">
      <c r="A559" s="58">
        <v>88392</v>
      </c>
      <c r="B559" s="58" t="s">
        <v>7101</v>
      </c>
      <c r="C559" s="58" t="s">
        <v>121</v>
      </c>
      <c r="D559" s="60">
        <v>1.1399999999999999</v>
      </c>
    </row>
    <row r="560" spans="1:4" ht="13.5" x14ac:dyDescent="0.25">
      <c r="A560" s="58">
        <v>88398</v>
      </c>
      <c r="B560" s="58" t="s">
        <v>7102</v>
      </c>
      <c r="C560" s="58" t="s">
        <v>121</v>
      </c>
      <c r="D560" s="60">
        <v>1.35</v>
      </c>
    </row>
    <row r="561" spans="1:4" ht="13.5" x14ac:dyDescent="0.25">
      <c r="A561" s="58">
        <v>88404</v>
      </c>
      <c r="B561" s="58" t="s">
        <v>7103</v>
      </c>
      <c r="C561" s="58" t="s">
        <v>121</v>
      </c>
      <c r="D561" s="60">
        <v>1.07</v>
      </c>
    </row>
    <row r="562" spans="1:4" ht="13.5" x14ac:dyDescent="0.25">
      <c r="A562" s="58">
        <v>88430</v>
      </c>
      <c r="B562" s="58" t="s">
        <v>7104</v>
      </c>
      <c r="C562" s="58" t="s">
        <v>121</v>
      </c>
      <c r="D562" s="60">
        <v>7.03</v>
      </c>
    </row>
    <row r="563" spans="1:4" ht="13.5" x14ac:dyDescent="0.25">
      <c r="A563" s="58">
        <v>88438</v>
      </c>
      <c r="B563" s="58" t="s">
        <v>7105</v>
      </c>
      <c r="C563" s="58" t="s">
        <v>121</v>
      </c>
      <c r="D563" s="60">
        <v>9.33</v>
      </c>
    </row>
    <row r="564" spans="1:4" ht="13.5" x14ac:dyDescent="0.25">
      <c r="A564" s="58">
        <v>88831</v>
      </c>
      <c r="B564" s="58" t="s">
        <v>314</v>
      </c>
      <c r="C564" s="58" t="s">
        <v>121</v>
      </c>
      <c r="D564" s="60">
        <v>0.42</v>
      </c>
    </row>
    <row r="565" spans="1:4" ht="13.5" x14ac:dyDescent="0.25">
      <c r="A565" s="58">
        <v>88844</v>
      </c>
      <c r="B565" s="58" t="s">
        <v>7106</v>
      </c>
      <c r="C565" s="58" t="s">
        <v>121</v>
      </c>
      <c r="D565" s="60">
        <v>64.92</v>
      </c>
    </row>
    <row r="566" spans="1:4" ht="13.5" x14ac:dyDescent="0.25">
      <c r="A566" s="58">
        <v>88908</v>
      </c>
      <c r="B566" s="58" t="s">
        <v>7107</v>
      </c>
      <c r="C566" s="58" t="s">
        <v>121</v>
      </c>
      <c r="D566" s="60">
        <v>83.52</v>
      </c>
    </row>
    <row r="567" spans="1:4" ht="13.5" x14ac:dyDescent="0.25">
      <c r="A567" s="58">
        <v>89022</v>
      </c>
      <c r="B567" s="58" t="s">
        <v>7108</v>
      </c>
      <c r="C567" s="58" t="s">
        <v>121</v>
      </c>
      <c r="D567" s="60">
        <v>0.43</v>
      </c>
    </row>
    <row r="568" spans="1:4" ht="13.5" x14ac:dyDescent="0.25">
      <c r="A568" s="58">
        <v>89027</v>
      </c>
      <c r="B568" s="58" t="s">
        <v>7109</v>
      </c>
      <c r="C568" s="58" t="s">
        <v>121</v>
      </c>
      <c r="D568" s="60">
        <v>4.34</v>
      </c>
    </row>
    <row r="569" spans="1:4" ht="13.5" x14ac:dyDescent="0.25">
      <c r="A569" s="58">
        <v>89031</v>
      </c>
      <c r="B569" s="58" t="s">
        <v>149</v>
      </c>
      <c r="C569" s="58" t="s">
        <v>121</v>
      </c>
      <c r="D569" s="60">
        <v>63.15</v>
      </c>
    </row>
    <row r="570" spans="1:4" ht="13.5" x14ac:dyDescent="0.25">
      <c r="A570" s="58">
        <v>89036</v>
      </c>
      <c r="B570" s="58" t="s">
        <v>7110</v>
      </c>
      <c r="C570" s="58" t="s">
        <v>121</v>
      </c>
      <c r="D570" s="60">
        <v>41.75</v>
      </c>
    </row>
    <row r="571" spans="1:4" ht="13.5" x14ac:dyDescent="0.25">
      <c r="A571" s="58">
        <v>89218</v>
      </c>
      <c r="B571" s="58" t="s">
        <v>7111</v>
      </c>
      <c r="C571" s="58" t="s">
        <v>121</v>
      </c>
      <c r="D571" s="60">
        <v>85.46</v>
      </c>
    </row>
    <row r="572" spans="1:4" ht="13.5" x14ac:dyDescent="0.25">
      <c r="A572" s="58">
        <v>89226</v>
      </c>
      <c r="B572" s="58" t="s">
        <v>7112</v>
      </c>
      <c r="C572" s="58" t="s">
        <v>121</v>
      </c>
      <c r="D572" s="60">
        <v>1.74</v>
      </c>
    </row>
    <row r="573" spans="1:4" ht="13.5" x14ac:dyDescent="0.25">
      <c r="A573" s="58">
        <v>89235</v>
      </c>
      <c r="B573" s="58" t="s">
        <v>7113</v>
      </c>
      <c r="C573" s="58" t="s">
        <v>121</v>
      </c>
      <c r="D573" s="60">
        <v>186.63</v>
      </c>
    </row>
    <row r="574" spans="1:4" ht="13.5" x14ac:dyDescent="0.25">
      <c r="A574" s="58">
        <v>89243</v>
      </c>
      <c r="B574" s="58" t="s">
        <v>7114</v>
      </c>
      <c r="C574" s="58" t="s">
        <v>121</v>
      </c>
      <c r="D574" s="60">
        <v>404.61</v>
      </c>
    </row>
    <row r="575" spans="1:4" ht="13.5" x14ac:dyDescent="0.25">
      <c r="A575" s="58">
        <v>89251</v>
      </c>
      <c r="B575" s="58" t="s">
        <v>7115</v>
      </c>
      <c r="C575" s="58" t="s">
        <v>121</v>
      </c>
      <c r="D575" s="60">
        <v>354.66</v>
      </c>
    </row>
    <row r="576" spans="1:4" ht="13.5" x14ac:dyDescent="0.25">
      <c r="A576" s="58">
        <v>89258</v>
      </c>
      <c r="B576" s="58" t="s">
        <v>7116</v>
      </c>
      <c r="C576" s="58" t="s">
        <v>121</v>
      </c>
      <c r="D576" s="60">
        <v>121.11</v>
      </c>
    </row>
    <row r="577" spans="1:4" ht="13.5" x14ac:dyDescent="0.25">
      <c r="A577" s="58">
        <v>89273</v>
      </c>
      <c r="B577" s="58" t="s">
        <v>7117</v>
      </c>
      <c r="C577" s="58" t="s">
        <v>121</v>
      </c>
      <c r="D577" s="60">
        <v>88.72</v>
      </c>
    </row>
    <row r="578" spans="1:4" ht="13.5" x14ac:dyDescent="0.25">
      <c r="A578" s="58">
        <v>89279</v>
      </c>
      <c r="B578" s="58" t="s">
        <v>7118</v>
      </c>
      <c r="C578" s="58" t="s">
        <v>121</v>
      </c>
      <c r="D578" s="60">
        <v>2.12</v>
      </c>
    </row>
    <row r="579" spans="1:4" ht="13.5" x14ac:dyDescent="0.25">
      <c r="A579" s="58">
        <v>89877</v>
      </c>
      <c r="B579" s="58" t="s">
        <v>7119</v>
      </c>
      <c r="C579" s="58" t="s">
        <v>121</v>
      </c>
      <c r="D579" s="60">
        <v>76.040000000000006</v>
      </c>
    </row>
    <row r="580" spans="1:4" ht="13.5" x14ac:dyDescent="0.25">
      <c r="A580" s="58">
        <v>89884</v>
      </c>
      <c r="B580" s="58" t="s">
        <v>291</v>
      </c>
      <c r="C580" s="58" t="s">
        <v>121</v>
      </c>
      <c r="D580" s="60">
        <v>80.349999999999994</v>
      </c>
    </row>
    <row r="581" spans="1:4" ht="13.5" x14ac:dyDescent="0.25">
      <c r="A581" s="58">
        <v>90587</v>
      </c>
      <c r="B581" s="58" t="s">
        <v>362</v>
      </c>
      <c r="C581" s="58" t="s">
        <v>121</v>
      </c>
      <c r="D581" s="60">
        <v>0.5</v>
      </c>
    </row>
    <row r="582" spans="1:4" ht="13.5" x14ac:dyDescent="0.25">
      <c r="A582" s="58">
        <v>90626</v>
      </c>
      <c r="B582" s="58" t="s">
        <v>7120</v>
      </c>
      <c r="C582" s="58" t="s">
        <v>121</v>
      </c>
      <c r="D582" s="60">
        <v>1.99</v>
      </c>
    </row>
    <row r="583" spans="1:4" ht="13.5" x14ac:dyDescent="0.25">
      <c r="A583" s="58">
        <v>90632</v>
      </c>
      <c r="B583" s="58" t="s">
        <v>7121</v>
      </c>
      <c r="C583" s="58" t="s">
        <v>121</v>
      </c>
      <c r="D583" s="60">
        <v>77.52</v>
      </c>
    </row>
    <row r="584" spans="1:4" ht="13.5" x14ac:dyDescent="0.25">
      <c r="A584" s="58">
        <v>90638</v>
      </c>
      <c r="B584" s="58" t="s">
        <v>7122</v>
      </c>
      <c r="C584" s="58" t="s">
        <v>121</v>
      </c>
      <c r="D584" s="60">
        <v>5.41</v>
      </c>
    </row>
    <row r="585" spans="1:4" ht="13.5" x14ac:dyDescent="0.25">
      <c r="A585" s="58">
        <v>90644</v>
      </c>
      <c r="B585" s="58" t="s">
        <v>7123</v>
      </c>
      <c r="C585" s="58" t="s">
        <v>121</v>
      </c>
      <c r="D585" s="60">
        <v>8.07</v>
      </c>
    </row>
    <row r="586" spans="1:4" ht="13.5" x14ac:dyDescent="0.25">
      <c r="A586" s="58">
        <v>90651</v>
      </c>
      <c r="B586" s="58" t="s">
        <v>7124</v>
      </c>
      <c r="C586" s="58" t="s">
        <v>121</v>
      </c>
      <c r="D586" s="60">
        <v>0.95</v>
      </c>
    </row>
    <row r="587" spans="1:4" ht="13.5" x14ac:dyDescent="0.25">
      <c r="A587" s="58">
        <v>90657</v>
      </c>
      <c r="B587" s="58" t="s">
        <v>7125</v>
      </c>
      <c r="C587" s="58" t="s">
        <v>121</v>
      </c>
      <c r="D587" s="60">
        <v>5.25</v>
      </c>
    </row>
    <row r="588" spans="1:4" ht="13.5" x14ac:dyDescent="0.25">
      <c r="A588" s="58">
        <v>90663</v>
      </c>
      <c r="B588" s="58" t="s">
        <v>7126</v>
      </c>
      <c r="C588" s="58" t="s">
        <v>121</v>
      </c>
      <c r="D588" s="60">
        <v>5.63</v>
      </c>
    </row>
    <row r="589" spans="1:4" ht="13.5" x14ac:dyDescent="0.25">
      <c r="A589" s="58">
        <v>90669</v>
      </c>
      <c r="B589" s="58" t="s">
        <v>7127</v>
      </c>
      <c r="C589" s="58" t="s">
        <v>121</v>
      </c>
      <c r="D589" s="60">
        <v>7.77</v>
      </c>
    </row>
    <row r="590" spans="1:4" ht="13.5" x14ac:dyDescent="0.25">
      <c r="A590" s="58">
        <v>90675</v>
      </c>
      <c r="B590" s="58" t="s">
        <v>7128</v>
      </c>
      <c r="C590" s="58" t="s">
        <v>121</v>
      </c>
      <c r="D590" s="60">
        <v>272.45999999999998</v>
      </c>
    </row>
    <row r="591" spans="1:4" ht="13.5" x14ac:dyDescent="0.25">
      <c r="A591" s="58">
        <v>90681</v>
      </c>
      <c r="B591" s="58" t="s">
        <v>7129</v>
      </c>
      <c r="C591" s="58" t="s">
        <v>121</v>
      </c>
      <c r="D591" s="60">
        <v>159.81</v>
      </c>
    </row>
    <row r="592" spans="1:4" ht="13.5" x14ac:dyDescent="0.25">
      <c r="A592" s="58">
        <v>90687</v>
      </c>
      <c r="B592" s="58" t="s">
        <v>7130</v>
      </c>
      <c r="C592" s="58" t="s">
        <v>121</v>
      </c>
      <c r="D592" s="60">
        <v>55.55</v>
      </c>
    </row>
    <row r="593" spans="1:4" ht="13.5" x14ac:dyDescent="0.25">
      <c r="A593" s="58">
        <v>90693</v>
      </c>
      <c r="B593" s="58" t="s">
        <v>7131</v>
      </c>
      <c r="C593" s="58" t="s">
        <v>121</v>
      </c>
      <c r="D593" s="60">
        <v>57.81</v>
      </c>
    </row>
    <row r="594" spans="1:4" ht="13.5" x14ac:dyDescent="0.25">
      <c r="A594" s="58">
        <v>90965</v>
      </c>
      <c r="B594" s="58" t="s">
        <v>7132</v>
      </c>
      <c r="C594" s="58" t="s">
        <v>121</v>
      </c>
      <c r="D594" s="60">
        <v>7.72</v>
      </c>
    </row>
    <row r="595" spans="1:4" ht="13.5" x14ac:dyDescent="0.25">
      <c r="A595" s="58">
        <v>90973</v>
      </c>
      <c r="B595" s="58" t="s">
        <v>7133</v>
      </c>
      <c r="C595" s="58" t="s">
        <v>121</v>
      </c>
      <c r="D595" s="60">
        <v>7.74</v>
      </c>
    </row>
    <row r="596" spans="1:4" ht="13.5" x14ac:dyDescent="0.25">
      <c r="A596" s="58">
        <v>90982</v>
      </c>
      <c r="B596" s="58" t="s">
        <v>7134</v>
      </c>
      <c r="C596" s="58" t="s">
        <v>121</v>
      </c>
      <c r="D596" s="60">
        <v>19.649999999999999</v>
      </c>
    </row>
    <row r="597" spans="1:4" ht="13.5" x14ac:dyDescent="0.25">
      <c r="A597" s="58">
        <v>91001</v>
      </c>
      <c r="B597" s="58" t="s">
        <v>7135</v>
      </c>
      <c r="C597" s="58" t="s">
        <v>121</v>
      </c>
      <c r="D597" s="60">
        <v>9.17</v>
      </c>
    </row>
    <row r="598" spans="1:4" ht="13.5" x14ac:dyDescent="0.25">
      <c r="A598" s="58">
        <v>91032</v>
      </c>
      <c r="B598" s="58" t="s">
        <v>7136</v>
      </c>
      <c r="C598" s="58" t="s">
        <v>121</v>
      </c>
      <c r="D598" s="60">
        <v>56</v>
      </c>
    </row>
    <row r="599" spans="1:4" ht="13.5" x14ac:dyDescent="0.25">
      <c r="A599" s="58">
        <v>91278</v>
      </c>
      <c r="B599" s="58" t="s">
        <v>711</v>
      </c>
      <c r="C599" s="58" t="s">
        <v>121</v>
      </c>
      <c r="D599" s="60">
        <v>0.56999999999999995</v>
      </c>
    </row>
    <row r="600" spans="1:4" ht="13.5" x14ac:dyDescent="0.25">
      <c r="A600" s="58">
        <v>91285</v>
      </c>
      <c r="B600" s="58" t="s">
        <v>713</v>
      </c>
      <c r="C600" s="58" t="s">
        <v>121</v>
      </c>
      <c r="D600" s="60">
        <v>0.93</v>
      </c>
    </row>
    <row r="601" spans="1:4" ht="13.5" x14ac:dyDescent="0.25">
      <c r="A601" s="58">
        <v>91387</v>
      </c>
      <c r="B601" s="58" t="s">
        <v>7137</v>
      </c>
      <c r="C601" s="58" t="s">
        <v>121</v>
      </c>
      <c r="D601" s="60">
        <v>61.79</v>
      </c>
    </row>
    <row r="602" spans="1:4" ht="13.5" x14ac:dyDescent="0.25">
      <c r="A602" s="58">
        <v>91395</v>
      </c>
      <c r="B602" s="58" t="s">
        <v>7138</v>
      </c>
      <c r="C602" s="58" t="s">
        <v>121</v>
      </c>
      <c r="D602" s="60">
        <v>48.22</v>
      </c>
    </row>
    <row r="603" spans="1:4" ht="13.5" x14ac:dyDescent="0.25">
      <c r="A603" s="58">
        <v>91486</v>
      </c>
      <c r="B603" s="58" t="s">
        <v>7139</v>
      </c>
      <c r="C603" s="58" t="s">
        <v>121</v>
      </c>
      <c r="D603" s="60">
        <v>55.09</v>
      </c>
    </row>
    <row r="604" spans="1:4" ht="13.5" x14ac:dyDescent="0.25">
      <c r="A604" s="58">
        <v>91534</v>
      </c>
      <c r="B604" s="58" t="s">
        <v>7140</v>
      </c>
      <c r="C604" s="58" t="s">
        <v>121</v>
      </c>
      <c r="D604" s="60">
        <v>24.18</v>
      </c>
    </row>
    <row r="605" spans="1:4" ht="13.5" x14ac:dyDescent="0.25">
      <c r="A605" s="58">
        <v>91635</v>
      </c>
      <c r="B605" s="58" t="s">
        <v>7141</v>
      </c>
      <c r="C605" s="58" t="s">
        <v>121</v>
      </c>
      <c r="D605" s="60">
        <v>52.74</v>
      </c>
    </row>
    <row r="606" spans="1:4" ht="13.5" x14ac:dyDescent="0.25">
      <c r="A606" s="58">
        <v>91646</v>
      </c>
      <c r="B606" s="58" t="s">
        <v>7142</v>
      </c>
      <c r="C606" s="58" t="s">
        <v>121</v>
      </c>
      <c r="D606" s="60">
        <v>80.319999999999993</v>
      </c>
    </row>
    <row r="607" spans="1:4" ht="13.5" x14ac:dyDescent="0.25">
      <c r="A607" s="58">
        <v>91693</v>
      </c>
      <c r="B607" s="58" t="s">
        <v>120</v>
      </c>
      <c r="C607" s="58" t="s">
        <v>121</v>
      </c>
      <c r="D607" s="60">
        <v>23.44</v>
      </c>
    </row>
    <row r="608" spans="1:4" ht="13.5" x14ac:dyDescent="0.25">
      <c r="A608" s="58">
        <v>92044</v>
      </c>
      <c r="B608" s="58" t="s">
        <v>7143</v>
      </c>
      <c r="C608" s="58" t="s">
        <v>121</v>
      </c>
      <c r="D608" s="60">
        <v>6.54</v>
      </c>
    </row>
    <row r="609" spans="1:4" ht="13.5" x14ac:dyDescent="0.25">
      <c r="A609" s="58">
        <v>92107</v>
      </c>
      <c r="B609" s="58" t="s">
        <v>7144</v>
      </c>
      <c r="C609" s="58" t="s">
        <v>121</v>
      </c>
      <c r="D609" s="60">
        <v>75.25</v>
      </c>
    </row>
    <row r="610" spans="1:4" ht="13.5" x14ac:dyDescent="0.25">
      <c r="A610" s="58">
        <v>92113</v>
      </c>
      <c r="B610" s="58" t="s">
        <v>7145</v>
      </c>
      <c r="C610" s="58" t="s">
        <v>121</v>
      </c>
      <c r="D610" s="60">
        <v>1.26</v>
      </c>
    </row>
    <row r="611" spans="1:4" ht="13.5" x14ac:dyDescent="0.25">
      <c r="A611" s="58">
        <v>92119</v>
      </c>
      <c r="B611" s="58" t="s">
        <v>7146</v>
      </c>
      <c r="C611" s="58" t="s">
        <v>121</v>
      </c>
      <c r="D611" s="60">
        <v>0.31</v>
      </c>
    </row>
    <row r="612" spans="1:4" ht="13.5" x14ac:dyDescent="0.25">
      <c r="A612" s="58">
        <v>92139</v>
      </c>
      <c r="B612" s="58" t="s">
        <v>7147</v>
      </c>
      <c r="C612" s="58" t="s">
        <v>121</v>
      </c>
      <c r="D612" s="60">
        <v>38.049999999999997</v>
      </c>
    </row>
    <row r="613" spans="1:4" ht="13.5" x14ac:dyDescent="0.25">
      <c r="A613" s="58">
        <v>92146</v>
      </c>
      <c r="B613" s="58" t="s">
        <v>7148</v>
      </c>
      <c r="C613" s="58" t="s">
        <v>121</v>
      </c>
      <c r="D613" s="60">
        <v>27.54</v>
      </c>
    </row>
    <row r="614" spans="1:4" ht="13.5" x14ac:dyDescent="0.25">
      <c r="A614" s="58">
        <v>92243</v>
      </c>
      <c r="B614" s="58" t="s">
        <v>7149</v>
      </c>
      <c r="C614" s="58" t="s">
        <v>121</v>
      </c>
      <c r="D614" s="60">
        <v>65.569999999999993</v>
      </c>
    </row>
    <row r="615" spans="1:4" ht="13.5" x14ac:dyDescent="0.25">
      <c r="A615" s="58">
        <v>92717</v>
      </c>
      <c r="B615" s="58" t="s">
        <v>7150</v>
      </c>
      <c r="C615" s="58" t="s">
        <v>121</v>
      </c>
      <c r="D615" s="60">
        <v>0.14000000000000001</v>
      </c>
    </row>
    <row r="616" spans="1:4" ht="13.5" x14ac:dyDescent="0.25">
      <c r="A616" s="58">
        <v>92961</v>
      </c>
      <c r="B616" s="58" t="s">
        <v>7151</v>
      </c>
      <c r="C616" s="58" t="s">
        <v>121</v>
      </c>
      <c r="D616" s="60">
        <v>4.83</v>
      </c>
    </row>
    <row r="617" spans="1:4" ht="13.5" x14ac:dyDescent="0.25">
      <c r="A617" s="58">
        <v>92967</v>
      </c>
      <c r="B617" s="58" t="s">
        <v>7152</v>
      </c>
      <c r="C617" s="58" t="s">
        <v>121</v>
      </c>
      <c r="D617" s="60">
        <v>23.06</v>
      </c>
    </row>
    <row r="618" spans="1:4" ht="13.5" x14ac:dyDescent="0.25">
      <c r="A618" s="58">
        <v>93225</v>
      </c>
      <c r="B618" s="58" t="s">
        <v>7153</v>
      </c>
      <c r="C618" s="58" t="s">
        <v>121</v>
      </c>
      <c r="D618" s="60">
        <v>410.71</v>
      </c>
    </row>
    <row r="619" spans="1:4" ht="13.5" x14ac:dyDescent="0.25">
      <c r="A619" s="58">
        <v>93234</v>
      </c>
      <c r="B619" s="58" t="s">
        <v>7154</v>
      </c>
      <c r="C619" s="58" t="s">
        <v>121</v>
      </c>
      <c r="D619" s="60">
        <v>0.53</v>
      </c>
    </row>
    <row r="620" spans="1:4" ht="13.5" x14ac:dyDescent="0.25">
      <c r="A620" s="58">
        <v>93244</v>
      </c>
      <c r="B620" s="58" t="s">
        <v>299</v>
      </c>
      <c r="C620" s="58" t="s">
        <v>121</v>
      </c>
      <c r="D620" s="60">
        <v>59.88</v>
      </c>
    </row>
    <row r="621" spans="1:4" ht="13.5" x14ac:dyDescent="0.25">
      <c r="A621" s="58">
        <v>93274</v>
      </c>
      <c r="B621" s="58" t="s">
        <v>7155</v>
      </c>
      <c r="C621" s="58" t="s">
        <v>121</v>
      </c>
      <c r="D621" s="60">
        <v>53.04</v>
      </c>
    </row>
    <row r="622" spans="1:4" ht="13.5" x14ac:dyDescent="0.25">
      <c r="A622" s="58">
        <v>93282</v>
      </c>
      <c r="B622" s="58" t="s">
        <v>587</v>
      </c>
      <c r="C622" s="58" t="s">
        <v>121</v>
      </c>
      <c r="D622" s="60">
        <v>22</v>
      </c>
    </row>
    <row r="623" spans="1:4" ht="13.5" x14ac:dyDescent="0.25">
      <c r="A623" s="58">
        <v>93288</v>
      </c>
      <c r="B623" s="58" t="s">
        <v>1540</v>
      </c>
      <c r="C623" s="58" t="s">
        <v>121</v>
      </c>
      <c r="D623" s="60">
        <v>150.16999999999999</v>
      </c>
    </row>
    <row r="624" spans="1:4" ht="13.5" x14ac:dyDescent="0.25">
      <c r="A624" s="58">
        <v>93403</v>
      </c>
      <c r="B624" s="58" t="s">
        <v>7156</v>
      </c>
      <c r="C624" s="58" t="s">
        <v>121</v>
      </c>
      <c r="D624" s="60">
        <v>57.5</v>
      </c>
    </row>
    <row r="625" spans="1:4" ht="13.5" x14ac:dyDescent="0.25">
      <c r="A625" s="58">
        <v>93409</v>
      </c>
      <c r="B625" s="58" t="s">
        <v>7157</v>
      </c>
      <c r="C625" s="58" t="s">
        <v>121</v>
      </c>
      <c r="D625" s="60">
        <v>30.75</v>
      </c>
    </row>
    <row r="626" spans="1:4" ht="13.5" x14ac:dyDescent="0.25">
      <c r="A626" s="58">
        <v>93416</v>
      </c>
      <c r="B626" s="58" t="s">
        <v>7158</v>
      </c>
      <c r="C626" s="58" t="s">
        <v>121</v>
      </c>
      <c r="D626" s="60">
        <v>0.39</v>
      </c>
    </row>
    <row r="627" spans="1:4" ht="13.5" x14ac:dyDescent="0.25">
      <c r="A627" s="58">
        <v>93422</v>
      </c>
      <c r="B627" s="58" t="s">
        <v>7159</v>
      </c>
      <c r="C627" s="58" t="s">
        <v>121</v>
      </c>
      <c r="D627" s="60">
        <v>5.24</v>
      </c>
    </row>
    <row r="628" spans="1:4" ht="13.5" x14ac:dyDescent="0.25">
      <c r="A628" s="58">
        <v>93428</v>
      </c>
      <c r="B628" s="58" t="s">
        <v>7160</v>
      </c>
      <c r="C628" s="58" t="s">
        <v>121</v>
      </c>
      <c r="D628" s="60">
        <v>7.42</v>
      </c>
    </row>
    <row r="629" spans="1:4" ht="13.5" x14ac:dyDescent="0.25">
      <c r="A629" s="58">
        <v>93434</v>
      </c>
      <c r="B629" s="58" t="s">
        <v>7161</v>
      </c>
      <c r="C629" s="58" t="s">
        <v>121</v>
      </c>
      <c r="D629" s="60">
        <v>235.11</v>
      </c>
    </row>
    <row r="630" spans="1:4" ht="13.5" x14ac:dyDescent="0.25">
      <c r="A630" s="58">
        <v>93440</v>
      </c>
      <c r="B630" s="58" t="s">
        <v>7162</v>
      </c>
      <c r="C630" s="58" t="s">
        <v>121</v>
      </c>
      <c r="D630" s="60">
        <v>97.52</v>
      </c>
    </row>
    <row r="631" spans="1:4" ht="13.5" x14ac:dyDescent="0.25">
      <c r="A631" s="58">
        <v>95122</v>
      </c>
      <c r="B631" s="58" t="s">
        <v>7163</v>
      </c>
      <c r="C631" s="58" t="s">
        <v>121</v>
      </c>
      <c r="D631" s="60">
        <v>156.18</v>
      </c>
    </row>
    <row r="632" spans="1:4" ht="13.5" x14ac:dyDescent="0.25">
      <c r="A632" s="58">
        <v>95128</v>
      </c>
      <c r="B632" s="58" t="s">
        <v>7164</v>
      </c>
      <c r="C632" s="58" t="s">
        <v>121</v>
      </c>
      <c r="D632" s="60">
        <v>42.27</v>
      </c>
    </row>
    <row r="633" spans="1:4" ht="13.5" x14ac:dyDescent="0.25">
      <c r="A633" s="58">
        <v>95140</v>
      </c>
      <c r="B633" s="58" t="s">
        <v>7165</v>
      </c>
      <c r="C633" s="58" t="s">
        <v>121</v>
      </c>
      <c r="D633" s="60">
        <v>0.03</v>
      </c>
    </row>
    <row r="634" spans="1:4" ht="13.5" x14ac:dyDescent="0.25">
      <c r="A634" s="58">
        <v>95213</v>
      </c>
      <c r="B634" s="58" t="s">
        <v>7166</v>
      </c>
      <c r="C634" s="58" t="s">
        <v>121</v>
      </c>
      <c r="D634" s="60">
        <v>80.540000000000006</v>
      </c>
    </row>
    <row r="635" spans="1:4" ht="13.5" x14ac:dyDescent="0.25">
      <c r="A635" s="58">
        <v>95259</v>
      </c>
      <c r="B635" s="58" t="s">
        <v>7167</v>
      </c>
      <c r="C635" s="58" t="s">
        <v>121</v>
      </c>
      <c r="D635" s="60">
        <v>22.86</v>
      </c>
    </row>
    <row r="636" spans="1:4" ht="13.5" x14ac:dyDescent="0.25">
      <c r="A636" s="58">
        <v>95265</v>
      </c>
      <c r="B636" s="58" t="s">
        <v>7168</v>
      </c>
      <c r="C636" s="58" t="s">
        <v>121</v>
      </c>
      <c r="D636" s="60">
        <v>0.73</v>
      </c>
    </row>
    <row r="637" spans="1:4" ht="13.5" x14ac:dyDescent="0.25">
      <c r="A637" s="58">
        <v>95271</v>
      </c>
      <c r="B637" s="58" t="s">
        <v>7169</v>
      </c>
      <c r="C637" s="58" t="s">
        <v>121</v>
      </c>
      <c r="D637" s="60">
        <v>0.55000000000000004</v>
      </c>
    </row>
    <row r="638" spans="1:4" ht="13.5" x14ac:dyDescent="0.25">
      <c r="A638" s="58">
        <v>95277</v>
      </c>
      <c r="B638" s="58" t="s">
        <v>7170</v>
      </c>
      <c r="C638" s="58" t="s">
        <v>121</v>
      </c>
      <c r="D638" s="60">
        <v>0.54</v>
      </c>
    </row>
    <row r="639" spans="1:4" ht="13.5" x14ac:dyDescent="0.25">
      <c r="A639" s="58">
        <v>95283</v>
      </c>
      <c r="B639" s="58" t="s">
        <v>7171</v>
      </c>
      <c r="C639" s="58" t="s">
        <v>121</v>
      </c>
      <c r="D639" s="60">
        <v>0.66</v>
      </c>
    </row>
    <row r="640" spans="1:4" ht="13.5" x14ac:dyDescent="0.25">
      <c r="A640" s="58">
        <v>95621</v>
      </c>
      <c r="B640" s="58" t="s">
        <v>7172</v>
      </c>
      <c r="C640" s="58" t="s">
        <v>121</v>
      </c>
      <c r="D640" s="60">
        <v>22.61</v>
      </c>
    </row>
    <row r="641" spans="1:4" ht="13.5" x14ac:dyDescent="0.25">
      <c r="A641" s="58">
        <v>95632</v>
      </c>
      <c r="B641" s="58" t="s">
        <v>7173</v>
      </c>
      <c r="C641" s="58" t="s">
        <v>121</v>
      </c>
      <c r="D641" s="60">
        <v>76.709999999999994</v>
      </c>
    </row>
    <row r="642" spans="1:4" ht="13.5" x14ac:dyDescent="0.25">
      <c r="A642" s="58">
        <v>95703</v>
      </c>
      <c r="B642" s="58" t="s">
        <v>7174</v>
      </c>
      <c r="C642" s="58" t="s">
        <v>121</v>
      </c>
      <c r="D642" s="60">
        <v>27.76</v>
      </c>
    </row>
    <row r="643" spans="1:4" ht="13.5" x14ac:dyDescent="0.25">
      <c r="A643" s="58">
        <v>95709</v>
      </c>
      <c r="B643" s="58" t="s">
        <v>7175</v>
      </c>
      <c r="C643" s="58" t="s">
        <v>121</v>
      </c>
      <c r="D643" s="60">
        <v>75.27</v>
      </c>
    </row>
    <row r="644" spans="1:4" ht="13.5" x14ac:dyDescent="0.25">
      <c r="A644" s="58">
        <v>95715</v>
      </c>
      <c r="B644" s="58" t="s">
        <v>7176</v>
      </c>
      <c r="C644" s="58" t="s">
        <v>121</v>
      </c>
      <c r="D644" s="60">
        <v>86.71</v>
      </c>
    </row>
    <row r="645" spans="1:4" ht="13.5" x14ac:dyDescent="0.25">
      <c r="A645" s="58">
        <v>95721</v>
      </c>
      <c r="B645" s="58" t="s">
        <v>7177</v>
      </c>
      <c r="C645" s="58" t="s">
        <v>121</v>
      </c>
      <c r="D645" s="60">
        <v>84.39</v>
      </c>
    </row>
    <row r="646" spans="1:4" ht="13.5" x14ac:dyDescent="0.25">
      <c r="A646" s="58">
        <v>95873</v>
      </c>
      <c r="B646" s="58" t="s">
        <v>7178</v>
      </c>
      <c r="C646" s="58" t="s">
        <v>121</v>
      </c>
      <c r="D646" s="60">
        <v>11.85</v>
      </c>
    </row>
    <row r="647" spans="1:4" ht="13.5" x14ac:dyDescent="0.25">
      <c r="A647" s="58">
        <v>96014</v>
      </c>
      <c r="B647" s="58" t="s">
        <v>7179</v>
      </c>
      <c r="C647" s="58" t="s">
        <v>121</v>
      </c>
      <c r="D647" s="60">
        <v>52.66</v>
      </c>
    </row>
    <row r="648" spans="1:4" ht="13.5" x14ac:dyDescent="0.25">
      <c r="A648" s="58">
        <v>96021</v>
      </c>
      <c r="B648" s="58" t="s">
        <v>7180</v>
      </c>
      <c r="C648" s="58" t="s">
        <v>121</v>
      </c>
      <c r="D648" s="60">
        <v>52.39</v>
      </c>
    </row>
    <row r="649" spans="1:4" ht="13.5" x14ac:dyDescent="0.25">
      <c r="A649" s="58">
        <v>96029</v>
      </c>
      <c r="B649" s="58" t="s">
        <v>7181</v>
      </c>
      <c r="C649" s="58" t="s">
        <v>121</v>
      </c>
      <c r="D649" s="60">
        <v>46.37</v>
      </c>
    </row>
    <row r="650" spans="1:4" ht="13.5" x14ac:dyDescent="0.25">
      <c r="A650" s="58">
        <v>96036</v>
      </c>
      <c r="B650" s="58" t="s">
        <v>7182</v>
      </c>
      <c r="C650" s="58" t="s">
        <v>121</v>
      </c>
      <c r="D650" s="60">
        <v>66.599999999999994</v>
      </c>
    </row>
    <row r="651" spans="1:4" ht="13.5" x14ac:dyDescent="0.25">
      <c r="A651" s="58">
        <v>96155</v>
      </c>
      <c r="B651" s="58" t="s">
        <v>7183</v>
      </c>
      <c r="C651" s="58" t="s">
        <v>121</v>
      </c>
      <c r="D651" s="60">
        <v>46.64</v>
      </c>
    </row>
    <row r="652" spans="1:4" ht="13.5" x14ac:dyDescent="0.25">
      <c r="A652" s="58">
        <v>96156</v>
      </c>
      <c r="B652" s="58" t="s">
        <v>7184</v>
      </c>
      <c r="C652" s="58" t="s">
        <v>121</v>
      </c>
      <c r="D652" s="60">
        <v>64.92</v>
      </c>
    </row>
    <row r="653" spans="1:4" ht="13.5" x14ac:dyDescent="0.25">
      <c r="A653" s="58">
        <v>96159</v>
      </c>
      <c r="B653" s="58" t="s">
        <v>7185</v>
      </c>
      <c r="C653" s="58" t="s">
        <v>121</v>
      </c>
      <c r="D653" s="60">
        <v>74.540000000000006</v>
      </c>
    </row>
    <row r="654" spans="1:4" ht="13.5" x14ac:dyDescent="0.25">
      <c r="A654" s="58">
        <v>96246</v>
      </c>
      <c r="B654" s="58" t="s">
        <v>7186</v>
      </c>
      <c r="C654" s="58" t="s">
        <v>121</v>
      </c>
      <c r="D654" s="60">
        <v>59.6</v>
      </c>
    </row>
    <row r="655" spans="1:4" ht="13.5" x14ac:dyDescent="0.25">
      <c r="A655" s="58">
        <v>96464</v>
      </c>
      <c r="B655" s="58" t="s">
        <v>7187</v>
      </c>
      <c r="C655" s="58" t="s">
        <v>121</v>
      </c>
      <c r="D655" s="60">
        <v>82.73</v>
      </c>
    </row>
    <row r="656" spans="1:4" ht="13.5" x14ac:dyDescent="0.25">
      <c r="A656" s="58">
        <v>98765</v>
      </c>
      <c r="B656" s="58" t="s">
        <v>7188</v>
      </c>
      <c r="C656" s="58" t="s">
        <v>121</v>
      </c>
      <c r="D656" s="60">
        <v>0.05</v>
      </c>
    </row>
    <row r="657" spans="1:4" ht="13.5" x14ac:dyDescent="0.25">
      <c r="A657" s="58">
        <v>99834</v>
      </c>
      <c r="B657" s="58" t="s">
        <v>7189</v>
      </c>
      <c r="C657" s="58" t="s">
        <v>121</v>
      </c>
      <c r="D657" s="60">
        <v>0.17</v>
      </c>
    </row>
    <row r="658" spans="1:4" ht="13.5" x14ac:dyDescent="0.25">
      <c r="A658" s="58">
        <v>100642</v>
      </c>
      <c r="B658" s="58" t="s">
        <v>7190</v>
      </c>
      <c r="C658" s="58" t="s">
        <v>121</v>
      </c>
      <c r="D658" s="60">
        <v>199.91</v>
      </c>
    </row>
    <row r="659" spans="1:4" ht="13.5" x14ac:dyDescent="0.25">
      <c r="A659" s="58">
        <v>100648</v>
      </c>
      <c r="B659" s="58" t="s">
        <v>7191</v>
      </c>
      <c r="C659" s="58" t="s">
        <v>121</v>
      </c>
      <c r="D659" s="60">
        <v>394.85</v>
      </c>
    </row>
    <row r="660" spans="1:4" ht="13.5" x14ac:dyDescent="0.25">
      <c r="A660" s="58">
        <v>102274</v>
      </c>
      <c r="B660" s="58" t="s">
        <v>7192</v>
      </c>
      <c r="C660" s="58" t="s">
        <v>121</v>
      </c>
      <c r="D660" s="60">
        <v>22.17</v>
      </c>
    </row>
    <row r="661" spans="1:4" ht="13.5" x14ac:dyDescent="0.25">
      <c r="A661" s="58">
        <v>104092</v>
      </c>
      <c r="B661" s="58" t="s">
        <v>7193</v>
      </c>
      <c r="C661" s="58" t="s">
        <v>121</v>
      </c>
      <c r="D661" s="60">
        <v>0.13</v>
      </c>
    </row>
    <row r="662" spans="1:4" ht="13.5" x14ac:dyDescent="0.25">
      <c r="A662" s="58">
        <v>104098</v>
      </c>
      <c r="B662" s="58" t="s">
        <v>7194</v>
      </c>
      <c r="C662" s="58" t="s">
        <v>121</v>
      </c>
      <c r="D662" s="60">
        <v>0.19</v>
      </c>
    </row>
    <row r="663" spans="1:4" ht="13.5" x14ac:dyDescent="0.25">
      <c r="A663" s="58">
        <v>5089</v>
      </c>
      <c r="B663" s="58" t="s">
        <v>7195</v>
      </c>
      <c r="C663" s="58" t="s">
        <v>73</v>
      </c>
      <c r="D663" s="60">
        <v>42.15</v>
      </c>
    </row>
    <row r="664" spans="1:4" ht="13.5" x14ac:dyDescent="0.25">
      <c r="A664" s="58">
        <v>5627</v>
      </c>
      <c r="B664" s="58" t="s">
        <v>7196</v>
      </c>
      <c r="C664" s="58" t="s">
        <v>73</v>
      </c>
      <c r="D664" s="60">
        <v>46.82</v>
      </c>
    </row>
    <row r="665" spans="1:4" ht="13.5" x14ac:dyDescent="0.25">
      <c r="A665" s="58">
        <v>5628</v>
      </c>
      <c r="B665" s="58" t="s">
        <v>7197</v>
      </c>
      <c r="C665" s="58" t="s">
        <v>73</v>
      </c>
      <c r="D665" s="60">
        <v>6.35</v>
      </c>
    </row>
    <row r="666" spans="1:4" ht="13.5" x14ac:dyDescent="0.25">
      <c r="A666" s="58">
        <v>5629</v>
      </c>
      <c r="B666" s="58" t="s">
        <v>7198</v>
      </c>
      <c r="C666" s="58" t="s">
        <v>73</v>
      </c>
      <c r="D666" s="60">
        <v>58.53</v>
      </c>
    </row>
    <row r="667" spans="1:4" ht="13.5" x14ac:dyDescent="0.25">
      <c r="A667" s="58">
        <v>5630</v>
      </c>
      <c r="B667" s="58" t="s">
        <v>7199</v>
      </c>
      <c r="C667" s="58" t="s">
        <v>73</v>
      </c>
      <c r="D667" s="60">
        <v>63.32</v>
      </c>
    </row>
    <row r="668" spans="1:4" ht="13.5" x14ac:dyDescent="0.25">
      <c r="A668" s="58">
        <v>5658</v>
      </c>
      <c r="B668" s="58" t="s">
        <v>7200</v>
      </c>
      <c r="C668" s="58" t="s">
        <v>73</v>
      </c>
      <c r="D668" s="60">
        <v>2.72</v>
      </c>
    </row>
    <row r="669" spans="1:4" ht="13.5" x14ac:dyDescent="0.25">
      <c r="A669" s="58">
        <v>5664</v>
      </c>
      <c r="B669" s="58" t="s">
        <v>7201</v>
      </c>
      <c r="C669" s="58" t="s">
        <v>73</v>
      </c>
      <c r="D669" s="60">
        <v>33.01</v>
      </c>
    </row>
    <row r="670" spans="1:4" ht="13.5" x14ac:dyDescent="0.25">
      <c r="A670" s="58">
        <v>5667</v>
      </c>
      <c r="B670" s="58" t="s">
        <v>7202</v>
      </c>
      <c r="C670" s="58" t="s">
        <v>73</v>
      </c>
      <c r="D670" s="60">
        <v>29.36</v>
      </c>
    </row>
    <row r="671" spans="1:4" ht="13.5" x14ac:dyDescent="0.25">
      <c r="A671" s="58">
        <v>5668</v>
      </c>
      <c r="B671" s="58" t="s">
        <v>7203</v>
      </c>
      <c r="C671" s="58" t="s">
        <v>73</v>
      </c>
      <c r="D671" s="60">
        <v>45.04</v>
      </c>
    </row>
    <row r="672" spans="1:4" ht="13.5" x14ac:dyDescent="0.25">
      <c r="A672" s="58">
        <v>5674</v>
      </c>
      <c r="B672" s="58" t="s">
        <v>7204</v>
      </c>
      <c r="C672" s="58" t="s">
        <v>73</v>
      </c>
      <c r="D672" s="60">
        <v>40.54</v>
      </c>
    </row>
    <row r="673" spans="1:4" ht="13.5" x14ac:dyDescent="0.25">
      <c r="A673" s="58">
        <v>5692</v>
      </c>
      <c r="B673" s="58" t="s">
        <v>7205</v>
      </c>
      <c r="C673" s="58" t="s">
        <v>73</v>
      </c>
      <c r="D673" s="60">
        <v>0.26</v>
      </c>
    </row>
    <row r="674" spans="1:4" ht="13.5" x14ac:dyDescent="0.25">
      <c r="A674" s="58">
        <v>5693</v>
      </c>
      <c r="B674" s="58" t="s">
        <v>7206</v>
      </c>
      <c r="C674" s="58" t="s">
        <v>73</v>
      </c>
      <c r="D674" s="60">
        <v>17.09</v>
      </c>
    </row>
    <row r="675" spans="1:4" ht="13.5" x14ac:dyDescent="0.25">
      <c r="A675" s="58">
        <v>5695</v>
      </c>
      <c r="B675" s="58" t="s">
        <v>7207</v>
      </c>
      <c r="C675" s="58" t="s">
        <v>73</v>
      </c>
      <c r="D675" s="60">
        <v>42.29</v>
      </c>
    </row>
    <row r="676" spans="1:4" ht="13.5" x14ac:dyDescent="0.25">
      <c r="A676" s="58">
        <v>5703</v>
      </c>
      <c r="B676" s="58" t="s">
        <v>7208</v>
      </c>
      <c r="C676" s="58" t="s">
        <v>73</v>
      </c>
      <c r="D676" s="60">
        <v>21.89</v>
      </c>
    </row>
    <row r="677" spans="1:4" ht="13.5" x14ac:dyDescent="0.25">
      <c r="A677" s="58">
        <v>5705</v>
      </c>
      <c r="B677" s="58" t="s">
        <v>7209</v>
      </c>
      <c r="C677" s="58" t="s">
        <v>73</v>
      </c>
      <c r="D677" s="60">
        <v>40.020000000000003</v>
      </c>
    </row>
    <row r="678" spans="1:4" ht="13.5" x14ac:dyDescent="0.25">
      <c r="A678" s="58">
        <v>5707</v>
      </c>
      <c r="B678" s="58" t="s">
        <v>7210</v>
      </c>
      <c r="C678" s="58" t="s">
        <v>73</v>
      </c>
      <c r="D678" s="60">
        <v>63.19</v>
      </c>
    </row>
    <row r="679" spans="1:4" ht="13.5" x14ac:dyDescent="0.25">
      <c r="A679" s="58">
        <v>5710</v>
      </c>
      <c r="B679" s="58" t="s">
        <v>7211</v>
      </c>
      <c r="C679" s="58" t="s">
        <v>73</v>
      </c>
      <c r="D679" s="60">
        <v>162.30000000000001</v>
      </c>
    </row>
    <row r="680" spans="1:4" ht="13.5" x14ac:dyDescent="0.25">
      <c r="A680" s="58">
        <v>5711</v>
      </c>
      <c r="B680" s="58" t="s">
        <v>7212</v>
      </c>
      <c r="C680" s="58" t="s">
        <v>73</v>
      </c>
      <c r="D680" s="60">
        <v>87.49</v>
      </c>
    </row>
    <row r="681" spans="1:4" ht="13.5" x14ac:dyDescent="0.25">
      <c r="A681" s="58">
        <v>5714</v>
      </c>
      <c r="B681" s="58" t="s">
        <v>7213</v>
      </c>
      <c r="C681" s="58" t="s">
        <v>73</v>
      </c>
      <c r="D681" s="60">
        <v>15.85</v>
      </c>
    </row>
    <row r="682" spans="1:4" ht="13.5" x14ac:dyDescent="0.25">
      <c r="A682" s="58">
        <v>5715</v>
      </c>
      <c r="B682" s="58" t="s">
        <v>7214</v>
      </c>
      <c r="C682" s="58" t="s">
        <v>73</v>
      </c>
      <c r="D682" s="60">
        <v>66.2</v>
      </c>
    </row>
    <row r="683" spans="1:4" ht="13.5" x14ac:dyDescent="0.25">
      <c r="A683" s="58">
        <v>5718</v>
      </c>
      <c r="B683" s="58" t="s">
        <v>7215</v>
      </c>
      <c r="C683" s="58" t="s">
        <v>73</v>
      </c>
      <c r="D683" s="60">
        <v>104.42</v>
      </c>
    </row>
    <row r="684" spans="1:4" ht="13.5" x14ac:dyDescent="0.25">
      <c r="A684" s="58">
        <v>5721</v>
      </c>
      <c r="B684" s="58" t="s">
        <v>7216</v>
      </c>
      <c r="C684" s="58" t="s">
        <v>73</v>
      </c>
      <c r="D684" s="60">
        <v>92.13</v>
      </c>
    </row>
    <row r="685" spans="1:4" ht="13.5" x14ac:dyDescent="0.25">
      <c r="A685" s="58">
        <v>5722</v>
      </c>
      <c r="B685" s="58" t="s">
        <v>7217</v>
      </c>
      <c r="C685" s="58" t="s">
        <v>73</v>
      </c>
      <c r="D685" s="60">
        <v>213.09</v>
      </c>
    </row>
    <row r="686" spans="1:4" ht="13.5" x14ac:dyDescent="0.25">
      <c r="A686" s="58">
        <v>5724</v>
      </c>
      <c r="B686" s="58" t="s">
        <v>7218</v>
      </c>
      <c r="C686" s="58" t="s">
        <v>73</v>
      </c>
      <c r="D686" s="60">
        <v>55.32</v>
      </c>
    </row>
    <row r="687" spans="1:4" ht="13.5" x14ac:dyDescent="0.25">
      <c r="A687" s="58">
        <v>5727</v>
      </c>
      <c r="B687" s="58" t="s">
        <v>7219</v>
      </c>
      <c r="C687" s="58" t="s">
        <v>73</v>
      </c>
      <c r="D687" s="60">
        <v>12.23</v>
      </c>
    </row>
    <row r="688" spans="1:4" ht="13.5" x14ac:dyDescent="0.25">
      <c r="A688" s="58">
        <v>5729</v>
      </c>
      <c r="B688" s="58" t="s">
        <v>7220</v>
      </c>
      <c r="C688" s="58" t="s">
        <v>73</v>
      </c>
      <c r="D688" s="60">
        <v>49.78</v>
      </c>
    </row>
    <row r="689" spans="1:4" ht="13.5" x14ac:dyDescent="0.25">
      <c r="A689" s="58">
        <v>5730</v>
      </c>
      <c r="B689" s="58" t="s">
        <v>7221</v>
      </c>
      <c r="C689" s="58" t="s">
        <v>73</v>
      </c>
      <c r="D689" s="60">
        <v>40.159999999999997</v>
      </c>
    </row>
    <row r="690" spans="1:4" ht="13.5" x14ac:dyDescent="0.25">
      <c r="A690" s="58">
        <v>5735</v>
      </c>
      <c r="B690" s="58" t="s">
        <v>7222</v>
      </c>
      <c r="C690" s="58" t="s">
        <v>73</v>
      </c>
      <c r="D690" s="60">
        <v>31.85</v>
      </c>
    </row>
    <row r="691" spans="1:4" ht="13.5" x14ac:dyDescent="0.25">
      <c r="A691" s="58">
        <v>5736</v>
      </c>
      <c r="B691" s="58" t="s">
        <v>7223</v>
      </c>
      <c r="C691" s="58" t="s">
        <v>73</v>
      </c>
      <c r="D691" s="60">
        <v>41.04</v>
      </c>
    </row>
    <row r="692" spans="1:4" ht="13.5" x14ac:dyDescent="0.25">
      <c r="A692" s="58">
        <v>5738</v>
      </c>
      <c r="B692" s="58" t="s">
        <v>7224</v>
      </c>
      <c r="C692" s="58" t="s">
        <v>73</v>
      </c>
      <c r="D692" s="60">
        <v>44.26</v>
      </c>
    </row>
    <row r="693" spans="1:4" ht="13.5" x14ac:dyDescent="0.25">
      <c r="A693" s="58">
        <v>5739</v>
      </c>
      <c r="B693" s="58" t="s">
        <v>7225</v>
      </c>
      <c r="C693" s="58" t="s">
        <v>73</v>
      </c>
      <c r="D693" s="60">
        <v>55.39</v>
      </c>
    </row>
    <row r="694" spans="1:4" ht="13.5" x14ac:dyDescent="0.25">
      <c r="A694" s="58">
        <v>5741</v>
      </c>
      <c r="B694" s="58" t="s">
        <v>7226</v>
      </c>
      <c r="C694" s="58" t="s">
        <v>73</v>
      </c>
      <c r="D694" s="60">
        <v>39.14</v>
      </c>
    </row>
    <row r="695" spans="1:4" ht="13.5" x14ac:dyDescent="0.25">
      <c r="A695" s="58">
        <v>5742</v>
      </c>
      <c r="B695" s="58" t="s">
        <v>7227</v>
      </c>
      <c r="C695" s="58" t="s">
        <v>73</v>
      </c>
      <c r="D695" s="60">
        <v>27.1</v>
      </c>
    </row>
    <row r="696" spans="1:4" ht="13.5" x14ac:dyDescent="0.25">
      <c r="A696" s="58">
        <v>5747</v>
      </c>
      <c r="B696" s="58" t="s">
        <v>7228</v>
      </c>
      <c r="C696" s="58" t="s">
        <v>73</v>
      </c>
      <c r="D696" s="60">
        <v>155.4</v>
      </c>
    </row>
    <row r="697" spans="1:4" ht="13.5" x14ac:dyDescent="0.25">
      <c r="A697" s="58">
        <v>5751</v>
      </c>
      <c r="B697" s="58" t="s">
        <v>7229</v>
      </c>
      <c r="C697" s="58" t="s">
        <v>73</v>
      </c>
      <c r="D697" s="60">
        <v>33.9</v>
      </c>
    </row>
    <row r="698" spans="1:4" ht="13.5" x14ac:dyDescent="0.25">
      <c r="A698" s="58">
        <v>5754</v>
      </c>
      <c r="B698" s="58" t="s">
        <v>7230</v>
      </c>
      <c r="C698" s="58" t="s">
        <v>73</v>
      </c>
      <c r="D698" s="60">
        <v>37.22</v>
      </c>
    </row>
    <row r="699" spans="1:4" ht="13.5" x14ac:dyDescent="0.25">
      <c r="A699" s="58">
        <v>5763</v>
      </c>
      <c r="B699" s="58" t="s">
        <v>7231</v>
      </c>
      <c r="C699" s="58" t="s">
        <v>73</v>
      </c>
      <c r="D699" s="60">
        <v>52.62</v>
      </c>
    </row>
    <row r="700" spans="1:4" ht="13.5" x14ac:dyDescent="0.25">
      <c r="A700" s="58">
        <v>5765</v>
      </c>
      <c r="B700" s="58" t="s">
        <v>7232</v>
      </c>
      <c r="C700" s="58" t="s">
        <v>73</v>
      </c>
      <c r="D700" s="60">
        <v>4.24</v>
      </c>
    </row>
    <row r="701" spans="1:4" ht="13.5" x14ac:dyDescent="0.25">
      <c r="A701" s="58">
        <v>5766</v>
      </c>
      <c r="B701" s="58" t="s">
        <v>7233</v>
      </c>
      <c r="C701" s="58" t="s">
        <v>73</v>
      </c>
      <c r="D701" s="60">
        <v>2.38</v>
      </c>
    </row>
    <row r="702" spans="1:4" ht="13.5" x14ac:dyDescent="0.25">
      <c r="A702" s="58">
        <v>5779</v>
      </c>
      <c r="B702" s="58" t="s">
        <v>7234</v>
      </c>
      <c r="C702" s="58" t="s">
        <v>73</v>
      </c>
      <c r="D702" s="60">
        <v>76.83</v>
      </c>
    </row>
    <row r="703" spans="1:4" ht="13.5" x14ac:dyDescent="0.25">
      <c r="A703" s="58">
        <v>5787</v>
      </c>
      <c r="B703" s="58" t="s">
        <v>7235</v>
      </c>
      <c r="C703" s="58" t="s">
        <v>73</v>
      </c>
      <c r="D703" s="60">
        <v>69.14</v>
      </c>
    </row>
    <row r="704" spans="1:4" ht="13.5" x14ac:dyDescent="0.25">
      <c r="A704" s="58">
        <v>5797</v>
      </c>
      <c r="B704" s="58" t="s">
        <v>7236</v>
      </c>
      <c r="C704" s="58" t="s">
        <v>73</v>
      </c>
      <c r="D704" s="60">
        <v>6.35</v>
      </c>
    </row>
    <row r="705" spans="1:4" ht="13.5" x14ac:dyDescent="0.25">
      <c r="A705" s="58">
        <v>5800</v>
      </c>
      <c r="B705" s="58" t="s">
        <v>7237</v>
      </c>
      <c r="C705" s="58" t="s">
        <v>73</v>
      </c>
      <c r="D705" s="60">
        <v>0.43</v>
      </c>
    </row>
    <row r="706" spans="1:4" ht="13.5" x14ac:dyDescent="0.25">
      <c r="A706" s="58">
        <v>7032</v>
      </c>
      <c r="B706" s="58" t="s">
        <v>7238</v>
      </c>
      <c r="C706" s="58" t="s">
        <v>73</v>
      </c>
      <c r="D706" s="60">
        <v>4.54</v>
      </c>
    </row>
    <row r="707" spans="1:4" ht="13.5" x14ac:dyDescent="0.25">
      <c r="A707" s="58">
        <v>7033</v>
      </c>
      <c r="B707" s="58" t="s">
        <v>7239</v>
      </c>
      <c r="C707" s="58" t="s">
        <v>73</v>
      </c>
      <c r="D707" s="60">
        <v>0.8</v>
      </c>
    </row>
    <row r="708" spans="1:4" ht="13.5" x14ac:dyDescent="0.25">
      <c r="A708" s="58">
        <v>7034</v>
      </c>
      <c r="B708" s="58" t="s">
        <v>7240</v>
      </c>
      <c r="C708" s="58" t="s">
        <v>73</v>
      </c>
      <c r="D708" s="60">
        <v>5.67</v>
      </c>
    </row>
    <row r="709" spans="1:4" ht="13.5" x14ac:dyDescent="0.25">
      <c r="A709" s="58">
        <v>7035</v>
      </c>
      <c r="B709" s="58" t="s">
        <v>7241</v>
      </c>
      <c r="C709" s="58" t="s">
        <v>73</v>
      </c>
      <c r="D709" s="60">
        <v>252.01</v>
      </c>
    </row>
    <row r="710" spans="1:4" ht="13.5" x14ac:dyDescent="0.25">
      <c r="A710" s="58">
        <v>7038</v>
      </c>
      <c r="B710" s="58" t="s">
        <v>7242</v>
      </c>
      <c r="C710" s="58" t="s">
        <v>73</v>
      </c>
      <c r="D710" s="60">
        <v>50.63</v>
      </c>
    </row>
    <row r="711" spans="1:4" ht="13.5" x14ac:dyDescent="0.25">
      <c r="A711" s="58">
        <v>7039</v>
      </c>
      <c r="B711" s="58" t="s">
        <v>7243</v>
      </c>
      <c r="C711" s="58" t="s">
        <v>73</v>
      </c>
      <c r="D711" s="60">
        <v>7.03</v>
      </c>
    </row>
    <row r="712" spans="1:4" ht="13.5" x14ac:dyDescent="0.25">
      <c r="A712" s="58">
        <v>7040</v>
      </c>
      <c r="B712" s="58" t="s">
        <v>7244</v>
      </c>
      <c r="C712" s="58" t="s">
        <v>73</v>
      </c>
      <c r="D712" s="60">
        <v>63.36</v>
      </c>
    </row>
    <row r="713" spans="1:4" ht="13.5" x14ac:dyDescent="0.25">
      <c r="A713" s="58">
        <v>7044</v>
      </c>
      <c r="B713" s="58" t="s">
        <v>7245</v>
      </c>
      <c r="C713" s="58" t="s">
        <v>73</v>
      </c>
      <c r="D713" s="60">
        <v>0.3</v>
      </c>
    </row>
    <row r="714" spans="1:4" ht="13.5" x14ac:dyDescent="0.25">
      <c r="A714" s="58">
        <v>7045</v>
      </c>
      <c r="B714" s="58" t="s">
        <v>7246</v>
      </c>
      <c r="C714" s="58" t="s">
        <v>73</v>
      </c>
      <c r="D714" s="60">
        <v>0.03</v>
      </c>
    </row>
    <row r="715" spans="1:4" ht="13.5" x14ac:dyDescent="0.25">
      <c r="A715" s="58">
        <v>7046</v>
      </c>
      <c r="B715" s="58" t="s">
        <v>7247</v>
      </c>
      <c r="C715" s="58" t="s">
        <v>73</v>
      </c>
      <c r="D715" s="60">
        <v>0.32</v>
      </c>
    </row>
    <row r="716" spans="1:4" ht="13.5" x14ac:dyDescent="0.25">
      <c r="A716" s="58">
        <v>7047</v>
      </c>
      <c r="B716" s="58" t="s">
        <v>7248</v>
      </c>
      <c r="C716" s="58" t="s">
        <v>73</v>
      </c>
      <c r="D716" s="60">
        <v>20.170000000000002</v>
      </c>
    </row>
    <row r="717" spans="1:4" ht="13.5" x14ac:dyDescent="0.25">
      <c r="A717" s="58">
        <v>7051</v>
      </c>
      <c r="B717" s="58" t="s">
        <v>7249</v>
      </c>
      <c r="C717" s="58" t="s">
        <v>73</v>
      </c>
      <c r="D717" s="60">
        <v>44.91</v>
      </c>
    </row>
    <row r="718" spans="1:4" ht="13.5" x14ac:dyDescent="0.25">
      <c r="A718" s="58">
        <v>7052</v>
      </c>
      <c r="B718" s="58" t="s">
        <v>7250</v>
      </c>
      <c r="C718" s="58" t="s">
        <v>73</v>
      </c>
      <c r="D718" s="60">
        <v>6.23</v>
      </c>
    </row>
    <row r="719" spans="1:4" ht="13.5" x14ac:dyDescent="0.25">
      <c r="A719" s="58">
        <v>7053</v>
      </c>
      <c r="B719" s="58" t="s">
        <v>7251</v>
      </c>
      <c r="C719" s="58" t="s">
        <v>73</v>
      </c>
      <c r="D719" s="60">
        <v>56.2</v>
      </c>
    </row>
    <row r="720" spans="1:4" ht="13.5" x14ac:dyDescent="0.25">
      <c r="A720" s="58">
        <v>7054</v>
      </c>
      <c r="B720" s="58" t="s">
        <v>7252</v>
      </c>
      <c r="C720" s="58" t="s">
        <v>73</v>
      </c>
      <c r="D720" s="60">
        <v>87.72</v>
      </c>
    </row>
    <row r="721" spans="1:4" ht="13.5" x14ac:dyDescent="0.25">
      <c r="A721" s="58">
        <v>7058</v>
      </c>
      <c r="B721" s="58" t="s">
        <v>7253</v>
      </c>
      <c r="C721" s="58" t="s">
        <v>73</v>
      </c>
      <c r="D721" s="60">
        <v>24.44</v>
      </c>
    </row>
    <row r="722" spans="1:4" ht="13.5" x14ac:dyDescent="0.25">
      <c r="A722" s="58">
        <v>7059</v>
      </c>
      <c r="B722" s="58" t="s">
        <v>7254</v>
      </c>
      <c r="C722" s="58" t="s">
        <v>73</v>
      </c>
      <c r="D722" s="60">
        <v>4.7300000000000004</v>
      </c>
    </row>
    <row r="723" spans="1:4" ht="13.5" x14ac:dyDescent="0.25">
      <c r="A723" s="58">
        <v>7060</v>
      </c>
      <c r="B723" s="58" t="s">
        <v>7255</v>
      </c>
      <c r="C723" s="58" t="s">
        <v>73</v>
      </c>
      <c r="D723" s="60">
        <v>43.71</v>
      </c>
    </row>
    <row r="724" spans="1:4" ht="13.5" x14ac:dyDescent="0.25">
      <c r="A724" s="58">
        <v>7061</v>
      </c>
      <c r="B724" s="58" t="s">
        <v>7256</v>
      </c>
      <c r="C724" s="58" t="s">
        <v>73</v>
      </c>
      <c r="D724" s="60">
        <v>80.08</v>
      </c>
    </row>
    <row r="725" spans="1:4" ht="13.5" x14ac:dyDescent="0.25">
      <c r="A725" s="58">
        <v>7063</v>
      </c>
      <c r="B725" s="58" t="s">
        <v>7257</v>
      </c>
      <c r="C725" s="58" t="s">
        <v>73</v>
      </c>
      <c r="D725" s="60">
        <v>19.78</v>
      </c>
    </row>
    <row r="726" spans="1:4" ht="13.5" x14ac:dyDescent="0.25">
      <c r="A726" s="58">
        <v>7064</v>
      </c>
      <c r="B726" s="58" t="s">
        <v>7258</v>
      </c>
      <c r="C726" s="58" t="s">
        <v>73</v>
      </c>
      <c r="D726" s="60">
        <v>2.74</v>
      </c>
    </row>
    <row r="727" spans="1:4" ht="13.5" x14ac:dyDescent="0.25">
      <c r="A727" s="58">
        <v>7065</v>
      </c>
      <c r="B727" s="58" t="s">
        <v>7259</v>
      </c>
      <c r="C727" s="58" t="s">
        <v>73</v>
      </c>
      <c r="D727" s="60">
        <v>21.63</v>
      </c>
    </row>
    <row r="728" spans="1:4" ht="13.5" x14ac:dyDescent="0.25">
      <c r="A728" s="58">
        <v>7066</v>
      </c>
      <c r="B728" s="58" t="s">
        <v>7260</v>
      </c>
      <c r="C728" s="58" t="s">
        <v>73</v>
      </c>
      <c r="D728" s="60">
        <v>95.02</v>
      </c>
    </row>
    <row r="729" spans="1:4" ht="13.5" x14ac:dyDescent="0.25">
      <c r="A729" s="58">
        <v>53786</v>
      </c>
      <c r="B729" s="58" t="s">
        <v>7261</v>
      </c>
      <c r="C729" s="58" t="s">
        <v>73</v>
      </c>
      <c r="D729" s="60">
        <v>50.15</v>
      </c>
    </row>
    <row r="730" spans="1:4" ht="13.5" x14ac:dyDescent="0.25">
      <c r="A730" s="58">
        <v>53788</v>
      </c>
      <c r="B730" s="58" t="s">
        <v>7262</v>
      </c>
      <c r="C730" s="58" t="s">
        <v>73</v>
      </c>
      <c r="D730" s="60">
        <v>56.15</v>
      </c>
    </row>
    <row r="731" spans="1:4" ht="13.5" x14ac:dyDescent="0.25">
      <c r="A731" s="58">
        <v>53792</v>
      </c>
      <c r="B731" s="58" t="s">
        <v>7263</v>
      </c>
      <c r="C731" s="58" t="s">
        <v>73</v>
      </c>
      <c r="D731" s="60">
        <v>99.54</v>
      </c>
    </row>
    <row r="732" spans="1:4" ht="13.5" x14ac:dyDescent="0.25">
      <c r="A732" s="58">
        <v>53794</v>
      </c>
      <c r="B732" s="58" t="s">
        <v>7264</v>
      </c>
      <c r="C732" s="58" t="s">
        <v>73</v>
      </c>
      <c r="D732" s="60">
        <v>35</v>
      </c>
    </row>
    <row r="733" spans="1:4" ht="13.5" x14ac:dyDescent="0.25">
      <c r="A733" s="58">
        <v>53797</v>
      </c>
      <c r="B733" s="58" t="s">
        <v>7265</v>
      </c>
      <c r="C733" s="58" t="s">
        <v>73</v>
      </c>
      <c r="D733" s="60">
        <v>114.48</v>
      </c>
    </row>
    <row r="734" spans="1:4" ht="13.5" x14ac:dyDescent="0.25">
      <c r="A734" s="58">
        <v>53804</v>
      </c>
      <c r="B734" s="58" t="s">
        <v>7266</v>
      </c>
      <c r="C734" s="58" t="s">
        <v>73</v>
      </c>
      <c r="D734" s="60">
        <v>5.65</v>
      </c>
    </row>
    <row r="735" spans="1:4" ht="13.5" x14ac:dyDescent="0.25">
      <c r="A735" s="58">
        <v>53806</v>
      </c>
      <c r="B735" s="58" t="s">
        <v>7267</v>
      </c>
      <c r="C735" s="58" t="s">
        <v>73</v>
      </c>
      <c r="D735" s="60">
        <v>71.28</v>
      </c>
    </row>
    <row r="736" spans="1:4" ht="13.5" x14ac:dyDescent="0.25">
      <c r="A736" s="58">
        <v>53810</v>
      </c>
      <c r="B736" s="58" t="s">
        <v>7268</v>
      </c>
      <c r="C736" s="58" t="s">
        <v>73</v>
      </c>
      <c r="D736" s="60">
        <v>71.72</v>
      </c>
    </row>
    <row r="737" spans="1:4" ht="13.5" x14ac:dyDescent="0.25">
      <c r="A737" s="58">
        <v>53814</v>
      </c>
      <c r="B737" s="58" t="s">
        <v>7269</v>
      </c>
      <c r="C737" s="58" t="s">
        <v>73</v>
      </c>
      <c r="D737" s="60">
        <v>234.93</v>
      </c>
    </row>
    <row r="738" spans="1:4" ht="13.5" x14ac:dyDescent="0.25">
      <c r="A738" s="58">
        <v>53817</v>
      </c>
      <c r="B738" s="58" t="s">
        <v>7270</v>
      </c>
      <c r="C738" s="58" t="s">
        <v>73</v>
      </c>
      <c r="D738" s="60">
        <v>61.38</v>
      </c>
    </row>
    <row r="739" spans="1:4" ht="13.5" x14ac:dyDescent="0.25">
      <c r="A739" s="58">
        <v>53818</v>
      </c>
      <c r="B739" s="58" t="s">
        <v>7271</v>
      </c>
      <c r="C739" s="58" t="s">
        <v>73</v>
      </c>
      <c r="D739" s="60">
        <v>9.77</v>
      </c>
    </row>
    <row r="740" spans="1:4" ht="13.5" x14ac:dyDescent="0.25">
      <c r="A740" s="58">
        <v>53827</v>
      </c>
      <c r="B740" s="58" t="s">
        <v>7272</v>
      </c>
      <c r="C740" s="58" t="s">
        <v>73</v>
      </c>
      <c r="D740" s="60">
        <v>112.07</v>
      </c>
    </row>
    <row r="741" spans="1:4" ht="13.5" x14ac:dyDescent="0.25">
      <c r="A741" s="58">
        <v>53829</v>
      </c>
      <c r="B741" s="58" t="s">
        <v>7273</v>
      </c>
      <c r="C741" s="58" t="s">
        <v>73</v>
      </c>
      <c r="D741" s="60">
        <v>114.48</v>
      </c>
    </row>
    <row r="742" spans="1:4" ht="13.5" x14ac:dyDescent="0.25">
      <c r="A742" s="58">
        <v>53831</v>
      </c>
      <c r="B742" s="58" t="s">
        <v>7274</v>
      </c>
      <c r="C742" s="58" t="s">
        <v>73</v>
      </c>
      <c r="D742" s="60">
        <v>189.1</v>
      </c>
    </row>
    <row r="743" spans="1:4" ht="13.5" x14ac:dyDescent="0.25">
      <c r="A743" s="58">
        <v>53840</v>
      </c>
      <c r="B743" s="58" t="s">
        <v>7275</v>
      </c>
      <c r="C743" s="58" t="s">
        <v>73</v>
      </c>
      <c r="D743" s="60">
        <v>3.07</v>
      </c>
    </row>
    <row r="744" spans="1:4" ht="13.5" x14ac:dyDescent="0.25">
      <c r="A744" s="58">
        <v>53841</v>
      </c>
      <c r="B744" s="58" t="s">
        <v>7276</v>
      </c>
      <c r="C744" s="58" t="s">
        <v>73</v>
      </c>
      <c r="D744" s="60">
        <v>2.13</v>
      </c>
    </row>
    <row r="745" spans="1:4" ht="13.5" x14ac:dyDescent="0.25">
      <c r="A745" s="58">
        <v>53849</v>
      </c>
      <c r="B745" s="58" t="s">
        <v>7277</v>
      </c>
      <c r="C745" s="58" t="s">
        <v>73</v>
      </c>
      <c r="D745" s="60">
        <v>82.26</v>
      </c>
    </row>
    <row r="746" spans="1:4" ht="13.5" x14ac:dyDescent="0.25">
      <c r="A746" s="58">
        <v>53857</v>
      </c>
      <c r="B746" s="58" t="s">
        <v>7278</v>
      </c>
      <c r="C746" s="58" t="s">
        <v>73</v>
      </c>
      <c r="D746" s="60">
        <v>66.5</v>
      </c>
    </row>
    <row r="747" spans="1:4" ht="13.5" x14ac:dyDescent="0.25">
      <c r="A747" s="58">
        <v>53858</v>
      </c>
      <c r="B747" s="58" t="s">
        <v>7279</v>
      </c>
      <c r="C747" s="58" t="s">
        <v>73</v>
      </c>
      <c r="D747" s="60">
        <v>44.92</v>
      </c>
    </row>
    <row r="748" spans="1:4" ht="13.5" x14ac:dyDescent="0.25">
      <c r="A748" s="58">
        <v>53861</v>
      </c>
      <c r="B748" s="58" t="s">
        <v>7280</v>
      </c>
      <c r="C748" s="58" t="s">
        <v>73</v>
      </c>
      <c r="D748" s="60">
        <v>64.540000000000006</v>
      </c>
    </row>
    <row r="749" spans="1:4" ht="13.5" x14ac:dyDescent="0.25">
      <c r="A749" s="58">
        <v>53863</v>
      </c>
      <c r="B749" s="58" t="s">
        <v>7281</v>
      </c>
      <c r="C749" s="58" t="s">
        <v>73</v>
      </c>
      <c r="D749" s="60">
        <v>1.67</v>
      </c>
    </row>
    <row r="750" spans="1:4" ht="13.5" x14ac:dyDescent="0.25">
      <c r="A750" s="58">
        <v>53865</v>
      </c>
      <c r="B750" s="58" t="s">
        <v>7282</v>
      </c>
      <c r="C750" s="58" t="s">
        <v>73</v>
      </c>
      <c r="D750" s="60">
        <v>46.33</v>
      </c>
    </row>
    <row r="751" spans="1:4" ht="13.5" x14ac:dyDescent="0.25">
      <c r="A751" s="58">
        <v>53866</v>
      </c>
      <c r="B751" s="58" t="s">
        <v>7283</v>
      </c>
      <c r="C751" s="58" t="s">
        <v>73</v>
      </c>
      <c r="D751" s="60">
        <v>1.76</v>
      </c>
    </row>
    <row r="752" spans="1:4" ht="13.5" x14ac:dyDescent="0.25">
      <c r="A752" s="58">
        <v>53882</v>
      </c>
      <c r="B752" s="58" t="s">
        <v>7284</v>
      </c>
      <c r="C752" s="58" t="s">
        <v>73</v>
      </c>
      <c r="D752" s="60">
        <v>37.549999999999997</v>
      </c>
    </row>
    <row r="753" spans="1:4" ht="13.5" x14ac:dyDescent="0.25">
      <c r="A753" s="58">
        <v>55263</v>
      </c>
      <c r="B753" s="58" t="s">
        <v>7285</v>
      </c>
      <c r="C753" s="58" t="s">
        <v>73</v>
      </c>
      <c r="D753" s="60">
        <v>63.32</v>
      </c>
    </row>
    <row r="754" spans="1:4" ht="13.5" x14ac:dyDescent="0.25">
      <c r="A754" s="58">
        <v>73303</v>
      </c>
      <c r="B754" s="58" t="s">
        <v>7286</v>
      </c>
      <c r="C754" s="58" t="s">
        <v>73</v>
      </c>
      <c r="D754" s="60">
        <v>7.06</v>
      </c>
    </row>
    <row r="755" spans="1:4" ht="13.5" x14ac:dyDescent="0.25">
      <c r="A755" s="58">
        <v>73307</v>
      </c>
      <c r="B755" s="58" t="s">
        <v>7287</v>
      </c>
      <c r="C755" s="58" t="s">
        <v>73</v>
      </c>
      <c r="D755" s="60">
        <v>6.3</v>
      </c>
    </row>
    <row r="756" spans="1:4" ht="13.5" x14ac:dyDescent="0.25">
      <c r="A756" s="58">
        <v>73309</v>
      </c>
      <c r="B756" s="58" t="s">
        <v>7288</v>
      </c>
      <c r="C756" s="58" t="s">
        <v>73</v>
      </c>
      <c r="D756" s="60">
        <v>33.68</v>
      </c>
    </row>
    <row r="757" spans="1:4" ht="13.5" x14ac:dyDescent="0.25">
      <c r="A757" s="58">
        <v>73311</v>
      </c>
      <c r="B757" s="58" t="s">
        <v>7289</v>
      </c>
      <c r="C757" s="58" t="s">
        <v>73</v>
      </c>
      <c r="D757" s="60">
        <v>175.04</v>
      </c>
    </row>
    <row r="758" spans="1:4" ht="13.5" x14ac:dyDescent="0.25">
      <c r="A758" s="58">
        <v>73313</v>
      </c>
      <c r="B758" s="58" t="s">
        <v>7290</v>
      </c>
      <c r="C758" s="58" t="s">
        <v>73</v>
      </c>
      <c r="D758" s="60">
        <v>4.67</v>
      </c>
    </row>
    <row r="759" spans="1:4" ht="13.5" x14ac:dyDescent="0.25">
      <c r="A759" s="58">
        <v>73315</v>
      </c>
      <c r="B759" s="58" t="s">
        <v>7291</v>
      </c>
      <c r="C759" s="58" t="s">
        <v>73</v>
      </c>
      <c r="D759" s="60">
        <v>56.15</v>
      </c>
    </row>
    <row r="760" spans="1:4" ht="13.5" x14ac:dyDescent="0.25">
      <c r="A760" s="58">
        <v>73335</v>
      </c>
      <c r="B760" s="58" t="s">
        <v>7292</v>
      </c>
      <c r="C760" s="58" t="s">
        <v>73</v>
      </c>
      <c r="D760" s="60">
        <v>36.51</v>
      </c>
    </row>
    <row r="761" spans="1:4" ht="13.5" x14ac:dyDescent="0.25">
      <c r="A761" s="58">
        <v>73340</v>
      </c>
      <c r="B761" s="58" t="s">
        <v>7293</v>
      </c>
      <c r="C761" s="58" t="s">
        <v>73</v>
      </c>
      <c r="D761" s="60">
        <v>152.11000000000001</v>
      </c>
    </row>
    <row r="762" spans="1:4" ht="13.5" x14ac:dyDescent="0.25">
      <c r="A762" s="58">
        <v>83361</v>
      </c>
      <c r="B762" s="58" t="s">
        <v>7294</v>
      </c>
      <c r="C762" s="58" t="s">
        <v>73</v>
      </c>
      <c r="D762" s="60">
        <v>42.86</v>
      </c>
    </row>
    <row r="763" spans="1:4" ht="13.5" x14ac:dyDescent="0.25">
      <c r="A763" s="58">
        <v>83761</v>
      </c>
      <c r="B763" s="58" t="s">
        <v>7295</v>
      </c>
      <c r="C763" s="58" t="s">
        <v>73</v>
      </c>
      <c r="D763" s="60">
        <v>9.41</v>
      </c>
    </row>
    <row r="764" spans="1:4" ht="13.5" x14ac:dyDescent="0.25">
      <c r="A764" s="58">
        <v>83762</v>
      </c>
      <c r="B764" s="58" t="s">
        <v>7296</v>
      </c>
      <c r="C764" s="58" t="s">
        <v>73</v>
      </c>
      <c r="D764" s="60">
        <v>8.4</v>
      </c>
    </row>
    <row r="765" spans="1:4" ht="13.5" x14ac:dyDescent="0.25">
      <c r="A765" s="58">
        <v>83763</v>
      </c>
      <c r="B765" s="58" t="s">
        <v>7297</v>
      </c>
      <c r="C765" s="58" t="s">
        <v>73</v>
      </c>
      <c r="D765" s="60">
        <v>49.33</v>
      </c>
    </row>
    <row r="766" spans="1:4" ht="13.5" x14ac:dyDescent="0.25">
      <c r="A766" s="58">
        <v>83764</v>
      </c>
      <c r="B766" s="58" t="s">
        <v>7298</v>
      </c>
      <c r="C766" s="58" t="s">
        <v>73</v>
      </c>
      <c r="D766" s="60">
        <v>1.69</v>
      </c>
    </row>
    <row r="767" spans="1:4" ht="13.5" x14ac:dyDescent="0.25">
      <c r="A767" s="58">
        <v>87026</v>
      </c>
      <c r="B767" s="58" t="s">
        <v>7299</v>
      </c>
      <c r="C767" s="58" t="s">
        <v>73</v>
      </c>
      <c r="D767" s="60">
        <v>0.43</v>
      </c>
    </row>
    <row r="768" spans="1:4" ht="13.5" x14ac:dyDescent="0.25">
      <c r="A768" s="58">
        <v>87441</v>
      </c>
      <c r="B768" s="58" t="s">
        <v>7300</v>
      </c>
      <c r="C768" s="58" t="s">
        <v>73</v>
      </c>
      <c r="D768" s="60">
        <v>0.52</v>
      </c>
    </row>
    <row r="769" spans="1:4" ht="13.5" x14ac:dyDescent="0.25">
      <c r="A769" s="58">
        <v>87442</v>
      </c>
      <c r="B769" s="58" t="s">
        <v>7301</v>
      </c>
      <c r="C769" s="58" t="s">
        <v>73</v>
      </c>
      <c r="D769" s="60">
        <v>0.06</v>
      </c>
    </row>
    <row r="770" spans="1:4" ht="13.5" x14ac:dyDescent="0.25">
      <c r="A770" s="58">
        <v>87443</v>
      </c>
      <c r="B770" s="58" t="s">
        <v>7302</v>
      </c>
      <c r="C770" s="58" t="s">
        <v>73</v>
      </c>
      <c r="D770" s="60">
        <v>0.65</v>
      </c>
    </row>
    <row r="771" spans="1:4" ht="13.5" x14ac:dyDescent="0.25">
      <c r="A771" s="58">
        <v>87444</v>
      </c>
      <c r="B771" s="58" t="s">
        <v>7303</v>
      </c>
      <c r="C771" s="58" t="s">
        <v>73</v>
      </c>
      <c r="D771" s="60">
        <v>4.1100000000000003</v>
      </c>
    </row>
    <row r="772" spans="1:4" ht="13.5" x14ac:dyDescent="0.25">
      <c r="A772" s="58">
        <v>88387</v>
      </c>
      <c r="B772" s="58" t="s">
        <v>7304</v>
      </c>
      <c r="C772" s="58" t="s">
        <v>73</v>
      </c>
      <c r="D772" s="60">
        <v>1.02</v>
      </c>
    </row>
    <row r="773" spans="1:4" ht="13.5" x14ac:dyDescent="0.25">
      <c r="A773" s="58">
        <v>88389</v>
      </c>
      <c r="B773" s="58" t="s">
        <v>7305</v>
      </c>
      <c r="C773" s="58" t="s">
        <v>73</v>
      </c>
      <c r="D773" s="60">
        <v>0.12</v>
      </c>
    </row>
    <row r="774" spans="1:4" ht="13.5" x14ac:dyDescent="0.25">
      <c r="A774" s="58">
        <v>88390</v>
      </c>
      <c r="B774" s="58" t="s">
        <v>7306</v>
      </c>
      <c r="C774" s="58" t="s">
        <v>73</v>
      </c>
      <c r="D774" s="60">
        <v>1.1100000000000001</v>
      </c>
    </row>
    <row r="775" spans="1:4" ht="13.5" x14ac:dyDescent="0.25">
      <c r="A775" s="58">
        <v>88391</v>
      </c>
      <c r="B775" s="58" t="s">
        <v>7307</v>
      </c>
      <c r="C775" s="58" t="s">
        <v>73</v>
      </c>
      <c r="D775" s="60">
        <v>2.87</v>
      </c>
    </row>
    <row r="776" spans="1:4" ht="13.5" x14ac:dyDescent="0.25">
      <c r="A776" s="58">
        <v>88394</v>
      </c>
      <c r="B776" s="58" t="s">
        <v>7308</v>
      </c>
      <c r="C776" s="58" t="s">
        <v>73</v>
      </c>
      <c r="D776" s="60">
        <v>1.21</v>
      </c>
    </row>
    <row r="777" spans="1:4" ht="13.5" x14ac:dyDescent="0.25">
      <c r="A777" s="58">
        <v>88395</v>
      </c>
      <c r="B777" s="58" t="s">
        <v>7309</v>
      </c>
      <c r="C777" s="58" t="s">
        <v>73</v>
      </c>
      <c r="D777" s="60">
        <v>0.14000000000000001</v>
      </c>
    </row>
    <row r="778" spans="1:4" ht="13.5" x14ac:dyDescent="0.25">
      <c r="A778" s="58">
        <v>88396</v>
      </c>
      <c r="B778" s="58" t="s">
        <v>7310</v>
      </c>
      <c r="C778" s="58" t="s">
        <v>73</v>
      </c>
      <c r="D778" s="60">
        <v>1.33</v>
      </c>
    </row>
    <row r="779" spans="1:4" ht="13.5" x14ac:dyDescent="0.25">
      <c r="A779" s="58">
        <v>88397</v>
      </c>
      <c r="B779" s="58" t="s">
        <v>7311</v>
      </c>
      <c r="C779" s="58" t="s">
        <v>73</v>
      </c>
      <c r="D779" s="60">
        <v>4.3099999999999996</v>
      </c>
    </row>
    <row r="780" spans="1:4" ht="13.5" x14ac:dyDescent="0.25">
      <c r="A780" s="58">
        <v>88400</v>
      </c>
      <c r="B780" s="58" t="s">
        <v>7312</v>
      </c>
      <c r="C780" s="58" t="s">
        <v>73</v>
      </c>
      <c r="D780" s="60">
        <v>0.96</v>
      </c>
    </row>
    <row r="781" spans="1:4" ht="13.5" x14ac:dyDescent="0.25">
      <c r="A781" s="58">
        <v>88401</v>
      </c>
      <c r="B781" s="58" t="s">
        <v>7313</v>
      </c>
      <c r="C781" s="58" t="s">
        <v>73</v>
      </c>
      <c r="D781" s="60">
        <v>0.11</v>
      </c>
    </row>
    <row r="782" spans="1:4" ht="13.5" x14ac:dyDescent="0.25">
      <c r="A782" s="58">
        <v>88402</v>
      </c>
      <c r="B782" s="58" t="s">
        <v>7314</v>
      </c>
      <c r="C782" s="58" t="s">
        <v>73</v>
      </c>
      <c r="D782" s="60">
        <v>1.05</v>
      </c>
    </row>
    <row r="783" spans="1:4" ht="13.5" x14ac:dyDescent="0.25">
      <c r="A783" s="58">
        <v>88403</v>
      </c>
      <c r="B783" s="58" t="s">
        <v>7315</v>
      </c>
      <c r="C783" s="58" t="s">
        <v>73</v>
      </c>
      <c r="D783" s="60">
        <v>1.72</v>
      </c>
    </row>
    <row r="784" spans="1:4" ht="13.5" x14ac:dyDescent="0.25">
      <c r="A784" s="58">
        <v>88419</v>
      </c>
      <c r="B784" s="58" t="s">
        <v>7316</v>
      </c>
      <c r="C784" s="58" t="s">
        <v>73</v>
      </c>
      <c r="D784" s="60">
        <v>6.29</v>
      </c>
    </row>
    <row r="785" spans="1:4" ht="13.5" x14ac:dyDescent="0.25">
      <c r="A785" s="58">
        <v>88422</v>
      </c>
      <c r="B785" s="58" t="s">
        <v>7317</v>
      </c>
      <c r="C785" s="58" t="s">
        <v>73</v>
      </c>
      <c r="D785" s="60">
        <v>0.74</v>
      </c>
    </row>
    <row r="786" spans="1:4" ht="13.5" x14ac:dyDescent="0.25">
      <c r="A786" s="58">
        <v>88425</v>
      </c>
      <c r="B786" s="58" t="s">
        <v>7318</v>
      </c>
      <c r="C786" s="58" t="s">
        <v>73</v>
      </c>
      <c r="D786" s="60">
        <v>7.86</v>
      </c>
    </row>
    <row r="787" spans="1:4" ht="13.5" x14ac:dyDescent="0.25">
      <c r="A787" s="58">
        <v>88427</v>
      </c>
      <c r="B787" s="58" t="s">
        <v>7319</v>
      </c>
      <c r="C787" s="58" t="s">
        <v>73</v>
      </c>
      <c r="D787" s="60">
        <v>0.97</v>
      </c>
    </row>
    <row r="788" spans="1:4" ht="13.5" x14ac:dyDescent="0.25">
      <c r="A788" s="58">
        <v>88434</v>
      </c>
      <c r="B788" s="58" t="s">
        <v>7320</v>
      </c>
      <c r="C788" s="58" t="s">
        <v>73</v>
      </c>
      <c r="D788" s="60">
        <v>8.34</v>
      </c>
    </row>
    <row r="789" spans="1:4" ht="13.5" x14ac:dyDescent="0.25">
      <c r="A789" s="58">
        <v>88435</v>
      </c>
      <c r="B789" s="58" t="s">
        <v>7321</v>
      </c>
      <c r="C789" s="58" t="s">
        <v>73</v>
      </c>
      <c r="D789" s="60">
        <v>0.99</v>
      </c>
    </row>
    <row r="790" spans="1:4" ht="13.5" x14ac:dyDescent="0.25">
      <c r="A790" s="58">
        <v>88436</v>
      </c>
      <c r="B790" s="58" t="s">
        <v>7322</v>
      </c>
      <c r="C790" s="58" t="s">
        <v>73</v>
      </c>
      <c r="D790" s="60">
        <v>10.42</v>
      </c>
    </row>
    <row r="791" spans="1:4" ht="13.5" x14ac:dyDescent="0.25">
      <c r="A791" s="58">
        <v>88437</v>
      </c>
      <c r="B791" s="58" t="s">
        <v>7323</v>
      </c>
      <c r="C791" s="58" t="s">
        <v>73</v>
      </c>
      <c r="D791" s="60">
        <v>0.97</v>
      </c>
    </row>
    <row r="792" spans="1:4" ht="13.5" x14ac:dyDescent="0.25">
      <c r="A792" s="58">
        <v>88569</v>
      </c>
      <c r="B792" s="58" t="s">
        <v>7324</v>
      </c>
      <c r="C792" s="58" t="s">
        <v>73</v>
      </c>
      <c r="D792" s="60">
        <v>3.63</v>
      </c>
    </row>
    <row r="793" spans="1:4" ht="13.5" x14ac:dyDescent="0.25">
      <c r="A793" s="58">
        <v>88570</v>
      </c>
      <c r="B793" s="58" t="s">
        <v>7325</v>
      </c>
      <c r="C793" s="58" t="s">
        <v>73</v>
      </c>
      <c r="D793" s="60">
        <v>0.6</v>
      </c>
    </row>
    <row r="794" spans="1:4" ht="13.5" x14ac:dyDescent="0.25">
      <c r="A794" s="58">
        <v>88826</v>
      </c>
      <c r="B794" s="58" t="s">
        <v>7326</v>
      </c>
      <c r="C794" s="58" t="s">
        <v>73</v>
      </c>
      <c r="D794" s="60">
        <v>0.38</v>
      </c>
    </row>
    <row r="795" spans="1:4" ht="13.5" x14ac:dyDescent="0.25">
      <c r="A795" s="58">
        <v>88827</v>
      </c>
      <c r="B795" s="58" t="s">
        <v>7327</v>
      </c>
      <c r="C795" s="58" t="s">
        <v>73</v>
      </c>
      <c r="D795" s="60">
        <v>0.04</v>
      </c>
    </row>
    <row r="796" spans="1:4" ht="13.5" x14ac:dyDescent="0.25">
      <c r="A796" s="58">
        <v>88828</v>
      </c>
      <c r="B796" s="58" t="s">
        <v>7328</v>
      </c>
      <c r="C796" s="58" t="s">
        <v>73</v>
      </c>
      <c r="D796" s="60">
        <v>0.42</v>
      </c>
    </row>
    <row r="797" spans="1:4" ht="13.5" x14ac:dyDescent="0.25">
      <c r="A797" s="58">
        <v>88829</v>
      </c>
      <c r="B797" s="58" t="s">
        <v>7329</v>
      </c>
      <c r="C797" s="58" t="s">
        <v>73</v>
      </c>
      <c r="D797" s="60">
        <v>1.1499999999999999</v>
      </c>
    </row>
    <row r="798" spans="1:4" ht="13.5" x14ac:dyDescent="0.25">
      <c r="A798" s="58">
        <v>88832</v>
      </c>
      <c r="B798" s="58" t="s">
        <v>7330</v>
      </c>
      <c r="C798" s="58" t="s">
        <v>73</v>
      </c>
      <c r="D798" s="60">
        <v>44.68</v>
      </c>
    </row>
    <row r="799" spans="1:4" ht="13.5" x14ac:dyDescent="0.25">
      <c r="A799" s="58">
        <v>88834</v>
      </c>
      <c r="B799" s="58" t="s">
        <v>7331</v>
      </c>
      <c r="C799" s="58" t="s">
        <v>73</v>
      </c>
      <c r="D799" s="60">
        <v>6.06</v>
      </c>
    </row>
    <row r="800" spans="1:4" ht="13.5" x14ac:dyDescent="0.25">
      <c r="A800" s="58">
        <v>88835</v>
      </c>
      <c r="B800" s="58" t="s">
        <v>7332</v>
      </c>
      <c r="C800" s="58" t="s">
        <v>73</v>
      </c>
      <c r="D800" s="60">
        <v>55.85</v>
      </c>
    </row>
    <row r="801" spans="1:4" ht="13.5" x14ac:dyDescent="0.25">
      <c r="A801" s="58">
        <v>88836</v>
      </c>
      <c r="B801" s="58" t="s">
        <v>7333</v>
      </c>
      <c r="C801" s="58" t="s">
        <v>73</v>
      </c>
      <c r="D801" s="60">
        <v>62.73</v>
      </c>
    </row>
    <row r="802" spans="1:4" ht="13.5" x14ac:dyDescent="0.25">
      <c r="A802" s="58">
        <v>88839</v>
      </c>
      <c r="B802" s="58" t="s">
        <v>7334</v>
      </c>
      <c r="C802" s="58" t="s">
        <v>73</v>
      </c>
      <c r="D802" s="60">
        <v>32.380000000000003</v>
      </c>
    </row>
    <row r="803" spans="1:4" ht="13.5" x14ac:dyDescent="0.25">
      <c r="A803" s="58">
        <v>88840</v>
      </c>
      <c r="B803" s="58" t="s">
        <v>7335</v>
      </c>
      <c r="C803" s="58" t="s">
        <v>73</v>
      </c>
      <c r="D803" s="60">
        <v>7.29</v>
      </c>
    </row>
    <row r="804" spans="1:4" ht="13.5" x14ac:dyDescent="0.25">
      <c r="A804" s="58">
        <v>88841</v>
      </c>
      <c r="B804" s="58" t="s">
        <v>7336</v>
      </c>
      <c r="C804" s="58" t="s">
        <v>73</v>
      </c>
      <c r="D804" s="60">
        <v>57.9</v>
      </c>
    </row>
    <row r="805" spans="1:4" ht="13.5" x14ac:dyDescent="0.25">
      <c r="A805" s="58">
        <v>88842</v>
      </c>
      <c r="B805" s="58" t="s">
        <v>7337</v>
      </c>
      <c r="C805" s="58" t="s">
        <v>73</v>
      </c>
      <c r="D805" s="60">
        <v>76.790000000000006</v>
      </c>
    </row>
    <row r="806" spans="1:4" ht="13.5" x14ac:dyDescent="0.25">
      <c r="A806" s="58">
        <v>88847</v>
      </c>
      <c r="B806" s="58" t="s">
        <v>7338</v>
      </c>
      <c r="C806" s="58" t="s">
        <v>73</v>
      </c>
      <c r="D806" s="60">
        <v>20.88</v>
      </c>
    </row>
    <row r="807" spans="1:4" ht="13.5" x14ac:dyDescent="0.25">
      <c r="A807" s="58">
        <v>88848</v>
      </c>
      <c r="B807" s="58" t="s">
        <v>7339</v>
      </c>
      <c r="C807" s="58" t="s">
        <v>73</v>
      </c>
      <c r="D807" s="60">
        <v>4.38</v>
      </c>
    </row>
    <row r="808" spans="1:4" ht="13.5" x14ac:dyDescent="0.25">
      <c r="A808" s="58">
        <v>88853</v>
      </c>
      <c r="B808" s="58" t="s">
        <v>7340</v>
      </c>
      <c r="C808" s="58" t="s">
        <v>73</v>
      </c>
      <c r="D808" s="60">
        <v>0.24</v>
      </c>
    </row>
    <row r="809" spans="1:4" ht="13.5" x14ac:dyDescent="0.25">
      <c r="A809" s="58">
        <v>88854</v>
      </c>
      <c r="B809" s="58" t="s">
        <v>7341</v>
      </c>
      <c r="C809" s="58" t="s">
        <v>73</v>
      </c>
      <c r="D809" s="60">
        <v>0.02</v>
      </c>
    </row>
    <row r="810" spans="1:4" ht="13.5" x14ac:dyDescent="0.25">
      <c r="A810" s="58">
        <v>88855</v>
      </c>
      <c r="B810" s="58" t="s">
        <v>7342</v>
      </c>
      <c r="C810" s="58" t="s">
        <v>73</v>
      </c>
      <c r="D810" s="60">
        <v>3.91</v>
      </c>
    </row>
    <row r="811" spans="1:4" ht="13.5" x14ac:dyDescent="0.25">
      <c r="A811" s="58">
        <v>88856</v>
      </c>
      <c r="B811" s="58" t="s">
        <v>7343</v>
      </c>
      <c r="C811" s="58" t="s">
        <v>73</v>
      </c>
      <c r="D811" s="60">
        <v>0.54</v>
      </c>
    </row>
    <row r="812" spans="1:4" ht="13.5" x14ac:dyDescent="0.25">
      <c r="A812" s="58">
        <v>88857</v>
      </c>
      <c r="B812" s="58" t="s">
        <v>7344</v>
      </c>
      <c r="C812" s="58" t="s">
        <v>73</v>
      </c>
      <c r="D812" s="60">
        <v>26.41</v>
      </c>
    </row>
    <row r="813" spans="1:4" ht="13.5" x14ac:dyDescent="0.25">
      <c r="A813" s="58">
        <v>88858</v>
      </c>
      <c r="B813" s="58" t="s">
        <v>7345</v>
      </c>
      <c r="C813" s="58" t="s">
        <v>73</v>
      </c>
      <c r="D813" s="60">
        <v>3.58</v>
      </c>
    </row>
    <row r="814" spans="1:4" ht="13.5" x14ac:dyDescent="0.25">
      <c r="A814" s="58">
        <v>88859</v>
      </c>
      <c r="B814" s="58" t="s">
        <v>7346</v>
      </c>
      <c r="C814" s="58" t="s">
        <v>73</v>
      </c>
      <c r="D814" s="60">
        <v>23.49</v>
      </c>
    </row>
    <row r="815" spans="1:4" ht="13.5" x14ac:dyDescent="0.25">
      <c r="A815" s="58">
        <v>88860</v>
      </c>
      <c r="B815" s="58" t="s">
        <v>7347</v>
      </c>
      <c r="C815" s="58" t="s">
        <v>73</v>
      </c>
      <c r="D815" s="60">
        <v>3.18</v>
      </c>
    </row>
    <row r="816" spans="1:4" ht="13.5" x14ac:dyDescent="0.25">
      <c r="A816" s="58">
        <v>88900</v>
      </c>
      <c r="B816" s="58" t="s">
        <v>7348</v>
      </c>
      <c r="C816" s="58" t="s">
        <v>73</v>
      </c>
      <c r="D816" s="60">
        <v>52.09</v>
      </c>
    </row>
    <row r="817" spans="1:4" ht="13.5" x14ac:dyDescent="0.25">
      <c r="A817" s="58">
        <v>88902</v>
      </c>
      <c r="B817" s="58" t="s">
        <v>7349</v>
      </c>
      <c r="C817" s="58" t="s">
        <v>73</v>
      </c>
      <c r="D817" s="60">
        <v>7.07</v>
      </c>
    </row>
    <row r="818" spans="1:4" ht="13.5" x14ac:dyDescent="0.25">
      <c r="A818" s="58">
        <v>88903</v>
      </c>
      <c r="B818" s="58" t="s">
        <v>7350</v>
      </c>
      <c r="C818" s="58" t="s">
        <v>73</v>
      </c>
      <c r="D818" s="60">
        <v>65.12</v>
      </c>
    </row>
    <row r="819" spans="1:4" ht="13.5" x14ac:dyDescent="0.25">
      <c r="A819" s="58">
        <v>88904</v>
      </c>
      <c r="B819" s="58" t="s">
        <v>7351</v>
      </c>
      <c r="C819" s="58" t="s">
        <v>73</v>
      </c>
      <c r="D819" s="60">
        <v>88.37</v>
      </c>
    </row>
    <row r="820" spans="1:4" ht="13.5" x14ac:dyDescent="0.25">
      <c r="A820" s="58">
        <v>89009</v>
      </c>
      <c r="B820" s="58" t="s">
        <v>7352</v>
      </c>
      <c r="C820" s="58" t="s">
        <v>73</v>
      </c>
      <c r="D820" s="60">
        <v>40.11</v>
      </c>
    </row>
    <row r="821" spans="1:4" ht="13.5" x14ac:dyDescent="0.25">
      <c r="A821" s="58">
        <v>89010</v>
      </c>
      <c r="B821" s="58" t="s">
        <v>7353</v>
      </c>
      <c r="C821" s="58" t="s">
        <v>73</v>
      </c>
      <c r="D821" s="60">
        <v>9.0299999999999994</v>
      </c>
    </row>
    <row r="822" spans="1:4" ht="13.5" x14ac:dyDescent="0.25">
      <c r="A822" s="58">
        <v>89011</v>
      </c>
      <c r="B822" s="58" t="s">
        <v>7354</v>
      </c>
      <c r="C822" s="58" t="s">
        <v>73</v>
      </c>
      <c r="D822" s="60">
        <v>25.48</v>
      </c>
    </row>
    <row r="823" spans="1:4" ht="13.5" x14ac:dyDescent="0.25">
      <c r="A823" s="58">
        <v>89012</v>
      </c>
      <c r="B823" s="58" t="s">
        <v>7355</v>
      </c>
      <c r="C823" s="58" t="s">
        <v>73</v>
      </c>
      <c r="D823" s="60">
        <v>3.45</v>
      </c>
    </row>
    <row r="824" spans="1:4" ht="13.5" x14ac:dyDescent="0.25">
      <c r="A824" s="58">
        <v>89013</v>
      </c>
      <c r="B824" s="58" t="s">
        <v>7356</v>
      </c>
      <c r="C824" s="58" t="s">
        <v>73</v>
      </c>
      <c r="D824" s="60">
        <v>131.41</v>
      </c>
    </row>
    <row r="825" spans="1:4" ht="13.5" x14ac:dyDescent="0.25">
      <c r="A825" s="58">
        <v>89014</v>
      </c>
      <c r="B825" s="58" t="s">
        <v>7357</v>
      </c>
      <c r="C825" s="58" t="s">
        <v>73</v>
      </c>
      <c r="D825" s="60">
        <v>29.57</v>
      </c>
    </row>
    <row r="826" spans="1:4" ht="13.5" x14ac:dyDescent="0.25">
      <c r="A826" s="58">
        <v>89015</v>
      </c>
      <c r="B826" s="58" t="s">
        <v>7358</v>
      </c>
      <c r="C826" s="58" t="s">
        <v>73</v>
      </c>
      <c r="D826" s="60">
        <v>4.5199999999999996</v>
      </c>
    </row>
    <row r="827" spans="1:4" ht="13.5" x14ac:dyDescent="0.25">
      <c r="A827" s="58">
        <v>89016</v>
      </c>
      <c r="B827" s="58" t="s">
        <v>7359</v>
      </c>
      <c r="C827" s="58" t="s">
        <v>73</v>
      </c>
      <c r="D827" s="60">
        <v>0.61</v>
      </c>
    </row>
    <row r="828" spans="1:4" ht="13.5" x14ac:dyDescent="0.25">
      <c r="A828" s="58">
        <v>89017</v>
      </c>
      <c r="B828" s="58" t="s">
        <v>7360</v>
      </c>
      <c r="C828" s="58" t="s">
        <v>73</v>
      </c>
      <c r="D828" s="60">
        <v>39.869999999999997</v>
      </c>
    </row>
    <row r="829" spans="1:4" ht="13.5" x14ac:dyDescent="0.25">
      <c r="A829" s="58">
        <v>89018</v>
      </c>
      <c r="B829" s="58" t="s">
        <v>7361</v>
      </c>
      <c r="C829" s="58" t="s">
        <v>73</v>
      </c>
      <c r="D829" s="60">
        <v>8.9700000000000006</v>
      </c>
    </row>
    <row r="830" spans="1:4" ht="13.5" x14ac:dyDescent="0.25">
      <c r="A830" s="58">
        <v>89019</v>
      </c>
      <c r="B830" s="58" t="s">
        <v>7362</v>
      </c>
      <c r="C830" s="58" t="s">
        <v>73</v>
      </c>
      <c r="D830" s="60">
        <v>0.39</v>
      </c>
    </row>
    <row r="831" spans="1:4" ht="13.5" x14ac:dyDescent="0.25">
      <c r="A831" s="58">
        <v>89020</v>
      </c>
      <c r="B831" s="58" t="s">
        <v>7363</v>
      </c>
      <c r="C831" s="58" t="s">
        <v>73</v>
      </c>
      <c r="D831" s="60">
        <v>0.04</v>
      </c>
    </row>
    <row r="832" spans="1:4" ht="13.5" x14ac:dyDescent="0.25">
      <c r="A832" s="58">
        <v>89023</v>
      </c>
      <c r="B832" s="58" t="s">
        <v>7364</v>
      </c>
      <c r="C832" s="58" t="s">
        <v>73</v>
      </c>
      <c r="D832" s="60">
        <v>3.69</v>
      </c>
    </row>
    <row r="833" spans="1:4" ht="13.5" x14ac:dyDescent="0.25">
      <c r="A833" s="58">
        <v>89024</v>
      </c>
      <c r="B833" s="58" t="s">
        <v>7365</v>
      </c>
      <c r="C833" s="58" t="s">
        <v>73</v>
      </c>
      <c r="D833" s="60">
        <v>0.65</v>
      </c>
    </row>
    <row r="834" spans="1:4" ht="13.5" x14ac:dyDescent="0.25">
      <c r="A834" s="58">
        <v>89025</v>
      </c>
      <c r="B834" s="58" t="s">
        <v>7366</v>
      </c>
      <c r="C834" s="58" t="s">
        <v>73</v>
      </c>
      <c r="D834" s="60">
        <v>4.6100000000000003</v>
      </c>
    </row>
    <row r="835" spans="1:4" ht="13.5" x14ac:dyDescent="0.25">
      <c r="A835" s="58">
        <v>89026</v>
      </c>
      <c r="B835" s="58" t="s">
        <v>7367</v>
      </c>
      <c r="C835" s="58" t="s">
        <v>73</v>
      </c>
      <c r="D835" s="60">
        <v>167.99</v>
      </c>
    </row>
    <row r="836" spans="1:4" ht="13.5" x14ac:dyDescent="0.25">
      <c r="A836" s="58">
        <v>89029</v>
      </c>
      <c r="B836" s="58" t="s">
        <v>7368</v>
      </c>
      <c r="C836" s="58" t="s">
        <v>73</v>
      </c>
      <c r="D836" s="60">
        <v>30.94</v>
      </c>
    </row>
    <row r="837" spans="1:4" ht="13.5" x14ac:dyDescent="0.25">
      <c r="A837" s="58">
        <v>89030</v>
      </c>
      <c r="B837" s="58" t="s">
        <v>7369</v>
      </c>
      <c r="C837" s="58" t="s">
        <v>73</v>
      </c>
      <c r="D837" s="60">
        <v>6.96</v>
      </c>
    </row>
    <row r="838" spans="1:4" ht="13.5" x14ac:dyDescent="0.25">
      <c r="A838" s="58">
        <v>89033</v>
      </c>
      <c r="B838" s="58" t="s">
        <v>7370</v>
      </c>
      <c r="C838" s="58" t="s">
        <v>73</v>
      </c>
      <c r="D838" s="60">
        <v>14.49</v>
      </c>
    </row>
    <row r="839" spans="1:4" ht="13.5" x14ac:dyDescent="0.25">
      <c r="A839" s="58">
        <v>89034</v>
      </c>
      <c r="B839" s="58" t="s">
        <v>7371</v>
      </c>
      <c r="C839" s="58" t="s">
        <v>73</v>
      </c>
      <c r="D839" s="60">
        <v>2.0099999999999998</v>
      </c>
    </row>
    <row r="840" spans="1:4" ht="13.5" x14ac:dyDescent="0.25">
      <c r="A840" s="58">
        <v>89128</v>
      </c>
      <c r="B840" s="58" t="s">
        <v>7372</v>
      </c>
      <c r="C840" s="58" t="s">
        <v>73</v>
      </c>
      <c r="D840" s="60">
        <v>37.24</v>
      </c>
    </row>
    <row r="841" spans="1:4" ht="13.5" x14ac:dyDescent="0.25">
      <c r="A841" s="58">
        <v>89129</v>
      </c>
      <c r="B841" s="58" t="s">
        <v>7373</v>
      </c>
      <c r="C841" s="58" t="s">
        <v>73</v>
      </c>
      <c r="D841" s="60">
        <v>5.05</v>
      </c>
    </row>
    <row r="842" spans="1:4" ht="13.5" x14ac:dyDescent="0.25">
      <c r="A842" s="58">
        <v>89130</v>
      </c>
      <c r="B842" s="58" t="s">
        <v>7374</v>
      </c>
      <c r="C842" s="58" t="s">
        <v>73</v>
      </c>
      <c r="D842" s="60">
        <v>51.63</v>
      </c>
    </row>
    <row r="843" spans="1:4" ht="13.5" x14ac:dyDescent="0.25">
      <c r="A843" s="58">
        <v>89131</v>
      </c>
      <c r="B843" s="58" t="s">
        <v>7375</v>
      </c>
      <c r="C843" s="58" t="s">
        <v>73</v>
      </c>
      <c r="D843" s="60">
        <v>7</v>
      </c>
    </row>
    <row r="844" spans="1:4" ht="13.5" x14ac:dyDescent="0.25">
      <c r="A844" s="58">
        <v>89210</v>
      </c>
      <c r="B844" s="58" t="s">
        <v>7376</v>
      </c>
      <c r="C844" s="58" t="s">
        <v>73</v>
      </c>
      <c r="D844" s="60">
        <v>32.39</v>
      </c>
    </row>
    <row r="845" spans="1:4" ht="13.5" x14ac:dyDescent="0.25">
      <c r="A845" s="58">
        <v>89211</v>
      </c>
      <c r="B845" s="58" t="s">
        <v>7377</v>
      </c>
      <c r="C845" s="58" t="s">
        <v>73</v>
      </c>
      <c r="D845" s="60">
        <v>4.49</v>
      </c>
    </row>
    <row r="846" spans="1:4" ht="13.5" x14ac:dyDescent="0.25">
      <c r="A846" s="58">
        <v>89212</v>
      </c>
      <c r="B846" s="58" t="s">
        <v>7378</v>
      </c>
      <c r="C846" s="58" t="s">
        <v>73</v>
      </c>
      <c r="D846" s="60">
        <v>28.91</v>
      </c>
    </row>
    <row r="847" spans="1:4" ht="13.5" x14ac:dyDescent="0.25">
      <c r="A847" s="58">
        <v>89213</v>
      </c>
      <c r="B847" s="58" t="s">
        <v>7379</v>
      </c>
      <c r="C847" s="58" t="s">
        <v>73</v>
      </c>
      <c r="D847" s="60">
        <v>4.55</v>
      </c>
    </row>
    <row r="848" spans="1:4" ht="13.5" x14ac:dyDescent="0.25">
      <c r="A848" s="58">
        <v>89214</v>
      </c>
      <c r="B848" s="58" t="s">
        <v>7380</v>
      </c>
      <c r="C848" s="58" t="s">
        <v>73</v>
      </c>
      <c r="D848" s="60">
        <v>27.14</v>
      </c>
    </row>
    <row r="849" spans="1:4" ht="13.5" x14ac:dyDescent="0.25">
      <c r="A849" s="58">
        <v>89215</v>
      </c>
      <c r="B849" s="58" t="s">
        <v>7381</v>
      </c>
      <c r="C849" s="58" t="s">
        <v>73</v>
      </c>
      <c r="D849" s="60">
        <v>91.25</v>
      </c>
    </row>
    <row r="850" spans="1:4" ht="13.5" x14ac:dyDescent="0.25">
      <c r="A850" s="58">
        <v>89221</v>
      </c>
      <c r="B850" s="58" t="s">
        <v>7382</v>
      </c>
      <c r="C850" s="58" t="s">
        <v>73</v>
      </c>
      <c r="D850" s="60">
        <v>1.56</v>
      </c>
    </row>
    <row r="851" spans="1:4" ht="13.5" x14ac:dyDescent="0.25">
      <c r="A851" s="58">
        <v>89222</v>
      </c>
      <c r="B851" s="58" t="s">
        <v>7383</v>
      </c>
      <c r="C851" s="58" t="s">
        <v>73</v>
      </c>
      <c r="D851" s="60">
        <v>0.18</v>
      </c>
    </row>
    <row r="852" spans="1:4" ht="13.5" x14ac:dyDescent="0.25">
      <c r="A852" s="58">
        <v>89223</v>
      </c>
      <c r="B852" s="58" t="s">
        <v>7384</v>
      </c>
      <c r="C852" s="58" t="s">
        <v>73</v>
      </c>
      <c r="D852" s="60">
        <v>1.71</v>
      </c>
    </row>
    <row r="853" spans="1:4" ht="13.5" x14ac:dyDescent="0.25">
      <c r="A853" s="58">
        <v>89224</v>
      </c>
      <c r="B853" s="58" t="s">
        <v>7385</v>
      </c>
      <c r="C853" s="58" t="s">
        <v>73</v>
      </c>
      <c r="D853" s="60">
        <v>2.2999999999999998</v>
      </c>
    </row>
    <row r="854" spans="1:4" ht="13.5" x14ac:dyDescent="0.25">
      <c r="A854" s="58">
        <v>89228</v>
      </c>
      <c r="B854" s="58" t="s">
        <v>7386</v>
      </c>
      <c r="C854" s="58" t="s">
        <v>73</v>
      </c>
      <c r="D854" s="60">
        <v>47.8</v>
      </c>
    </row>
    <row r="855" spans="1:4" ht="13.5" x14ac:dyDescent="0.25">
      <c r="A855" s="58">
        <v>89229</v>
      </c>
      <c r="B855" s="58" t="s">
        <v>7387</v>
      </c>
      <c r="C855" s="58" t="s">
        <v>73</v>
      </c>
      <c r="D855" s="60">
        <v>8.6</v>
      </c>
    </row>
    <row r="856" spans="1:4" ht="13.5" x14ac:dyDescent="0.25">
      <c r="A856" s="58">
        <v>89230</v>
      </c>
      <c r="B856" s="58" t="s">
        <v>7388</v>
      </c>
      <c r="C856" s="58" t="s">
        <v>73</v>
      </c>
      <c r="D856" s="60">
        <v>140.84</v>
      </c>
    </row>
    <row r="857" spans="1:4" ht="13.5" x14ac:dyDescent="0.25">
      <c r="A857" s="58">
        <v>89231</v>
      </c>
      <c r="B857" s="58" t="s">
        <v>7389</v>
      </c>
      <c r="C857" s="58" t="s">
        <v>73</v>
      </c>
      <c r="D857" s="60">
        <v>22.31</v>
      </c>
    </row>
    <row r="858" spans="1:4" ht="13.5" x14ac:dyDescent="0.25">
      <c r="A858" s="58">
        <v>89232</v>
      </c>
      <c r="B858" s="58" t="s">
        <v>7390</v>
      </c>
      <c r="C858" s="58" t="s">
        <v>73</v>
      </c>
      <c r="D858" s="60">
        <v>251.22</v>
      </c>
    </row>
    <row r="859" spans="1:4" ht="13.5" x14ac:dyDescent="0.25">
      <c r="A859" s="58">
        <v>89233</v>
      </c>
      <c r="B859" s="58" t="s">
        <v>7391</v>
      </c>
      <c r="C859" s="58" t="s">
        <v>73</v>
      </c>
      <c r="D859" s="60">
        <v>164.22</v>
      </c>
    </row>
    <row r="860" spans="1:4" ht="13.5" x14ac:dyDescent="0.25">
      <c r="A860" s="58">
        <v>89236</v>
      </c>
      <c r="B860" s="58" t="s">
        <v>7392</v>
      </c>
      <c r="C860" s="58" t="s">
        <v>73</v>
      </c>
      <c r="D860" s="60">
        <v>329</v>
      </c>
    </row>
    <row r="861" spans="1:4" ht="13.5" x14ac:dyDescent="0.25">
      <c r="A861" s="58">
        <v>89237</v>
      </c>
      <c r="B861" s="58" t="s">
        <v>7393</v>
      </c>
      <c r="C861" s="58" t="s">
        <v>73</v>
      </c>
      <c r="D861" s="60">
        <v>52.13</v>
      </c>
    </row>
    <row r="862" spans="1:4" ht="13.5" x14ac:dyDescent="0.25">
      <c r="A862" s="58">
        <v>89238</v>
      </c>
      <c r="B862" s="58" t="s">
        <v>7394</v>
      </c>
      <c r="C862" s="58" t="s">
        <v>73</v>
      </c>
      <c r="D862" s="60">
        <v>586.85</v>
      </c>
    </row>
    <row r="863" spans="1:4" ht="13.5" x14ac:dyDescent="0.25">
      <c r="A863" s="58">
        <v>89239</v>
      </c>
      <c r="B863" s="58" t="s">
        <v>7395</v>
      </c>
      <c r="C863" s="58" t="s">
        <v>73</v>
      </c>
      <c r="D863" s="60">
        <v>434.29</v>
      </c>
    </row>
    <row r="864" spans="1:4" ht="13.5" x14ac:dyDescent="0.25">
      <c r="A864" s="58">
        <v>89240</v>
      </c>
      <c r="B864" s="58" t="s">
        <v>7396</v>
      </c>
      <c r="C864" s="58" t="s">
        <v>73</v>
      </c>
      <c r="D864" s="60">
        <v>100.96</v>
      </c>
    </row>
    <row r="865" spans="1:4" ht="13.5" x14ac:dyDescent="0.25">
      <c r="A865" s="58">
        <v>89241</v>
      </c>
      <c r="B865" s="58" t="s">
        <v>7397</v>
      </c>
      <c r="C865" s="58" t="s">
        <v>73</v>
      </c>
      <c r="D865" s="60">
        <v>18.170000000000002</v>
      </c>
    </row>
    <row r="866" spans="1:4" ht="13.5" x14ac:dyDescent="0.25">
      <c r="A866" s="58">
        <v>89246</v>
      </c>
      <c r="B866" s="58" t="s">
        <v>7398</v>
      </c>
      <c r="C866" s="58" t="s">
        <v>73</v>
      </c>
      <c r="D866" s="60">
        <v>285.88</v>
      </c>
    </row>
    <row r="867" spans="1:4" ht="13.5" x14ac:dyDescent="0.25">
      <c r="A867" s="58">
        <v>89247</v>
      </c>
      <c r="B867" s="58" t="s">
        <v>7399</v>
      </c>
      <c r="C867" s="58" t="s">
        <v>73</v>
      </c>
      <c r="D867" s="60">
        <v>45.3</v>
      </c>
    </row>
    <row r="868" spans="1:4" ht="13.5" x14ac:dyDescent="0.25">
      <c r="A868" s="58">
        <v>89248</v>
      </c>
      <c r="B868" s="58" t="s">
        <v>7400</v>
      </c>
      <c r="C868" s="58" t="s">
        <v>73</v>
      </c>
      <c r="D868" s="60">
        <v>509.93</v>
      </c>
    </row>
    <row r="869" spans="1:4" ht="13.5" x14ac:dyDescent="0.25">
      <c r="A869" s="58">
        <v>89249</v>
      </c>
      <c r="B869" s="58" t="s">
        <v>7401</v>
      </c>
      <c r="C869" s="58" t="s">
        <v>73</v>
      </c>
      <c r="D869" s="60">
        <v>370.2</v>
      </c>
    </row>
    <row r="870" spans="1:4" ht="13.5" x14ac:dyDescent="0.25">
      <c r="A870" s="58">
        <v>89253</v>
      </c>
      <c r="B870" s="58" t="s">
        <v>7402</v>
      </c>
      <c r="C870" s="58" t="s">
        <v>73</v>
      </c>
      <c r="D870" s="60">
        <v>82.74</v>
      </c>
    </row>
    <row r="871" spans="1:4" ht="13.5" x14ac:dyDescent="0.25">
      <c r="A871" s="58">
        <v>89254</v>
      </c>
      <c r="B871" s="58" t="s">
        <v>7403</v>
      </c>
      <c r="C871" s="58" t="s">
        <v>73</v>
      </c>
      <c r="D871" s="60">
        <v>14.89</v>
      </c>
    </row>
    <row r="872" spans="1:4" ht="13.5" x14ac:dyDescent="0.25">
      <c r="A872" s="58">
        <v>89255</v>
      </c>
      <c r="B872" s="58" t="s">
        <v>7404</v>
      </c>
      <c r="C872" s="58" t="s">
        <v>73</v>
      </c>
      <c r="D872" s="60">
        <v>133</v>
      </c>
    </row>
    <row r="873" spans="1:4" ht="13.5" x14ac:dyDescent="0.25">
      <c r="A873" s="58">
        <v>89256</v>
      </c>
      <c r="B873" s="58" t="s">
        <v>7405</v>
      </c>
      <c r="C873" s="58" t="s">
        <v>73</v>
      </c>
      <c r="D873" s="60">
        <v>83.31</v>
      </c>
    </row>
    <row r="874" spans="1:4" ht="13.5" x14ac:dyDescent="0.25">
      <c r="A874" s="58">
        <v>89259</v>
      </c>
      <c r="B874" s="58" t="s">
        <v>7406</v>
      </c>
      <c r="C874" s="58" t="s">
        <v>73</v>
      </c>
      <c r="D874" s="60">
        <v>27.54</v>
      </c>
    </row>
    <row r="875" spans="1:4" ht="13.5" x14ac:dyDescent="0.25">
      <c r="A875" s="58">
        <v>89260</v>
      </c>
      <c r="B875" s="58" t="s">
        <v>7407</v>
      </c>
      <c r="C875" s="58" t="s">
        <v>73</v>
      </c>
      <c r="D875" s="60">
        <v>5.17</v>
      </c>
    </row>
    <row r="876" spans="1:4" ht="13.5" x14ac:dyDescent="0.25">
      <c r="A876" s="58">
        <v>89262</v>
      </c>
      <c r="B876" s="58" t="s">
        <v>7408</v>
      </c>
      <c r="C876" s="58" t="s">
        <v>73</v>
      </c>
      <c r="D876" s="60">
        <v>46.84</v>
      </c>
    </row>
    <row r="877" spans="1:4" ht="13.5" x14ac:dyDescent="0.25">
      <c r="A877" s="58">
        <v>89264</v>
      </c>
      <c r="B877" s="58" t="s">
        <v>7409</v>
      </c>
      <c r="C877" s="58" t="s">
        <v>73</v>
      </c>
      <c r="D877" s="60">
        <v>22.08</v>
      </c>
    </row>
    <row r="878" spans="1:4" ht="13.5" x14ac:dyDescent="0.25">
      <c r="A878" s="58">
        <v>89265</v>
      </c>
      <c r="B878" s="58" t="s">
        <v>7410</v>
      </c>
      <c r="C878" s="58" t="s">
        <v>73</v>
      </c>
      <c r="D878" s="60">
        <v>4.45</v>
      </c>
    </row>
    <row r="879" spans="1:4" ht="13.5" x14ac:dyDescent="0.25">
      <c r="A879" s="58">
        <v>89266</v>
      </c>
      <c r="B879" s="58" t="s">
        <v>7411</v>
      </c>
      <c r="C879" s="58" t="s">
        <v>73</v>
      </c>
      <c r="D879" s="60">
        <v>3.52</v>
      </c>
    </row>
    <row r="880" spans="1:4" ht="13.5" x14ac:dyDescent="0.25">
      <c r="A880" s="58">
        <v>89267</v>
      </c>
      <c r="B880" s="58" t="s">
        <v>7412</v>
      </c>
      <c r="C880" s="58" t="s">
        <v>73</v>
      </c>
      <c r="D880" s="60">
        <v>50.32</v>
      </c>
    </row>
    <row r="881" spans="1:4" ht="13.5" x14ac:dyDescent="0.25">
      <c r="A881" s="58">
        <v>89268</v>
      </c>
      <c r="B881" s="58" t="s">
        <v>7413</v>
      </c>
      <c r="C881" s="58" t="s">
        <v>73</v>
      </c>
      <c r="D881" s="60">
        <v>9.0500000000000007</v>
      </c>
    </row>
    <row r="882" spans="1:4" ht="13.5" x14ac:dyDescent="0.25">
      <c r="A882" s="58">
        <v>89269</v>
      </c>
      <c r="B882" s="58" t="s">
        <v>7414</v>
      </c>
      <c r="C882" s="58" t="s">
        <v>73</v>
      </c>
      <c r="D882" s="60">
        <v>7.17</v>
      </c>
    </row>
    <row r="883" spans="1:4" ht="13.5" x14ac:dyDescent="0.25">
      <c r="A883" s="58">
        <v>89270</v>
      </c>
      <c r="B883" s="58" t="s">
        <v>7415</v>
      </c>
      <c r="C883" s="58" t="s">
        <v>73</v>
      </c>
      <c r="D883" s="60">
        <v>80.900000000000006</v>
      </c>
    </row>
    <row r="884" spans="1:4" ht="13.5" x14ac:dyDescent="0.25">
      <c r="A884" s="58">
        <v>89271</v>
      </c>
      <c r="B884" s="58" t="s">
        <v>7416</v>
      </c>
      <c r="C884" s="58" t="s">
        <v>73</v>
      </c>
      <c r="D884" s="60">
        <v>28.51</v>
      </c>
    </row>
    <row r="885" spans="1:4" ht="13.5" x14ac:dyDescent="0.25">
      <c r="A885" s="58">
        <v>89274</v>
      </c>
      <c r="B885" s="58" t="s">
        <v>7417</v>
      </c>
      <c r="C885" s="58" t="s">
        <v>73</v>
      </c>
      <c r="D885" s="60">
        <v>1.9</v>
      </c>
    </row>
    <row r="886" spans="1:4" ht="13.5" x14ac:dyDescent="0.25">
      <c r="A886" s="58">
        <v>89275</v>
      </c>
      <c r="B886" s="58" t="s">
        <v>7418</v>
      </c>
      <c r="C886" s="58" t="s">
        <v>73</v>
      </c>
      <c r="D886" s="60">
        <v>0.22</v>
      </c>
    </row>
    <row r="887" spans="1:4" ht="13.5" x14ac:dyDescent="0.25">
      <c r="A887" s="58">
        <v>89276</v>
      </c>
      <c r="B887" s="58" t="s">
        <v>7419</v>
      </c>
      <c r="C887" s="58" t="s">
        <v>73</v>
      </c>
      <c r="D887" s="60">
        <v>2.38</v>
      </c>
    </row>
    <row r="888" spans="1:4" ht="13.5" x14ac:dyDescent="0.25">
      <c r="A888" s="58">
        <v>89277</v>
      </c>
      <c r="B888" s="58" t="s">
        <v>7420</v>
      </c>
      <c r="C888" s="58" t="s">
        <v>73</v>
      </c>
      <c r="D888" s="60">
        <v>8.23</v>
      </c>
    </row>
    <row r="889" spans="1:4" ht="13.5" x14ac:dyDescent="0.25">
      <c r="A889" s="58">
        <v>89280</v>
      </c>
      <c r="B889" s="58" t="s">
        <v>7421</v>
      </c>
      <c r="C889" s="58" t="s">
        <v>73</v>
      </c>
      <c r="D889" s="60">
        <v>39.78</v>
      </c>
    </row>
    <row r="890" spans="1:4" ht="13.5" x14ac:dyDescent="0.25">
      <c r="A890" s="58">
        <v>89281</v>
      </c>
      <c r="B890" s="58" t="s">
        <v>7422</v>
      </c>
      <c r="C890" s="58" t="s">
        <v>73</v>
      </c>
      <c r="D890" s="60">
        <v>5.52</v>
      </c>
    </row>
    <row r="891" spans="1:4" ht="13.5" x14ac:dyDescent="0.25">
      <c r="A891" s="58">
        <v>89870</v>
      </c>
      <c r="B891" s="58" t="s">
        <v>7423</v>
      </c>
      <c r="C891" s="58" t="s">
        <v>73</v>
      </c>
      <c r="D891" s="60">
        <v>42.85</v>
      </c>
    </row>
    <row r="892" spans="1:4" ht="13.5" x14ac:dyDescent="0.25">
      <c r="A892" s="58">
        <v>89871</v>
      </c>
      <c r="B892" s="58" t="s">
        <v>7424</v>
      </c>
      <c r="C892" s="58" t="s">
        <v>73</v>
      </c>
      <c r="D892" s="60">
        <v>7.42</v>
      </c>
    </row>
    <row r="893" spans="1:4" ht="13.5" x14ac:dyDescent="0.25">
      <c r="A893" s="58">
        <v>89872</v>
      </c>
      <c r="B893" s="58" t="s">
        <v>7425</v>
      </c>
      <c r="C893" s="58" t="s">
        <v>73</v>
      </c>
      <c r="D893" s="60">
        <v>5.89</v>
      </c>
    </row>
    <row r="894" spans="1:4" ht="13.5" x14ac:dyDescent="0.25">
      <c r="A894" s="58">
        <v>89873</v>
      </c>
      <c r="B894" s="58" t="s">
        <v>7426</v>
      </c>
      <c r="C894" s="58" t="s">
        <v>73</v>
      </c>
      <c r="D894" s="60">
        <v>71.97</v>
      </c>
    </row>
    <row r="895" spans="1:4" ht="13.5" x14ac:dyDescent="0.25">
      <c r="A895" s="58">
        <v>89874</v>
      </c>
      <c r="B895" s="58" t="s">
        <v>7427</v>
      </c>
      <c r="C895" s="58" t="s">
        <v>73</v>
      </c>
      <c r="D895" s="60">
        <v>173.28</v>
      </c>
    </row>
    <row r="896" spans="1:4" ht="13.5" x14ac:dyDescent="0.25">
      <c r="A896" s="58">
        <v>89878</v>
      </c>
      <c r="B896" s="58" t="s">
        <v>7428</v>
      </c>
      <c r="C896" s="58" t="s">
        <v>73</v>
      </c>
      <c r="D896" s="60">
        <v>46.34</v>
      </c>
    </row>
    <row r="897" spans="1:4" ht="13.5" x14ac:dyDescent="0.25">
      <c r="A897" s="58">
        <v>89879</v>
      </c>
      <c r="B897" s="58" t="s">
        <v>7429</v>
      </c>
      <c r="C897" s="58" t="s">
        <v>73</v>
      </c>
      <c r="D897" s="60">
        <v>7.88</v>
      </c>
    </row>
    <row r="898" spans="1:4" ht="13.5" x14ac:dyDescent="0.25">
      <c r="A898" s="58">
        <v>89880</v>
      </c>
      <c r="B898" s="58" t="s">
        <v>7430</v>
      </c>
      <c r="C898" s="58" t="s">
        <v>73</v>
      </c>
      <c r="D898" s="60">
        <v>6.25</v>
      </c>
    </row>
    <row r="899" spans="1:4" ht="13.5" x14ac:dyDescent="0.25">
      <c r="A899" s="58">
        <v>89881</v>
      </c>
      <c r="B899" s="58" t="s">
        <v>7431</v>
      </c>
      <c r="C899" s="58" t="s">
        <v>73</v>
      </c>
      <c r="D899" s="60">
        <v>77.010000000000005</v>
      </c>
    </row>
    <row r="900" spans="1:4" ht="13.5" x14ac:dyDescent="0.25">
      <c r="A900" s="58">
        <v>89882</v>
      </c>
      <c r="B900" s="58" t="s">
        <v>7432</v>
      </c>
      <c r="C900" s="58" t="s">
        <v>73</v>
      </c>
      <c r="D900" s="60">
        <v>199.92</v>
      </c>
    </row>
    <row r="901" spans="1:4" ht="13.5" x14ac:dyDescent="0.25">
      <c r="A901" s="58">
        <v>90582</v>
      </c>
      <c r="B901" s="58" t="s">
        <v>7433</v>
      </c>
      <c r="C901" s="58" t="s">
        <v>73</v>
      </c>
      <c r="D901" s="60">
        <v>0.45</v>
      </c>
    </row>
    <row r="902" spans="1:4" ht="13.5" x14ac:dyDescent="0.25">
      <c r="A902" s="58">
        <v>90583</v>
      </c>
      <c r="B902" s="58" t="s">
        <v>7434</v>
      </c>
      <c r="C902" s="58" t="s">
        <v>73</v>
      </c>
      <c r="D902" s="60">
        <v>0.05</v>
      </c>
    </row>
    <row r="903" spans="1:4" ht="13.5" x14ac:dyDescent="0.25">
      <c r="A903" s="58">
        <v>90584</v>
      </c>
      <c r="B903" s="58" t="s">
        <v>7435</v>
      </c>
      <c r="C903" s="58" t="s">
        <v>73</v>
      </c>
      <c r="D903" s="60">
        <v>0.35</v>
      </c>
    </row>
    <row r="904" spans="1:4" ht="13.5" x14ac:dyDescent="0.25">
      <c r="A904" s="58">
        <v>90585</v>
      </c>
      <c r="B904" s="58" t="s">
        <v>7436</v>
      </c>
      <c r="C904" s="58" t="s">
        <v>73</v>
      </c>
      <c r="D904" s="60">
        <v>0.47</v>
      </c>
    </row>
    <row r="905" spans="1:4" ht="13.5" x14ac:dyDescent="0.25">
      <c r="A905" s="58">
        <v>90621</v>
      </c>
      <c r="B905" s="58" t="s">
        <v>7437</v>
      </c>
      <c r="C905" s="58" t="s">
        <v>73</v>
      </c>
      <c r="D905" s="60">
        <v>1.78</v>
      </c>
    </row>
    <row r="906" spans="1:4" ht="13.5" x14ac:dyDescent="0.25">
      <c r="A906" s="58">
        <v>90622</v>
      </c>
      <c r="B906" s="58" t="s">
        <v>7438</v>
      </c>
      <c r="C906" s="58" t="s">
        <v>73</v>
      </c>
      <c r="D906" s="60">
        <v>0.21</v>
      </c>
    </row>
    <row r="907" spans="1:4" ht="13.5" x14ac:dyDescent="0.25">
      <c r="A907" s="58">
        <v>90623</v>
      </c>
      <c r="B907" s="58" t="s">
        <v>7439</v>
      </c>
      <c r="C907" s="58" t="s">
        <v>73</v>
      </c>
      <c r="D907" s="60">
        <v>2.23</v>
      </c>
    </row>
    <row r="908" spans="1:4" ht="13.5" x14ac:dyDescent="0.25">
      <c r="A908" s="58">
        <v>90624</v>
      </c>
      <c r="B908" s="58" t="s">
        <v>7440</v>
      </c>
      <c r="C908" s="58" t="s">
        <v>73</v>
      </c>
      <c r="D908" s="60">
        <v>2.87</v>
      </c>
    </row>
    <row r="909" spans="1:4" ht="13.5" x14ac:dyDescent="0.25">
      <c r="A909" s="58">
        <v>90627</v>
      </c>
      <c r="B909" s="58" t="s">
        <v>7441</v>
      </c>
      <c r="C909" s="58" t="s">
        <v>73</v>
      </c>
      <c r="D909" s="60">
        <v>47.66</v>
      </c>
    </row>
    <row r="910" spans="1:4" ht="13.5" x14ac:dyDescent="0.25">
      <c r="A910" s="58">
        <v>90628</v>
      </c>
      <c r="B910" s="58" t="s">
        <v>7442</v>
      </c>
      <c r="C910" s="58" t="s">
        <v>73</v>
      </c>
      <c r="D910" s="60">
        <v>6.52</v>
      </c>
    </row>
    <row r="911" spans="1:4" ht="13.5" x14ac:dyDescent="0.25">
      <c r="A911" s="58">
        <v>90629</v>
      </c>
      <c r="B911" s="58" t="s">
        <v>7443</v>
      </c>
      <c r="C911" s="58" t="s">
        <v>73</v>
      </c>
      <c r="D911" s="60">
        <v>59.65</v>
      </c>
    </row>
    <row r="912" spans="1:4" ht="13.5" x14ac:dyDescent="0.25">
      <c r="A912" s="58">
        <v>90630</v>
      </c>
      <c r="B912" s="58" t="s">
        <v>7444</v>
      </c>
      <c r="C912" s="58" t="s">
        <v>73</v>
      </c>
      <c r="D912" s="60">
        <v>1.37</v>
      </c>
    </row>
    <row r="913" spans="1:4" ht="13.5" x14ac:dyDescent="0.25">
      <c r="A913" s="58">
        <v>90633</v>
      </c>
      <c r="B913" s="58" t="s">
        <v>7445</v>
      </c>
      <c r="C913" s="58" t="s">
        <v>73</v>
      </c>
      <c r="D913" s="60">
        <v>4.84</v>
      </c>
    </row>
    <row r="914" spans="1:4" ht="13.5" x14ac:dyDescent="0.25">
      <c r="A914" s="58">
        <v>90634</v>
      </c>
      <c r="B914" s="58" t="s">
        <v>7446</v>
      </c>
      <c r="C914" s="58" t="s">
        <v>73</v>
      </c>
      <c r="D914" s="60">
        <v>0.56999999999999995</v>
      </c>
    </row>
    <row r="915" spans="1:4" ht="13.5" x14ac:dyDescent="0.25">
      <c r="A915" s="58">
        <v>90635</v>
      </c>
      <c r="B915" s="58" t="s">
        <v>7447</v>
      </c>
      <c r="C915" s="58" t="s">
        <v>73</v>
      </c>
      <c r="D915" s="60">
        <v>5.29</v>
      </c>
    </row>
    <row r="916" spans="1:4" ht="13.5" x14ac:dyDescent="0.25">
      <c r="A916" s="58">
        <v>90636</v>
      </c>
      <c r="B916" s="58" t="s">
        <v>7448</v>
      </c>
      <c r="C916" s="58" t="s">
        <v>73</v>
      </c>
      <c r="D916" s="60">
        <v>5.75</v>
      </c>
    </row>
    <row r="917" spans="1:4" ht="13.5" x14ac:dyDescent="0.25">
      <c r="A917" s="58">
        <v>90639</v>
      </c>
      <c r="B917" s="58" t="s">
        <v>7449</v>
      </c>
      <c r="C917" s="58" t="s">
        <v>73</v>
      </c>
      <c r="D917" s="60">
        <v>7.22</v>
      </c>
    </row>
    <row r="918" spans="1:4" ht="13.5" x14ac:dyDescent="0.25">
      <c r="A918" s="58">
        <v>90640</v>
      </c>
      <c r="B918" s="58" t="s">
        <v>7450</v>
      </c>
      <c r="C918" s="58" t="s">
        <v>73</v>
      </c>
      <c r="D918" s="60">
        <v>0.85</v>
      </c>
    </row>
    <row r="919" spans="1:4" ht="13.5" x14ac:dyDescent="0.25">
      <c r="A919" s="58">
        <v>90641</v>
      </c>
      <c r="B919" s="58" t="s">
        <v>7451</v>
      </c>
      <c r="C919" s="58" t="s">
        <v>73</v>
      </c>
      <c r="D919" s="60">
        <v>7.9</v>
      </c>
    </row>
    <row r="920" spans="1:4" ht="13.5" x14ac:dyDescent="0.25">
      <c r="A920" s="58">
        <v>90642</v>
      </c>
      <c r="B920" s="58" t="s">
        <v>7452</v>
      </c>
      <c r="C920" s="58" t="s">
        <v>73</v>
      </c>
      <c r="D920" s="60">
        <v>12.34</v>
      </c>
    </row>
    <row r="921" spans="1:4" ht="13.5" x14ac:dyDescent="0.25">
      <c r="A921" s="58">
        <v>90646</v>
      </c>
      <c r="B921" s="58" t="s">
        <v>7453</v>
      </c>
      <c r="C921" s="58" t="s">
        <v>73</v>
      </c>
      <c r="D921" s="60">
        <v>0.85</v>
      </c>
    </row>
    <row r="922" spans="1:4" ht="13.5" x14ac:dyDescent="0.25">
      <c r="A922" s="58">
        <v>90647</v>
      </c>
      <c r="B922" s="58" t="s">
        <v>7454</v>
      </c>
      <c r="C922" s="58" t="s">
        <v>73</v>
      </c>
      <c r="D922" s="60">
        <v>0.1</v>
      </c>
    </row>
    <row r="923" spans="1:4" ht="13.5" x14ac:dyDescent="0.25">
      <c r="A923" s="58">
        <v>90648</v>
      </c>
      <c r="B923" s="58" t="s">
        <v>7455</v>
      </c>
      <c r="C923" s="58" t="s">
        <v>73</v>
      </c>
      <c r="D923" s="60">
        <v>0.93</v>
      </c>
    </row>
    <row r="924" spans="1:4" ht="13.5" x14ac:dyDescent="0.25">
      <c r="A924" s="58">
        <v>90649</v>
      </c>
      <c r="B924" s="58" t="s">
        <v>7456</v>
      </c>
      <c r="C924" s="58" t="s">
        <v>73</v>
      </c>
      <c r="D924" s="60">
        <v>8.93</v>
      </c>
    </row>
    <row r="925" spans="1:4" ht="13.5" x14ac:dyDescent="0.25">
      <c r="A925" s="58">
        <v>90652</v>
      </c>
      <c r="B925" s="58" t="s">
        <v>7457</v>
      </c>
      <c r="C925" s="58" t="s">
        <v>73</v>
      </c>
      <c r="D925" s="60">
        <v>4.7</v>
      </c>
    </row>
    <row r="926" spans="1:4" ht="13.5" x14ac:dyDescent="0.25">
      <c r="A926" s="58">
        <v>90653</v>
      </c>
      <c r="B926" s="58" t="s">
        <v>7458</v>
      </c>
      <c r="C926" s="58" t="s">
        <v>73</v>
      </c>
      <c r="D926" s="60">
        <v>0.55000000000000004</v>
      </c>
    </row>
    <row r="927" spans="1:4" ht="13.5" x14ac:dyDescent="0.25">
      <c r="A927" s="58">
        <v>90654</v>
      </c>
      <c r="B927" s="58" t="s">
        <v>7459</v>
      </c>
      <c r="C927" s="58" t="s">
        <v>73</v>
      </c>
      <c r="D927" s="60">
        <v>5.14</v>
      </c>
    </row>
    <row r="928" spans="1:4" ht="13.5" x14ac:dyDescent="0.25">
      <c r="A928" s="58">
        <v>90655</v>
      </c>
      <c r="B928" s="58" t="s">
        <v>7460</v>
      </c>
      <c r="C928" s="58" t="s">
        <v>73</v>
      </c>
      <c r="D928" s="60">
        <v>5.88</v>
      </c>
    </row>
    <row r="929" spans="1:4" ht="13.5" x14ac:dyDescent="0.25">
      <c r="A929" s="58">
        <v>90658</v>
      </c>
      <c r="B929" s="58" t="s">
        <v>7461</v>
      </c>
      <c r="C929" s="58" t="s">
        <v>73</v>
      </c>
      <c r="D929" s="60">
        <v>5.04</v>
      </c>
    </row>
    <row r="930" spans="1:4" ht="13.5" x14ac:dyDescent="0.25">
      <c r="A930" s="58">
        <v>90659</v>
      </c>
      <c r="B930" s="58" t="s">
        <v>7462</v>
      </c>
      <c r="C930" s="58" t="s">
        <v>73</v>
      </c>
      <c r="D930" s="60">
        <v>0.59</v>
      </c>
    </row>
    <row r="931" spans="1:4" ht="13.5" x14ac:dyDescent="0.25">
      <c r="A931" s="58">
        <v>90660</v>
      </c>
      <c r="B931" s="58" t="s">
        <v>7463</v>
      </c>
      <c r="C931" s="58" t="s">
        <v>73</v>
      </c>
      <c r="D931" s="60">
        <v>5.51</v>
      </c>
    </row>
    <row r="932" spans="1:4" ht="13.5" x14ac:dyDescent="0.25">
      <c r="A932" s="58">
        <v>90661</v>
      </c>
      <c r="B932" s="58" t="s">
        <v>7464</v>
      </c>
      <c r="C932" s="58" t="s">
        <v>73</v>
      </c>
      <c r="D932" s="60">
        <v>5.88</v>
      </c>
    </row>
    <row r="933" spans="1:4" ht="13.5" x14ac:dyDescent="0.25">
      <c r="A933" s="58">
        <v>90664</v>
      </c>
      <c r="B933" s="58" t="s">
        <v>7465</v>
      </c>
      <c r="C933" s="58" t="s">
        <v>73</v>
      </c>
      <c r="D933" s="60">
        <v>6.83</v>
      </c>
    </row>
    <row r="934" spans="1:4" ht="13.5" x14ac:dyDescent="0.25">
      <c r="A934" s="58">
        <v>90665</v>
      </c>
      <c r="B934" s="58" t="s">
        <v>7466</v>
      </c>
      <c r="C934" s="58" t="s">
        <v>73</v>
      </c>
      <c r="D934" s="60">
        <v>0.94</v>
      </c>
    </row>
    <row r="935" spans="1:4" ht="13.5" x14ac:dyDescent="0.25">
      <c r="A935" s="58">
        <v>90666</v>
      </c>
      <c r="B935" s="58" t="s">
        <v>7467</v>
      </c>
      <c r="C935" s="58" t="s">
        <v>73</v>
      </c>
      <c r="D935" s="60">
        <v>8.5299999999999994</v>
      </c>
    </row>
    <row r="936" spans="1:4" ht="13.5" x14ac:dyDescent="0.25">
      <c r="A936" s="58">
        <v>90667</v>
      </c>
      <c r="B936" s="58" t="s">
        <v>7468</v>
      </c>
      <c r="C936" s="58" t="s">
        <v>73</v>
      </c>
      <c r="D936" s="60">
        <v>14.7</v>
      </c>
    </row>
    <row r="937" spans="1:4" ht="13.5" x14ac:dyDescent="0.25">
      <c r="A937" s="58">
        <v>90670</v>
      </c>
      <c r="B937" s="58" t="s">
        <v>7469</v>
      </c>
      <c r="C937" s="58" t="s">
        <v>73</v>
      </c>
      <c r="D937" s="60">
        <v>218.75</v>
      </c>
    </row>
    <row r="938" spans="1:4" ht="13.5" x14ac:dyDescent="0.25">
      <c r="A938" s="58">
        <v>90671</v>
      </c>
      <c r="B938" s="58" t="s">
        <v>7470</v>
      </c>
      <c r="C938" s="58" t="s">
        <v>73</v>
      </c>
      <c r="D938" s="60">
        <v>30.37</v>
      </c>
    </row>
    <row r="939" spans="1:4" ht="13.5" x14ac:dyDescent="0.25">
      <c r="A939" s="58">
        <v>90672</v>
      </c>
      <c r="B939" s="58" t="s">
        <v>7471</v>
      </c>
      <c r="C939" s="58" t="s">
        <v>73</v>
      </c>
      <c r="D939" s="60">
        <v>273.75</v>
      </c>
    </row>
    <row r="940" spans="1:4" ht="13.5" x14ac:dyDescent="0.25">
      <c r="A940" s="58">
        <v>90673</v>
      </c>
      <c r="B940" s="58" t="s">
        <v>7472</v>
      </c>
      <c r="C940" s="58" t="s">
        <v>73</v>
      </c>
      <c r="D940" s="60">
        <v>117.54</v>
      </c>
    </row>
    <row r="941" spans="1:4" ht="13.5" x14ac:dyDescent="0.25">
      <c r="A941" s="58">
        <v>90676</v>
      </c>
      <c r="B941" s="58" t="s">
        <v>7473</v>
      </c>
      <c r="C941" s="58" t="s">
        <v>73</v>
      </c>
      <c r="D941" s="60">
        <v>106.93</v>
      </c>
    </row>
    <row r="942" spans="1:4" ht="13.5" x14ac:dyDescent="0.25">
      <c r="A942" s="58">
        <v>90677</v>
      </c>
      <c r="B942" s="58" t="s">
        <v>7474</v>
      </c>
      <c r="C942" s="58" t="s">
        <v>73</v>
      </c>
      <c r="D942" s="60">
        <v>16.54</v>
      </c>
    </row>
    <row r="943" spans="1:4" ht="13.5" x14ac:dyDescent="0.25">
      <c r="A943" s="58">
        <v>90678</v>
      </c>
      <c r="B943" s="58" t="s">
        <v>7475</v>
      </c>
      <c r="C943" s="58" t="s">
        <v>73</v>
      </c>
      <c r="D943" s="60">
        <v>148.63</v>
      </c>
    </row>
    <row r="944" spans="1:4" ht="13.5" x14ac:dyDescent="0.25">
      <c r="A944" s="58">
        <v>90679</v>
      </c>
      <c r="B944" s="58" t="s">
        <v>7476</v>
      </c>
      <c r="C944" s="58" t="s">
        <v>73</v>
      </c>
      <c r="D944" s="60">
        <v>90.14</v>
      </c>
    </row>
    <row r="945" spans="1:4" ht="13.5" x14ac:dyDescent="0.25">
      <c r="A945" s="58">
        <v>90682</v>
      </c>
      <c r="B945" s="58" t="s">
        <v>7477</v>
      </c>
      <c r="C945" s="58" t="s">
        <v>73</v>
      </c>
      <c r="D945" s="60">
        <v>26.72</v>
      </c>
    </row>
    <row r="946" spans="1:4" ht="13.5" x14ac:dyDescent="0.25">
      <c r="A946" s="58">
        <v>90683</v>
      </c>
      <c r="B946" s="58" t="s">
        <v>7478</v>
      </c>
      <c r="C946" s="58" t="s">
        <v>73</v>
      </c>
      <c r="D946" s="60">
        <v>3.17</v>
      </c>
    </row>
    <row r="947" spans="1:4" ht="13.5" x14ac:dyDescent="0.25">
      <c r="A947" s="58">
        <v>90684</v>
      </c>
      <c r="B947" s="58" t="s">
        <v>7479</v>
      </c>
      <c r="C947" s="58" t="s">
        <v>73</v>
      </c>
      <c r="D947" s="60">
        <v>29.22</v>
      </c>
    </row>
    <row r="948" spans="1:4" ht="13.5" x14ac:dyDescent="0.25">
      <c r="A948" s="58">
        <v>90685</v>
      </c>
      <c r="B948" s="58" t="s">
        <v>7480</v>
      </c>
      <c r="C948" s="58" t="s">
        <v>73</v>
      </c>
      <c r="D948" s="60">
        <v>55.91</v>
      </c>
    </row>
    <row r="949" spans="1:4" ht="13.5" x14ac:dyDescent="0.25">
      <c r="A949" s="58">
        <v>90688</v>
      </c>
      <c r="B949" s="58" t="s">
        <v>7481</v>
      </c>
      <c r="C949" s="58" t="s">
        <v>73</v>
      </c>
      <c r="D949" s="60">
        <v>29.2</v>
      </c>
    </row>
    <row r="950" spans="1:4" ht="13.5" x14ac:dyDescent="0.25">
      <c r="A950" s="58">
        <v>90689</v>
      </c>
      <c r="B950" s="58" t="s">
        <v>7482</v>
      </c>
      <c r="C950" s="58" t="s">
        <v>73</v>
      </c>
      <c r="D950" s="60">
        <v>2.95</v>
      </c>
    </row>
    <row r="951" spans="1:4" ht="13.5" x14ac:dyDescent="0.25">
      <c r="A951" s="58">
        <v>90690</v>
      </c>
      <c r="B951" s="58" t="s">
        <v>7483</v>
      </c>
      <c r="C951" s="58" t="s">
        <v>73</v>
      </c>
      <c r="D951" s="60">
        <v>36.5</v>
      </c>
    </row>
    <row r="952" spans="1:4" ht="13.5" x14ac:dyDescent="0.25">
      <c r="A952" s="58">
        <v>90691</v>
      </c>
      <c r="B952" s="58" t="s">
        <v>7484</v>
      </c>
      <c r="C952" s="58" t="s">
        <v>73</v>
      </c>
      <c r="D952" s="60">
        <v>39.159999999999997</v>
      </c>
    </row>
    <row r="953" spans="1:4" ht="13.5" x14ac:dyDescent="0.25">
      <c r="A953" s="58">
        <v>90957</v>
      </c>
      <c r="B953" s="58" t="s">
        <v>7485</v>
      </c>
      <c r="C953" s="58" t="s">
        <v>73</v>
      </c>
      <c r="D953" s="60">
        <v>5.07</v>
      </c>
    </row>
    <row r="954" spans="1:4" ht="13.5" x14ac:dyDescent="0.25">
      <c r="A954" s="58">
        <v>90958</v>
      </c>
      <c r="B954" s="58" t="s">
        <v>7486</v>
      </c>
      <c r="C954" s="58" t="s">
        <v>73</v>
      </c>
      <c r="D954" s="60">
        <v>0.7</v>
      </c>
    </row>
    <row r="955" spans="1:4" ht="13.5" x14ac:dyDescent="0.25">
      <c r="A955" s="58">
        <v>90960</v>
      </c>
      <c r="B955" s="58" t="s">
        <v>7487</v>
      </c>
      <c r="C955" s="58" t="s">
        <v>73</v>
      </c>
      <c r="D955" s="60">
        <v>6.78</v>
      </c>
    </row>
    <row r="956" spans="1:4" ht="13.5" x14ac:dyDescent="0.25">
      <c r="A956" s="58">
        <v>90961</v>
      </c>
      <c r="B956" s="58" t="s">
        <v>7488</v>
      </c>
      <c r="C956" s="58" t="s">
        <v>73</v>
      </c>
      <c r="D956" s="60">
        <v>0.94</v>
      </c>
    </row>
    <row r="957" spans="1:4" ht="13.5" x14ac:dyDescent="0.25">
      <c r="A957" s="58">
        <v>90962</v>
      </c>
      <c r="B957" s="58" t="s">
        <v>7489</v>
      </c>
      <c r="C957" s="58" t="s">
        <v>73</v>
      </c>
      <c r="D957" s="60">
        <v>8.48</v>
      </c>
    </row>
    <row r="958" spans="1:4" ht="13.5" x14ac:dyDescent="0.25">
      <c r="A958" s="58">
        <v>90963</v>
      </c>
      <c r="B958" s="58" t="s">
        <v>7490</v>
      </c>
      <c r="C958" s="58" t="s">
        <v>73</v>
      </c>
      <c r="D958" s="60">
        <v>14.7</v>
      </c>
    </row>
    <row r="959" spans="1:4" ht="13.5" x14ac:dyDescent="0.25">
      <c r="A959" s="58">
        <v>90968</v>
      </c>
      <c r="B959" s="58" t="s">
        <v>7491</v>
      </c>
      <c r="C959" s="58" t="s">
        <v>73</v>
      </c>
      <c r="D959" s="60">
        <v>6.8</v>
      </c>
    </row>
    <row r="960" spans="1:4" ht="13.5" x14ac:dyDescent="0.25">
      <c r="A960" s="58">
        <v>90969</v>
      </c>
      <c r="B960" s="58" t="s">
        <v>7492</v>
      </c>
      <c r="C960" s="58" t="s">
        <v>73</v>
      </c>
      <c r="D960" s="60">
        <v>0.94</v>
      </c>
    </row>
    <row r="961" spans="1:4" ht="13.5" x14ac:dyDescent="0.25">
      <c r="A961" s="58">
        <v>90970</v>
      </c>
      <c r="B961" s="58" t="s">
        <v>7493</v>
      </c>
      <c r="C961" s="58" t="s">
        <v>73</v>
      </c>
      <c r="D961" s="60">
        <v>8.5</v>
      </c>
    </row>
    <row r="962" spans="1:4" ht="13.5" x14ac:dyDescent="0.25">
      <c r="A962" s="58">
        <v>90971</v>
      </c>
      <c r="B962" s="58" t="s">
        <v>7494</v>
      </c>
      <c r="C962" s="58" t="s">
        <v>73</v>
      </c>
      <c r="D962" s="60">
        <v>59.56</v>
      </c>
    </row>
    <row r="963" spans="1:4" ht="13.5" x14ac:dyDescent="0.25">
      <c r="A963" s="58">
        <v>90975</v>
      </c>
      <c r="B963" s="58" t="s">
        <v>7495</v>
      </c>
      <c r="C963" s="58" t="s">
        <v>73</v>
      </c>
      <c r="D963" s="60">
        <v>17.260000000000002</v>
      </c>
    </row>
    <row r="964" spans="1:4" ht="13.5" x14ac:dyDescent="0.25">
      <c r="A964" s="58">
        <v>90976</v>
      </c>
      <c r="B964" s="58" t="s">
        <v>7496</v>
      </c>
      <c r="C964" s="58" t="s">
        <v>73</v>
      </c>
      <c r="D964" s="60">
        <v>2.39</v>
      </c>
    </row>
    <row r="965" spans="1:4" ht="13.5" x14ac:dyDescent="0.25">
      <c r="A965" s="58">
        <v>90977</v>
      </c>
      <c r="B965" s="58" t="s">
        <v>7497</v>
      </c>
      <c r="C965" s="58" t="s">
        <v>73</v>
      </c>
      <c r="D965" s="60">
        <v>21.6</v>
      </c>
    </row>
    <row r="966" spans="1:4" ht="13.5" x14ac:dyDescent="0.25">
      <c r="A966" s="58">
        <v>90978</v>
      </c>
      <c r="B966" s="58" t="s">
        <v>7498</v>
      </c>
      <c r="C966" s="58" t="s">
        <v>73</v>
      </c>
      <c r="D966" s="60">
        <v>154.52000000000001</v>
      </c>
    </row>
    <row r="967" spans="1:4" ht="13.5" x14ac:dyDescent="0.25">
      <c r="A967" s="58">
        <v>90992</v>
      </c>
      <c r="B967" s="58" t="s">
        <v>7499</v>
      </c>
      <c r="C967" s="58" t="s">
        <v>73</v>
      </c>
      <c r="D967" s="60">
        <v>8.06</v>
      </c>
    </row>
    <row r="968" spans="1:4" ht="13.5" x14ac:dyDescent="0.25">
      <c r="A968" s="58">
        <v>90993</v>
      </c>
      <c r="B968" s="58" t="s">
        <v>7500</v>
      </c>
      <c r="C968" s="58" t="s">
        <v>73</v>
      </c>
      <c r="D968" s="60">
        <v>1.1100000000000001</v>
      </c>
    </row>
    <row r="969" spans="1:4" ht="13.5" x14ac:dyDescent="0.25">
      <c r="A969" s="58">
        <v>90994</v>
      </c>
      <c r="B969" s="58" t="s">
        <v>7501</v>
      </c>
      <c r="C969" s="58" t="s">
        <v>73</v>
      </c>
      <c r="D969" s="60">
        <v>10.09</v>
      </c>
    </row>
    <row r="970" spans="1:4" ht="13.5" x14ac:dyDescent="0.25">
      <c r="A970" s="58">
        <v>90995</v>
      </c>
      <c r="B970" s="58" t="s">
        <v>7502</v>
      </c>
      <c r="C970" s="58" t="s">
        <v>73</v>
      </c>
      <c r="D970" s="60">
        <v>80.900000000000006</v>
      </c>
    </row>
    <row r="971" spans="1:4" ht="13.5" x14ac:dyDescent="0.25">
      <c r="A971" s="58">
        <v>91021</v>
      </c>
      <c r="B971" s="58" t="s">
        <v>7503</v>
      </c>
      <c r="C971" s="58" t="s">
        <v>73</v>
      </c>
      <c r="D971" s="60">
        <v>13</v>
      </c>
    </row>
    <row r="972" spans="1:4" ht="13.5" x14ac:dyDescent="0.25">
      <c r="A972" s="58">
        <v>91026</v>
      </c>
      <c r="B972" s="58" t="s">
        <v>7504</v>
      </c>
      <c r="C972" s="58" t="s">
        <v>73</v>
      </c>
      <c r="D972" s="60">
        <v>25.81</v>
      </c>
    </row>
    <row r="973" spans="1:4" ht="13.5" x14ac:dyDescent="0.25">
      <c r="A973" s="58">
        <v>91027</v>
      </c>
      <c r="B973" s="58" t="s">
        <v>7505</v>
      </c>
      <c r="C973" s="58" t="s">
        <v>73</v>
      </c>
      <c r="D973" s="60">
        <v>5.25</v>
      </c>
    </row>
    <row r="974" spans="1:4" ht="13.5" x14ac:dyDescent="0.25">
      <c r="A974" s="58">
        <v>91028</v>
      </c>
      <c r="B974" s="58" t="s">
        <v>7506</v>
      </c>
      <c r="C974" s="58" t="s">
        <v>73</v>
      </c>
      <c r="D974" s="60">
        <v>4.1500000000000004</v>
      </c>
    </row>
    <row r="975" spans="1:4" ht="13.5" x14ac:dyDescent="0.25">
      <c r="A975" s="58">
        <v>91029</v>
      </c>
      <c r="B975" s="58" t="s">
        <v>7507</v>
      </c>
      <c r="C975" s="58" t="s">
        <v>73</v>
      </c>
      <c r="D975" s="60">
        <v>47.1</v>
      </c>
    </row>
    <row r="976" spans="1:4" ht="13.5" x14ac:dyDescent="0.25">
      <c r="A976" s="58">
        <v>91030</v>
      </c>
      <c r="B976" s="58" t="s">
        <v>7508</v>
      </c>
      <c r="C976" s="58" t="s">
        <v>73</v>
      </c>
      <c r="D976" s="60">
        <v>144.16999999999999</v>
      </c>
    </row>
    <row r="977" spans="1:4" ht="13.5" x14ac:dyDescent="0.25">
      <c r="A977" s="58">
        <v>91273</v>
      </c>
      <c r="B977" s="58" t="s">
        <v>7509</v>
      </c>
      <c r="C977" s="58" t="s">
        <v>73</v>
      </c>
      <c r="D977" s="60">
        <v>0.5</v>
      </c>
    </row>
    <row r="978" spans="1:4" ht="13.5" x14ac:dyDescent="0.25">
      <c r="A978" s="58">
        <v>91274</v>
      </c>
      <c r="B978" s="58" t="s">
        <v>7510</v>
      </c>
      <c r="C978" s="58" t="s">
        <v>73</v>
      </c>
      <c r="D978" s="60">
        <v>7.0000000000000007E-2</v>
      </c>
    </row>
    <row r="979" spans="1:4" ht="13.5" x14ac:dyDescent="0.25">
      <c r="A979" s="58">
        <v>91275</v>
      </c>
      <c r="B979" s="58" t="s">
        <v>7511</v>
      </c>
      <c r="C979" s="58" t="s">
        <v>73</v>
      </c>
      <c r="D979" s="60">
        <v>0.63</v>
      </c>
    </row>
    <row r="980" spans="1:4" ht="13.5" x14ac:dyDescent="0.25">
      <c r="A980" s="58">
        <v>91276</v>
      </c>
      <c r="B980" s="58" t="s">
        <v>7512</v>
      </c>
      <c r="C980" s="58" t="s">
        <v>73</v>
      </c>
      <c r="D980" s="60">
        <v>7.15</v>
      </c>
    </row>
    <row r="981" spans="1:4" ht="13.5" x14ac:dyDescent="0.25">
      <c r="A981" s="58">
        <v>91279</v>
      </c>
      <c r="B981" s="58" t="s">
        <v>7513</v>
      </c>
      <c r="C981" s="58" t="s">
        <v>73</v>
      </c>
      <c r="D981" s="60">
        <v>0.84</v>
      </c>
    </row>
    <row r="982" spans="1:4" ht="13.5" x14ac:dyDescent="0.25">
      <c r="A982" s="58">
        <v>91280</v>
      </c>
      <c r="B982" s="58" t="s">
        <v>7514</v>
      </c>
      <c r="C982" s="58" t="s">
        <v>73</v>
      </c>
      <c r="D982" s="60">
        <v>0.09</v>
      </c>
    </row>
    <row r="983" spans="1:4" ht="13.5" x14ac:dyDescent="0.25">
      <c r="A983" s="58">
        <v>91281</v>
      </c>
      <c r="B983" s="58" t="s">
        <v>7515</v>
      </c>
      <c r="C983" s="58" t="s">
        <v>73</v>
      </c>
      <c r="D983" s="60">
        <v>1.06</v>
      </c>
    </row>
    <row r="984" spans="1:4" ht="13.5" x14ac:dyDescent="0.25">
      <c r="A984" s="58">
        <v>91282</v>
      </c>
      <c r="B984" s="58" t="s">
        <v>7516</v>
      </c>
      <c r="C984" s="58" t="s">
        <v>73</v>
      </c>
      <c r="D984" s="60">
        <v>7.2</v>
      </c>
    </row>
    <row r="985" spans="1:4" ht="13.5" x14ac:dyDescent="0.25">
      <c r="A985" s="58">
        <v>91354</v>
      </c>
      <c r="B985" s="58" t="s">
        <v>7517</v>
      </c>
      <c r="C985" s="58" t="s">
        <v>73</v>
      </c>
      <c r="D985" s="60">
        <v>18.079999999999998</v>
      </c>
    </row>
    <row r="986" spans="1:4" ht="13.5" x14ac:dyDescent="0.25">
      <c r="A986" s="58">
        <v>91355</v>
      </c>
      <c r="B986" s="58" t="s">
        <v>7518</v>
      </c>
      <c r="C986" s="58" t="s">
        <v>73</v>
      </c>
      <c r="D986" s="60">
        <v>3.79</v>
      </c>
    </row>
    <row r="987" spans="1:4" ht="13.5" x14ac:dyDescent="0.25">
      <c r="A987" s="58">
        <v>91356</v>
      </c>
      <c r="B987" s="58" t="s">
        <v>7519</v>
      </c>
      <c r="C987" s="58" t="s">
        <v>73</v>
      </c>
      <c r="D987" s="60">
        <v>3</v>
      </c>
    </row>
    <row r="988" spans="1:4" ht="13.5" x14ac:dyDescent="0.25">
      <c r="A988" s="58">
        <v>91359</v>
      </c>
      <c r="B988" s="58" t="s">
        <v>7520</v>
      </c>
      <c r="C988" s="58" t="s">
        <v>73</v>
      </c>
      <c r="D988" s="60">
        <v>21.3</v>
      </c>
    </row>
    <row r="989" spans="1:4" ht="13.5" x14ac:dyDescent="0.25">
      <c r="A989" s="58">
        <v>91360</v>
      </c>
      <c r="B989" s="58" t="s">
        <v>7521</v>
      </c>
      <c r="C989" s="58" t="s">
        <v>73</v>
      </c>
      <c r="D989" s="60">
        <v>4.17</v>
      </c>
    </row>
    <row r="990" spans="1:4" ht="13.5" x14ac:dyDescent="0.25">
      <c r="A990" s="58">
        <v>91361</v>
      </c>
      <c r="B990" s="58" t="s">
        <v>7522</v>
      </c>
      <c r="C990" s="58" t="s">
        <v>73</v>
      </c>
      <c r="D990" s="60">
        <v>3.3</v>
      </c>
    </row>
    <row r="991" spans="1:4" ht="13.5" x14ac:dyDescent="0.25">
      <c r="A991" s="58">
        <v>91367</v>
      </c>
      <c r="B991" s="58" t="s">
        <v>7523</v>
      </c>
      <c r="C991" s="58" t="s">
        <v>73</v>
      </c>
      <c r="D991" s="60">
        <v>23.66</v>
      </c>
    </row>
    <row r="992" spans="1:4" ht="13.5" x14ac:dyDescent="0.25">
      <c r="A992" s="58">
        <v>91368</v>
      </c>
      <c r="B992" s="58" t="s">
        <v>7524</v>
      </c>
      <c r="C992" s="58" t="s">
        <v>73</v>
      </c>
      <c r="D992" s="60">
        <v>4.57</v>
      </c>
    </row>
    <row r="993" spans="1:4" ht="13.5" x14ac:dyDescent="0.25">
      <c r="A993" s="58">
        <v>91369</v>
      </c>
      <c r="B993" s="58" t="s">
        <v>7525</v>
      </c>
      <c r="C993" s="58" t="s">
        <v>73</v>
      </c>
      <c r="D993" s="60">
        <v>3.61</v>
      </c>
    </row>
    <row r="994" spans="1:4" ht="13.5" x14ac:dyDescent="0.25">
      <c r="A994" s="58">
        <v>91375</v>
      </c>
      <c r="B994" s="58" t="s">
        <v>7526</v>
      </c>
      <c r="C994" s="58" t="s">
        <v>73</v>
      </c>
      <c r="D994" s="60">
        <v>19.850000000000001</v>
      </c>
    </row>
    <row r="995" spans="1:4" ht="13.5" x14ac:dyDescent="0.25">
      <c r="A995" s="58">
        <v>91376</v>
      </c>
      <c r="B995" s="58" t="s">
        <v>7527</v>
      </c>
      <c r="C995" s="58" t="s">
        <v>73</v>
      </c>
      <c r="D995" s="60">
        <v>4.16</v>
      </c>
    </row>
    <row r="996" spans="1:4" ht="13.5" x14ac:dyDescent="0.25">
      <c r="A996" s="58">
        <v>91377</v>
      </c>
      <c r="B996" s="58" t="s">
        <v>7528</v>
      </c>
      <c r="C996" s="58" t="s">
        <v>73</v>
      </c>
      <c r="D996" s="60">
        <v>3.29</v>
      </c>
    </row>
    <row r="997" spans="1:4" ht="13.5" x14ac:dyDescent="0.25">
      <c r="A997" s="58">
        <v>91380</v>
      </c>
      <c r="B997" s="58" t="s">
        <v>7529</v>
      </c>
      <c r="C997" s="58" t="s">
        <v>73</v>
      </c>
      <c r="D997" s="60">
        <v>31.15</v>
      </c>
    </row>
    <row r="998" spans="1:4" ht="13.5" x14ac:dyDescent="0.25">
      <c r="A998" s="58">
        <v>91381</v>
      </c>
      <c r="B998" s="58" t="s">
        <v>7530</v>
      </c>
      <c r="C998" s="58" t="s">
        <v>73</v>
      </c>
      <c r="D998" s="60">
        <v>6.01</v>
      </c>
    </row>
    <row r="999" spans="1:4" ht="13.5" x14ac:dyDescent="0.25">
      <c r="A999" s="58">
        <v>91382</v>
      </c>
      <c r="B999" s="58" t="s">
        <v>7531</v>
      </c>
      <c r="C999" s="58" t="s">
        <v>73</v>
      </c>
      <c r="D999" s="60">
        <v>4.75</v>
      </c>
    </row>
    <row r="1000" spans="1:4" ht="13.5" x14ac:dyDescent="0.25">
      <c r="A1000" s="58">
        <v>91383</v>
      </c>
      <c r="B1000" s="58" t="s">
        <v>7532</v>
      </c>
      <c r="C1000" s="58" t="s">
        <v>73</v>
      </c>
      <c r="D1000" s="60">
        <v>55.58</v>
      </c>
    </row>
    <row r="1001" spans="1:4" ht="13.5" x14ac:dyDescent="0.25">
      <c r="A1001" s="58">
        <v>91384</v>
      </c>
      <c r="B1001" s="58" t="s">
        <v>7533</v>
      </c>
      <c r="C1001" s="58" t="s">
        <v>73</v>
      </c>
      <c r="D1001" s="60">
        <v>139.35</v>
      </c>
    </row>
    <row r="1002" spans="1:4" ht="13.5" x14ac:dyDescent="0.25">
      <c r="A1002" s="58">
        <v>91390</v>
      </c>
      <c r="B1002" s="58" t="s">
        <v>7534</v>
      </c>
      <c r="C1002" s="58" t="s">
        <v>73</v>
      </c>
      <c r="D1002" s="60">
        <v>20.16</v>
      </c>
    </row>
    <row r="1003" spans="1:4" ht="13.5" x14ac:dyDescent="0.25">
      <c r="A1003" s="58">
        <v>91391</v>
      </c>
      <c r="B1003" s="58" t="s">
        <v>7535</v>
      </c>
      <c r="C1003" s="58" t="s">
        <v>73</v>
      </c>
      <c r="D1003" s="60">
        <v>4.0599999999999996</v>
      </c>
    </row>
    <row r="1004" spans="1:4" ht="13.5" x14ac:dyDescent="0.25">
      <c r="A1004" s="58">
        <v>91392</v>
      </c>
      <c r="B1004" s="58" t="s">
        <v>7536</v>
      </c>
      <c r="C1004" s="58" t="s">
        <v>73</v>
      </c>
      <c r="D1004" s="60">
        <v>3.21</v>
      </c>
    </row>
    <row r="1005" spans="1:4" ht="13.5" x14ac:dyDescent="0.25">
      <c r="A1005" s="58">
        <v>91396</v>
      </c>
      <c r="B1005" s="58" t="s">
        <v>7537</v>
      </c>
      <c r="C1005" s="58" t="s">
        <v>73</v>
      </c>
      <c r="D1005" s="60">
        <v>29.59</v>
      </c>
    </row>
    <row r="1006" spans="1:4" ht="13.5" x14ac:dyDescent="0.25">
      <c r="A1006" s="58">
        <v>91397</v>
      </c>
      <c r="B1006" s="58" t="s">
        <v>7538</v>
      </c>
      <c r="C1006" s="58" t="s">
        <v>73</v>
      </c>
      <c r="D1006" s="60">
        <v>5.85</v>
      </c>
    </row>
    <row r="1007" spans="1:4" ht="13.5" x14ac:dyDescent="0.25">
      <c r="A1007" s="58">
        <v>91398</v>
      </c>
      <c r="B1007" s="58" t="s">
        <v>7539</v>
      </c>
      <c r="C1007" s="58" t="s">
        <v>73</v>
      </c>
      <c r="D1007" s="60">
        <v>4.63</v>
      </c>
    </row>
    <row r="1008" spans="1:4" ht="13.5" x14ac:dyDescent="0.25">
      <c r="A1008" s="58">
        <v>91402</v>
      </c>
      <c r="B1008" s="58" t="s">
        <v>7540</v>
      </c>
      <c r="C1008" s="58" t="s">
        <v>73</v>
      </c>
      <c r="D1008" s="60">
        <v>3.74</v>
      </c>
    </row>
    <row r="1009" spans="1:4" ht="13.5" x14ac:dyDescent="0.25">
      <c r="A1009" s="58">
        <v>91466</v>
      </c>
      <c r="B1009" s="58" t="s">
        <v>7541</v>
      </c>
      <c r="C1009" s="58" t="s">
        <v>73</v>
      </c>
      <c r="D1009" s="60">
        <v>4.09</v>
      </c>
    </row>
    <row r="1010" spans="1:4" ht="13.5" x14ac:dyDescent="0.25">
      <c r="A1010" s="58">
        <v>91467</v>
      </c>
      <c r="B1010" s="58" t="s">
        <v>7542</v>
      </c>
      <c r="C1010" s="58" t="s">
        <v>73</v>
      </c>
      <c r="D1010" s="60">
        <v>155.4</v>
      </c>
    </row>
    <row r="1011" spans="1:4" ht="13.5" x14ac:dyDescent="0.25">
      <c r="A1011" s="58">
        <v>91468</v>
      </c>
      <c r="B1011" s="58" t="s">
        <v>7543</v>
      </c>
      <c r="C1011" s="58" t="s">
        <v>73</v>
      </c>
      <c r="D1011" s="60">
        <v>25.24</v>
      </c>
    </row>
    <row r="1012" spans="1:4" ht="13.5" x14ac:dyDescent="0.25">
      <c r="A1012" s="58">
        <v>91469</v>
      </c>
      <c r="B1012" s="58" t="s">
        <v>7544</v>
      </c>
      <c r="C1012" s="58" t="s">
        <v>73</v>
      </c>
      <c r="D1012" s="60">
        <v>5.05</v>
      </c>
    </row>
    <row r="1013" spans="1:4" ht="13.5" x14ac:dyDescent="0.25">
      <c r="A1013" s="58">
        <v>91484</v>
      </c>
      <c r="B1013" s="58" t="s">
        <v>7545</v>
      </c>
      <c r="C1013" s="58" t="s">
        <v>73</v>
      </c>
      <c r="D1013" s="60">
        <v>4.01</v>
      </c>
    </row>
    <row r="1014" spans="1:4" ht="13.5" x14ac:dyDescent="0.25">
      <c r="A1014" s="58">
        <v>91485</v>
      </c>
      <c r="B1014" s="58" t="s">
        <v>7546</v>
      </c>
      <c r="C1014" s="58" t="s">
        <v>73</v>
      </c>
      <c r="D1014" s="60">
        <v>152.11000000000001</v>
      </c>
    </row>
    <row r="1015" spans="1:4" ht="13.5" x14ac:dyDescent="0.25">
      <c r="A1015" s="58">
        <v>91529</v>
      </c>
      <c r="B1015" s="58" t="s">
        <v>7547</v>
      </c>
      <c r="C1015" s="58" t="s">
        <v>73</v>
      </c>
      <c r="D1015" s="60">
        <v>0.74</v>
      </c>
    </row>
    <row r="1016" spans="1:4" ht="13.5" x14ac:dyDescent="0.25">
      <c r="A1016" s="58">
        <v>91530</v>
      </c>
      <c r="B1016" s="58" t="s">
        <v>7548</v>
      </c>
      <c r="C1016" s="58" t="s">
        <v>73</v>
      </c>
      <c r="D1016" s="60">
        <v>0.1</v>
      </c>
    </row>
    <row r="1017" spans="1:4" ht="13.5" x14ac:dyDescent="0.25">
      <c r="A1017" s="58">
        <v>91531</v>
      </c>
      <c r="B1017" s="58" t="s">
        <v>7549</v>
      </c>
      <c r="C1017" s="58" t="s">
        <v>73</v>
      </c>
      <c r="D1017" s="60">
        <v>0.93</v>
      </c>
    </row>
    <row r="1018" spans="1:4" ht="13.5" x14ac:dyDescent="0.25">
      <c r="A1018" s="58">
        <v>91532</v>
      </c>
      <c r="B1018" s="58" t="s">
        <v>7550</v>
      </c>
      <c r="C1018" s="58" t="s">
        <v>73</v>
      </c>
      <c r="D1018" s="60">
        <v>5.1100000000000003</v>
      </c>
    </row>
    <row r="1019" spans="1:4" ht="13.5" x14ac:dyDescent="0.25">
      <c r="A1019" s="58">
        <v>91629</v>
      </c>
      <c r="B1019" s="58" t="s">
        <v>7551</v>
      </c>
      <c r="C1019" s="58" t="s">
        <v>73</v>
      </c>
      <c r="D1019" s="60">
        <v>21.84</v>
      </c>
    </row>
    <row r="1020" spans="1:4" ht="13.5" x14ac:dyDescent="0.25">
      <c r="A1020" s="58">
        <v>91630</v>
      </c>
      <c r="B1020" s="58" t="s">
        <v>7552</v>
      </c>
      <c r="C1020" s="58" t="s">
        <v>73</v>
      </c>
      <c r="D1020" s="60">
        <v>4.16</v>
      </c>
    </row>
    <row r="1021" spans="1:4" ht="13.5" x14ac:dyDescent="0.25">
      <c r="A1021" s="58">
        <v>91631</v>
      </c>
      <c r="B1021" s="58" t="s">
        <v>7553</v>
      </c>
      <c r="C1021" s="58" t="s">
        <v>73</v>
      </c>
      <c r="D1021" s="60">
        <v>3.29</v>
      </c>
    </row>
    <row r="1022" spans="1:4" ht="13.5" x14ac:dyDescent="0.25">
      <c r="A1022" s="58">
        <v>91632</v>
      </c>
      <c r="B1022" s="58" t="s">
        <v>7554</v>
      </c>
      <c r="C1022" s="58" t="s">
        <v>73</v>
      </c>
      <c r="D1022" s="60">
        <v>37.549999999999997</v>
      </c>
    </row>
    <row r="1023" spans="1:4" ht="13.5" x14ac:dyDescent="0.25">
      <c r="A1023" s="58">
        <v>91633</v>
      </c>
      <c r="B1023" s="58" t="s">
        <v>7555</v>
      </c>
      <c r="C1023" s="58" t="s">
        <v>73</v>
      </c>
      <c r="D1023" s="60">
        <v>131.53</v>
      </c>
    </row>
    <row r="1024" spans="1:4" ht="13.5" x14ac:dyDescent="0.25">
      <c r="A1024" s="58">
        <v>91640</v>
      </c>
      <c r="B1024" s="58" t="s">
        <v>7556</v>
      </c>
      <c r="C1024" s="58" t="s">
        <v>73</v>
      </c>
      <c r="D1024" s="60">
        <v>39.61</v>
      </c>
    </row>
    <row r="1025" spans="1:4" ht="13.5" x14ac:dyDescent="0.25">
      <c r="A1025" s="58">
        <v>91641</v>
      </c>
      <c r="B1025" s="58" t="s">
        <v>7557</v>
      </c>
      <c r="C1025" s="58" t="s">
        <v>73</v>
      </c>
      <c r="D1025" s="60">
        <v>8.15</v>
      </c>
    </row>
    <row r="1026" spans="1:4" ht="13.5" x14ac:dyDescent="0.25">
      <c r="A1026" s="58">
        <v>91642</v>
      </c>
      <c r="B1026" s="58" t="s">
        <v>7558</v>
      </c>
      <c r="C1026" s="58" t="s">
        <v>73</v>
      </c>
      <c r="D1026" s="60">
        <v>6.45</v>
      </c>
    </row>
    <row r="1027" spans="1:4" ht="13.5" x14ac:dyDescent="0.25">
      <c r="A1027" s="58">
        <v>91643</v>
      </c>
      <c r="B1027" s="58" t="s">
        <v>7559</v>
      </c>
      <c r="C1027" s="58" t="s">
        <v>73</v>
      </c>
      <c r="D1027" s="60">
        <v>71.42</v>
      </c>
    </row>
    <row r="1028" spans="1:4" ht="13.5" x14ac:dyDescent="0.25">
      <c r="A1028" s="58">
        <v>91644</v>
      </c>
      <c r="B1028" s="58" t="s">
        <v>7560</v>
      </c>
      <c r="C1028" s="58" t="s">
        <v>73</v>
      </c>
      <c r="D1028" s="60">
        <v>295.99</v>
      </c>
    </row>
    <row r="1029" spans="1:4" ht="13.5" x14ac:dyDescent="0.25">
      <c r="A1029" s="58">
        <v>91688</v>
      </c>
      <c r="B1029" s="58" t="s">
        <v>7561</v>
      </c>
      <c r="C1029" s="58" t="s">
        <v>73</v>
      </c>
      <c r="D1029" s="60">
        <v>0.09</v>
      </c>
    </row>
    <row r="1030" spans="1:4" ht="13.5" x14ac:dyDescent="0.25">
      <c r="A1030" s="58">
        <v>91689</v>
      </c>
      <c r="B1030" s="58" t="s">
        <v>7562</v>
      </c>
      <c r="C1030" s="58" t="s">
        <v>73</v>
      </c>
      <c r="D1030" s="60">
        <v>0.01</v>
      </c>
    </row>
    <row r="1031" spans="1:4" ht="13.5" x14ac:dyDescent="0.25">
      <c r="A1031" s="58">
        <v>91690</v>
      </c>
      <c r="B1031" s="58" t="s">
        <v>7563</v>
      </c>
      <c r="C1031" s="58" t="s">
        <v>73</v>
      </c>
      <c r="D1031" s="60">
        <v>0.06</v>
      </c>
    </row>
    <row r="1032" spans="1:4" ht="13.5" x14ac:dyDescent="0.25">
      <c r="A1032" s="58">
        <v>91691</v>
      </c>
      <c r="B1032" s="58" t="s">
        <v>7564</v>
      </c>
      <c r="C1032" s="58" t="s">
        <v>73</v>
      </c>
      <c r="D1032" s="60">
        <v>1.25</v>
      </c>
    </row>
    <row r="1033" spans="1:4" ht="13.5" x14ac:dyDescent="0.25">
      <c r="A1033" s="58">
        <v>92040</v>
      </c>
      <c r="B1033" s="58" t="s">
        <v>7565</v>
      </c>
      <c r="C1033" s="58" t="s">
        <v>73</v>
      </c>
      <c r="D1033" s="60">
        <v>5.92</v>
      </c>
    </row>
    <row r="1034" spans="1:4" ht="13.5" x14ac:dyDescent="0.25">
      <c r="A1034" s="58">
        <v>92041</v>
      </c>
      <c r="B1034" s="58" t="s">
        <v>7566</v>
      </c>
      <c r="C1034" s="58" t="s">
        <v>73</v>
      </c>
      <c r="D1034" s="60">
        <v>0.62</v>
      </c>
    </row>
    <row r="1035" spans="1:4" ht="13.5" x14ac:dyDescent="0.25">
      <c r="A1035" s="58">
        <v>92042</v>
      </c>
      <c r="B1035" s="58" t="s">
        <v>7567</v>
      </c>
      <c r="C1035" s="58" t="s">
        <v>73</v>
      </c>
      <c r="D1035" s="60">
        <v>4.9400000000000004</v>
      </c>
    </row>
    <row r="1036" spans="1:4" ht="13.5" x14ac:dyDescent="0.25">
      <c r="A1036" s="58">
        <v>92101</v>
      </c>
      <c r="B1036" s="58" t="s">
        <v>7568</v>
      </c>
      <c r="C1036" s="58" t="s">
        <v>73</v>
      </c>
      <c r="D1036" s="60">
        <v>41.94</v>
      </c>
    </row>
    <row r="1037" spans="1:4" ht="13.5" x14ac:dyDescent="0.25">
      <c r="A1037" s="58">
        <v>92102</v>
      </c>
      <c r="B1037" s="58" t="s">
        <v>7569</v>
      </c>
      <c r="C1037" s="58" t="s">
        <v>73</v>
      </c>
      <c r="D1037" s="60">
        <v>6.96</v>
      </c>
    </row>
    <row r="1038" spans="1:4" ht="13.5" x14ac:dyDescent="0.25">
      <c r="A1038" s="58">
        <v>92103</v>
      </c>
      <c r="B1038" s="58" t="s">
        <v>7570</v>
      </c>
      <c r="C1038" s="58" t="s">
        <v>73</v>
      </c>
      <c r="D1038" s="60">
        <v>5.56</v>
      </c>
    </row>
    <row r="1039" spans="1:4" ht="13.5" x14ac:dyDescent="0.25">
      <c r="A1039" s="58">
        <v>92104</v>
      </c>
      <c r="B1039" s="58" t="s">
        <v>7571</v>
      </c>
      <c r="C1039" s="58" t="s">
        <v>73</v>
      </c>
      <c r="D1039" s="60">
        <v>68.06</v>
      </c>
    </row>
    <row r="1040" spans="1:4" ht="13.5" x14ac:dyDescent="0.25">
      <c r="A1040" s="58">
        <v>92105</v>
      </c>
      <c r="B1040" s="58" t="s">
        <v>7572</v>
      </c>
      <c r="C1040" s="58" t="s">
        <v>73</v>
      </c>
      <c r="D1040" s="60">
        <v>189.1</v>
      </c>
    </row>
    <row r="1041" spans="1:4" ht="13.5" x14ac:dyDescent="0.25">
      <c r="A1041" s="58">
        <v>92108</v>
      </c>
      <c r="B1041" s="58" t="s">
        <v>7573</v>
      </c>
      <c r="C1041" s="58" t="s">
        <v>73</v>
      </c>
      <c r="D1041" s="60">
        <v>1.1299999999999999</v>
      </c>
    </row>
    <row r="1042" spans="1:4" ht="13.5" x14ac:dyDescent="0.25">
      <c r="A1042" s="58">
        <v>92109</v>
      </c>
      <c r="B1042" s="58" t="s">
        <v>7574</v>
      </c>
      <c r="C1042" s="58" t="s">
        <v>73</v>
      </c>
      <c r="D1042" s="60">
        <v>0.13</v>
      </c>
    </row>
    <row r="1043" spans="1:4" ht="13.5" x14ac:dyDescent="0.25">
      <c r="A1043" s="58">
        <v>92110</v>
      </c>
      <c r="B1043" s="58" t="s">
        <v>7575</v>
      </c>
      <c r="C1043" s="58" t="s">
        <v>73</v>
      </c>
      <c r="D1043" s="60">
        <v>1.41</v>
      </c>
    </row>
    <row r="1044" spans="1:4" ht="13.5" x14ac:dyDescent="0.25">
      <c r="A1044" s="58">
        <v>92111</v>
      </c>
      <c r="B1044" s="58" t="s">
        <v>7576</v>
      </c>
      <c r="C1044" s="58" t="s">
        <v>73</v>
      </c>
      <c r="D1044" s="60">
        <v>1.1499999999999999</v>
      </c>
    </row>
    <row r="1045" spans="1:4" ht="13.5" x14ac:dyDescent="0.25">
      <c r="A1045" s="58">
        <v>92114</v>
      </c>
      <c r="B1045" s="58" t="s">
        <v>7577</v>
      </c>
      <c r="C1045" s="58" t="s">
        <v>73</v>
      </c>
      <c r="D1045" s="60">
        <v>0.28000000000000003</v>
      </c>
    </row>
    <row r="1046" spans="1:4" ht="13.5" x14ac:dyDescent="0.25">
      <c r="A1046" s="58">
        <v>92115</v>
      </c>
      <c r="B1046" s="58" t="s">
        <v>7578</v>
      </c>
      <c r="C1046" s="58" t="s">
        <v>73</v>
      </c>
      <c r="D1046" s="60">
        <v>0.03</v>
      </c>
    </row>
    <row r="1047" spans="1:4" ht="13.5" x14ac:dyDescent="0.25">
      <c r="A1047" s="58">
        <v>92116</v>
      </c>
      <c r="B1047" s="58" t="s">
        <v>7579</v>
      </c>
      <c r="C1047" s="58" t="s">
        <v>73</v>
      </c>
      <c r="D1047" s="60">
        <v>0.19</v>
      </c>
    </row>
    <row r="1048" spans="1:4" ht="13.5" x14ac:dyDescent="0.25">
      <c r="A1048" s="58">
        <v>92133</v>
      </c>
      <c r="B1048" s="58" t="s">
        <v>7580</v>
      </c>
      <c r="C1048" s="58" t="s">
        <v>73</v>
      </c>
      <c r="D1048" s="60">
        <v>12.93</v>
      </c>
    </row>
    <row r="1049" spans="1:4" ht="13.5" x14ac:dyDescent="0.25">
      <c r="A1049" s="58">
        <v>92134</v>
      </c>
      <c r="B1049" s="58" t="s">
        <v>7581</v>
      </c>
      <c r="C1049" s="58" t="s">
        <v>73</v>
      </c>
      <c r="D1049" s="60">
        <v>2.04</v>
      </c>
    </row>
    <row r="1050" spans="1:4" ht="13.5" x14ac:dyDescent="0.25">
      <c r="A1050" s="58">
        <v>92135</v>
      </c>
      <c r="B1050" s="58" t="s">
        <v>7582</v>
      </c>
      <c r="C1050" s="58" t="s">
        <v>73</v>
      </c>
      <c r="D1050" s="60">
        <v>1.61</v>
      </c>
    </row>
    <row r="1051" spans="1:4" ht="13.5" x14ac:dyDescent="0.25">
      <c r="A1051" s="58">
        <v>92136</v>
      </c>
      <c r="B1051" s="58" t="s">
        <v>7583</v>
      </c>
      <c r="C1051" s="58" t="s">
        <v>73</v>
      </c>
      <c r="D1051" s="60">
        <v>16.16</v>
      </c>
    </row>
    <row r="1052" spans="1:4" ht="13.5" x14ac:dyDescent="0.25">
      <c r="A1052" s="58">
        <v>92137</v>
      </c>
      <c r="B1052" s="58" t="s">
        <v>7584</v>
      </c>
      <c r="C1052" s="58" t="s">
        <v>73</v>
      </c>
      <c r="D1052" s="60">
        <v>34.630000000000003</v>
      </c>
    </row>
    <row r="1053" spans="1:4" ht="13.5" x14ac:dyDescent="0.25">
      <c r="A1053" s="58">
        <v>92140</v>
      </c>
      <c r="B1053" s="58" t="s">
        <v>7585</v>
      </c>
      <c r="C1053" s="58" t="s">
        <v>73</v>
      </c>
      <c r="D1053" s="60">
        <v>4.7300000000000004</v>
      </c>
    </row>
    <row r="1054" spans="1:4" ht="13.5" x14ac:dyDescent="0.25">
      <c r="A1054" s="58">
        <v>92141</v>
      </c>
      <c r="B1054" s="58" t="s">
        <v>7586</v>
      </c>
      <c r="C1054" s="58" t="s">
        <v>73</v>
      </c>
      <c r="D1054" s="60">
        <v>0.75</v>
      </c>
    </row>
    <row r="1055" spans="1:4" ht="13.5" x14ac:dyDescent="0.25">
      <c r="A1055" s="58">
        <v>92142</v>
      </c>
      <c r="B1055" s="58" t="s">
        <v>7587</v>
      </c>
      <c r="C1055" s="58" t="s">
        <v>73</v>
      </c>
      <c r="D1055" s="60">
        <v>0.59</v>
      </c>
    </row>
    <row r="1056" spans="1:4" ht="13.5" x14ac:dyDescent="0.25">
      <c r="A1056" s="58">
        <v>92143</v>
      </c>
      <c r="B1056" s="58" t="s">
        <v>7588</v>
      </c>
      <c r="C1056" s="58" t="s">
        <v>73</v>
      </c>
      <c r="D1056" s="60">
        <v>5.92</v>
      </c>
    </row>
    <row r="1057" spans="1:4" ht="13.5" x14ac:dyDescent="0.25">
      <c r="A1057" s="58">
        <v>92144</v>
      </c>
      <c r="B1057" s="58" t="s">
        <v>7589</v>
      </c>
      <c r="C1057" s="58" t="s">
        <v>73</v>
      </c>
      <c r="D1057" s="60">
        <v>33.24</v>
      </c>
    </row>
    <row r="1058" spans="1:4" ht="13.5" x14ac:dyDescent="0.25">
      <c r="A1058" s="58">
        <v>92237</v>
      </c>
      <c r="B1058" s="58" t="s">
        <v>7590</v>
      </c>
      <c r="C1058" s="58" t="s">
        <v>73</v>
      </c>
      <c r="D1058" s="60">
        <v>28.85</v>
      </c>
    </row>
    <row r="1059" spans="1:4" ht="13.5" x14ac:dyDescent="0.25">
      <c r="A1059" s="58">
        <v>92238</v>
      </c>
      <c r="B1059" s="58" t="s">
        <v>7591</v>
      </c>
      <c r="C1059" s="58" t="s">
        <v>73</v>
      </c>
      <c r="D1059" s="60">
        <v>5.92</v>
      </c>
    </row>
    <row r="1060" spans="1:4" ht="13.5" x14ac:dyDescent="0.25">
      <c r="A1060" s="58">
        <v>92239</v>
      </c>
      <c r="B1060" s="58" t="s">
        <v>7592</v>
      </c>
      <c r="C1060" s="58" t="s">
        <v>73</v>
      </c>
      <c r="D1060" s="60">
        <v>4.6900000000000004</v>
      </c>
    </row>
    <row r="1061" spans="1:4" ht="13.5" x14ac:dyDescent="0.25">
      <c r="A1061" s="58">
        <v>92240</v>
      </c>
      <c r="B1061" s="58" t="s">
        <v>7593</v>
      </c>
      <c r="C1061" s="58" t="s">
        <v>73</v>
      </c>
      <c r="D1061" s="60">
        <v>51.78</v>
      </c>
    </row>
    <row r="1062" spans="1:4" ht="13.5" x14ac:dyDescent="0.25">
      <c r="A1062" s="58">
        <v>92241</v>
      </c>
      <c r="B1062" s="58" t="s">
        <v>7594</v>
      </c>
      <c r="C1062" s="58" t="s">
        <v>73</v>
      </c>
      <c r="D1062" s="60">
        <v>271.36</v>
      </c>
    </row>
    <row r="1063" spans="1:4" ht="13.5" x14ac:dyDescent="0.25">
      <c r="A1063" s="58">
        <v>92712</v>
      </c>
      <c r="B1063" s="58" t="s">
        <v>7595</v>
      </c>
      <c r="C1063" s="58" t="s">
        <v>73</v>
      </c>
      <c r="D1063" s="60">
        <v>0.13</v>
      </c>
    </row>
    <row r="1064" spans="1:4" ht="13.5" x14ac:dyDescent="0.25">
      <c r="A1064" s="58">
        <v>92713</v>
      </c>
      <c r="B1064" s="58" t="s">
        <v>7596</v>
      </c>
      <c r="C1064" s="58" t="s">
        <v>73</v>
      </c>
      <c r="D1064" s="60">
        <v>0.01</v>
      </c>
    </row>
    <row r="1065" spans="1:4" ht="13.5" x14ac:dyDescent="0.25">
      <c r="A1065" s="58">
        <v>92714</v>
      </c>
      <c r="B1065" s="58" t="s">
        <v>7597</v>
      </c>
      <c r="C1065" s="58" t="s">
        <v>73</v>
      </c>
      <c r="D1065" s="60">
        <v>0.16</v>
      </c>
    </row>
    <row r="1066" spans="1:4" ht="13.5" x14ac:dyDescent="0.25">
      <c r="A1066" s="58">
        <v>92715</v>
      </c>
      <c r="B1066" s="58" t="s">
        <v>7598</v>
      </c>
      <c r="C1066" s="58" t="s">
        <v>73</v>
      </c>
      <c r="D1066" s="60">
        <v>70.97</v>
      </c>
    </row>
    <row r="1067" spans="1:4" ht="13.5" x14ac:dyDescent="0.25">
      <c r="A1067" s="58">
        <v>92956</v>
      </c>
      <c r="B1067" s="58" t="s">
        <v>7599</v>
      </c>
      <c r="C1067" s="58" t="s">
        <v>73</v>
      </c>
      <c r="D1067" s="60">
        <v>4.32</v>
      </c>
    </row>
    <row r="1068" spans="1:4" ht="13.5" x14ac:dyDescent="0.25">
      <c r="A1068" s="58">
        <v>92957</v>
      </c>
      <c r="B1068" s="58" t="s">
        <v>7600</v>
      </c>
      <c r="C1068" s="58" t="s">
        <v>73</v>
      </c>
      <c r="D1068" s="60">
        <v>0.51</v>
      </c>
    </row>
    <row r="1069" spans="1:4" ht="13.5" x14ac:dyDescent="0.25">
      <c r="A1069" s="58">
        <v>92958</v>
      </c>
      <c r="B1069" s="58" t="s">
        <v>7601</v>
      </c>
      <c r="C1069" s="58" t="s">
        <v>73</v>
      </c>
      <c r="D1069" s="60">
        <v>4.7300000000000004</v>
      </c>
    </row>
    <row r="1070" spans="1:4" ht="13.5" x14ac:dyDescent="0.25">
      <c r="A1070" s="58">
        <v>92959</v>
      </c>
      <c r="B1070" s="58" t="s">
        <v>7602</v>
      </c>
      <c r="C1070" s="58" t="s">
        <v>73</v>
      </c>
      <c r="D1070" s="60">
        <v>9.11</v>
      </c>
    </row>
    <row r="1071" spans="1:4" ht="13.5" x14ac:dyDescent="0.25">
      <c r="A1071" s="58">
        <v>92963</v>
      </c>
      <c r="B1071" s="58" t="s">
        <v>7603</v>
      </c>
      <c r="C1071" s="58" t="s">
        <v>73</v>
      </c>
      <c r="D1071" s="60">
        <v>1.37</v>
      </c>
    </row>
    <row r="1072" spans="1:4" ht="13.5" x14ac:dyDescent="0.25">
      <c r="A1072" s="58">
        <v>92964</v>
      </c>
      <c r="B1072" s="58" t="s">
        <v>7604</v>
      </c>
      <c r="C1072" s="58" t="s">
        <v>73</v>
      </c>
      <c r="D1072" s="60">
        <v>0.16</v>
      </c>
    </row>
    <row r="1073" spans="1:4" ht="13.5" x14ac:dyDescent="0.25">
      <c r="A1073" s="58">
        <v>92965</v>
      </c>
      <c r="B1073" s="58" t="s">
        <v>7605</v>
      </c>
      <c r="C1073" s="58" t="s">
        <v>73</v>
      </c>
      <c r="D1073" s="60">
        <v>1.72</v>
      </c>
    </row>
    <row r="1074" spans="1:4" ht="13.5" x14ac:dyDescent="0.25">
      <c r="A1074" s="58">
        <v>93220</v>
      </c>
      <c r="B1074" s="58" t="s">
        <v>7606</v>
      </c>
      <c r="C1074" s="58" t="s">
        <v>73</v>
      </c>
      <c r="D1074" s="60">
        <v>340.15</v>
      </c>
    </row>
    <row r="1075" spans="1:4" ht="13.5" x14ac:dyDescent="0.25">
      <c r="A1075" s="58">
        <v>93221</v>
      </c>
      <c r="B1075" s="58" t="s">
        <v>7607</v>
      </c>
      <c r="C1075" s="58" t="s">
        <v>73</v>
      </c>
      <c r="D1075" s="60">
        <v>47.22</v>
      </c>
    </row>
    <row r="1076" spans="1:4" ht="13.5" x14ac:dyDescent="0.25">
      <c r="A1076" s="58">
        <v>93222</v>
      </c>
      <c r="B1076" s="58" t="s">
        <v>7608</v>
      </c>
      <c r="C1076" s="58" t="s">
        <v>73</v>
      </c>
      <c r="D1076" s="60">
        <v>425.67</v>
      </c>
    </row>
    <row r="1077" spans="1:4" ht="13.5" x14ac:dyDescent="0.25">
      <c r="A1077" s="58">
        <v>93223</v>
      </c>
      <c r="B1077" s="58" t="s">
        <v>7609</v>
      </c>
      <c r="C1077" s="58" t="s">
        <v>73</v>
      </c>
      <c r="D1077" s="60">
        <v>153.52000000000001</v>
      </c>
    </row>
    <row r="1078" spans="1:4" ht="13.5" x14ac:dyDescent="0.25">
      <c r="A1078" s="58">
        <v>93229</v>
      </c>
      <c r="B1078" s="58" t="s">
        <v>7610</v>
      </c>
      <c r="C1078" s="58" t="s">
        <v>73</v>
      </c>
      <c r="D1078" s="60">
        <v>0.48</v>
      </c>
    </row>
    <row r="1079" spans="1:4" ht="13.5" x14ac:dyDescent="0.25">
      <c r="A1079" s="58">
        <v>93230</v>
      </c>
      <c r="B1079" s="58" t="s">
        <v>7611</v>
      </c>
      <c r="C1079" s="58" t="s">
        <v>73</v>
      </c>
      <c r="D1079" s="60">
        <v>0.05</v>
      </c>
    </row>
    <row r="1080" spans="1:4" ht="13.5" x14ac:dyDescent="0.25">
      <c r="A1080" s="58">
        <v>93231</v>
      </c>
      <c r="B1080" s="58" t="s">
        <v>7612</v>
      </c>
      <c r="C1080" s="58" t="s">
        <v>73</v>
      </c>
      <c r="D1080" s="60">
        <v>0.6</v>
      </c>
    </row>
    <row r="1081" spans="1:4" ht="13.5" x14ac:dyDescent="0.25">
      <c r="A1081" s="58">
        <v>93232</v>
      </c>
      <c r="B1081" s="58" t="s">
        <v>7613</v>
      </c>
      <c r="C1081" s="58" t="s">
        <v>73</v>
      </c>
      <c r="D1081" s="60">
        <v>3.82</v>
      </c>
    </row>
    <row r="1082" spans="1:4" ht="13.5" x14ac:dyDescent="0.25">
      <c r="A1082" s="58">
        <v>93235</v>
      </c>
      <c r="B1082" s="58" t="s">
        <v>7614</v>
      </c>
      <c r="C1082" s="58" t="s">
        <v>73</v>
      </c>
      <c r="D1082" s="60">
        <v>1.27</v>
      </c>
    </row>
    <row r="1083" spans="1:4" ht="13.5" x14ac:dyDescent="0.25">
      <c r="A1083" s="58">
        <v>93238</v>
      </c>
      <c r="B1083" s="58" t="s">
        <v>7615</v>
      </c>
      <c r="C1083" s="58" t="s">
        <v>73</v>
      </c>
      <c r="D1083" s="60">
        <v>1.35</v>
      </c>
    </row>
    <row r="1084" spans="1:4" ht="13.5" x14ac:dyDescent="0.25">
      <c r="A1084" s="58">
        <v>93239</v>
      </c>
      <c r="B1084" s="58" t="s">
        <v>7616</v>
      </c>
      <c r="C1084" s="58" t="s">
        <v>73</v>
      </c>
      <c r="D1084" s="60">
        <v>6.14</v>
      </c>
    </row>
    <row r="1085" spans="1:4" ht="13.5" x14ac:dyDescent="0.25">
      <c r="A1085" s="58">
        <v>93240</v>
      </c>
      <c r="B1085" s="58" t="s">
        <v>7617</v>
      </c>
      <c r="C1085" s="58" t="s">
        <v>73</v>
      </c>
      <c r="D1085" s="60">
        <v>11.76</v>
      </c>
    </row>
    <row r="1086" spans="1:4" ht="13.5" x14ac:dyDescent="0.25">
      <c r="A1086" s="58">
        <v>93267</v>
      </c>
      <c r="B1086" s="58" t="s">
        <v>7618</v>
      </c>
      <c r="C1086" s="58" t="s">
        <v>73</v>
      </c>
      <c r="D1086" s="60">
        <v>25.9</v>
      </c>
    </row>
    <row r="1087" spans="1:4" ht="13.5" x14ac:dyDescent="0.25">
      <c r="A1087" s="58">
        <v>93269</v>
      </c>
      <c r="B1087" s="58" t="s">
        <v>7619</v>
      </c>
      <c r="C1087" s="58" t="s">
        <v>73</v>
      </c>
      <c r="D1087" s="60">
        <v>4.96</v>
      </c>
    </row>
    <row r="1088" spans="1:4" ht="13.5" x14ac:dyDescent="0.25">
      <c r="A1088" s="58">
        <v>93270</v>
      </c>
      <c r="B1088" s="58" t="s">
        <v>7620</v>
      </c>
      <c r="C1088" s="58" t="s">
        <v>73</v>
      </c>
      <c r="D1088" s="60">
        <v>25.18</v>
      </c>
    </row>
    <row r="1089" spans="1:4" ht="13.5" x14ac:dyDescent="0.25">
      <c r="A1089" s="58">
        <v>93271</v>
      </c>
      <c r="B1089" s="58" t="s">
        <v>7621</v>
      </c>
      <c r="C1089" s="58" t="s">
        <v>73</v>
      </c>
      <c r="D1089" s="60">
        <v>8.6</v>
      </c>
    </row>
    <row r="1090" spans="1:4" ht="13.5" x14ac:dyDescent="0.25">
      <c r="A1090" s="58">
        <v>93277</v>
      </c>
      <c r="B1090" s="58" t="s">
        <v>7622</v>
      </c>
      <c r="C1090" s="58" t="s">
        <v>73</v>
      </c>
      <c r="D1090" s="60">
        <v>0.3</v>
      </c>
    </row>
    <row r="1091" spans="1:4" ht="13.5" x14ac:dyDescent="0.25">
      <c r="A1091" s="58">
        <v>93278</v>
      </c>
      <c r="B1091" s="58" t="s">
        <v>7623</v>
      </c>
      <c r="C1091" s="58" t="s">
        <v>73</v>
      </c>
      <c r="D1091" s="60">
        <v>0.03</v>
      </c>
    </row>
    <row r="1092" spans="1:4" ht="13.5" x14ac:dyDescent="0.25">
      <c r="A1092" s="58">
        <v>93279</v>
      </c>
      <c r="B1092" s="58" t="s">
        <v>7624</v>
      </c>
      <c r="C1092" s="58" t="s">
        <v>73</v>
      </c>
      <c r="D1092" s="60">
        <v>0.28000000000000003</v>
      </c>
    </row>
    <row r="1093" spans="1:4" ht="13.5" x14ac:dyDescent="0.25">
      <c r="A1093" s="58">
        <v>93280</v>
      </c>
      <c r="B1093" s="58" t="s">
        <v>7625</v>
      </c>
      <c r="C1093" s="58" t="s">
        <v>73</v>
      </c>
      <c r="D1093" s="60">
        <v>0.71</v>
      </c>
    </row>
    <row r="1094" spans="1:4" ht="13.5" x14ac:dyDescent="0.25">
      <c r="A1094" s="58">
        <v>93283</v>
      </c>
      <c r="B1094" s="58" t="s">
        <v>7626</v>
      </c>
      <c r="C1094" s="58" t="s">
        <v>73</v>
      </c>
      <c r="D1094" s="60">
        <v>96.78</v>
      </c>
    </row>
    <row r="1095" spans="1:4" ht="13.5" x14ac:dyDescent="0.25">
      <c r="A1095" s="58">
        <v>93284</v>
      </c>
      <c r="B1095" s="58" t="s">
        <v>7627</v>
      </c>
      <c r="C1095" s="58" t="s">
        <v>73</v>
      </c>
      <c r="D1095" s="60">
        <v>17.420000000000002</v>
      </c>
    </row>
    <row r="1096" spans="1:4" ht="13.5" x14ac:dyDescent="0.25">
      <c r="A1096" s="58">
        <v>93285</v>
      </c>
      <c r="B1096" s="58" t="s">
        <v>7628</v>
      </c>
      <c r="C1096" s="58" t="s">
        <v>73</v>
      </c>
      <c r="D1096" s="60">
        <v>155.57</v>
      </c>
    </row>
    <row r="1097" spans="1:4" ht="13.5" x14ac:dyDescent="0.25">
      <c r="A1097" s="58">
        <v>93286</v>
      </c>
      <c r="B1097" s="58" t="s">
        <v>7629</v>
      </c>
      <c r="C1097" s="58" t="s">
        <v>73</v>
      </c>
      <c r="D1097" s="60">
        <v>11.96</v>
      </c>
    </row>
    <row r="1098" spans="1:4" ht="13.5" x14ac:dyDescent="0.25">
      <c r="A1098" s="58">
        <v>93296</v>
      </c>
      <c r="B1098" s="58" t="s">
        <v>7630</v>
      </c>
      <c r="C1098" s="58" t="s">
        <v>73</v>
      </c>
      <c r="D1098" s="60">
        <v>13.79</v>
      </c>
    </row>
    <row r="1099" spans="1:4" ht="13.5" x14ac:dyDescent="0.25">
      <c r="A1099" s="58">
        <v>93397</v>
      </c>
      <c r="B1099" s="58" t="s">
        <v>7631</v>
      </c>
      <c r="C1099" s="58" t="s">
        <v>73</v>
      </c>
      <c r="D1099" s="60">
        <v>25.31</v>
      </c>
    </row>
    <row r="1100" spans="1:4" ht="13.5" x14ac:dyDescent="0.25">
      <c r="A1100" s="58">
        <v>93398</v>
      </c>
      <c r="B1100" s="58" t="s">
        <v>7632</v>
      </c>
      <c r="C1100" s="58" t="s">
        <v>73</v>
      </c>
      <c r="D1100" s="60">
        <v>4.88</v>
      </c>
    </row>
    <row r="1101" spans="1:4" ht="13.5" x14ac:dyDescent="0.25">
      <c r="A1101" s="58">
        <v>93399</v>
      </c>
      <c r="B1101" s="58" t="s">
        <v>7633</v>
      </c>
      <c r="C1101" s="58" t="s">
        <v>73</v>
      </c>
      <c r="D1101" s="60">
        <v>3.86</v>
      </c>
    </row>
    <row r="1102" spans="1:4" ht="13.5" x14ac:dyDescent="0.25">
      <c r="A1102" s="58">
        <v>93400</v>
      </c>
      <c r="B1102" s="58" t="s">
        <v>7634</v>
      </c>
      <c r="C1102" s="58" t="s">
        <v>73</v>
      </c>
      <c r="D1102" s="60">
        <v>44.05</v>
      </c>
    </row>
    <row r="1103" spans="1:4" ht="13.5" x14ac:dyDescent="0.25">
      <c r="A1103" s="58">
        <v>93401</v>
      </c>
      <c r="B1103" s="58" t="s">
        <v>7635</v>
      </c>
      <c r="C1103" s="58" t="s">
        <v>73</v>
      </c>
      <c r="D1103" s="60">
        <v>155.4</v>
      </c>
    </row>
    <row r="1104" spans="1:4" ht="13.5" x14ac:dyDescent="0.25">
      <c r="A1104" s="58">
        <v>93404</v>
      </c>
      <c r="B1104" s="58" t="s">
        <v>7636</v>
      </c>
      <c r="C1104" s="58" t="s">
        <v>73</v>
      </c>
      <c r="D1104" s="60">
        <v>7.47</v>
      </c>
    </row>
    <row r="1105" spans="1:4" ht="13.5" x14ac:dyDescent="0.25">
      <c r="A1105" s="58">
        <v>93405</v>
      </c>
      <c r="B1105" s="58" t="s">
        <v>7637</v>
      </c>
      <c r="C1105" s="58" t="s">
        <v>73</v>
      </c>
      <c r="D1105" s="60">
        <v>0.97</v>
      </c>
    </row>
    <row r="1106" spans="1:4" ht="13.5" x14ac:dyDescent="0.25">
      <c r="A1106" s="58">
        <v>93406</v>
      </c>
      <c r="B1106" s="58" t="s">
        <v>7638</v>
      </c>
      <c r="C1106" s="58" t="s">
        <v>73</v>
      </c>
      <c r="D1106" s="60">
        <v>8.9700000000000006</v>
      </c>
    </row>
    <row r="1107" spans="1:4" ht="13.5" x14ac:dyDescent="0.25">
      <c r="A1107" s="58">
        <v>93407</v>
      </c>
      <c r="B1107" s="58" t="s">
        <v>7639</v>
      </c>
      <c r="C1107" s="58" t="s">
        <v>73</v>
      </c>
      <c r="D1107" s="60">
        <v>46.33</v>
      </c>
    </row>
    <row r="1108" spans="1:4" ht="13.5" x14ac:dyDescent="0.25">
      <c r="A1108" s="58">
        <v>93411</v>
      </c>
      <c r="B1108" s="58" t="s">
        <v>7640</v>
      </c>
      <c r="C1108" s="58" t="s">
        <v>73</v>
      </c>
      <c r="D1108" s="60">
        <v>0.33</v>
      </c>
    </row>
    <row r="1109" spans="1:4" ht="13.5" x14ac:dyDescent="0.25">
      <c r="A1109" s="58">
        <v>93412</v>
      </c>
      <c r="B1109" s="58" t="s">
        <v>7641</v>
      </c>
      <c r="C1109" s="58" t="s">
        <v>73</v>
      </c>
      <c r="D1109" s="60">
        <v>0.06</v>
      </c>
    </row>
    <row r="1110" spans="1:4" ht="13.5" x14ac:dyDescent="0.25">
      <c r="A1110" s="58">
        <v>93413</v>
      </c>
      <c r="B1110" s="58" t="s">
        <v>7642</v>
      </c>
      <c r="C1110" s="58" t="s">
        <v>73</v>
      </c>
      <c r="D1110" s="60">
        <v>0.3</v>
      </c>
    </row>
    <row r="1111" spans="1:4" ht="13.5" x14ac:dyDescent="0.25">
      <c r="A1111" s="58">
        <v>93414</v>
      </c>
      <c r="B1111" s="58" t="s">
        <v>7643</v>
      </c>
      <c r="C1111" s="58" t="s">
        <v>73</v>
      </c>
      <c r="D1111" s="60">
        <v>12.37</v>
      </c>
    </row>
    <row r="1112" spans="1:4" ht="13.5" x14ac:dyDescent="0.25">
      <c r="A1112" s="58">
        <v>93417</v>
      </c>
      <c r="B1112" s="58" t="s">
        <v>7644</v>
      </c>
      <c r="C1112" s="58" t="s">
        <v>73</v>
      </c>
      <c r="D1112" s="60">
        <v>4.4400000000000004</v>
      </c>
    </row>
    <row r="1113" spans="1:4" ht="13.5" x14ac:dyDescent="0.25">
      <c r="A1113" s="58">
        <v>93418</v>
      </c>
      <c r="B1113" s="58" t="s">
        <v>7645</v>
      </c>
      <c r="C1113" s="58" t="s">
        <v>73</v>
      </c>
      <c r="D1113" s="60">
        <v>0.8</v>
      </c>
    </row>
    <row r="1114" spans="1:4" ht="13.5" x14ac:dyDescent="0.25">
      <c r="A1114" s="58">
        <v>93419</v>
      </c>
      <c r="B1114" s="58" t="s">
        <v>7646</v>
      </c>
      <c r="C1114" s="58" t="s">
        <v>73</v>
      </c>
      <c r="D1114" s="60">
        <v>3.96</v>
      </c>
    </row>
    <row r="1115" spans="1:4" ht="13.5" x14ac:dyDescent="0.25">
      <c r="A1115" s="58">
        <v>93420</v>
      </c>
      <c r="B1115" s="58" t="s">
        <v>7647</v>
      </c>
      <c r="C1115" s="58" t="s">
        <v>73</v>
      </c>
      <c r="D1115" s="60">
        <v>65.91</v>
      </c>
    </row>
    <row r="1116" spans="1:4" ht="13.5" x14ac:dyDescent="0.25">
      <c r="A1116" s="58">
        <v>93423</v>
      </c>
      <c r="B1116" s="58" t="s">
        <v>7648</v>
      </c>
      <c r="C1116" s="58" t="s">
        <v>73</v>
      </c>
      <c r="D1116" s="60">
        <v>6.29</v>
      </c>
    </row>
    <row r="1117" spans="1:4" ht="13.5" x14ac:dyDescent="0.25">
      <c r="A1117" s="58">
        <v>93424</v>
      </c>
      <c r="B1117" s="58" t="s">
        <v>7649</v>
      </c>
      <c r="C1117" s="58" t="s">
        <v>73</v>
      </c>
      <c r="D1117" s="60">
        <v>1.1299999999999999</v>
      </c>
    </row>
    <row r="1118" spans="1:4" ht="13.5" x14ac:dyDescent="0.25">
      <c r="A1118" s="58">
        <v>93425</v>
      </c>
      <c r="B1118" s="58" t="s">
        <v>7650</v>
      </c>
      <c r="C1118" s="58" t="s">
        <v>73</v>
      </c>
      <c r="D1118" s="60">
        <v>5.61</v>
      </c>
    </row>
    <row r="1119" spans="1:4" ht="13.5" x14ac:dyDescent="0.25">
      <c r="A1119" s="58">
        <v>93426</v>
      </c>
      <c r="B1119" s="58" t="s">
        <v>7651</v>
      </c>
      <c r="C1119" s="58" t="s">
        <v>73</v>
      </c>
      <c r="D1119" s="60">
        <v>157.52000000000001</v>
      </c>
    </row>
    <row r="1120" spans="1:4" ht="13.5" x14ac:dyDescent="0.25">
      <c r="A1120" s="58">
        <v>93429</v>
      </c>
      <c r="B1120" s="58" t="s">
        <v>7652</v>
      </c>
      <c r="C1120" s="58" t="s">
        <v>73</v>
      </c>
      <c r="D1120" s="60">
        <v>125.93</v>
      </c>
    </row>
    <row r="1121" spans="1:4" ht="13.5" x14ac:dyDescent="0.25">
      <c r="A1121" s="58">
        <v>93430</v>
      </c>
      <c r="B1121" s="58" t="s">
        <v>7653</v>
      </c>
      <c r="C1121" s="58" t="s">
        <v>73</v>
      </c>
      <c r="D1121" s="60">
        <v>19.84</v>
      </c>
    </row>
    <row r="1122" spans="1:4" ht="13.5" x14ac:dyDescent="0.25">
      <c r="A1122" s="58">
        <v>93431</v>
      </c>
      <c r="B1122" s="58" t="s">
        <v>7654</v>
      </c>
      <c r="C1122" s="58" t="s">
        <v>73</v>
      </c>
      <c r="D1122" s="60">
        <v>157.53</v>
      </c>
    </row>
    <row r="1123" spans="1:4" ht="13.5" x14ac:dyDescent="0.25">
      <c r="A1123" s="58">
        <v>93432</v>
      </c>
      <c r="B1123" s="58" t="s">
        <v>7655</v>
      </c>
      <c r="C1123" s="58" t="s">
        <v>73</v>
      </c>
      <c r="D1123" s="61">
        <v>2116.8000000000002</v>
      </c>
    </row>
    <row r="1124" spans="1:4" ht="13.5" x14ac:dyDescent="0.25">
      <c r="A1124" s="58">
        <v>93435</v>
      </c>
      <c r="B1124" s="58" t="s">
        <v>7656</v>
      </c>
      <c r="C1124" s="58" t="s">
        <v>73</v>
      </c>
      <c r="D1124" s="60">
        <v>7.07</v>
      </c>
    </row>
    <row r="1125" spans="1:4" ht="13.5" x14ac:dyDescent="0.25">
      <c r="A1125" s="58">
        <v>93436</v>
      </c>
      <c r="B1125" s="58" t="s">
        <v>7657</v>
      </c>
      <c r="C1125" s="58" t="s">
        <v>73</v>
      </c>
      <c r="D1125" s="60">
        <v>1.1100000000000001</v>
      </c>
    </row>
    <row r="1126" spans="1:4" ht="13.5" x14ac:dyDescent="0.25">
      <c r="A1126" s="58">
        <v>93437</v>
      </c>
      <c r="B1126" s="58" t="s">
        <v>7658</v>
      </c>
      <c r="C1126" s="58" t="s">
        <v>73</v>
      </c>
      <c r="D1126" s="60">
        <v>7.73</v>
      </c>
    </row>
    <row r="1127" spans="1:4" ht="13.5" x14ac:dyDescent="0.25">
      <c r="A1127" s="58">
        <v>93438</v>
      </c>
      <c r="B1127" s="58" t="s">
        <v>7659</v>
      </c>
      <c r="C1127" s="58" t="s">
        <v>73</v>
      </c>
      <c r="D1127" s="60">
        <v>110.36</v>
      </c>
    </row>
    <row r="1128" spans="1:4" ht="13.5" x14ac:dyDescent="0.25">
      <c r="A1128" s="58">
        <v>95114</v>
      </c>
      <c r="B1128" s="58" t="s">
        <v>7660</v>
      </c>
      <c r="C1128" s="58" t="s">
        <v>73</v>
      </c>
      <c r="D1128" s="60">
        <v>1.33</v>
      </c>
    </row>
    <row r="1129" spans="1:4" ht="13.5" x14ac:dyDescent="0.25">
      <c r="A1129" s="58">
        <v>95115</v>
      </c>
      <c r="B1129" s="58" t="s">
        <v>7661</v>
      </c>
      <c r="C1129" s="58" t="s">
        <v>73</v>
      </c>
      <c r="D1129" s="60">
        <v>0.15</v>
      </c>
    </row>
    <row r="1130" spans="1:4" ht="13.5" x14ac:dyDescent="0.25">
      <c r="A1130" s="58">
        <v>95116</v>
      </c>
      <c r="B1130" s="58" t="s">
        <v>7662</v>
      </c>
      <c r="C1130" s="58" t="s">
        <v>73</v>
      </c>
      <c r="D1130" s="60">
        <v>31.99</v>
      </c>
    </row>
    <row r="1131" spans="1:4" ht="13.5" x14ac:dyDescent="0.25">
      <c r="A1131" s="58">
        <v>95117</v>
      </c>
      <c r="B1131" s="58" t="s">
        <v>7663</v>
      </c>
      <c r="C1131" s="58" t="s">
        <v>73</v>
      </c>
      <c r="D1131" s="60">
        <v>5.04</v>
      </c>
    </row>
    <row r="1132" spans="1:4" ht="13.5" x14ac:dyDescent="0.25">
      <c r="A1132" s="58">
        <v>95118</v>
      </c>
      <c r="B1132" s="58" t="s">
        <v>7664</v>
      </c>
      <c r="C1132" s="58" t="s">
        <v>73</v>
      </c>
      <c r="D1132" s="60">
        <v>57.75</v>
      </c>
    </row>
    <row r="1133" spans="1:4" ht="13.5" x14ac:dyDescent="0.25">
      <c r="A1133" s="58">
        <v>95119</v>
      </c>
      <c r="B1133" s="58" t="s">
        <v>7665</v>
      </c>
      <c r="C1133" s="58" t="s">
        <v>73</v>
      </c>
      <c r="D1133" s="60">
        <v>9.09</v>
      </c>
    </row>
    <row r="1134" spans="1:4" ht="13.5" x14ac:dyDescent="0.25">
      <c r="A1134" s="58">
        <v>95120</v>
      </c>
      <c r="B1134" s="58" t="s">
        <v>7666</v>
      </c>
      <c r="C1134" s="58" t="s">
        <v>73</v>
      </c>
      <c r="D1134" s="60">
        <v>58.65</v>
      </c>
    </row>
    <row r="1135" spans="1:4" ht="13.5" x14ac:dyDescent="0.25">
      <c r="A1135" s="58">
        <v>95123</v>
      </c>
      <c r="B1135" s="58" t="s">
        <v>7667</v>
      </c>
      <c r="C1135" s="58" t="s">
        <v>73</v>
      </c>
      <c r="D1135" s="60">
        <v>16.36</v>
      </c>
    </row>
    <row r="1136" spans="1:4" ht="13.5" x14ac:dyDescent="0.25">
      <c r="A1136" s="58">
        <v>95124</v>
      </c>
      <c r="B1136" s="58" t="s">
        <v>7668</v>
      </c>
      <c r="C1136" s="58" t="s">
        <v>73</v>
      </c>
      <c r="D1136" s="60">
        <v>2.57</v>
      </c>
    </row>
    <row r="1137" spans="1:4" ht="13.5" x14ac:dyDescent="0.25">
      <c r="A1137" s="58">
        <v>95125</v>
      </c>
      <c r="B1137" s="58" t="s">
        <v>7669</v>
      </c>
      <c r="C1137" s="58" t="s">
        <v>73</v>
      </c>
      <c r="D1137" s="60">
        <v>17.899999999999999</v>
      </c>
    </row>
    <row r="1138" spans="1:4" ht="13.5" x14ac:dyDescent="0.25">
      <c r="A1138" s="58">
        <v>95126</v>
      </c>
      <c r="B1138" s="58" t="s">
        <v>7670</v>
      </c>
      <c r="C1138" s="58" t="s">
        <v>73</v>
      </c>
      <c r="D1138" s="60">
        <v>144.69999999999999</v>
      </c>
    </row>
    <row r="1139" spans="1:4" ht="13.5" x14ac:dyDescent="0.25">
      <c r="A1139" s="58">
        <v>95129</v>
      </c>
      <c r="B1139" s="58" t="s">
        <v>7671</v>
      </c>
      <c r="C1139" s="58" t="s">
        <v>73</v>
      </c>
      <c r="D1139" s="60">
        <v>43.83</v>
      </c>
    </row>
    <row r="1140" spans="1:4" ht="13.5" x14ac:dyDescent="0.25">
      <c r="A1140" s="58">
        <v>95130</v>
      </c>
      <c r="B1140" s="58" t="s">
        <v>7672</v>
      </c>
      <c r="C1140" s="58" t="s">
        <v>73</v>
      </c>
      <c r="D1140" s="60">
        <v>8.1199999999999992</v>
      </c>
    </row>
    <row r="1141" spans="1:4" ht="13.5" x14ac:dyDescent="0.25">
      <c r="A1141" s="58">
        <v>95131</v>
      </c>
      <c r="B1141" s="58" t="s">
        <v>7673</v>
      </c>
      <c r="C1141" s="58" t="s">
        <v>73</v>
      </c>
      <c r="D1141" s="60">
        <v>51.59</v>
      </c>
    </row>
    <row r="1142" spans="1:4" ht="13.5" x14ac:dyDescent="0.25">
      <c r="A1142" s="58">
        <v>95132</v>
      </c>
      <c r="B1142" s="58" t="s">
        <v>7674</v>
      </c>
      <c r="C1142" s="58" t="s">
        <v>73</v>
      </c>
      <c r="D1142" s="60">
        <v>31.69</v>
      </c>
    </row>
    <row r="1143" spans="1:4" ht="13.5" x14ac:dyDescent="0.25">
      <c r="A1143" s="58">
        <v>95136</v>
      </c>
      <c r="B1143" s="58" t="s">
        <v>7675</v>
      </c>
      <c r="C1143" s="58" t="s">
        <v>73</v>
      </c>
      <c r="D1143" s="60">
        <v>0.03</v>
      </c>
    </row>
    <row r="1144" spans="1:4" ht="13.5" x14ac:dyDescent="0.25">
      <c r="A1144" s="58">
        <v>95137</v>
      </c>
      <c r="B1144" s="58" t="s">
        <v>7676</v>
      </c>
      <c r="C1144" s="58" t="s">
        <v>73</v>
      </c>
      <c r="D1144" s="60">
        <v>0</v>
      </c>
    </row>
    <row r="1145" spans="1:4" ht="13.5" x14ac:dyDescent="0.25">
      <c r="A1145" s="58">
        <v>95138</v>
      </c>
      <c r="B1145" s="58" t="s">
        <v>7677</v>
      </c>
      <c r="C1145" s="58" t="s">
        <v>73</v>
      </c>
      <c r="D1145" s="60">
        <v>0.02</v>
      </c>
    </row>
    <row r="1146" spans="1:4" ht="13.5" x14ac:dyDescent="0.25">
      <c r="A1146" s="58">
        <v>95208</v>
      </c>
      <c r="B1146" s="58" t="s">
        <v>7678</v>
      </c>
      <c r="C1146" s="58" t="s">
        <v>73</v>
      </c>
      <c r="D1146" s="60">
        <v>52.17</v>
      </c>
    </row>
    <row r="1147" spans="1:4" ht="13.5" x14ac:dyDescent="0.25">
      <c r="A1147" s="58">
        <v>95209</v>
      </c>
      <c r="B1147" s="58" t="s">
        <v>7679</v>
      </c>
      <c r="C1147" s="58" t="s">
        <v>73</v>
      </c>
      <c r="D1147" s="60">
        <v>6.19</v>
      </c>
    </row>
    <row r="1148" spans="1:4" ht="13.5" x14ac:dyDescent="0.25">
      <c r="A1148" s="58">
        <v>95210</v>
      </c>
      <c r="B1148" s="58" t="s">
        <v>7680</v>
      </c>
      <c r="C1148" s="58" t="s">
        <v>73</v>
      </c>
      <c r="D1148" s="60">
        <v>57.06</v>
      </c>
    </row>
    <row r="1149" spans="1:4" ht="13.5" x14ac:dyDescent="0.25">
      <c r="A1149" s="58">
        <v>95211</v>
      </c>
      <c r="B1149" s="58" t="s">
        <v>7681</v>
      </c>
      <c r="C1149" s="58" t="s">
        <v>73</v>
      </c>
      <c r="D1149" s="60">
        <v>8.6</v>
      </c>
    </row>
    <row r="1150" spans="1:4" ht="13.5" x14ac:dyDescent="0.25">
      <c r="A1150" s="58">
        <v>95217</v>
      </c>
      <c r="B1150" s="58" t="s">
        <v>7682</v>
      </c>
      <c r="C1150" s="58" t="s">
        <v>73</v>
      </c>
      <c r="D1150" s="60">
        <v>0.56999999999999995</v>
      </c>
    </row>
    <row r="1151" spans="1:4" ht="13.5" x14ac:dyDescent="0.25">
      <c r="A1151" s="58">
        <v>95255</v>
      </c>
      <c r="B1151" s="58" t="s">
        <v>7683</v>
      </c>
      <c r="C1151" s="58" t="s">
        <v>73</v>
      </c>
      <c r="D1151" s="60">
        <v>1.19</v>
      </c>
    </row>
    <row r="1152" spans="1:4" ht="13.5" x14ac:dyDescent="0.25">
      <c r="A1152" s="58">
        <v>95256</v>
      </c>
      <c r="B1152" s="58" t="s">
        <v>7684</v>
      </c>
      <c r="C1152" s="58" t="s">
        <v>73</v>
      </c>
      <c r="D1152" s="60">
        <v>0.14000000000000001</v>
      </c>
    </row>
    <row r="1153" spans="1:4" ht="13.5" x14ac:dyDescent="0.25">
      <c r="A1153" s="58">
        <v>95257</v>
      </c>
      <c r="B1153" s="58" t="s">
        <v>7685</v>
      </c>
      <c r="C1153" s="58" t="s">
        <v>73</v>
      </c>
      <c r="D1153" s="60">
        <v>1.48</v>
      </c>
    </row>
    <row r="1154" spans="1:4" ht="13.5" x14ac:dyDescent="0.25">
      <c r="A1154" s="58">
        <v>95260</v>
      </c>
      <c r="B1154" s="58" t="s">
        <v>7686</v>
      </c>
      <c r="C1154" s="58" t="s">
        <v>73</v>
      </c>
      <c r="D1154" s="60">
        <v>0.6</v>
      </c>
    </row>
    <row r="1155" spans="1:4" ht="13.5" x14ac:dyDescent="0.25">
      <c r="A1155" s="58">
        <v>95261</v>
      </c>
      <c r="B1155" s="58" t="s">
        <v>7687</v>
      </c>
      <c r="C1155" s="58" t="s">
        <v>73</v>
      </c>
      <c r="D1155" s="60">
        <v>0.13</v>
      </c>
    </row>
    <row r="1156" spans="1:4" ht="13.5" x14ac:dyDescent="0.25">
      <c r="A1156" s="58">
        <v>95262</v>
      </c>
      <c r="B1156" s="58" t="s">
        <v>7688</v>
      </c>
      <c r="C1156" s="58" t="s">
        <v>73</v>
      </c>
      <c r="D1156" s="60">
        <v>1.24</v>
      </c>
    </row>
    <row r="1157" spans="1:4" ht="13.5" x14ac:dyDescent="0.25">
      <c r="A1157" s="58">
        <v>95263</v>
      </c>
      <c r="B1157" s="58" t="s">
        <v>7689</v>
      </c>
      <c r="C1157" s="58" t="s">
        <v>73</v>
      </c>
      <c r="D1157" s="60">
        <v>3.87</v>
      </c>
    </row>
    <row r="1158" spans="1:4" ht="13.5" x14ac:dyDescent="0.25">
      <c r="A1158" s="58">
        <v>95266</v>
      </c>
      <c r="B1158" s="58" t="s">
        <v>7690</v>
      </c>
      <c r="C1158" s="58" t="s">
        <v>73</v>
      </c>
      <c r="D1158" s="60">
        <v>0.5</v>
      </c>
    </row>
    <row r="1159" spans="1:4" ht="13.5" x14ac:dyDescent="0.25">
      <c r="A1159" s="58">
        <v>95267</v>
      </c>
      <c r="B1159" s="58" t="s">
        <v>7691</v>
      </c>
      <c r="C1159" s="58" t="s">
        <v>73</v>
      </c>
      <c r="D1159" s="60">
        <v>0.05</v>
      </c>
    </row>
    <row r="1160" spans="1:4" ht="13.5" x14ac:dyDescent="0.25">
      <c r="A1160" s="58">
        <v>95268</v>
      </c>
      <c r="B1160" s="58" t="s">
        <v>7692</v>
      </c>
      <c r="C1160" s="58" t="s">
        <v>73</v>
      </c>
      <c r="D1160" s="60">
        <v>0.49</v>
      </c>
    </row>
    <row r="1161" spans="1:4" ht="13.5" x14ac:dyDescent="0.25">
      <c r="A1161" s="58">
        <v>95269</v>
      </c>
      <c r="B1161" s="58" t="s">
        <v>7693</v>
      </c>
      <c r="C1161" s="58" t="s">
        <v>73</v>
      </c>
      <c r="D1161" s="60">
        <v>7.15</v>
      </c>
    </row>
    <row r="1162" spans="1:4" ht="13.5" x14ac:dyDescent="0.25">
      <c r="A1162" s="58">
        <v>95272</v>
      </c>
      <c r="B1162" s="58" t="s">
        <v>7694</v>
      </c>
      <c r="C1162" s="58" t="s">
        <v>73</v>
      </c>
      <c r="D1162" s="60">
        <v>0.49</v>
      </c>
    </row>
    <row r="1163" spans="1:4" ht="13.5" x14ac:dyDescent="0.25">
      <c r="A1163" s="58">
        <v>95273</v>
      </c>
      <c r="B1163" s="58" t="s">
        <v>7695</v>
      </c>
      <c r="C1163" s="58" t="s">
        <v>73</v>
      </c>
      <c r="D1163" s="60">
        <v>0.05</v>
      </c>
    </row>
    <row r="1164" spans="1:4" ht="13.5" x14ac:dyDescent="0.25">
      <c r="A1164" s="58">
        <v>95274</v>
      </c>
      <c r="B1164" s="58" t="s">
        <v>7696</v>
      </c>
      <c r="C1164" s="58" t="s">
        <v>73</v>
      </c>
      <c r="D1164" s="60">
        <v>0.38</v>
      </c>
    </row>
    <row r="1165" spans="1:4" ht="13.5" x14ac:dyDescent="0.25">
      <c r="A1165" s="58">
        <v>95275</v>
      </c>
      <c r="B1165" s="58" t="s">
        <v>7697</v>
      </c>
      <c r="C1165" s="58" t="s">
        <v>73</v>
      </c>
      <c r="D1165" s="60">
        <v>2.33</v>
      </c>
    </row>
    <row r="1166" spans="1:4" ht="13.5" x14ac:dyDescent="0.25">
      <c r="A1166" s="58">
        <v>95278</v>
      </c>
      <c r="B1166" s="58" t="s">
        <v>7698</v>
      </c>
      <c r="C1166" s="58" t="s">
        <v>73</v>
      </c>
      <c r="D1166" s="60">
        <v>0.6</v>
      </c>
    </row>
    <row r="1167" spans="1:4" ht="13.5" x14ac:dyDescent="0.25">
      <c r="A1167" s="58">
        <v>95279</v>
      </c>
      <c r="B1167" s="58" t="s">
        <v>7699</v>
      </c>
      <c r="C1167" s="58" t="s">
        <v>73</v>
      </c>
      <c r="D1167" s="60">
        <v>0.06</v>
      </c>
    </row>
    <row r="1168" spans="1:4" ht="13.5" x14ac:dyDescent="0.25">
      <c r="A1168" s="58">
        <v>95280</v>
      </c>
      <c r="B1168" s="58" t="s">
        <v>7700</v>
      </c>
      <c r="C1168" s="58" t="s">
        <v>73</v>
      </c>
      <c r="D1168" s="60">
        <v>0.57999999999999996</v>
      </c>
    </row>
    <row r="1169" spans="1:4" ht="13.5" x14ac:dyDescent="0.25">
      <c r="A1169" s="58">
        <v>95281</v>
      </c>
      <c r="B1169" s="58" t="s">
        <v>7701</v>
      </c>
      <c r="C1169" s="58" t="s">
        <v>73</v>
      </c>
      <c r="D1169" s="60">
        <v>7.15</v>
      </c>
    </row>
    <row r="1170" spans="1:4" ht="13.5" x14ac:dyDescent="0.25">
      <c r="A1170" s="58">
        <v>95617</v>
      </c>
      <c r="B1170" s="58" t="s">
        <v>7702</v>
      </c>
      <c r="C1170" s="58" t="s">
        <v>73</v>
      </c>
      <c r="D1170" s="60">
        <v>0.97</v>
      </c>
    </row>
    <row r="1171" spans="1:4" ht="13.5" x14ac:dyDescent="0.25">
      <c r="A1171" s="58">
        <v>95618</v>
      </c>
      <c r="B1171" s="58" t="s">
        <v>7703</v>
      </c>
      <c r="C1171" s="58" t="s">
        <v>73</v>
      </c>
      <c r="D1171" s="60">
        <v>0.11</v>
      </c>
    </row>
    <row r="1172" spans="1:4" ht="13.5" x14ac:dyDescent="0.25">
      <c r="A1172" s="58">
        <v>95619</v>
      </c>
      <c r="B1172" s="58" t="s">
        <v>7704</v>
      </c>
      <c r="C1172" s="58" t="s">
        <v>73</v>
      </c>
      <c r="D1172" s="60">
        <v>1.22</v>
      </c>
    </row>
    <row r="1173" spans="1:4" ht="13.5" x14ac:dyDescent="0.25">
      <c r="A1173" s="58">
        <v>95627</v>
      </c>
      <c r="B1173" s="58" t="s">
        <v>7705</v>
      </c>
      <c r="C1173" s="58" t="s">
        <v>73</v>
      </c>
      <c r="D1173" s="60">
        <v>48.46</v>
      </c>
    </row>
    <row r="1174" spans="1:4" ht="13.5" x14ac:dyDescent="0.25">
      <c r="A1174" s="58">
        <v>95628</v>
      </c>
      <c r="B1174" s="58" t="s">
        <v>7706</v>
      </c>
      <c r="C1174" s="58" t="s">
        <v>73</v>
      </c>
      <c r="D1174" s="60">
        <v>6.72</v>
      </c>
    </row>
    <row r="1175" spans="1:4" ht="13.5" x14ac:dyDescent="0.25">
      <c r="A1175" s="58">
        <v>95629</v>
      </c>
      <c r="B1175" s="58" t="s">
        <v>7707</v>
      </c>
      <c r="C1175" s="58" t="s">
        <v>73</v>
      </c>
      <c r="D1175" s="60">
        <v>60.64</v>
      </c>
    </row>
    <row r="1176" spans="1:4" ht="13.5" x14ac:dyDescent="0.25">
      <c r="A1176" s="58">
        <v>95630</v>
      </c>
      <c r="B1176" s="58" t="s">
        <v>7708</v>
      </c>
      <c r="C1176" s="58" t="s">
        <v>73</v>
      </c>
      <c r="D1176" s="60">
        <v>87.72</v>
      </c>
    </row>
    <row r="1177" spans="1:4" ht="13.5" x14ac:dyDescent="0.25">
      <c r="A1177" s="58">
        <v>95698</v>
      </c>
      <c r="B1177" s="58" t="s">
        <v>7709</v>
      </c>
      <c r="C1177" s="58" t="s">
        <v>73</v>
      </c>
      <c r="D1177" s="60">
        <v>3.95</v>
      </c>
    </row>
    <row r="1178" spans="1:4" ht="13.5" x14ac:dyDescent="0.25">
      <c r="A1178" s="58">
        <v>95699</v>
      </c>
      <c r="B1178" s="58" t="s">
        <v>7710</v>
      </c>
      <c r="C1178" s="58" t="s">
        <v>73</v>
      </c>
      <c r="D1178" s="60">
        <v>0.47</v>
      </c>
    </row>
    <row r="1179" spans="1:4" ht="13.5" x14ac:dyDescent="0.25">
      <c r="A1179" s="58">
        <v>95700</v>
      </c>
      <c r="B1179" s="58" t="s">
        <v>7711</v>
      </c>
      <c r="C1179" s="58" t="s">
        <v>73</v>
      </c>
      <c r="D1179" s="60">
        <v>4.9400000000000004</v>
      </c>
    </row>
    <row r="1180" spans="1:4" ht="13.5" x14ac:dyDescent="0.25">
      <c r="A1180" s="58">
        <v>95701</v>
      </c>
      <c r="B1180" s="58" t="s">
        <v>7712</v>
      </c>
      <c r="C1180" s="58" t="s">
        <v>73</v>
      </c>
      <c r="D1180" s="60">
        <v>2.87</v>
      </c>
    </row>
    <row r="1181" spans="1:4" ht="13.5" x14ac:dyDescent="0.25">
      <c r="A1181" s="58">
        <v>95704</v>
      </c>
      <c r="B1181" s="58" t="s">
        <v>7713</v>
      </c>
      <c r="C1181" s="58" t="s">
        <v>73</v>
      </c>
      <c r="D1181" s="60">
        <v>45.68</v>
      </c>
    </row>
    <row r="1182" spans="1:4" ht="13.5" x14ac:dyDescent="0.25">
      <c r="A1182" s="58">
        <v>95705</v>
      </c>
      <c r="B1182" s="58" t="s">
        <v>7714</v>
      </c>
      <c r="C1182" s="58" t="s">
        <v>73</v>
      </c>
      <c r="D1182" s="60">
        <v>6.25</v>
      </c>
    </row>
    <row r="1183" spans="1:4" ht="13.5" x14ac:dyDescent="0.25">
      <c r="A1183" s="58">
        <v>95706</v>
      </c>
      <c r="B1183" s="58" t="s">
        <v>7715</v>
      </c>
      <c r="C1183" s="58" t="s">
        <v>73</v>
      </c>
      <c r="D1183" s="60">
        <v>57.17</v>
      </c>
    </row>
    <row r="1184" spans="1:4" ht="13.5" x14ac:dyDescent="0.25">
      <c r="A1184" s="58">
        <v>95707</v>
      </c>
      <c r="B1184" s="58" t="s">
        <v>7716</v>
      </c>
      <c r="C1184" s="58" t="s">
        <v>73</v>
      </c>
      <c r="D1184" s="60">
        <v>3.77</v>
      </c>
    </row>
    <row r="1185" spans="1:4" ht="13.5" x14ac:dyDescent="0.25">
      <c r="A1185" s="58">
        <v>95710</v>
      </c>
      <c r="B1185" s="58" t="s">
        <v>7717</v>
      </c>
      <c r="C1185" s="58" t="s">
        <v>73</v>
      </c>
      <c r="D1185" s="60">
        <v>54.9</v>
      </c>
    </row>
    <row r="1186" spans="1:4" ht="13.5" x14ac:dyDescent="0.25">
      <c r="A1186" s="58">
        <v>95711</v>
      </c>
      <c r="B1186" s="58" t="s">
        <v>7718</v>
      </c>
      <c r="C1186" s="58" t="s">
        <v>73</v>
      </c>
      <c r="D1186" s="60">
        <v>7.45</v>
      </c>
    </row>
    <row r="1187" spans="1:4" ht="13.5" x14ac:dyDescent="0.25">
      <c r="A1187" s="58">
        <v>95712</v>
      </c>
      <c r="B1187" s="58" t="s">
        <v>7719</v>
      </c>
      <c r="C1187" s="58" t="s">
        <v>73</v>
      </c>
      <c r="D1187" s="60">
        <v>68.63</v>
      </c>
    </row>
    <row r="1188" spans="1:4" ht="13.5" x14ac:dyDescent="0.25">
      <c r="A1188" s="58">
        <v>95713</v>
      </c>
      <c r="B1188" s="58" t="s">
        <v>7720</v>
      </c>
      <c r="C1188" s="58" t="s">
        <v>73</v>
      </c>
      <c r="D1188" s="60">
        <v>88.37</v>
      </c>
    </row>
    <row r="1189" spans="1:4" ht="13.5" x14ac:dyDescent="0.25">
      <c r="A1189" s="58">
        <v>95716</v>
      </c>
      <c r="B1189" s="58" t="s">
        <v>7721</v>
      </c>
      <c r="C1189" s="58" t="s">
        <v>73</v>
      </c>
      <c r="D1189" s="60">
        <v>52.86</v>
      </c>
    </row>
    <row r="1190" spans="1:4" ht="13.5" x14ac:dyDescent="0.25">
      <c r="A1190" s="58">
        <v>95717</v>
      </c>
      <c r="B1190" s="58" t="s">
        <v>7722</v>
      </c>
      <c r="C1190" s="58" t="s">
        <v>73</v>
      </c>
      <c r="D1190" s="60">
        <v>7.17</v>
      </c>
    </row>
    <row r="1191" spans="1:4" ht="13.5" x14ac:dyDescent="0.25">
      <c r="A1191" s="58">
        <v>95718</v>
      </c>
      <c r="B1191" s="58" t="s">
        <v>7723</v>
      </c>
      <c r="C1191" s="58" t="s">
        <v>73</v>
      </c>
      <c r="D1191" s="60">
        <v>66.069999999999993</v>
      </c>
    </row>
    <row r="1192" spans="1:4" ht="13.5" x14ac:dyDescent="0.25">
      <c r="A1192" s="58">
        <v>95719</v>
      </c>
      <c r="B1192" s="58" t="s">
        <v>7724</v>
      </c>
      <c r="C1192" s="58" t="s">
        <v>73</v>
      </c>
      <c r="D1192" s="60">
        <v>88.37</v>
      </c>
    </row>
    <row r="1193" spans="1:4" ht="13.5" x14ac:dyDescent="0.25">
      <c r="A1193" s="58">
        <v>95869</v>
      </c>
      <c r="B1193" s="58" t="s">
        <v>7725</v>
      </c>
      <c r="C1193" s="58" t="s">
        <v>73</v>
      </c>
      <c r="D1193" s="60">
        <v>1.8</v>
      </c>
    </row>
    <row r="1194" spans="1:4" ht="13.5" x14ac:dyDescent="0.25">
      <c r="A1194" s="58">
        <v>95870</v>
      </c>
      <c r="B1194" s="58" t="s">
        <v>7726</v>
      </c>
      <c r="C1194" s="58" t="s">
        <v>73</v>
      </c>
      <c r="D1194" s="60">
        <v>8.9700000000000006</v>
      </c>
    </row>
    <row r="1195" spans="1:4" ht="13.5" x14ac:dyDescent="0.25">
      <c r="A1195" s="58">
        <v>95871</v>
      </c>
      <c r="B1195" s="58" t="s">
        <v>7727</v>
      </c>
      <c r="C1195" s="58" t="s">
        <v>73</v>
      </c>
      <c r="D1195" s="60">
        <v>268.36</v>
      </c>
    </row>
    <row r="1196" spans="1:4" ht="13.5" x14ac:dyDescent="0.25">
      <c r="A1196" s="58">
        <v>95874</v>
      </c>
      <c r="B1196" s="58" t="s">
        <v>7728</v>
      </c>
      <c r="C1196" s="58" t="s">
        <v>73</v>
      </c>
      <c r="D1196" s="60">
        <v>10.050000000000001</v>
      </c>
    </row>
    <row r="1197" spans="1:4" ht="13.5" x14ac:dyDescent="0.25">
      <c r="A1197" s="58">
        <v>96008</v>
      </c>
      <c r="B1197" s="58" t="s">
        <v>7729</v>
      </c>
      <c r="C1197" s="58" t="s">
        <v>73</v>
      </c>
      <c r="D1197" s="60">
        <v>24.08</v>
      </c>
    </row>
    <row r="1198" spans="1:4" ht="13.5" x14ac:dyDescent="0.25">
      <c r="A1198" s="58">
        <v>96009</v>
      </c>
      <c r="B1198" s="58" t="s">
        <v>7730</v>
      </c>
      <c r="C1198" s="58" t="s">
        <v>73</v>
      </c>
      <c r="D1198" s="60">
        <v>3.33</v>
      </c>
    </row>
    <row r="1199" spans="1:4" ht="13.5" x14ac:dyDescent="0.25">
      <c r="A1199" s="58">
        <v>96011</v>
      </c>
      <c r="B1199" s="58" t="s">
        <v>7731</v>
      </c>
      <c r="C1199" s="58" t="s">
        <v>73</v>
      </c>
      <c r="D1199" s="60">
        <v>26.33</v>
      </c>
    </row>
    <row r="1200" spans="1:4" ht="13.5" x14ac:dyDescent="0.25">
      <c r="A1200" s="58">
        <v>96012</v>
      </c>
      <c r="B1200" s="58" t="s">
        <v>7732</v>
      </c>
      <c r="C1200" s="58" t="s">
        <v>73</v>
      </c>
      <c r="D1200" s="60">
        <v>95.02</v>
      </c>
    </row>
    <row r="1201" spans="1:4" ht="13.5" x14ac:dyDescent="0.25">
      <c r="A1201" s="58">
        <v>96015</v>
      </c>
      <c r="B1201" s="58" t="s">
        <v>7733</v>
      </c>
      <c r="C1201" s="58" t="s">
        <v>73</v>
      </c>
      <c r="D1201" s="60">
        <v>23.84</v>
      </c>
    </row>
    <row r="1202" spans="1:4" ht="13.5" x14ac:dyDescent="0.25">
      <c r="A1202" s="58">
        <v>96016</v>
      </c>
      <c r="B1202" s="58" t="s">
        <v>7734</v>
      </c>
      <c r="C1202" s="58" t="s">
        <v>73</v>
      </c>
      <c r="D1202" s="60">
        <v>3.3</v>
      </c>
    </row>
    <row r="1203" spans="1:4" ht="13.5" x14ac:dyDescent="0.25">
      <c r="A1203" s="58">
        <v>96018</v>
      </c>
      <c r="B1203" s="58" t="s">
        <v>7735</v>
      </c>
      <c r="C1203" s="58" t="s">
        <v>73</v>
      </c>
      <c r="D1203" s="60">
        <v>26.07</v>
      </c>
    </row>
    <row r="1204" spans="1:4" ht="13.5" x14ac:dyDescent="0.25">
      <c r="A1204" s="58">
        <v>96019</v>
      </c>
      <c r="B1204" s="58" t="s">
        <v>7736</v>
      </c>
      <c r="C1204" s="58" t="s">
        <v>73</v>
      </c>
      <c r="D1204" s="60">
        <v>95.02</v>
      </c>
    </row>
    <row r="1205" spans="1:4" ht="13.5" x14ac:dyDescent="0.25">
      <c r="A1205" s="58">
        <v>96023</v>
      </c>
      <c r="B1205" s="58" t="s">
        <v>7737</v>
      </c>
      <c r="C1205" s="58" t="s">
        <v>73</v>
      </c>
      <c r="D1205" s="60">
        <v>18.55</v>
      </c>
    </row>
    <row r="1206" spans="1:4" ht="13.5" x14ac:dyDescent="0.25">
      <c r="A1206" s="58">
        <v>96024</v>
      </c>
      <c r="B1206" s="58" t="s">
        <v>7738</v>
      </c>
      <c r="C1206" s="58" t="s">
        <v>73</v>
      </c>
      <c r="D1206" s="60">
        <v>2.57</v>
      </c>
    </row>
    <row r="1207" spans="1:4" ht="13.5" x14ac:dyDescent="0.25">
      <c r="A1207" s="58">
        <v>96026</v>
      </c>
      <c r="B1207" s="58" t="s">
        <v>7739</v>
      </c>
      <c r="C1207" s="58" t="s">
        <v>73</v>
      </c>
      <c r="D1207" s="60">
        <v>20.29</v>
      </c>
    </row>
    <row r="1208" spans="1:4" ht="13.5" x14ac:dyDescent="0.25">
      <c r="A1208" s="58">
        <v>96027</v>
      </c>
      <c r="B1208" s="58" t="s">
        <v>7740</v>
      </c>
      <c r="C1208" s="58" t="s">
        <v>73</v>
      </c>
      <c r="D1208" s="60">
        <v>66.2</v>
      </c>
    </row>
    <row r="1209" spans="1:4" ht="13.5" x14ac:dyDescent="0.25">
      <c r="A1209" s="58">
        <v>96030</v>
      </c>
      <c r="B1209" s="58" t="s">
        <v>7741</v>
      </c>
      <c r="C1209" s="58" t="s">
        <v>73</v>
      </c>
      <c r="D1209" s="60">
        <v>34.909999999999997</v>
      </c>
    </row>
    <row r="1210" spans="1:4" ht="13.5" x14ac:dyDescent="0.25">
      <c r="A1210" s="58">
        <v>96031</v>
      </c>
      <c r="B1210" s="58" t="s">
        <v>7742</v>
      </c>
      <c r="C1210" s="58" t="s">
        <v>73</v>
      </c>
      <c r="D1210" s="60">
        <v>6.6</v>
      </c>
    </row>
    <row r="1211" spans="1:4" ht="13.5" x14ac:dyDescent="0.25">
      <c r="A1211" s="58">
        <v>96032</v>
      </c>
      <c r="B1211" s="58" t="s">
        <v>7743</v>
      </c>
      <c r="C1211" s="58" t="s">
        <v>73</v>
      </c>
      <c r="D1211" s="60">
        <v>5.21</v>
      </c>
    </row>
    <row r="1212" spans="1:4" ht="13.5" x14ac:dyDescent="0.25">
      <c r="A1212" s="58">
        <v>96033</v>
      </c>
      <c r="B1212" s="58" t="s">
        <v>7744</v>
      </c>
      <c r="C1212" s="58" t="s">
        <v>73</v>
      </c>
      <c r="D1212" s="60">
        <v>59.69</v>
      </c>
    </row>
    <row r="1213" spans="1:4" ht="13.5" x14ac:dyDescent="0.25">
      <c r="A1213" s="58">
        <v>96034</v>
      </c>
      <c r="B1213" s="58" t="s">
        <v>7745</v>
      </c>
      <c r="C1213" s="58" t="s">
        <v>73</v>
      </c>
      <c r="D1213" s="60">
        <v>139.35</v>
      </c>
    </row>
    <row r="1214" spans="1:4" ht="13.5" x14ac:dyDescent="0.25">
      <c r="A1214" s="58">
        <v>96053</v>
      </c>
      <c r="B1214" s="58" t="s">
        <v>7746</v>
      </c>
      <c r="C1214" s="58" t="s">
        <v>73</v>
      </c>
      <c r="D1214" s="60">
        <v>18.79</v>
      </c>
    </row>
    <row r="1215" spans="1:4" ht="13.5" x14ac:dyDescent="0.25">
      <c r="A1215" s="58">
        <v>96054</v>
      </c>
      <c r="B1215" s="58" t="s">
        <v>7747</v>
      </c>
      <c r="C1215" s="58" t="s">
        <v>73</v>
      </c>
      <c r="D1215" s="60">
        <v>35.659999999999997</v>
      </c>
    </row>
    <row r="1216" spans="1:4" ht="13.5" x14ac:dyDescent="0.25">
      <c r="A1216" s="58">
        <v>96055</v>
      </c>
      <c r="B1216" s="58" t="s">
        <v>7748</v>
      </c>
      <c r="C1216" s="58" t="s">
        <v>73</v>
      </c>
      <c r="D1216" s="60">
        <v>2.6</v>
      </c>
    </row>
    <row r="1217" spans="1:4" ht="13.5" x14ac:dyDescent="0.25">
      <c r="A1217" s="58">
        <v>96056</v>
      </c>
      <c r="B1217" s="58" t="s">
        <v>7749</v>
      </c>
      <c r="C1217" s="58" t="s">
        <v>73</v>
      </c>
      <c r="D1217" s="60">
        <v>20.55</v>
      </c>
    </row>
    <row r="1218" spans="1:4" ht="13.5" x14ac:dyDescent="0.25">
      <c r="A1218" s="58">
        <v>96057</v>
      </c>
      <c r="B1218" s="58" t="s">
        <v>7750</v>
      </c>
      <c r="C1218" s="58" t="s">
        <v>73</v>
      </c>
      <c r="D1218" s="60">
        <v>66.2</v>
      </c>
    </row>
    <row r="1219" spans="1:4" ht="13.5" x14ac:dyDescent="0.25">
      <c r="A1219" s="58">
        <v>96060</v>
      </c>
      <c r="B1219" s="58" t="s">
        <v>7751</v>
      </c>
      <c r="C1219" s="58" t="s">
        <v>73</v>
      </c>
      <c r="D1219" s="60">
        <v>3.6</v>
      </c>
    </row>
    <row r="1220" spans="1:4" ht="13.5" x14ac:dyDescent="0.25">
      <c r="A1220" s="58">
        <v>96061</v>
      </c>
      <c r="B1220" s="58" t="s">
        <v>7752</v>
      </c>
      <c r="C1220" s="58" t="s">
        <v>73</v>
      </c>
      <c r="D1220" s="60">
        <v>44.57</v>
      </c>
    </row>
    <row r="1221" spans="1:4" ht="13.5" x14ac:dyDescent="0.25">
      <c r="A1221" s="58">
        <v>96062</v>
      </c>
      <c r="B1221" s="58" t="s">
        <v>7753</v>
      </c>
      <c r="C1221" s="58" t="s">
        <v>73</v>
      </c>
      <c r="D1221" s="60">
        <v>39.159999999999997</v>
      </c>
    </row>
    <row r="1222" spans="1:4" ht="13.5" x14ac:dyDescent="0.25">
      <c r="A1222" s="58">
        <v>96241</v>
      </c>
      <c r="B1222" s="58" t="s">
        <v>7754</v>
      </c>
      <c r="C1222" s="58" t="s">
        <v>73</v>
      </c>
      <c r="D1222" s="60">
        <v>31.03</v>
      </c>
    </row>
    <row r="1223" spans="1:4" ht="13.5" x14ac:dyDescent="0.25">
      <c r="A1223" s="58">
        <v>96242</v>
      </c>
      <c r="B1223" s="58" t="s">
        <v>7755</v>
      </c>
      <c r="C1223" s="58" t="s">
        <v>73</v>
      </c>
      <c r="D1223" s="60">
        <v>4.21</v>
      </c>
    </row>
    <row r="1224" spans="1:4" ht="13.5" x14ac:dyDescent="0.25">
      <c r="A1224" s="58">
        <v>96243</v>
      </c>
      <c r="B1224" s="58" t="s">
        <v>7756</v>
      </c>
      <c r="C1224" s="58" t="s">
        <v>73</v>
      </c>
      <c r="D1224" s="60">
        <v>38.79</v>
      </c>
    </row>
    <row r="1225" spans="1:4" ht="13.5" x14ac:dyDescent="0.25">
      <c r="A1225" s="58">
        <v>96244</v>
      </c>
      <c r="B1225" s="58" t="s">
        <v>7757</v>
      </c>
      <c r="C1225" s="58" t="s">
        <v>73</v>
      </c>
      <c r="D1225" s="60">
        <v>17.11</v>
      </c>
    </row>
    <row r="1226" spans="1:4" ht="13.5" x14ac:dyDescent="0.25">
      <c r="A1226" s="58">
        <v>96301</v>
      </c>
      <c r="B1226" s="58" t="s">
        <v>7758</v>
      </c>
      <c r="C1226" s="58" t="s">
        <v>73</v>
      </c>
      <c r="D1226" s="60">
        <v>48.27</v>
      </c>
    </row>
    <row r="1227" spans="1:4" ht="13.5" x14ac:dyDescent="0.25">
      <c r="A1227" s="58">
        <v>96457</v>
      </c>
      <c r="B1227" s="58" t="s">
        <v>7759</v>
      </c>
      <c r="C1227" s="58" t="s">
        <v>73</v>
      </c>
      <c r="D1227" s="60">
        <v>62.73</v>
      </c>
    </row>
    <row r="1228" spans="1:4" ht="13.5" x14ac:dyDescent="0.25">
      <c r="A1228" s="58">
        <v>96458</v>
      </c>
      <c r="B1228" s="58" t="s">
        <v>7760</v>
      </c>
      <c r="C1228" s="58" t="s">
        <v>73</v>
      </c>
      <c r="D1228" s="60">
        <v>67.260000000000005</v>
      </c>
    </row>
    <row r="1229" spans="1:4" ht="13.5" x14ac:dyDescent="0.25">
      <c r="A1229" s="58">
        <v>96459</v>
      </c>
      <c r="B1229" s="58" t="s">
        <v>7761</v>
      </c>
      <c r="C1229" s="58" t="s">
        <v>73</v>
      </c>
      <c r="D1229" s="60">
        <v>7.46</v>
      </c>
    </row>
    <row r="1230" spans="1:4" ht="13.5" x14ac:dyDescent="0.25">
      <c r="A1230" s="58">
        <v>96460</v>
      </c>
      <c r="B1230" s="58" t="s">
        <v>7762</v>
      </c>
      <c r="C1230" s="58" t="s">
        <v>73</v>
      </c>
      <c r="D1230" s="60">
        <v>53.74</v>
      </c>
    </row>
    <row r="1231" spans="1:4" ht="13.5" x14ac:dyDescent="0.25">
      <c r="A1231" s="58">
        <v>98760</v>
      </c>
      <c r="B1231" s="58" t="s">
        <v>7763</v>
      </c>
      <c r="C1231" s="58" t="s">
        <v>73</v>
      </c>
      <c r="D1231" s="60">
        <v>0.05</v>
      </c>
    </row>
    <row r="1232" spans="1:4" ht="13.5" x14ac:dyDescent="0.25">
      <c r="A1232" s="58">
        <v>98761</v>
      </c>
      <c r="B1232" s="58" t="s">
        <v>7764</v>
      </c>
      <c r="C1232" s="58" t="s">
        <v>73</v>
      </c>
      <c r="D1232" s="60">
        <v>0</v>
      </c>
    </row>
    <row r="1233" spans="1:4" ht="13.5" x14ac:dyDescent="0.25">
      <c r="A1233" s="58">
        <v>98762</v>
      </c>
      <c r="B1233" s="58" t="s">
        <v>7765</v>
      </c>
      <c r="C1233" s="58" t="s">
        <v>73</v>
      </c>
      <c r="D1233" s="60">
        <v>0.06</v>
      </c>
    </row>
    <row r="1234" spans="1:4" ht="13.5" x14ac:dyDescent="0.25">
      <c r="A1234" s="58">
        <v>98763</v>
      </c>
      <c r="B1234" s="58" t="s">
        <v>7766</v>
      </c>
      <c r="C1234" s="58" t="s">
        <v>73</v>
      </c>
      <c r="D1234" s="60">
        <v>4.22</v>
      </c>
    </row>
    <row r="1235" spans="1:4" ht="13.5" x14ac:dyDescent="0.25">
      <c r="A1235" s="58">
        <v>99829</v>
      </c>
      <c r="B1235" s="58" t="s">
        <v>7767</v>
      </c>
      <c r="C1235" s="58" t="s">
        <v>73</v>
      </c>
      <c r="D1235" s="60">
        <v>0.16</v>
      </c>
    </row>
    <row r="1236" spans="1:4" ht="13.5" x14ac:dyDescent="0.25">
      <c r="A1236" s="58">
        <v>99830</v>
      </c>
      <c r="B1236" s="58" t="s">
        <v>7768</v>
      </c>
      <c r="C1236" s="58" t="s">
        <v>73</v>
      </c>
      <c r="D1236" s="60">
        <v>0.01</v>
      </c>
    </row>
    <row r="1237" spans="1:4" ht="13.5" x14ac:dyDescent="0.25">
      <c r="A1237" s="58">
        <v>99831</v>
      </c>
      <c r="B1237" s="58" t="s">
        <v>7769</v>
      </c>
      <c r="C1237" s="58" t="s">
        <v>73</v>
      </c>
      <c r="D1237" s="60">
        <v>0.11</v>
      </c>
    </row>
    <row r="1238" spans="1:4" ht="13.5" x14ac:dyDescent="0.25">
      <c r="A1238" s="58">
        <v>99832</v>
      </c>
      <c r="B1238" s="58" t="s">
        <v>7770</v>
      </c>
      <c r="C1238" s="58" t="s">
        <v>73</v>
      </c>
      <c r="D1238" s="60">
        <v>4.0599999999999996</v>
      </c>
    </row>
    <row r="1239" spans="1:4" ht="13.5" x14ac:dyDescent="0.25">
      <c r="A1239" s="58">
        <v>100637</v>
      </c>
      <c r="B1239" s="58" t="s">
        <v>7771</v>
      </c>
      <c r="C1239" s="58" t="s">
        <v>73</v>
      </c>
      <c r="D1239" s="60">
        <v>154.68</v>
      </c>
    </row>
    <row r="1240" spans="1:4" ht="13.5" x14ac:dyDescent="0.25">
      <c r="A1240" s="58">
        <v>100638</v>
      </c>
      <c r="B1240" s="58" t="s">
        <v>7772</v>
      </c>
      <c r="C1240" s="58" t="s">
        <v>73</v>
      </c>
      <c r="D1240" s="60">
        <v>24.37</v>
      </c>
    </row>
    <row r="1241" spans="1:4" ht="13.5" x14ac:dyDescent="0.25">
      <c r="A1241" s="58">
        <v>100639</v>
      </c>
      <c r="B1241" s="58" t="s">
        <v>7773</v>
      </c>
      <c r="C1241" s="58" t="s">
        <v>73</v>
      </c>
      <c r="D1241" s="60">
        <v>193.5</v>
      </c>
    </row>
    <row r="1242" spans="1:4" ht="13.5" x14ac:dyDescent="0.25">
      <c r="A1242" s="58">
        <v>100640</v>
      </c>
      <c r="B1242" s="58" t="s">
        <v>7774</v>
      </c>
      <c r="C1242" s="58" t="s">
        <v>73</v>
      </c>
      <c r="D1242" s="61">
        <v>4233.6000000000004</v>
      </c>
    </row>
    <row r="1243" spans="1:4" ht="13.5" x14ac:dyDescent="0.25">
      <c r="A1243" s="58">
        <v>100643</v>
      </c>
      <c r="B1243" s="58" t="s">
        <v>7775</v>
      </c>
      <c r="C1243" s="58" t="s">
        <v>73</v>
      </c>
      <c r="D1243" s="60">
        <v>316.94</v>
      </c>
    </row>
    <row r="1244" spans="1:4" ht="13.5" x14ac:dyDescent="0.25">
      <c r="A1244" s="58">
        <v>100644</v>
      </c>
      <c r="B1244" s="58" t="s">
        <v>7776</v>
      </c>
      <c r="C1244" s="58" t="s">
        <v>73</v>
      </c>
      <c r="D1244" s="60">
        <v>57.05</v>
      </c>
    </row>
    <row r="1245" spans="1:4" ht="13.5" x14ac:dyDescent="0.25">
      <c r="A1245" s="58">
        <v>100645</v>
      </c>
      <c r="B1245" s="58" t="s">
        <v>7777</v>
      </c>
      <c r="C1245" s="58" t="s">
        <v>73</v>
      </c>
      <c r="D1245" s="60">
        <v>509.49</v>
      </c>
    </row>
    <row r="1246" spans="1:4" ht="13.5" x14ac:dyDescent="0.25">
      <c r="A1246" s="58">
        <v>100646</v>
      </c>
      <c r="B1246" s="58" t="s">
        <v>7778</v>
      </c>
      <c r="C1246" s="58" t="s">
        <v>73</v>
      </c>
      <c r="D1246" s="61">
        <v>5292</v>
      </c>
    </row>
    <row r="1247" spans="1:4" ht="13.5" x14ac:dyDescent="0.25">
      <c r="A1247" s="58">
        <v>102270</v>
      </c>
      <c r="B1247" s="58" t="s">
        <v>7779</v>
      </c>
      <c r="C1247" s="58" t="s">
        <v>73</v>
      </c>
      <c r="D1247" s="60">
        <v>0.57999999999999996</v>
      </c>
    </row>
    <row r="1248" spans="1:4" ht="13.5" x14ac:dyDescent="0.25">
      <c r="A1248" s="58">
        <v>102271</v>
      </c>
      <c r="B1248" s="58" t="s">
        <v>7780</v>
      </c>
      <c r="C1248" s="58" t="s">
        <v>73</v>
      </c>
      <c r="D1248" s="60">
        <v>0.06</v>
      </c>
    </row>
    <row r="1249" spans="1:4" ht="13.5" x14ac:dyDescent="0.25">
      <c r="A1249" s="58">
        <v>102272</v>
      </c>
      <c r="B1249" s="58" t="s">
        <v>7781</v>
      </c>
      <c r="C1249" s="58" t="s">
        <v>73</v>
      </c>
      <c r="D1249" s="60">
        <v>0.73</v>
      </c>
    </row>
    <row r="1250" spans="1:4" ht="13.5" x14ac:dyDescent="0.25">
      <c r="A1250" s="58">
        <v>102273</v>
      </c>
      <c r="B1250" s="58" t="s">
        <v>7782</v>
      </c>
      <c r="C1250" s="58" t="s">
        <v>73</v>
      </c>
      <c r="D1250" s="60">
        <v>1.56</v>
      </c>
    </row>
    <row r="1251" spans="1:4" ht="13.5" x14ac:dyDescent="0.25">
      <c r="A1251" s="58">
        <v>102809</v>
      </c>
      <c r="B1251" s="58" t="s">
        <v>7783</v>
      </c>
      <c r="C1251" s="58" t="s">
        <v>73</v>
      </c>
      <c r="D1251" s="60">
        <v>17.97</v>
      </c>
    </row>
    <row r="1252" spans="1:4" ht="13.5" x14ac:dyDescent="0.25">
      <c r="A1252" s="58">
        <v>102815</v>
      </c>
      <c r="B1252" s="58" t="s">
        <v>7784</v>
      </c>
      <c r="C1252" s="58" t="s">
        <v>73</v>
      </c>
      <c r="D1252" s="60">
        <v>3.12</v>
      </c>
    </row>
    <row r="1253" spans="1:4" ht="13.5" x14ac:dyDescent="0.25">
      <c r="A1253" s="58">
        <v>102826</v>
      </c>
      <c r="B1253" s="58" t="s">
        <v>7785</v>
      </c>
      <c r="C1253" s="58" t="s">
        <v>73</v>
      </c>
      <c r="D1253" s="60">
        <v>5.86</v>
      </c>
    </row>
    <row r="1254" spans="1:4" ht="13.5" x14ac:dyDescent="0.25">
      <c r="A1254" s="58">
        <v>102832</v>
      </c>
      <c r="B1254" s="58" t="s">
        <v>7786</v>
      </c>
      <c r="C1254" s="58" t="s">
        <v>73</v>
      </c>
      <c r="D1254" s="60">
        <v>7.82</v>
      </c>
    </row>
    <row r="1255" spans="1:4" ht="13.5" x14ac:dyDescent="0.25">
      <c r="A1255" s="58">
        <v>102843</v>
      </c>
      <c r="B1255" s="58" t="s">
        <v>7787</v>
      </c>
      <c r="C1255" s="58" t="s">
        <v>73</v>
      </c>
      <c r="D1255" s="60">
        <v>132.30000000000001</v>
      </c>
    </row>
    <row r="1256" spans="1:4" ht="13.5" x14ac:dyDescent="0.25">
      <c r="A1256" s="58">
        <v>102849</v>
      </c>
      <c r="B1256" s="58" t="s">
        <v>7788</v>
      </c>
      <c r="C1256" s="58" t="s">
        <v>73</v>
      </c>
      <c r="D1256" s="60">
        <v>64.680000000000007</v>
      </c>
    </row>
    <row r="1257" spans="1:4" ht="13.5" x14ac:dyDescent="0.25">
      <c r="A1257" s="58">
        <v>102855</v>
      </c>
      <c r="B1257" s="58" t="s">
        <v>7789</v>
      </c>
      <c r="C1257" s="58" t="s">
        <v>73</v>
      </c>
      <c r="D1257" s="60">
        <v>64.680000000000007</v>
      </c>
    </row>
    <row r="1258" spans="1:4" ht="13.5" x14ac:dyDescent="0.25">
      <c r="A1258" s="58">
        <v>102861</v>
      </c>
      <c r="B1258" s="58" t="s">
        <v>7790</v>
      </c>
      <c r="C1258" s="58" t="s">
        <v>73</v>
      </c>
      <c r="D1258" s="60">
        <v>1.1499999999999999</v>
      </c>
    </row>
    <row r="1259" spans="1:4" ht="13.5" x14ac:dyDescent="0.25">
      <c r="A1259" s="58">
        <v>102867</v>
      </c>
      <c r="B1259" s="58" t="s">
        <v>7791</v>
      </c>
      <c r="C1259" s="58" t="s">
        <v>73</v>
      </c>
      <c r="D1259" s="60">
        <v>0.62</v>
      </c>
    </row>
    <row r="1260" spans="1:4" ht="13.5" x14ac:dyDescent="0.25">
      <c r="A1260" s="58">
        <v>102873</v>
      </c>
      <c r="B1260" s="58" t="s">
        <v>7792</v>
      </c>
      <c r="C1260" s="58" t="s">
        <v>73</v>
      </c>
      <c r="D1260" s="60">
        <v>117.54</v>
      </c>
    </row>
    <row r="1261" spans="1:4" ht="13.5" x14ac:dyDescent="0.25">
      <c r="A1261" s="58">
        <v>102879</v>
      </c>
      <c r="B1261" s="58" t="s">
        <v>7793</v>
      </c>
      <c r="C1261" s="58" t="s">
        <v>73</v>
      </c>
      <c r="D1261" s="60">
        <v>176.4</v>
      </c>
    </row>
    <row r="1262" spans="1:4" ht="13.5" x14ac:dyDescent="0.25">
      <c r="A1262" s="58">
        <v>102885</v>
      </c>
      <c r="B1262" s="58" t="s">
        <v>7794</v>
      </c>
      <c r="C1262" s="58" t="s">
        <v>73</v>
      </c>
      <c r="D1262" s="60">
        <v>1.17</v>
      </c>
    </row>
    <row r="1263" spans="1:4" ht="13.5" x14ac:dyDescent="0.25">
      <c r="A1263" s="58">
        <v>102891</v>
      </c>
      <c r="B1263" s="58" t="s">
        <v>7795</v>
      </c>
      <c r="C1263" s="58" t="s">
        <v>73</v>
      </c>
      <c r="D1263" s="60">
        <v>1.17</v>
      </c>
    </row>
    <row r="1264" spans="1:4" ht="13.5" x14ac:dyDescent="0.25">
      <c r="A1264" s="58">
        <v>102897</v>
      </c>
      <c r="B1264" s="58" t="s">
        <v>7796</v>
      </c>
      <c r="C1264" s="58" t="s">
        <v>73</v>
      </c>
      <c r="D1264" s="60">
        <v>88.37</v>
      </c>
    </row>
    <row r="1265" spans="1:4" ht="13.5" x14ac:dyDescent="0.25">
      <c r="A1265" s="58">
        <v>102903</v>
      </c>
      <c r="B1265" s="58" t="s">
        <v>7797</v>
      </c>
      <c r="C1265" s="58" t="s">
        <v>73</v>
      </c>
      <c r="D1265" s="60">
        <v>11.46</v>
      </c>
    </row>
    <row r="1266" spans="1:4" ht="13.5" x14ac:dyDescent="0.25">
      <c r="A1266" s="58">
        <v>102909</v>
      </c>
      <c r="B1266" s="58" t="s">
        <v>7798</v>
      </c>
      <c r="C1266" s="58" t="s">
        <v>73</v>
      </c>
      <c r="D1266" s="60">
        <v>89.93</v>
      </c>
    </row>
    <row r="1267" spans="1:4" ht="13.5" x14ac:dyDescent="0.25">
      <c r="A1267" s="58">
        <v>102915</v>
      </c>
      <c r="B1267" s="58" t="s">
        <v>7799</v>
      </c>
      <c r="C1267" s="58" t="s">
        <v>73</v>
      </c>
      <c r="D1267" s="60">
        <v>0.56999999999999995</v>
      </c>
    </row>
    <row r="1268" spans="1:4" ht="13.5" x14ac:dyDescent="0.25">
      <c r="A1268" s="58">
        <v>102927</v>
      </c>
      <c r="B1268" s="58" t="s">
        <v>7800</v>
      </c>
      <c r="C1268" s="58" t="s">
        <v>73</v>
      </c>
      <c r="D1268" s="60">
        <v>0.86</v>
      </c>
    </row>
    <row r="1269" spans="1:4" ht="13.5" x14ac:dyDescent="0.25">
      <c r="A1269" s="58">
        <v>102933</v>
      </c>
      <c r="B1269" s="58" t="s">
        <v>7801</v>
      </c>
      <c r="C1269" s="58" t="s">
        <v>73</v>
      </c>
      <c r="D1269" s="60">
        <v>0.86</v>
      </c>
    </row>
    <row r="1270" spans="1:4" ht="13.5" x14ac:dyDescent="0.25">
      <c r="A1270" s="58">
        <v>102939</v>
      </c>
      <c r="B1270" s="58" t="s">
        <v>7802</v>
      </c>
      <c r="C1270" s="58" t="s">
        <v>73</v>
      </c>
      <c r="D1270" s="60">
        <v>8.6</v>
      </c>
    </row>
    <row r="1271" spans="1:4" ht="13.5" x14ac:dyDescent="0.25">
      <c r="A1271" s="58">
        <v>102945</v>
      </c>
      <c r="B1271" s="58" t="s">
        <v>7803</v>
      </c>
      <c r="C1271" s="58" t="s">
        <v>73</v>
      </c>
      <c r="D1271" s="60">
        <v>0.01</v>
      </c>
    </row>
    <row r="1272" spans="1:4" ht="13.5" x14ac:dyDescent="0.25">
      <c r="A1272" s="58">
        <v>102951</v>
      </c>
      <c r="B1272" s="58" t="s">
        <v>7804</v>
      </c>
      <c r="C1272" s="58" t="s">
        <v>73</v>
      </c>
      <c r="D1272" s="60">
        <v>0.56999999999999995</v>
      </c>
    </row>
    <row r="1273" spans="1:4" ht="13.5" x14ac:dyDescent="0.25">
      <c r="A1273" s="58">
        <v>102957</v>
      </c>
      <c r="B1273" s="58" t="s">
        <v>7805</v>
      </c>
      <c r="C1273" s="58" t="s">
        <v>73</v>
      </c>
      <c r="D1273" s="60">
        <v>50.15</v>
      </c>
    </row>
    <row r="1274" spans="1:4" ht="13.5" x14ac:dyDescent="0.25">
      <c r="A1274" s="58">
        <v>102963</v>
      </c>
      <c r="B1274" s="58" t="s">
        <v>7806</v>
      </c>
      <c r="C1274" s="58" t="s">
        <v>73</v>
      </c>
      <c r="D1274" s="60">
        <v>83.31</v>
      </c>
    </row>
    <row r="1275" spans="1:4" ht="13.5" x14ac:dyDescent="0.25">
      <c r="A1275" s="58">
        <v>102969</v>
      </c>
      <c r="B1275" s="58" t="s">
        <v>7807</v>
      </c>
      <c r="C1275" s="58" t="s">
        <v>73</v>
      </c>
      <c r="D1275" s="60">
        <v>1.1599999999999999</v>
      </c>
    </row>
    <row r="1276" spans="1:4" ht="13.5" x14ac:dyDescent="0.25">
      <c r="A1276" s="58">
        <v>102985</v>
      </c>
      <c r="B1276" s="58" t="s">
        <v>7808</v>
      </c>
      <c r="C1276" s="58" t="s">
        <v>73</v>
      </c>
      <c r="D1276" s="60">
        <v>2.94</v>
      </c>
    </row>
    <row r="1277" spans="1:4" ht="13.5" x14ac:dyDescent="0.25">
      <c r="A1277" s="58">
        <v>103156</v>
      </c>
      <c r="B1277" s="58" t="s">
        <v>7809</v>
      </c>
      <c r="C1277" s="58" t="s">
        <v>73</v>
      </c>
      <c r="D1277" s="60">
        <v>2.1800000000000002</v>
      </c>
    </row>
    <row r="1278" spans="1:4" ht="13.5" x14ac:dyDescent="0.25">
      <c r="A1278" s="58">
        <v>103162</v>
      </c>
      <c r="B1278" s="58" t="s">
        <v>7810</v>
      </c>
      <c r="C1278" s="58" t="s">
        <v>73</v>
      </c>
      <c r="D1278" s="60">
        <v>2.74</v>
      </c>
    </row>
    <row r="1279" spans="1:4" ht="13.5" x14ac:dyDescent="0.25">
      <c r="A1279" s="58">
        <v>103168</v>
      </c>
      <c r="B1279" s="58" t="s">
        <v>7811</v>
      </c>
      <c r="C1279" s="58" t="s">
        <v>73</v>
      </c>
      <c r="D1279" s="60">
        <v>0.69</v>
      </c>
    </row>
    <row r="1280" spans="1:4" ht="13.5" x14ac:dyDescent="0.25">
      <c r="A1280" s="58">
        <v>103174</v>
      </c>
      <c r="B1280" s="58" t="s">
        <v>7812</v>
      </c>
      <c r="C1280" s="58" t="s">
        <v>73</v>
      </c>
      <c r="D1280" s="60">
        <v>1.74</v>
      </c>
    </row>
    <row r="1281" spans="1:4" ht="13.5" x14ac:dyDescent="0.25">
      <c r="A1281" s="58">
        <v>103180</v>
      </c>
      <c r="B1281" s="58" t="s">
        <v>7813</v>
      </c>
      <c r="C1281" s="58" t="s">
        <v>73</v>
      </c>
      <c r="D1281" s="60">
        <v>4.0199999999999996</v>
      </c>
    </row>
    <row r="1282" spans="1:4" ht="13.5" x14ac:dyDescent="0.25">
      <c r="A1282" s="58">
        <v>103223</v>
      </c>
      <c r="B1282" s="58" t="s">
        <v>7814</v>
      </c>
      <c r="C1282" s="58" t="s">
        <v>73</v>
      </c>
      <c r="D1282" s="60">
        <v>34.450000000000003</v>
      </c>
    </row>
    <row r="1283" spans="1:4" ht="13.5" x14ac:dyDescent="0.25">
      <c r="A1283" s="58">
        <v>103229</v>
      </c>
      <c r="B1283" s="58" t="s">
        <v>7815</v>
      </c>
      <c r="C1283" s="58" t="s">
        <v>73</v>
      </c>
      <c r="D1283" s="60">
        <v>57.03</v>
      </c>
    </row>
    <row r="1284" spans="1:4" ht="13.5" x14ac:dyDescent="0.25">
      <c r="A1284" s="58">
        <v>103235</v>
      </c>
      <c r="B1284" s="58" t="s">
        <v>7816</v>
      </c>
      <c r="C1284" s="58" t="s">
        <v>73</v>
      </c>
      <c r="D1284" s="60">
        <v>151.35</v>
      </c>
    </row>
    <row r="1285" spans="1:4" ht="13.5" x14ac:dyDescent="0.25">
      <c r="A1285" s="58">
        <v>103241</v>
      </c>
      <c r="B1285" s="58" t="s">
        <v>7817</v>
      </c>
      <c r="C1285" s="58" t="s">
        <v>73</v>
      </c>
      <c r="D1285" s="60">
        <v>8.33</v>
      </c>
    </row>
    <row r="1286" spans="1:4" ht="13.5" x14ac:dyDescent="0.25">
      <c r="A1286" s="58">
        <v>103660</v>
      </c>
      <c r="B1286" s="58" t="s">
        <v>7818</v>
      </c>
      <c r="C1286" s="58" t="s">
        <v>73</v>
      </c>
      <c r="D1286" s="60">
        <v>9.64</v>
      </c>
    </row>
    <row r="1287" spans="1:4" ht="13.5" x14ac:dyDescent="0.25">
      <c r="A1287" s="58">
        <v>103666</v>
      </c>
      <c r="B1287" s="58" t="s">
        <v>7819</v>
      </c>
      <c r="C1287" s="58" t="s">
        <v>73</v>
      </c>
      <c r="D1287" s="60">
        <v>91.25</v>
      </c>
    </row>
    <row r="1288" spans="1:4" ht="13.5" x14ac:dyDescent="0.25">
      <c r="A1288" s="58">
        <v>103792</v>
      </c>
      <c r="B1288" s="58" t="s">
        <v>7820</v>
      </c>
      <c r="C1288" s="58" t="s">
        <v>73</v>
      </c>
      <c r="D1288" s="60">
        <v>0.25</v>
      </c>
    </row>
    <row r="1289" spans="1:4" ht="13.5" x14ac:dyDescent="0.25">
      <c r="A1289" s="58">
        <v>103937</v>
      </c>
      <c r="B1289" s="58" t="s">
        <v>7821</v>
      </c>
      <c r="C1289" s="58" t="s">
        <v>73</v>
      </c>
      <c r="D1289" s="60">
        <v>1.4</v>
      </c>
    </row>
    <row r="1290" spans="1:4" ht="13.5" x14ac:dyDescent="0.25">
      <c r="A1290" s="58">
        <v>103943</v>
      </c>
      <c r="B1290" s="58" t="s">
        <v>7822</v>
      </c>
      <c r="C1290" s="58" t="s">
        <v>73</v>
      </c>
      <c r="D1290" s="60">
        <v>1.4</v>
      </c>
    </row>
    <row r="1291" spans="1:4" ht="13.5" x14ac:dyDescent="0.25">
      <c r="A1291" s="58">
        <v>104087</v>
      </c>
      <c r="B1291" s="58" t="s">
        <v>7823</v>
      </c>
      <c r="C1291" s="58" t="s">
        <v>73</v>
      </c>
      <c r="D1291" s="60">
        <v>0.06</v>
      </c>
    </row>
    <row r="1292" spans="1:4" ht="13.5" x14ac:dyDescent="0.25">
      <c r="A1292" s="58">
        <v>104088</v>
      </c>
      <c r="B1292" s="58" t="s">
        <v>7824</v>
      </c>
      <c r="C1292" s="58" t="s">
        <v>73</v>
      </c>
      <c r="D1292" s="60">
        <v>7.0000000000000007E-2</v>
      </c>
    </row>
    <row r="1293" spans="1:4" ht="13.5" x14ac:dyDescent="0.25">
      <c r="A1293" s="58">
        <v>104089</v>
      </c>
      <c r="B1293" s="58" t="s">
        <v>7825</v>
      </c>
      <c r="C1293" s="58" t="s">
        <v>73</v>
      </c>
      <c r="D1293" s="60">
        <v>0.08</v>
      </c>
    </row>
    <row r="1294" spans="1:4" ht="13.5" x14ac:dyDescent="0.25">
      <c r="A1294" s="58">
        <v>104090</v>
      </c>
      <c r="B1294" s="58" t="s">
        <v>7826</v>
      </c>
      <c r="C1294" s="58" t="s">
        <v>73</v>
      </c>
      <c r="D1294" s="60">
        <v>0.62</v>
      </c>
    </row>
    <row r="1295" spans="1:4" ht="13.5" x14ac:dyDescent="0.25">
      <c r="A1295" s="58">
        <v>104093</v>
      </c>
      <c r="B1295" s="58" t="s">
        <v>7827</v>
      </c>
      <c r="C1295" s="58" t="s">
        <v>73</v>
      </c>
      <c r="D1295" s="60">
        <v>0.09</v>
      </c>
    </row>
    <row r="1296" spans="1:4" ht="13.5" x14ac:dyDescent="0.25">
      <c r="A1296" s="58">
        <v>104094</v>
      </c>
      <c r="B1296" s="58" t="s">
        <v>7828</v>
      </c>
      <c r="C1296" s="58" t="s">
        <v>73</v>
      </c>
      <c r="D1296" s="60">
        <v>0.1</v>
      </c>
    </row>
    <row r="1297" spans="1:4" ht="13.5" x14ac:dyDescent="0.25">
      <c r="A1297" s="58">
        <v>104095</v>
      </c>
      <c r="B1297" s="58" t="s">
        <v>7829</v>
      </c>
      <c r="C1297" s="58" t="s">
        <v>73</v>
      </c>
      <c r="D1297" s="60">
        <v>0.11</v>
      </c>
    </row>
    <row r="1298" spans="1:4" ht="13.5" x14ac:dyDescent="0.25">
      <c r="A1298" s="58">
        <v>104096</v>
      </c>
      <c r="B1298" s="58" t="s">
        <v>7830</v>
      </c>
      <c r="C1298" s="58" t="s">
        <v>73</v>
      </c>
      <c r="D1298" s="60">
        <v>0.86</v>
      </c>
    </row>
    <row r="1299" spans="1:4" ht="13.5" x14ac:dyDescent="0.25">
      <c r="A1299" s="58">
        <v>104519</v>
      </c>
      <c r="B1299" s="58" t="s">
        <v>7831</v>
      </c>
      <c r="C1299" s="58" t="s">
        <v>73</v>
      </c>
      <c r="D1299" s="60">
        <v>0.57999999999999996</v>
      </c>
    </row>
    <row r="1300" spans="1:4" ht="13.5" x14ac:dyDescent="0.25">
      <c r="A1300" s="58">
        <v>92259</v>
      </c>
      <c r="B1300" s="58" t="s">
        <v>7832</v>
      </c>
      <c r="C1300" s="58" t="s">
        <v>130</v>
      </c>
      <c r="D1300" s="60">
        <v>317.17</v>
      </c>
    </row>
    <row r="1301" spans="1:4" ht="13.5" x14ac:dyDescent="0.25">
      <c r="A1301" s="58">
        <v>92260</v>
      </c>
      <c r="B1301" s="58" t="s">
        <v>7833</v>
      </c>
      <c r="C1301" s="58" t="s">
        <v>130</v>
      </c>
      <c r="D1301" s="60">
        <v>368.1</v>
      </c>
    </row>
    <row r="1302" spans="1:4" ht="13.5" x14ac:dyDescent="0.25">
      <c r="A1302" s="58">
        <v>92261</v>
      </c>
      <c r="B1302" s="58" t="s">
        <v>7834</v>
      </c>
      <c r="C1302" s="58" t="s">
        <v>130</v>
      </c>
      <c r="D1302" s="60">
        <v>417.48</v>
      </c>
    </row>
    <row r="1303" spans="1:4" ht="13.5" x14ac:dyDescent="0.25">
      <c r="A1303" s="58">
        <v>92262</v>
      </c>
      <c r="B1303" s="58" t="s">
        <v>7835</v>
      </c>
      <c r="C1303" s="58" t="s">
        <v>130</v>
      </c>
      <c r="D1303" s="60">
        <v>496.98</v>
      </c>
    </row>
    <row r="1304" spans="1:4" ht="13.5" x14ac:dyDescent="0.25">
      <c r="A1304" s="58">
        <v>92539</v>
      </c>
      <c r="B1304" s="58" t="s">
        <v>7836</v>
      </c>
      <c r="C1304" s="58" t="s">
        <v>6914</v>
      </c>
      <c r="D1304" s="60">
        <v>48.32</v>
      </c>
    </row>
    <row r="1305" spans="1:4" ht="13.5" x14ac:dyDescent="0.25">
      <c r="A1305" s="58">
        <v>92540</v>
      </c>
      <c r="B1305" s="58" t="s">
        <v>7837</v>
      </c>
      <c r="C1305" s="58" t="s">
        <v>6914</v>
      </c>
      <c r="D1305" s="60">
        <v>55.8</v>
      </c>
    </row>
    <row r="1306" spans="1:4" ht="13.5" x14ac:dyDescent="0.25">
      <c r="A1306" s="58">
        <v>92541</v>
      </c>
      <c r="B1306" s="58" t="s">
        <v>7838</v>
      </c>
      <c r="C1306" s="58" t="s">
        <v>6914</v>
      </c>
      <c r="D1306" s="60">
        <v>51.68</v>
      </c>
    </row>
    <row r="1307" spans="1:4" ht="13.5" x14ac:dyDescent="0.25">
      <c r="A1307" s="58">
        <v>92542</v>
      </c>
      <c r="B1307" s="58" t="s">
        <v>7839</v>
      </c>
      <c r="C1307" s="58" t="s">
        <v>6914</v>
      </c>
      <c r="D1307" s="60">
        <v>63.71</v>
      </c>
    </row>
    <row r="1308" spans="1:4" ht="13.5" x14ac:dyDescent="0.25">
      <c r="A1308" s="58">
        <v>92543</v>
      </c>
      <c r="B1308" s="58" t="s">
        <v>205</v>
      </c>
      <c r="C1308" s="58" t="s">
        <v>6914</v>
      </c>
      <c r="D1308" s="60">
        <v>13.89</v>
      </c>
    </row>
    <row r="1309" spans="1:4" ht="13.5" x14ac:dyDescent="0.25">
      <c r="A1309" s="58">
        <v>92544</v>
      </c>
      <c r="B1309" s="58" t="s">
        <v>7840</v>
      </c>
      <c r="C1309" s="58" t="s">
        <v>6914</v>
      </c>
      <c r="D1309" s="60">
        <v>11.01</v>
      </c>
    </row>
    <row r="1310" spans="1:4" ht="13.5" x14ac:dyDescent="0.25">
      <c r="A1310" s="58">
        <v>92545</v>
      </c>
      <c r="B1310" s="58" t="s">
        <v>7841</v>
      </c>
      <c r="C1310" s="58" t="s">
        <v>130</v>
      </c>
      <c r="D1310" s="60">
        <v>709.37</v>
      </c>
    </row>
    <row r="1311" spans="1:4" ht="13.5" x14ac:dyDescent="0.25">
      <c r="A1311" s="58">
        <v>92546</v>
      </c>
      <c r="B1311" s="58" t="s">
        <v>7842</v>
      </c>
      <c r="C1311" s="58" t="s">
        <v>130</v>
      </c>
      <c r="D1311" s="60">
        <v>867.89</v>
      </c>
    </row>
    <row r="1312" spans="1:4" ht="13.5" x14ac:dyDescent="0.25">
      <c r="A1312" s="58">
        <v>92547</v>
      </c>
      <c r="B1312" s="58" t="s">
        <v>7843</v>
      </c>
      <c r="C1312" s="58" t="s">
        <v>130</v>
      </c>
      <c r="D1312" s="60">
        <v>908.65</v>
      </c>
    </row>
    <row r="1313" spans="1:4" ht="13.5" x14ac:dyDescent="0.25">
      <c r="A1313" s="58">
        <v>92548</v>
      </c>
      <c r="B1313" s="58" t="s">
        <v>7844</v>
      </c>
      <c r="C1313" s="58" t="s">
        <v>130</v>
      </c>
      <c r="D1313" s="61">
        <v>1007.73</v>
      </c>
    </row>
    <row r="1314" spans="1:4" ht="13.5" x14ac:dyDescent="0.25">
      <c r="A1314" s="58">
        <v>92549</v>
      </c>
      <c r="B1314" s="58" t="s">
        <v>7845</v>
      </c>
      <c r="C1314" s="58" t="s">
        <v>130</v>
      </c>
      <c r="D1314" s="61">
        <v>1270.95</v>
      </c>
    </row>
    <row r="1315" spans="1:4" ht="13.5" x14ac:dyDescent="0.25">
      <c r="A1315" s="58">
        <v>92550</v>
      </c>
      <c r="B1315" s="58" t="s">
        <v>7846</v>
      </c>
      <c r="C1315" s="58" t="s">
        <v>130</v>
      </c>
      <c r="D1315" s="61">
        <v>1628.02</v>
      </c>
    </row>
    <row r="1316" spans="1:4" ht="13.5" x14ac:dyDescent="0.25">
      <c r="A1316" s="58">
        <v>92551</v>
      </c>
      <c r="B1316" s="58" t="s">
        <v>7847</v>
      </c>
      <c r="C1316" s="58" t="s">
        <v>130</v>
      </c>
      <c r="D1316" s="61">
        <v>1679.87</v>
      </c>
    </row>
    <row r="1317" spans="1:4" ht="13.5" x14ac:dyDescent="0.25">
      <c r="A1317" s="58">
        <v>92552</v>
      </c>
      <c r="B1317" s="58" t="s">
        <v>7848</v>
      </c>
      <c r="C1317" s="58" t="s">
        <v>130</v>
      </c>
      <c r="D1317" s="61">
        <v>1818.62</v>
      </c>
    </row>
    <row r="1318" spans="1:4" ht="13.5" x14ac:dyDescent="0.25">
      <c r="A1318" s="58">
        <v>92553</v>
      </c>
      <c r="B1318" s="58" t="s">
        <v>7849</v>
      </c>
      <c r="C1318" s="58" t="s">
        <v>130</v>
      </c>
      <c r="D1318" s="61">
        <v>2090.0300000000002</v>
      </c>
    </row>
    <row r="1319" spans="1:4" ht="13.5" x14ac:dyDescent="0.25">
      <c r="A1319" s="58">
        <v>92554</v>
      </c>
      <c r="B1319" s="58" t="s">
        <v>7850</v>
      </c>
      <c r="C1319" s="58" t="s">
        <v>130</v>
      </c>
      <c r="D1319" s="61">
        <v>2149.27</v>
      </c>
    </row>
    <row r="1320" spans="1:4" ht="13.5" x14ac:dyDescent="0.25">
      <c r="A1320" s="58">
        <v>92555</v>
      </c>
      <c r="B1320" s="58" t="s">
        <v>7851</v>
      </c>
      <c r="C1320" s="58" t="s">
        <v>130</v>
      </c>
      <c r="D1320" s="60">
        <v>701.97</v>
      </c>
    </row>
    <row r="1321" spans="1:4" ht="13.5" x14ac:dyDescent="0.25">
      <c r="A1321" s="58">
        <v>92556</v>
      </c>
      <c r="B1321" s="58" t="s">
        <v>7852</v>
      </c>
      <c r="C1321" s="58" t="s">
        <v>130</v>
      </c>
      <c r="D1321" s="60">
        <v>854.92</v>
      </c>
    </row>
    <row r="1322" spans="1:4" ht="13.5" x14ac:dyDescent="0.25">
      <c r="A1322" s="58">
        <v>92557</v>
      </c>
      <c r="B1322" s="58" t="s">
        <v>7853</v>
      </c>
      <c r="C1322" s="58" t="s">
        <v>130</v>
      </c>
      <c r="D1322" s="60">
        <v>895.68</v>
      </c>
    </row>
    <row r="1323" spans="1:4" ht="13.5" x14ac:dyDescent="0.25">
      <c r="A1323" s="58">
        <v>92558</v>
      </c>
      <c r="B1323" s="58" t="s">
        <v>7854</v>
      </c>
      <c r="C1323" s="58" t="s">
        <v>130</v>
      </c>
      <c r="D1323" s="61">
        <v>1000.33</v>
      </c>
    </row>
    <row r="1324" spans="1:4" ht="13.5" x14ac:dyDescent="0.25">
      <c r="A1324" s="58">
        <v>92559</v>
      </c>
      <c r="B1324" s="58" t="s">
        <v>7855</v>
      </c>
      <c r="C1324" s="58" t="s">
        <v>130</v>
      </c>
      <c r="D1324" s="61">
        <v>1257.17</v>
      </c>
    </row>
    <row r="1325" spans="1:4" ht="13.5" x14ac:dyDescent="0.25">
      <c r="A1325" s="58">
        <v>92560</v>
      </c>
      <c r="B1325" s="58" t="s">
        <v>7856</v>
      </c>
      <c r="C1325" s="58" t="s">
        <v>130</v>
      </c>
      <c r="D1325" s="61">
        <v>1609.26</v>
      </c>
    </row>
    <row r="1326" spans="1:4" ht="13.5" x14ac:dyDescent="0.25">
      <c r="A1326" s="58">
        <v>92561</v>
      </c>
      <c r="B1326" s="58" t="s">
        <v>7857</v>
      </c>
      <c r="C1326" s="58" t="s">
        <v>130</v>
      </c>
      <c r="D1326" s="61">
        <v>1661.62</v>
      </c>
    </row>
    <row r="1327" spans="1:4" ht="13.5" x14ac:dyDescent="0.25">
      <c r="A1327" s="58">
        <v>92562</v>
      </c>
      <c r="B1327" s="58" t="s">
        <v>7858</v>
      </c>
      <c r="C1327" s="58" t="s">
        <v>130</v>
      </c>
      <c r="D1327" s="61">
        <v>1787.4</v>
      </c>
    </row>
    <row r="1328" spans="1:4" ht="13.5" x14ac:dyDescent="0.25">
      <c r="A1328" s="58">
        <v>92563</v>
      </c>
      <c r="B1328" s="58" t="s">
        <v>7859</v>
      </c>
      <c r="C1328" s="58" t="s">
        <v>130</v>
      </c>
      <c r="D1328" s="61">
        <v>2053.5300000000002</v>
      </c>
    </row>
    <row r="1329" spans="1:4" ht="13.5" x14ac:dyDescent="0.25">
      <c r="A1329" s="58">
        <v>92564</v>
      </c>
      <c r="B1329" s="58" t="s">
        <v>7860</v>
      </c>
      <c r="C1329" s="58" t="s">
        <v>130</v>
      </c>
      <c r="D1329" s="61">
        <v>2104.56</v>
      </c>
    </row>
    <row r="1330" spans="1:4" ht="13.5" x14ac:dyDescent="0.25">
      <c r="A1330" s="58">
        <v>92565</v>
      </c>
      <c r="B1330" s="58" t="s">
        <v>7861</v>
      </c>
      <c r="C1330" s="58" t="s">
        <v>6914</v>
      </c>
      <c r="D1330" s="60">
        <v>26.26</v>
      </c>
    </row>
    <row r="1331" spans="1:4" ht="13.5" x14ac:dyDescent="0.25">
      <c r="A1331" s="58">
        <v>92566</v>
      </c>
      <c r="B1331" s="58" t="s">
        <v>7862</v>
      </c>
      <c r="C1331" s="58" t="s">
        <v>6914</v>
      </c>
      <c r="D1331" s="60">
        <v>15.08</v>
      </c>
    </row>
    <row r="1332" spans="1:4" ht="13.5" x14ac:dyDescent="0.25">
      <c r="A1332" s="58">
        <v>92567</v>
      </c>
      <c r="B1332" s="58" t="s">
        <v>7863</v>
      </c>
      <c r="C1332" s="58" t="s">
        <v>6914</v>
      </c>
      <c r="D1332" s="60">
        <v>23.25</v>
      </c>
    </row>
    <row r="1333" spans="1:4" ht="13.5" x14ac:dyDescent="0.25">
      <c r="A1333" s="58">
        <v>100379</v>
      </c>
      <c r="B1333" s="58" t="s">
        <v>7864</v>
      </c>
      <c r="C1333" s="58" t="s">
        <v>6914</v>
      </c>
      <c r="D1333" s="60">
        <v>26.26</v>
      </c>
    </row>
    <row r="1334" spans="1:4" ht="13.5" x14ac:dyDescent="0.25">
      <c r="A1334" s="58">
        <v>100380</v>
      </c>
      <c r="B1334" s="58" t="s">
        <v>7865</v>
      </c>
      <c r="C1334" s="58" t="s">
        <v>6914</v>
      </c>
      <c r="D1334" s="60">
        <v>34.909999999999997</v>
      </c>
    </row>
    <row r="1335" spans="1:4" ht="13.5" x14ac:dyDescent="0.25">
      <c r="A1335" s="58">
        <v>100381</v>
      </c>
      <c r="B1335" s="58" t="s">
        <v>7866</v>
      </c>
      <c r="C1335" s="58" t="s">
        <v>6914</v>
      </c>
      <c r="D1335" s="60">
        <v>39.549999999999997</v>
      </c>
    </row>
    <row r="1336" spans="1:4" ht="13.5" x14ac:dyDescent="0.25">
      <c r="A1336" s="58">
        <v>100383</v>
      </c>
      <c r="B1336" s="58" t="s">
        <v>7867</v>
      </c>
      <c r="C1336" s="58" t="s">
        <v>6914</v>
      </c>
      <c r="D1336" s="60">
        <v>16.38</v>
      </c>
    </row>
    <row r="1337" spans="1:4" ht="13.5" x14ac:dyDescent="0.25">
      <c r="A1337" s="58">
        <v>100384</v>
      </c>
      <c r="B1337" s="58" t="s">
        <v>7868</v>
      </c>
      <c r="C1337" s="58" t="s">
        <v>6914</v>
      </c>
      <c r="D1337" s="60">
        <v>17.45</v>
      </c>
    </row>
    <row r="1338" spans="1:4" ht="13.5" x14ac:dyDescent="0.25">
      <c r="A1338" s="58">
        <v>100385</v>
      </c>
      <c r="B1338" s="58" t="s">
        <v>7869</v>
      </c>
      <c r="C1338" s="58" t="s">
        <v>6914</v>
      </c>
      <c r="D1338" s="60">
        <v>23.25</v>
      </c>
    </row>
    <row r="1339" spans="1:4" ht="13.5" x14ac:dyDescent="0.25">
      <c r="A1339" s="58">
        <v>100386</v>
      </c>
      <c r="B1339" s="58" t="s">
        <v>7870</v>
      </c>
      <c r="C1339" s="58" t="s">
        <v>6914</v>
      </c>
      <c r="D1339" s="60">
        <v>29.8</v>
      </c>
    </row>
    <row r="1340" spans="1:4" ht="13.5" x14ac:dyDescent="0.25">
      <c r="A1340" s="58">
        <v>100387</v>
      </c>
      <c r="B1340" s="58" t="s">
        <v>7871</v>
      </c>
      <c r="C1340" s="58" t="s">
        <v>6914</v>
      </c>
      <c r="D1340" s="60">
        <v>36.07</v>
      </c>
    </row>
    <row r="1341" spans="1:4" ht="13.5" x14ac:dyDescent="0.25">
      <c r="A1341" s="58">
        <v>100388</v>
      </c>
      <c r="B1341" s="58" t="s">
        <v>7872</v>
      </c>
      <c r="C1341" s="58" t="s">
        <v>6914</v>
      </c>
      <c r="D1341" s="60">
        <v>13.52</v>
      </c>
    </row>
    <row r="1342" spans="1:4" ht="13.5" x14ac:dyDescent="0.25">
      <c r="A1342" s="58">
        <v>100389</v>
      </c>
      <c r="B1342" s="58" t="s">
        <v>7873</v>
      </c>
      <c r="C1342" s="58" t="s">
        <v>6914</v>
      </c>
      <c r="D1342" s="60">
        <v>12.74</v>
      </c>
    </row>
    <row r="1343" spans="1:4" ht="13.5" x14ac:dyDescent="0.25">
      <c r="A1343" s="58">
        <v>100390</v>
      </c>
      <c r="B1343" s="58" t="s">
        <v>7874</v>
      </c>
      <c r="C1343" s="58" t="s">
        <v>6914</v>
      </c>
      <c r="D1343" s="60">
        <v>16.52</v>
      </c>
    </row>
    <row r="1344" spans="1:4" ht="13.5" x14ac:dyDescent="0.25">
      <c r="A1344" s="58">
        <v>100391</v>
      </c>
      <c r="B1344" s="58" t="s">
        <v>7875</v>
      </c>
      <c r="C1344" s="58" t="s">
        <v>6914</v>
      </c>
      <c r="D1344" s="60">
        <v>14.67</v>
      </c>
    </row>
    <row r="1345" spans="1:4" ht="13.5" x14ac:dyDescent="0.25">
      <c r="A1345" s="58">
        <v>100392</v>
      </c>
      <c r="B1345" s="58" t="s">
        <v>7876</v>
      </c>
      <c r="C1345" s="58" t="s">
        <v>6914</v>
      </c>
      <c r="D1345" s="60">
        <v>10.7</v>
      </c>
    </row>
    <row r="1346" spans="1:4" ht="13.5" x14ac:dyDescent="0.25">
      <c r="A1346" s="58">
        <v>100393</v>
      </c>
      <c r="B1346" s="58" t="s">
        <v>7877</v>
      </c>
      <c r="C1346" s="58" t="s">
        <v>6914</v>
      </c>
      <c r="D1346" s="60">
        <v>14.42</v>
      </c>
    </row>
    <row r="1347" spans="1:4" ht="13.5" x14ac:dyDescent="0.25">
      <c r="A1347" s="58">
        <v>100394</v>
      </c>
      <c r="B1347" s="58" t="s">
        <v>7878</v>
      </c>
      <c r="C1347" s="58" t="s">
        <v>6914</v>
      </c>
      <c r="D1347" s="60">
        <v>13.06</v>
      </c>
    </row>
    <row r="1348" spans="1:4" ht="13.5" x14ac:dyDescent="0.25">
      <c r="A1348" s="58">
        <v>100395</v>
      </c>
      <c r="B1348" s="58" t="s">
        <v>7879</v>
      </c>
      <c r="C1348" s="58" t="s">
        <v>6914</v>
      </c>
      <c r="D1348" s="60">
        <v>17.43</v>
      </c>
    </row>
    <row r="1349" spans="1:4" ht="13.5" x14ac:dyDescent="0.25">
      <c r="A1349" s="58">
        <v>94189</v>
      </c>
      <c r="B1349" s="58" t="s">
        <v>7880</v>
      </c>
      <c r="C1349" s="58" t="s">
        <v>6914</v>
      </c>
      <c r="D1349" s="60">
        <v>33.94</v>
      </c>
    </row>
    <row r="1350" spans="1:4" ht="13.5" x14ac:dyDescent="0.25">
      <c r="A1350" s="58">
        <v>94192</v>
      </c>
      <c r="B1350" s="58" t="s">
        <v>7881</v>
      </c>
      <c r="C1350" s="58" t="s">
        <v>6914</v>
      </c>
      <c r="D1350" s="60">
        <v>36.01</v>
      </c>
    </row>
    <row r="1351" spans="1:4" ht="13.5" x14ac:dyDescent="0.25">
      <c r="A1351" s="58">
        <v>94195</v>
      </c>
      <c r="B1351" s="58" t="s">
        <v>7882</v>
      </c>
      <c r="C1351" s="58" t="s">
        <v>6914</v>
      </c>
      <c r="D1351" s="60">
        <v>23.32</v>
      </c>
    </row>
    <row r="1352" spans="1:4" ht="13.5" x14ac:dyDescent="0.25">
      <c r="A1352" s="58">
        <v>94198</v>
      </c>
      <c r="B1352" s="58" t="s">
        <v>7883</v>
      </c>
      <c r="C1352" s="58" t="s">
        <v>6914</v>
      </c>
      <c r="D1352" s="60">
        <v>26.05</v>
      </c>
    </row>
    <row r="1353" spans="1:4" ht="13.5" x14ac:dyDescent="0.25">
      <c r="A1353" s="58">
        <v>94201</v>
      </c>
      <c r="B1353" s="58" t="s">
        <v>7884</v>
      </c>
      <c r="C1353" s="58" t="s">
        <v>6914</v>
      </c>
      <c r="D1353" s="60">
        <v>33.630000000000003</v>
      </c>
    </row>
    <row r="1354" spans="1:4" ht="13.5" x14ac:dyDescent="0.25">
      <c r="A1354" s="58">
        <v>94204</v>
      </c>
      <c r="B1354" s="58" t="s">
        <v>7885</v>
      </c>
      <c r="C1354" s="58" t="s">
        <v>6914</v>
      </c>
      <c r="D1354" s="60">
        <v>38.270000000000003</v>
      </c>
    </row>
    <row r="1355" spans="1:4" ht="13.5" x14ac:dyDescent="0.25">
      <c r="A1355" s="58">
        <v>94224</v>
      </c>
      <c r="B1355" s="58" t="s">
        <v>7886</v>
      </c>
      <c r="C1355" s="58" t="s">
        <v>108</v>
      </c>
      <c r="D1355" s="60">
        <v>21.67</v>
      </c>
    </row>
    <row r="1356" spans="1:4" ht="13.5" x14ac:dyDescent="0.25">
      <c r="A1356" s="58">
        <v>94226</v>
      </c>
      <c r="B1356" s="58" t="s">
        <v>7887</v>
      </c>
      <c r="C1356" s="58" t="s">
        <v>6914</v>
      </c>
      <c r="D1356" s="60">
        <v>26.19</v>
      </c>
    </row>
    <row r="1357" spans="1:4" ht="13.5" x14ac:dyDescent="0.25">
      <c r="A1357" s="58">
        <v>94232</v>
      </c>
      <c r="B1357" s="58" t="s">
        <v>7888</v>
      </c>
      <c r="C1357" s="58" t="s">
        <v>130</v>
      </c>
      <c r="D1357" s="60">
        <v>2.2999999999999998</v>
      </c>
    </row>
    <row r="1358" spans="1:4" ht="13.5" x14ac:dyDescent="0.25">
      <c r="A1358" s="58">
        <v>94440</v>
      </c>
      <c r="B1358" s="58" t="s">
        <v>7889</v>
      </c>
      <c r="C1358" s="58" t="s">
        <v>6914</v>
      </c>
      <c r="D1358" s="60">
        <v>23.32</v>
      </c>
    </row>
    <row r="1359" spans="1:4" ht="13.5" x14ac:dyDescent="0.25">
      <c r="A1359" s="58">
        <v>94441</v>
      </c>
      <c r="B1359" s="58" t="s">
        <v>7890</v>
      </c>
      <c r="C1359" s="58" t="s">
        <v>6914</v>
      </c>
      <c r="D1359" s="60">
        <v>26.05</v>
      </c>
    </row>
    <row r="1360" spans="1:4" ht="13.5" x14ac:dyDescent="0.25">
      <c r="A1360" s="58">
        <v>94442</v>
      </c>
      <c r="B1360" s="58" t="s">
        <v>7891</v>
      </c>
      <c r="C1360" s="58" t="s">
        <v>6914</v>
      </c>
      <c r="D1360" s="60">
        <v>23.32</v>
      </c>
    </row>
    <row r="1361" spans="1:4" ht="13.5" x14ac:dyDescent="0.25">
      <c r="A1361" s="58">
        <v>94443</v>
      </c>
      <c r="B1361" s="58" t="s">
        <v>7892</v>
      </c>
      <c r="C1361" s="58" t="s">
        <v>6914</v>
      </c>
      <c r="D1361" s="60">
        <v>26.05</v>
      </c>
    </row>
    <row r="1362" spans="1:4" ht="13.5" x14ac:dyDescent="0.25">
      <c r="A1362" s="58">
        <v>94445</v>
      </c>
      <c r="B1362" s="58" t="s">
        <v>7893</v>
      </c>
      <c r="C1362" s="58" t="s">
        <v>6914</v>
      </c>
      <c r="D1362" s="60">
        <v>33.630000000000003</v>
      </c>
    </row>
    <row r="1363" spans="1:4" ht="13.5" x14ac:dyDescent="0.25">
      <c r="A1363" s="58">
        <v>94446</v>
      </c>
      <c r="B1363" s="58" t="s">
        <v>7894</v>
      </c>
      <c r="C1363" s="58" t="s">
        <v>6914</v>
      </c>
      <c r="D1363" s="60">
        <v>38.270000000000003</v>
      </c>
    </row>
    <row r="1364" spans="1:4" ht="13.5" x14ac:dyDescent="0.25">
      <c r="A1364" s="58">
        <v>94447</v>
      </c>
      <c r="B1364" s="58" t="s">
        <v>7895</v>
      </c>
      <c r="C1364" s="58" t="s">
        <v>6914</v>
      </c>
      <c r="D1364" s="60">
        <v>33.630000000000003</v>
      </c>
    </row>
    <row r="1365" spans="1:4" ht="13.5" x14ac:dyDescent="0.25">
      <c r="A1365" s="58">
        <v>94448</v>
      </c>
      <c r="B1365" s="58" t="s">
        <v>7896</v>
      </c>
      <c r="C1365" s="58" t="s">
        <v>6914</v>
      </c>
      <c r="D1365" s="60">
        <v>38.270000000000003</v>
      </c>
    </row>
    <row r="1366" spans="1:4" ht="13.5" x14ac:dyDescent="0.25">
      <c r="A1366" s="58">
        <v>94207</v>
      </c>
      <c r="B1366" s="58" t="s">
        <v>7897</v>
      </c>
      <c r="C1366" s="58" t="s">
        <v>6914</v>
      </c>
      <c r="D1366" s="60">
        <v>63.4</v>
      </c>
    </row>
    <row r="1367" spans="1:4" ht="13.5" x14ac:dyDescent="0.25">
      <c r="A1367" s="58">
        <v>94210</v>
      </c>
      <c r="B1367" s="58" t="s">
        <v>210</v>
      </c>
      <c r="C1367" s="58" t="s">
        <v>6914</v>
      </c>
      <c r="D1367" s="60">
        <v>67.19</v>
      </c>
    </row>
    <row r="1368" spans="1:4" ht="13.5" x14ac:dyDescent="0.25">
      <c r="A1368" s="58">
        <v>94218</v>
      </c>
      <c r="B1368" s="58" t="s">
        <v>7898</v>
      </c>
      <c r="C1368" s="58" t="s">
        <v>6914</v>
      </c>
      <c r="D1368" s="60">
        <v>170.77</v>
      </c>
    </row>
    <row r="1369" spans="1:4" ht="13.5" x14ac:dyDescent="0.25">
      <c r="A1369" s="58">
        <v>94213</v>
      </c>
      <c r="B1369" s="58" t="s">
        <v>596</v>
      </c>
      <c r="C1369" s="58" t="s">
        <v>6914</v>
      </c>
      <c r="D1369" s="60">
        <v>73.45</v>
      </c>
    </row>
    <row r="1370" spans="1:4" ht="13.5" x14ac:dyDescent="0.25">
      <c r="A1370" s="58">
        <v>94216</v>
      </c>
      <c r="B1370" s="58" t="s">
        <v>591</v>
      </c>
      <c r="C1370" s="58" t="s">
        <v>6914</v>
      </c>
      <c r="D1370" s="60">
        <v>206.95</v>
      </c>
    </row>
    <row r="1371" spans="1:4" ht="13.5" x14ac:dyDescent="0.25">
      <c r="A1371" s="58">
        <v>94219</v>
      </c>
      <c r="B1371" s="58" t="s">
        <v>7899</v>
      </c>
      <c r="C1371" s="58" t="s">
        <v>108</v>
      </c>
      <c r="D1371" s="60">
        <v>25.26</v>
      </c>
    </row>
    <row r="1372" spans="1:4" ht="13.5" x14ac:dyDescent="0.25">
      <c r="A1372" s="58">
        <v>94220</v>
      </c>
      <c r="B1372" s="58" t="s">
        <v>7900</v>
      </c>
      <c r="C1372" s="58" t="s">
        <v>108</v>
      </c>
      <c r="D1372" s="60">
        <v>46.98</v>
      </c>
    </row>
    <row r="1373" spans="1:4" ht="13.5" x14ac:dyDescent="0.25">
      <c r="A1373" s="58">
        <v>94221</v>
      </c>
      <c r="B1373" s="58" t="s">
        <v>7901</v>
      </c>
      <c r="C1373" s="58" t="s">
        <v>108</v>
      </c>
      <c r="D1373" s="60">
        <v>19.850000000000001</v>
      </c>
    </row>
    <row r="1374" spans="1:4" ht="13.5" x14ac:dyDescent="0.25">
      <c r="A1374" s="58">
        <v>94222</v>
      </c>
      <c r="B1374" s="58" t="s">
        <v>7902</v>
      </c>
      <c r="C1374" s="58" t="s">
        <v>108</v>
      </c>
      <c r="D1374" s="60">
        <v>41.57</v>
      </c>
    </row>
    <row r="1375" spans="1:4" ht="13.5" x14ac:dyDescent="0.25">
      <c r="A1375" s="58">
        <v>94223</v>
      </c>
      <c r="B1375" s="58" t="s">
        <v>7903</v>
      </c>
      <c r="C1375" s="58" t="s">
        <v>108</v>
      </c>
      <c r="D1375" s="60">
        <v>113.37</v>
      </c>
    </row>
    <row r="1376" spans="1:4" ht="13.5" x14ac:dyDescent="0.25">
      <c r="A1376" s="58">
        <v>94451</v>
      </c>
      <c r="B1376" s="58" t="s">
        <v>7904</v>
      </c>
      <c r="C1376" s="58" t="s">
        <v>108</v>
      </c>
      <c r="D1376" s="60">
        <v>126.87</v>
      </c>
    </row>
    <row r="1377" spans="1:4" ht="13.5" x14ac:dyDescent="0.25">
      <c r="A1377" s="58">
        <v>100325</v>
      </c>
      <c r="B1377" s="58" t="s">
        <v>7905</v>
      </c>
      <c r="C1377" s="58" t="s">
        <v>108</v>
      </c>
      <c r="D1377" s="60">
        <v>123.75</v>
      </c>
    </row>
    <row r="1378" spans="1:4" ht="13.5" x14ac:dyDescent="0.25">
      <c r="A1378" s="58">
        <v>100327</v>
      </c>
      <c r="B1378" s="58" t="s">
        <v>7906</v>
      </c>
      <c r="C1378" s="58" t="s">
        <v>108</v>
      </c>
      <c r="D1378" s="60">
        <v>65.08</v>
      </c>
    </row>
    <row r="1379" spans="1:4" ht="13.5" x14ac:dyDescent="0.25">
      <c r="A1379" s="58">
        <v>100328</v>
      </c>
      <c r="B1379" s="58" t="s">
        <v>7907</v>
      </c>
      <c r="C1379" s="58" t="s">
        <v>6914</v>
      </c>
      <c r="D1379" s="60">
        <v>9.99</v>
      </c>
    </row>
    <row r="1380" spans="1:4" ht="13.5" x14ac:dyDescent="0.25">
      <c r="A1380" s="58">
        <v>100329</v>
      </c>
      <c r="B1380" s="58" t="s">
        <v>7908</v>
      </c>
      <c r="C1380" s="58" t="s">
        <v>6914</v>
      </c>
      <c r="D1380" s="60">
        <v>12.73</v>
      </c>
    </row>
    <row r="1381" spans="1:4" ht="13.5" x14ac:dyDescent="0.25">
      <c r="A1381" s="58">
        <v>100330</v>
      </c>
      <c r="B1381" s="58" t="s">
        <v>7909</v>
      </c>
      <c r="C1381" s="58" t="s">
        <v>6914</v>
      </c>
      <c r="D1381" s="60">
        <v>13.54</v>
      </c>
    </row>
    <row r="1382" spans="1:4" ht="13.5" x14ac:dyDescent="0.25">
      <c r="A1382" s="58">
        <v>100331</v>
      </c>
      <c r="B1382" s="58" t="s">
        <v>7910</v>
      </c>
      <c r="C1382" s="58" t="s">
        <v>6914</v>
      </c>
      <c r="D1382" s="60">
        <v>18.22</v>
      </c>
    </row>
    <row r="1383" spans="1:4" ht="13.5" x14ac:dyDescent="0.25">
      <c r="A1383" s="58">
        <v>100434</v>
      </c>
      <c r="B1383" s="58" t="s">
        <v>7911</v>
      </c>
      <c r="C1383" s="58" t="s">
        <v>108</v>
      </c>
      <c r="D1383" s="60">
        <v>139.83000000000001</v>
      </c>
    </row>
    <row r="1384" spans="1:4" ht="13.5" x14ac:dyDescent="0.25">
      <c r="A1384" s="58">
        <v>100435</v>
      </c>
      <c r="B1384" s="58" t="s">
        <v>7912</v>
      </c>
      <c r="C1384" s="58" t="s">
        <v>108</v>
      </c>
      <c r="D1384" s="60">
        <v>85.2</v>
      </c>
    </row>
    <row r="1385" spans="1:4" ht="13.5" x14ac:dyDescent="0.25">
      <c r="A1385" s="58">
        <v>94227</v>
      </c>
      <c r="B1385" s="58" t="s">
        <v>7913</v>
      </c>
      <c r="C1385" s="58" t="s">
        <v>108</v>
      </c>
      <c r="D1385" s="60">
        <v>69.739999999999995</v>
      </c>
    </row>
    <row r="1386" spans="1:4" ht="13.5" x14ac:dyDescent="0.25">
      <c r="A1386" s="58">
        <v>94228</v>
      </c>
      <c r="B1386" s="58" t="s">
        <v>612</v>
      </c>
      <c r="C1386" s="58" t="s">
        <v>108</v>
      </c>
      <c r="D1386" s="60">
        <v>93.91</v>
      </c>
    </row>
    <row r="1387" spans="1:4" ht="13.5" x14ac:dyDescent="0.25">
      <c r="A1387" s="58">
        <v>94229</v>
      </c>
      <c r="B1387" s="58" t="s">
        <v>7914</v>
      </c>
      <c r="C1387" s="58" t="s">
        <v>108</v>
      </c>
      <c r="D1387" s="60">
        <v>182.09</v>
      </c>
    </row>
    <row r="1388" spans="1:4" ht="13.5" x14ac:dyDescent="0.25">
      <c r="A1388" s="58">
        <v>94231</v>
      </c>
      <c r="B1388" s="58" t="s">
        <v>7915</v>
      </c>
      <c r="C1388" s="58" t="s">
        <v>108</v>
      </c>
      <c r="D1388" s="60">
        <v>58.58</v>
      </c>
    </row>
    <row r="1389" spans="1:4" ht="13.5" x14ac:dyDescent="0.25">
      <c r="A1389" s="58">
        <v>94449</v>
      </c>
      <c r="B1389" s="58" t="s">
        <v>7916</v>
      </c>
      <c r="C1389" s="58" t="s">
        <v>6914</v>
      </c>
      <c r="D1389" s="60">
        <v>88.94</v>
      </c>
    </row>
    <row r="1390" spans="1:4" ht="13.5" x14ac:dyDescent="0.25">
      <c r="A1390" s="58">
        <v>92255</v>
      </c>
      <c r="B1390" s="58" t="s">
        <v>7917</v>
      </c>
      <c r="C1390" s="58" t="s">
        <v>130</v>
      </c>
      <c r="D1390" s="60">
        <v>164.89</v>
      </c>
    </row>
    <row r="1391" spans="1:4" ht="13.5" x14ac:dyDescent="0.25">
      <c r="A1391" s="58">
        <v>92256</v>
      </c>
      <c r="B1391" s="58" t="s">
        <v>7918</v>
      </c>
      <c r="C1391" s="58" t="s">
        <v>130</v>
      </c>
      <c r="D1391" s="60">
        <v>200.17</v>
      </c>
    </row>
    <row r="1392" spans="1:4" ht="13.5" x14ac:dyDescent="0.25">
      <c r="A1392" s="58">
        <v>92257</v>
      </c>
      <c r="B1392" s="58" t="s">
        <v>7919</v>
      </c>
      <c r="C1392" s="58" t="s">
        <v>130</v>
      </c>
      <c r="D1392" s="60">
        <v>235.06</v>
      </c>
    </row>
    <row r="1393" spans="1:4" ht="13.5" x14ac:dyDescent="0.25">
      <c r="A1393" s="58">
        <v>92258</v>
      </c>
      <c r="B1393" s="58" t="s">
        <v>7920</v>
      </c>
      <c r="C1393" s="58" t="s">
        <v>130</v>
      </c>
      <c r="D1393" s="60">
        <v>291.18</v>
      </c>
    </row>
    <row r="1394" spans="1:4" ht="13.5" x14ac:dyDescent="0.25">
      <c r="A1394" s="58">
        <v>92568</v>
      </c>
      <c r="B1394" s="58" t="s">
        <v>7921</v>
      </c>
      <c r="C1394" s="58" t="s">
        <v>6914</v>
      </c>
      <c r="D1394" s="60">
        <v>156.32</v>
      </c>
    </row>
    <row r="1395" spans="1:4" ht="13.5" x14ac:dyDescent="0.25">
      <c r="A1395" s="58">
        <v>92569</v>
      </c>
      <c r="B1395" s="58" t="s">
        <v>7922</v>
      </c>
      <c r="C1395" s="58" t="s">
        <v>6914</v>
      </c>
      <c r="D1395" s="60">
        <v>87.82</v>
      </c>
    </row>
    <row r="1396" spans="1:4" ht="13.5" x14ac:dyDescent="0.25">
      <c r="A1396" s="58">
        <v>92570</v>
      </c>
      <c r="B1396" s="58" t="s">
        <v>7923</v>
      </c>
      <c r="C1396" s="58" t="s">
        <v>6914</v>
      </c>
      <c r="D1396" s="60">
        <v>56.07</v>
      </c>
    </row>
    <row r="1397" spans="1:4" ht="13.5" x14ac:dyDescent="0.25">
      <c r="A1397" s="58">
        <v>92571</v>
      </c>
      <c r="B1397" s="58" t="s">
        <v>7924</v>
      </c>
      <c r="C1397" s="58" t="s">
        <v>6914</v>
      </c>
      <c r="D1397" s="60">
        <v>163.6</v>
      </c>
    </row>
    <row r="1398" spans="1:4" ht="13.5" x14ac:dyDescent="0.25">
      <c r="A1398" s="58">
        <v>92572</v>
      </c>
      <c r="B1398" s="58" t="s">
        <v>7925</v>
      </c>
      <c r="C1398" s="58" t="s">
        <v>6914</v>
      </c>
      <c r="D1398" s="60">
        <v>99.04</v>
      </c>
    </row>
    <row r="1399" spans="1:4" ht="13.5" x14ac:dyDescent="0.25">
      <c r="A1399" s="58">
        <v>92573</v>
      </c>
      <c r="B1399" s="58" t="s">
        <v>7926</v>
      </c>
      <c r="C1399" s="58" t="s">
        <v>6914</v>
      </c>
      <c r="D1399" s="60">
        <v>59.09</v>
      </c>
    </row>
    <row r="1400" spans="1:4" ht="13.5" x14ac:dyDescent="0.25">
      <c r="A1400" s="58">
        <v>92574</v>
      </c>
      <c r="B1400" s="58" t="s">
        <v>7927</v>
      </c>
      <c r="C1400" s="58" t="s">
        <v>6914</v>
      </c>
      <c r="D1400" s="60">
        <v>158.53</v>
      </c>
    </row>
    <row r="1401" spans="1:4" ht="13.5" x14ac:dyDescent="0.25">
      <c r="A1401" s="58">
        <v>92575</v>
      </c>
      <c r="B1401" s="58" t="s">
        <v>7928</v>
      </c>
      <c r="C1401" s="58" t="s">
        <v>6914</v>
      </c>
      <c r="D1401" s="60">
        <v>80.150000000000006</v>
      </c>
    </row>
    <row r="1402" spans="1:4" ht="13.5" x14ac:dyDescent="0.25">
      <c r="A1402" s="58">
        <v>92576</v>
      </c>
      <c r="B1402" s="58" t="s">
        <v>7929</v>
      </c>
      <c r="C1402" s="58" t="s">
        <v>6914</v>
      </c>
      <c r="D1402" s="60">
        <v>44.22</v>
      </c>
    </row>
    <row r="1403" spans="1:4" ht="13.5" x14ac:dyDescent="0.25">
      <c r="A1403" s="58">
        <v>92577</v>
      </c>
      <c r="B1403" s="58" t="s">
        <v>7930</v>
      </c>
      <c r="C1403" s="58" t="s">
        <v>6914</v>
      </c>
      <c r="D1403" s="60">
        <v>166.42</v>
      </c>
    </row>
    <row r="1404" spans="1:4" ht="13.5" x14ac:dyDescent="0.25">
      <c r="A1404" s="58">
        <v>92578</v>
      </c>
      <c r="B1404" s="58" t="s">
        <v>7931</v>
      </c>
      <c r="C1404" s="58" t="s">
        <v>6914</v>
      </c>
      <c r="D1404" s="60">
        <v>84.5</v>
      </c>
    </row>
    <row r="1405" spans="1:4" ht="13.5" x14ac:dyDescent="0.25">
      <c r="A1405" s="58">
        <v>92579</v>
      </c>
      <c r="B1405" s="58" t="s">
        <v>7932</v>
      </c>
      <c r="C1405" s="58" t="s">
        <v>6914</v>
      </c>
      <c r="D1405" s="60">
        <v>46.64</v>
      </c>
    </row>
    <row r="1406" spans="1:4" ht="13.5" x14ac:dyDescent="0.25">
      <c r="A1406" s="58">
        <v>92580</v>
      </c>
      <c r="B1406" s="58" t="s">
        <v>585</v>
      </c>
      <c r="C1406" s="58" t="s">
        <v>6914</v>
      </c>
      <c r="D1406" s="60">
        <v>57.71</v>
      </c>
    </row>
    <row r="1407" spans="1:4" ht="13.5" x14ac:dyDescent="0.25">
      <c r="A1407" s="58">
        <v>92581</v>
      </c>
      <c r="B1407" s="58" t="s">
        <v>7933</v>
      </c>
      <c r="C1407" s="58" t="s">
        <v>6914</v>
      </c>
      <c r="D1407" s="60">
        <v>60.61</v>
      </c>
    </row>
    <row r="1408" spans="1:4" ht="13.5" x14ac:dyDescent="0.25">
      <c r="A1408" s="58">
        <v>92582</v>
      </c>
      <c r="B1408" s="58" t="s">
        <v>7934</v>
      </c>
      <c r="C1408" s="58" t="s">
        <v>130</v>
      </c>
      <c r="D1408" s="60">
        <v>805.53</v>
      </c>
    </row>
    <row r="1409" spans="1:4" ht="13.5" x14ac:dyDescent="0.25">
      <c r="A1409" s="58">
        <v>92584</v>
      </c>
      <c r="B1409" s="58" t="s">
        <v>7935</v>
      </c>
      <c r="C1409" s="58" t="s">
        <v>130</v>
      </c>
      <c r="D1409" s="60">
        <v>960.08</v>
      </c>
    </row>
    <row r="1410" spans="1:4" ht="13.5" x14ac:dyDescent="0.25">
      <c r="A1410" s="58">
        <v>92586</v>
      </c>
      <c r="B1410" s="58" t="s">
        <v>7936</v>
      </c>
      <c r="C1410" s="58" t="s">
        <v>130</v>
      </c>
      <c r="D1410" s="61">
        <v>1114.6300000000001</v>
      </c>
    </row>
    <row r="1411" spans="1:4" ht="13.5" x14ac:dyDescent="0.25">
      <c r="A1411" s="58">
        <v>92588</v>
      </c>
      <c r="B1411" s="58" t="s">
        <v>7937</v>
      </c>
      <c r="C1411" s="58" t="s">
        <v>130</v>
      </c>
      <c r="D1411" s="61">
        <v>1403.59</v>
      </c>
    </row>
    <row r="1412" spans="1:4" ht="13.5" x14ac:dyDescent="0.25">
      <c r="A1412" s="58">
        <v>92590</v>
      </c>
      <c r="B1412" s="58" t="s">
        <v>7938</v>
      </c>
      <c r="C1412" s="58" t="s">
        <v>130</v>
      </c>
      <c r="D1412" s="61">
        <v>1558.14</v>
      </c>
    </row>
    <row r="1413" spans="1:4" ht="13.5" x14ac:dyDescent="0.25">
      <c r="A1413" s="58">
        <v>92592</v>
      </c>
      <c r="B1413" s="58" t="s">
        <v>7939</v>
      </c>
      <c r="C1413" s="58" t="s">
        <v>130</v>
      </c>
      <c r="D1413" s="61">
        <v>1747.58</v>
      </c>
    </row>
    <row r="1414" spans="1:4" ht="13.5" x14ac:dyDescent="0.25">
      <c r="A1414" s="58">
        <v>92593</v>
      </c>
      <c r="B1414" s="58" t="s">
        <v>7940</v>
      </c>
      <c r="C1414" s="58" t="s">
        <v>112</v>
      </c>
      <c r="D1414" s="60">
        <v>13.28</v>
      </c>
    </row>
    <row r="1415" spans="1:4" ht="13.5" x14ac:dyDescent="0.25">
      <c r="A1415" s="58">
        <v>92594</v>
      </c>
      <c r="B1415" s="58" t="s">
        <v>7941</v>
      </c>
      <c r="C1415" s="58" t="s">
        <v>130</v>
      </c>
      <c r="D1415" s="61">
        <v>2040.38</v>
      </c>
    </row>
    <row r="1416" spans="1:4" ht="13.5" x14ac:dyDescent="0.25">
      <c r="A1416" s="58">
        <v>92596</v>
      </c>
      <c r="B1416" s="58" t="s">
        <v>7942</v>
      </c>
      <c r="C1416" s="58" t="s">
        <v>130</v>
      </c>
      <c r="D1416" s="61">
        <v>2257.67</v>
      </c>
    </row>
    <row r="1417" spans="1:4" ht="13.5" x14ac:dyDescent="0.25">
      <c r="A1417" s="58">
        <v>92598</v>
      </c>
      <c r="B1417" s="58" t="s">
        <v>7943</v>
      </c>
      <c r="C1417" s="58" t="s">
        <v>130</v>
      </c>
      <c r="D1417" s="61">
        <v>2412.23</v>
      </c>
    </row>
    <row r="1418" spans="1:4" ht="13.5" x14ac:dyDescent="0.25">
      <c r="A1418" s="58">
        <v>92600</v>
      </c>
      <c r="B1418" s="58" t="s">
        <v>7944</v>
      </c>
      <c r="C1418" s="58" t="s">
        <v>130</v>
      </c>
      <c r="D1418" s="61">
        <v>2605.9</v>
      </c>
    </row>
    <row r="1419" spans="1:4" ht="13.5" x14ac:dyDescent="0.25">
      <c r="A1419" s="58">
        <v>92602</v>
      </c>
      <c r="B1419" s="58" t="s">
        <v>7945</v>
      </c>
      <c r="C1419" s="58" t="s">
        <v>130</v>
      </c>
      <c r="D1419" s="60">
        <v>805.53</v>
      </c>
    </row>
    <row r="1420" spans="1:4" ht="13.5" x14ac:dyDescent="0.25">
      <c r="A1420" s="58">
        <v>92604</v>
      </c>
      <c r="B1420" s="58" t="s">
        <v>7946</v>
      </c>
      <c r="C1420" s="58" t="s">
        <v>130</v>
      </c>
      <c r="D1420" s="60">
        <v>920.95</v>
      </c>
    </row>
    <row r="1421" spans="1:4" ht="13.5" x14ac:dyDescent="0.25">
      <c r="A1421" s="58">
        <v>92606</v>
      </c>
      <c r="B1421" s="58" t="s">
        <v>7947</v>
      </c>
      <c r="C1421" s="58" t="s">
        <v>130</v>
      </c>
      <c r="D1421" s="61">
        <v>1075.51</v>
      </c>
    </row>
    <row r="1422" spans="1:4" ht="13.5" x14ac:dyDescent="0.25">
      <c r="A1422" s="58">
        <v>92608</v>
      </c>
      <c r="B1422" s="58" t="s">
        <v>7948</v>
      </c>
      <c r="C1422" s="58" t="s">
        <v>130</v>
      </c>
      <c r="D1422" s="61">
        <v>1325.34</v>
      </c>
    </row>
    <row r="1423" spans="1:4" ht="13.5" x14ac:dyDescent="0.25">
      <c r="A1423" s="58">
        <v>92610</v>
      </c>
      <c r="B1423" s="58" t="s">
        <v>7949</v>
      </c>
      <c r="C1423" s="58" t="s">
        <v>130</v>
      </c>
      <c r="D1423" s="61">
        <v>1479.89</v>
      </c>
    </row>
    <row r="1424" spans="1:4" ht="13.5" x14ac:dyDescent="0.25">
      <c r="A1424" s="58">
        <v>92612</v>
      </c>
      <c r="B1424" s="58" t="s">
        <v>7950</v>
      </c>
      <c r="C1424" s="58" t="s">
        <v>130</v>
      </c>
      <c r="D1424" s="61">
        <v>1669.33</v>
      </c>
    </row>
    <row r="1425" spans="1:4" ht="13.5" x14ac:dyDescent="0.25">
      <c r="A1425" s="58">
        <v>92614</v>
      </c>
      <c r="B1425" s="58" t="s">
        <v>7951</v>
      </c>
      <c r="C1425" s="58" t="s">
        <v>130</v>
      </c>
      <c r="D1425" s="61">
        <v>1883.88</v>
      </c>
    </row>
    <row r="1426" spans="1:4" ht="13.5" x14ac:dyDescent="0.25">
      <c r="A1426" s="58">
        <v>92616</v>
      </c>
      <c r="B1426" s="58" t="s">
        <v>7952</v>
      </c>
      <c r="C1426" s="58" t="s">
        <v>130</v>
      </c>
      <c r="D1426" s="61">
        <v>2140.3000000000002</v>
      </c>
    </row>
    <row r="1427" spans="1:4" ht="13.5" x14ac:dyDescent="0.25">
      <c r="A1427" s="58">
        <v>92618</v>
      </c>
      <c r="B1427" s="58" t="s">
        <v>7953</v>
      </c>
      <c r="C1427" s="58" t="s">
        <v>130</v>
      </c>
      <c r="D1427" s="61">
        <v>2294.85</v>
      </c>
    </row>
    <row r="1428" spans="1:4" ht="13.5" x14ac:dyDescent="0.25">
      <c r="A1428" s="58">
        <v>92620</v>
      </c>
      <c r="B1428" s="58" t="s">
        <v>7954</v>
      </c>
      <c r="C1428" s="58" t="s">
        <v>130</v>
      </c>
      <c r="D1428" s="61">
        <v>2449.4</v>
      </c>
    </row>
    <row r="1429" spans="1:4" ht="13.5" x14ac:dyDescent="0.25">
      <c r="A1429" s="58">
        <v>100357</v>
      </c>
      <c r="B1429" s="58" t="s">
        <v>7955</v>
      </c>
      <c r="C1429" s="58" t="s">
        <v>130</v>
      </c>
      <c r="D1429" s="60">
        <v>728.6</v>
      </c>
    </row>
    <row r="1430" spans="1:4" ht="13.5" x14ac:dyDescent="0.25">
      <c r="A1430" s="58">
        <v>100358</v>
      </c>
      <c r="B1430" s="58" t="s">
        <v>7956</v>
      </c>
      <c r="C1430" s="58" t="s">
        <v>130</v>
      </c>
      <c r="D1430" s="60">
        <v>993.97</v>
      </c>
    </row>
    <row r="1431" spans="1:4" ht="13.5" x14ac:dyDescent="0.25">
      <c r="A1431" s="58">
        <v>100359</v>
      </c>
      <c r="B1431" s="58" t="s">
        <v>7957</v>
      </c>
      <c r="C1431" s="58" t="s">
        <v>130</v>
      </c>
      <c r="D1431" s="61">
        <v>1035.04</v>
      </c>
    </row>
    <row r="1432" spans="1:4" ht="13.5" x14ac:dyDescent="0.25">
      <c r="A1432" s="58">
        <v>100360</v>
      </c>
      <c r="B1432" s="58" t="s">
        <v>7958</v>
      </c>
      <c r="C1432" s="58" t="s">
        <v>130</v>
      </c>
      <c r="D1432" s="61">
        <v>1141.32</v>
      </c>
    </row>
    <row r="1433" spans="1:4" ht="13.5" x14ac:dyDescent="0.25">
      <c r="A1433" s="58">
        <v>100361</v>
      </c>
      <c r="B1433" s="58" t="s">
        <v>7959</v>
      </c>
      <c r="C1433" s="58" t="s">
        <v>130</v>
      </c>
      <c r="D1433" s="61">
        <v>1423.09</v>
      </c>
    </row>
    <row r="1434" spans="1:4" ht="13.5" x14ac:dyDescent="0.25">
      <c r="A1434" s="58">
        <v>100362</v>
      </c>
      <c r="B1434" s="58" t="s">
        <v>7960</v>
      </c>
      <c r="C1434" s="58" t="s">
        <v>130</v>
      </c>
      <c r="D1434" s="61">
        <v>2030.64</v>
      </c>
    </row>
    <row r="1435" spans="1:4" ht="13.5" x14ac:dyDescent="0.25">
      <c r="A1435" s="58">
        <v>100363</v>
      </c>
      <c r="B1435" s="58" t="s">
        <v>7961</v>
      </c>
      <c r="C1435" s="58" t="s">
        <v>130</v>
      </c>
      <c r="D1435" s="61">
        <v>2083.2600000000002</v>
      </c>
    </row>
    <row r="1436" spans="1:4" ht="13.5" x14ac:dyDescent="0.25">
      <c r="A1436" s="58">
        <v>100364</v>
      </c>
      <c r="B1436" s="58" t="s">
        <v>7962</v>
      </c>
      <c r="C1436" s="58" t="s">
        <v>130</v>
      </c>
      <c r="D1436" s="61">
        <v>2244.4299999999998</v>
      </c>
    </row>
    <row r="1437" spans="1:4" ht="13.5" x14ac:dyDescent="0.25">
      <c r="A1437" s="58">
        <v>100365</v>
      </c>
      <c r="B1437" s="58" t="s">
        <v>7963</v>
      </c>
      <c r="C1437" s="58" t="s">
        <v>130</v>
      </c>
      <c r="D1437" s="61">
        <v>2558.4499999999998</v>
      </c>
    </row>
    <row r="1438" spans="1:4" ht="13.5" x14ac:dyDescent="0.25">
      <c r="A1438" s="58">
        <v>100366</v>
      </c>
      <c r="B1438" s="58" t="s">
        <v>7964</v>
      </c>
      <c r="C1438" s="58" t="s">
        <v>130</v>
      </c>
      <c r="D1438" s="61">
        <v>2691.4</v>
      </c>
    </row>
    <row r="1439" spans="1:4" ht="13.5" x14ac:dyDescent="0.25">
      <c r="A1439" s="58">
        <v>100367</v>
      </c>
      <c r="B1439" s="58" t="s">
        <v>7965</v>
      </c>
      <c r="C1439" s="58" t="s">
        <v>130</v>
      </c>
      <c r="D1439" s="60">
        <v>713.8</v>
      </c>
    </row>
    <row r="1440" spans="1:4" ht="13.5" x14ac:dyDescent="0.25">
      <c r="A1440" s="58">
        <v>100368</v>
      </c>
      <c r="B1440" s="58" t="s">
        <v>7966</v>
      </c>
      <c r="C1440" s="58" t="s">
        <v>130</v>
      </c>
      <c r="D1440" s="60">
        <v>975.72</v>
      </c>
    </row>
    <row r="1441" spans="1:4" ht="13.5" x14ac:dyDescent="0.25">
      <c r="A1441" s="58">
        <v>100369</v>
      </c>
      <c r="B1441" s="58" t="s">
        <v>7967</v>
      </c>
      <c r="C1441" s="58" t="s">
        <v>130</v>
      </c>
      <c r="D1441" s="61">
        <v>1016.79</v>
      </c>
    </row>
    <row r="1442" spans="1:4" ht="13.5" x14ac:dyDescent="0.25">
      <c r="A1442" s="58">
        <v>100370</v>
      </c>
      <c r="B1442" s="58" t="s">
        <v>7968</v>
      </c>
      <c r="C1442" s="58" t="s">
        <v>130</v>
      </c>
      <c r="D1442" s="61">
        <v>1179.6300000000001</v>
      </c>
    </row>
    <row r="1443" spans="1:4" ht="13.5" x14ac:dyDescent="0.25">
      <c r="A1443" s="58">
        <v>100371</v>
      </c>
      <c r="B1443" s="58" t="s">
        <v>7969</v>
      </c>
      <c r="C1443" s="58" t="s">
        <v>130</v>
      </c>
      <c r="D1443" s="61">
        <v>1374.42</v>
      </c>
    </row>
    <row r="1444" spans="1:4" ht="13.5" x14ac:dyDescent="0.25">
      <c r="A1444" s="58">
        <v>100372</v>
      </c>
      <c r="B1444" s="58" t="s">
        <v>7970</v>
      </c>
      <c r="C1444" s="58" t="s">
        <v>130</v>
      </c>
      <c r="D1444" s="61">
        <v>1947.23</v>
      </c>
    </row>
    <row r="1445" spans="1:4" ht="13.5" x14ac:dyDescent="0.25">
      <c r="A1445" s="58">
        <v>100373</v>
      </c>
      <c r="B1445" s="58" t="s">
        <v>7971</v>
      </c>
      <c r="C1445" s="58" t="s">
        <v>130</v>
      </c>
      <c r="D1445" s="61">
        <v>1996.74</v>
      </c>
    </row>
    <row r="1446" spans="1:4" ht="13.5" x14ac:dyDescent="0.25">
      <c r="A1446" s="58">
        <v>100374</v>
      </c>
      <c r="B1446" s="58" t="s">
        <v>7972</v>
      </c>
      <c r="C1446" s="58" t="s">
        <v>130</v>
      </c>
      <c r="D1446" s="61">
        <v>2128.39</v>
      </c>
    </row>
    <row r="1447" spans="1:4" ht="13.5" x14ac:dyDescent="0.25">
      <c r="A1447" s="58">
        <v>100375</v>
      </c>
      <c r="B1447" s="58" t="s">
        <v>7973</v>
      </c>
      <c r="C1447" s="58" t="s">
        <v>130</v>
      </c>
      <c r="D1447" s="61">
        <v>2387.9299999999998</v>
      </c>
    </row>
    <row r="1448" spans="1:4" ht="13.5" x14ac:dyDescent="0.25">
      <c r="A1448" s="58">
        <v>100376</v>
      </c>
      <c r="B1448" s="58" t="s">
        <v>7974</v>
      </c>
      <c r="C1448" s="58" t="s">
        <v>130</v>
      </c>
      <c r="D1448" s="61">
        <v>2355.08</v>
      </c>
    </row>
    <row r="1449" spans="1:4" ht="13.5" x14ac:dyDescent="0.25">
      <c r="A1449" s="58">
        <v>100377</v>
      </c>
      <c r="B1449" s="58" t="s">
        <v>7975</v>
      </c>
      <c r="C1449" s="58" t="s">
        <v>112</v>
      </c>
      <c r="D1449" s="60">
        <v>13.75</v>
      </c>
    </row>
    <row r="1450" spans="1:4" ht="13.5" x14ac:dyDescent="0.25">
      <c r="A1450" s="58">
        <v>100378</v>
      </c>
      <c r="B1450" s="58" t="s">
        <v>7976</v>
      </c>
      <c r="C1450" s="58" t="s">
        <v>112</v>
      </c>
      <c r="D1450" s="60">
        <v>12.96</v>
      </c>
    </row>
    <row r="1451" spans="1:4" ht="13.5" x14ac:dyDescent="0.25">
      <c r="A1451" s="58">
        <v>100382</v>
      </c>
      <c r="B1451" s="58" t="s">
        <v>7977</v>
      </c>
      <c r="C1451" s="58" t="s">
        <v>6914</v>
      </c>
      <c r="D1451" s="60">
        <v>15.08</v>
      </c>
    </row>
    <row r="1452" spans="1:4" ht="13.5" x14ac:dyDescent="0.25">
      <c r="A1452" s="58">
        <v>104314</v>
      </c>
      <c r="B1452" s="58" t="s">
        <v>7978</v>
      </c>
      <c r="C1452" s="58" t="s">
        <v>112</v>
      </c>
      <c r="D1452" s="60">
        <v>13.29</v>
      </c>
    </row>
    <row r="1453" spans="1:4" ht="13.5" x14ac:dyDescent="0.25">
      <c r="A1453" s="58">
        <v>94444</v>
      </c>
      <c r="B1453" s="58" t="s">
        <v>7979</v>
      </c>
      <c r="C1453" s="58" t="s">
        <v>6914</v>
      </c>
      <c r="D1453" s="61">
        <v>1090.03</v>
      </c>
    </row>
    <row r="1454" spans="1:4" ht="13.5" x14ac:dyDescent="0.25">
      <c r="A1454" s="58">
        <v>104482</v>
      </c>
      <c r="B1454" s="58" t="s">
        <v>7980</v>
      </c>
      <c r="C1454" s="58" t="s">
        <v>73</v>
      </c>
      <c r="D1454" s="60">
        <v>22.95</v>
      </c>
    </row>
    <row r="1455" spans="1:4" ht="13.5" x14ac:dyDescent="0.25">
      <c r="A1455" s="58">
        <v>104184</v>
      </c>
      <c r="B1455" s="58" t="s">
        <v>7981</v>
      </c>
      <c r="C1455" s="58" t="s">
        <v>130</v>
      </c>
      <c r="D1455" s="60">
        <v>27.28</v>
      </c>
    </row>
    <row r="1456" spans="1:4" ht="13.5" x14ac:dyDescent="0.25">
      <c r="A1456" s="58">
        <v>104185</v>
      </c>
      <c r="B1456" s="58" t="s">
        <v>7982</v>
      </c>
      <c r="C1456" s="58" t="s">
        <v>130</v>
      </c>
      <c r="D1456" s="60">
        <v>19.2</v>
      </c>
    </row>
    <row r="1457" spans="1:4" ht="13.5" x14ac:dyDescent="0.25">
      <c r="A1457" s="58">
        <v>104189</v>
      </c>
      <c r="B1457" s="58" t="s">
        <v>7983</v>
      </c>
      <c r="C1457" s="58" t="s">
        <v>7984</v>
      </c>
      <c r="D1457" s="60">
        <v>130.76</v>
      </c>
    </row>
    <row r="1458" spans="1:4" ht="13.5" x14ac:dyDescent="0.25">
      <c r="A1458" s="58">
        <v>104190</v>
      </c>
      <c r="B1458" s="58" t="s">
        <v>7985</v>
      </c>
      <c r="C1458" s="58" t="s">
        <v>130</v>
      </c>
      <c r="D1458" s="60">
        <v>515.75</v>
      </c>
    </row>
    <row r="1459" spans="1:4" ht="13.5" x14ac:dyDescent="0.25">
      <c r="A1459" s="58">
        <v>102661</v>
      </c>
      <c r="B1459" s="58" t="s">
        <v>7986</v>
      </c>
      <c r="C1459" s="58" t="s">
        <v>108</v>
      </c>
      <c r="D1459" s="60">
        <v>32.43</v>
      </c>
    </row>
    <row r="1460" spans="1:4" ht="13.5" x14ac:dyDescent="0.25">
      <c r="A1460" s="58">
        <v>102662</v>
      </c>
      <c r="B1460" s="58" t="s">
        <v>7987</v>
      </c>
      <c r="C1460" s="58" t="s">
        <v>108</v>
      </c>
      <c r="D1460" s="60">
        <v>77.48</v>
      </c>
    </row>
    <row r="1461" spans="1:4" ht="13.5" x14ac:dyDescent="0.25">
      <c r="A1461" s="58">
        <v>102663</v>
      </c>
      <c r="B1461" s="58" t="s">
        <v>7988</v>
      </c>
      <c r="C1461" s="58" t="s">
        <v>108</v>
      </c>
      <c r="D1461" s="60">
        <v>60.36</v>
      </c>
    </row>
    <row r="1462" spans="1:4" ht="13.5" x14ac:dyDescent="0.25">
      <c r="A1462" s="58">
        <v>102664</v>
      </c>
      <c r="B1462" s="58" t="s">
        <v>7989</v>
      </c>
      <c r="C1462" s="58" t="s">
        <v>108</v>
      </c>
      <c r="D1462" s="60">
        <v>77.37</v>
      </c>
    </row>
    <row r="1463" spans="1:4" ht="13.5" x14ac:dyDescent="0.25">
      <c r="A1463" s="58">
        <v>102665</v>
      </c>
      <c r="B1463" s="58" t="s">
        <v>7990</v>
      </c>
      <c r="C1463" s="58" t="s">
        <v>108</v>
      </c>
      <c r="D1463" s="60">
        <v>44.81</v>
      </c>
    </row>
    <row r="1464" spans="1:4" ht="13.5" x14ac:dyDescent="0.25">
      <c r="A1464" s="58">
        <v>102666</v>
      </c>
      <c r="B1464" s="58" t="s">
        <v>7991</v>
      </c>
      <c r="C1464" s="58" t="s">
        <v>108</v>
      </c>
      <c r="D1464" s="60">
        <v>87.22</v>
      </c>
    </row>
    <row r="1465" spans="1:4" ht="13.5" x14ac:dyDescent="0.25">
      <c r="A1465" s="58">
        <v>102668</v>
      </c>
      <c r="B1465" s="58" t="s">
        <v>7992</v>
      </c>
      <c r="C1465" s="58" t="s">
        <v>108</v>
      </c>
      <c r="D1465" s="60">
        <v>132.27000000000001</v>
      </c>
    </row>
    <row r="1466" spans="1:4" ht="13.5" x14ac:dyDescent="0.25">
      <c r="A1466" s="58">
        <v>102669</v>
      </c>
      <c r="B1466" s="58" t="s">
        <v>7993</v>
      </c>
      <c r="C1466" s="58" t="s">
        <v>108</v>
      </c>
      <c r="D1466" s="60">
        <v>111.7</v>
      </c>
    </row>
    <row r="1467" spans="1:4" ht="13.5" x14ac:dyDescent="0.25">
      <c r="A1467" s="58">
        <v>102670</v>
      </c>
      <c r="B1467" s="58" t="s">
        <v>7994</v>
      </c>
      <c r="C1467" s="58" t="s">
        <v>108</v>
      </c>
      <c r="D1467" s="60">
        <v>96.74</v>
      </c>
    </row>
    <row r="1468" spans="1:4" ht="13.5" x14ac:dyDescent="0.25">
      <c r="A1468" s="58">
        <v>102672</v>
      </c>
      <c r="B1468" s="58" t="s">
        <v>7995</v>
      </c>
      <c r="C1468" s="58" t="s">
        <v>108</v>
      </c>
      <c r="D1468" s="60">
        <v>153.51</v>
      </c>
    </row>
    <row r="1469" spans="1:4" ht="13.5" x14ac:dyDescent="0.25">
      <c r="A1469" s="58">
        <v>102673</v>
      </c>
      <c r="B1469" s="58" t="s">
        <v>7996</v>
      </c>
      <c r="C1469" s="58" t="s">
        <v>108</v>
      </c>
      <c r="D1469" s="60">
        <v>147.84</v>
      </c>
    </row>
    <row r="1470" spans="1:4" ht="13.5" x14ac:dyDescent="0.25">
      <c r="A1470" s="58">
        <v>102674</v>
      </c>
      <c r="B1470" s="58" t="s">
        <v>7997</v>
      </c>
      <c r="C1470" s="58" t="s">
        <v>108</v>
      </c>
      <c r="D1470" s="60">
        <v>104.28</v>
      </c>
    </row>
    <row r="1471" spans="1:4" ht="13.5" x14ac:dyDescent="0.25">
      <c r="A1471" s="58">
        <v>102676</v>
      </c>
      <c r="B1471" s="58" t="s">
        <v>7998</v>
      </c>
      <c r="C1471" s="58" t="s">
        <v>108</v>
      </c>
      <c r="D1471" s="60">
        <v>152.38</v>
      </c>
    </row>
    <row r="1472" spans="1:4" ht="13.5" x14ac:dyDescent="0.25">
      <c r="A1472" s="58">
        <v>102677</v>
      </c>
      <c r="B1472" s="58" t="s">
        <v>7999</v>
      </c>
      <c r="C1472" s="58" t="s">
        <v>108</v>
      </c>
      <c r="D1472" s="60">
        <v>137.38999999999999</v>
      </c>
    </row>
    <row r="1473" spans="1:4" ht="13.5" x14ac:dyDescent="0.25">
      <c r="A1473" s="58">
        <v>102678</v>
      </c>
      <c r="B1473" s="58" t="s">
        <v>8000</v>
      </c>
      <c r="C1473" s="58" t="s">
        <v>108</v>
      </c>
      <c r="D1473" s="60">
        <v>239.44</v>
      </c>
    </row>
    <row r="1474" spans="1:4" ht="13.5" x14ac:dyDescent="0.25">
      <c r="A1474" s="58">
        <v>102679</v>
      </c>
      <c r="B1474" s="58" t="s">
        <v>8001</v>
      </c>
      <c r="C1474" s="58" t="s">
        <v>108</v>
      </c>
      <c r="D1474" s="60">
        <v>267.13</v>
      </c>
    </row>
    <row r="1475" spans="1:4" ht="13.5" x14ac:dyDescent="0.25">
      <c r="A1475" s="58">
        <v>102680</v>
      </c>
      <c r="B1475" s="58" t="s">
        <v>8002</v>
      </c>
      <c r="C1475" s="58" t="s">
        <v>108</v>
      </c>
      <c r="D1475" s="60">
        <v>250.33</v>
      </c>
    </row>
    <row r="1476" spans="1:4" ht="13.5" x14ac:dyDescent="0.25">
      <c r="A1476" s="58">
        <v>102681</v>
      </c>
      <c r="B1476" s="58" t="s">
        <v>8003</v>
      </c>
      <c r="C1476" s="58" t="s">
        <v>108</v>
      </c>
      <c r="D1476" s="60">
        <v>298.43</v>
      </c>
    </row>
    <row r="1477" spans="1:4" ht="13.5" x14ac:dyDescent="0.25">
      <c r="A1477" s="58">
        <v>102683</v>
      </c>
      <c r="B1477" s="58" t="s">
        <v>8004</v>
      </c>
      <c r="C1477" s="58" t="s">
        <v>108</v>
      </c>
      <c r="D1477" s="60">
        <v>285.16000000000003</v>
      </c>
    </row>
    <row r="1478" spans="1:4" ht="13.5" x14ac:dyDescent="0.25">
      <c r="A1478" s="58">
        <v>102684</v>
      </c>
      <c r="B1478" s="58" t="s">
        <v>8005</v>
      </c>
      <c r="C1478" s="58" t="s">
        <v>108</v>
      </c>
      <c r="D1478" s="60">
        <v>278.02</v>
      </c>
    </row>
    <row r="1479" spans="1:4" ht="13.5" x14ac:dyDescent="0.25">
      <c r="A1479" s="58">
        <v>102685</v>
      </c>
      <c r="B1479" s="58" t="s">
        <v>8006</v>
      </c>
      <c r="C1479" s="58" t="s">
        <v>108</v>
      </c>
      <c r="D1479" s="60">
        <v>326.12</v>
      </c>
    </row>
    <row r="1480" spans="1:4" ht="13.5" x14ac:dyDescent="0.25">
      <c r="A1480" s="58">
        <v>102687</v>
      </c>
      <c r="B1480" s="58" t="s">
        <v>8007</v>
      </c>
      <c r="C1480" s="58" t="s">
        <v>108</v>
      </c>
      <c r="D1480" s="60">
        <v>307.67</v>
      </c>
    </row>
    <row r="1481" spans="1:4" ht="13.5" x14ac:dyDescent="0.25">
      <c r="A1481" s="58">
        <v>102688</v>
      </c>
      <c r="B1481" s="58" t="s">
        <v>8008</v>
      </c>
      <c r="C1481" s="58" t="s">
        <v>108</v>
      </c>
      <c r="D1481" s="60">
        <v>37.380000000000003</v>
      </c>
    </row>
    <row r="1482" spans="1:4" ht="13.5" x14ac:dyDescent="0.25">
      <c r="A1482" s="58">
        <v>102689</v>
      </c>
      <c r="B1482" s="58" t="s">
        <v>8009</v>
      </c>
      <c r="C1482" s="58" t="s">
        <v>108</v>
      </c>
      <c r="D1482" s="60">
        <v>102.6</v>
      </c>
    </row>
    <row r="1483" spans="1:4" ht="13.5" x14ac:dyDescent="0.25">
      <c r="A1483" s="58">
        <v>102690</v>
      </c>
      <c r="B1483" s="58" t="s">
        <v>8010</v>
      </c>
      <c r="C1483" s="58" t="s">
        <v>108</v>
      </c>
      <c r="D1483" s="60">
        <v>92.18</v>
      </c>
    </row>
    <row r="1484" spans="1:4" ht="13.5" x14ac:dyDescent="0.25">
      <c r="A1484" s="58">
        <v>102693</v>
      </c>
      <c r="B1484" s="58" t="s">
        <v>8011</v>
      </c>
      <c r="C1484" s="58" t="s">
        <v>108</v>
      </c>
      <c r="D1484" s="60">
        <v>135.15</v>
      </c>
    </row>
    <row r="1485" spans="1:4" ht="13.5" x14ac:dyDescent="0.25">
      <c r="A1485" s="58">
        <v>102694</v>
      </c>
      <c r="B1485" s="58" t="s">
        <v>8012</v>
      </c>
      <c r="C1485" s="58" t="s">
        <v>108</v>
      </c>
      <c r="D1485" s="60">
        <v>70.22</v>
      </c>
    </row>
    <row r="1486" spans="1:4" ht="13.5" x14ac:dyDescent="0.25">
      <c r="A1486" s="58">
        <v>102696</v>
      </c>
      <c r="B1486" s="58" t="s">
        <v>8013</v>
      </c>
      <c r="C1486" s="58" t="s">
        <v>108</v>
      </c>
      <c r="D1486" s="60">
        <v>113.17</v>
      </c>
    </row>
    <row r="1487" spans="1:4" ht="13.5" x14ac:dyDescent="0.25">
      <c r="A1487" s="58">
        <v>102697</v>
      </c>
      <c r="B1487" s="58" t="s">
        <v>8014</v>
      </c>
      <c r="C1487" s="58" t="s">
        <v>108</v>
      </c>
      <c r="D1487" s="60">
        <v>171.95</v>
      </c>
    </row>
    <row r="1488" spans="1:4" ht="13.5" x14ac:dyDescent="0.25">
      <c r="A1488" s="58">
        <v>102703</v>
      </c>
      <c r="B1488" s="58" t="s">
        <v>8015</v>
      </c>
      <c r="C1488" s="58" t="s">
        <v>108</v>
      </c>
      <c r="D1488" s="60">
        <v>214.9</v>
      </c>
    </row>
    <row r="1489" spans="1:4" ht="13.5" x14ac:dyDescent="0.25">
      <c r="A1489" s="58">
        <v>102704</v>
      </c>
      <c r="B1489" s="58" t="s">
        <v>8016</v>
      </c>
      <c r="C1489" s="58" t="s">
        <v>108</v>
      </c>
      <c r="D1489" s="60">
        <v>11.7</v>
      </c>
    </row>
    <row r="1490" spans="1:4" ht="13.5" x14ac:dyDescent="0.25">
      <c r="A1490" s="58">
        <v>102705</v>
      </c>
      <c r="B1490" s="58" t="s">
        <v>8017</v>
      </c>
      <c r="C1490" s="58" t="s">
        <v>108</v>
      </c>
      <c r="D1490" s="60">
        <v>53.75</v>
      </c>
    </row>
    <row r="1491" spans="1:4" ht="13.5" x14ac:dyDescent="0.25">
      <c r="A1491" s="58">
        <v>102707</v>
      </c>
      <c r="B1491" s="58" t="s">
        <v>8018</v>
      </c>
      <c r="C1491" s="58" t="s">
        <v>108</v>
      </c>
      <c r="D1491" s="60">
        <v>42.92</v>
      </c>
    </row>
    <row r="1492" spans="1:4" ht="13.5" x14ac:dyDescent="0.25">
      <c r="A1492" s="58">
        <v>102708</v>
      </c>
      <c r="B1492" s="58" t="s">
        <v>8019</v>
      </c>
      <c r="C1492" s="58" t="s">
        <v>130</v>
      </c>
      <c r="D1492" s="60">
        <v>19.670000000000002</v>
      </c>
    </row>
    <row r="1493" spans="1:4" ht="13.5" x14ac:dyDescent="0.25">
      <c r="A1493" s="58">
        <v>102710</v>
      </c>
      <c r="B1493" s="58" t="s">
        <v>8020</v>
      </c>
      <c r="C1493" s="58" t="s">
        <v>130</v>
      </c>
      <c r="D1493" s="60">
        <v>48.86</v>
      </c>
    </row>
    <row r="1494" spans="1:4" ht="13.5" x14ac:dyDescent="0.25">
      <c r="A1494" s="58">
        <v>102711</v>
      </c>
      <c r="B1494" s="58" t="s">
        <v>8021</v>
      </c>
      <c r="C1494" s="58" t="s">
        <v>130</v>
      </c>
      <c r="D1494" s="60">
        <v>64.42</v>
      </c>
    </row>
    <row r="1495" spans="1:4" ht="13.5" x14ac:dyDescent="0.25">
      <c r="A1495" s="58">
        <v>102712</v>
      </c>
      <c r="B1495" s="58" t="s">
        <v>8022</v>
      </c>
      <c r="C1495" s="58" t="s">
        <v>6914</v>
      </c>
      <c r="D1495" s="60">
        <v>12.51</v>
      </c>
    </row>
    <row r="1496" spans="1:4" ht="13.5" x14ac:dyDescent="0.25">
      <c r="A1496" s="58">
        <v>102713</v>
      </c>
      <c r="B1496" s="58" t="s">
        <v>8023</v>
      </c>
      <c r="C1496" s="58" t="s">
        <v>6914</v>
      </c>
      <c r="D1496" s="60">
        <v>17.29</v>
      </c>
    </row>
    <row r="1497" spans="1:4" ht="13.5" x14ac:dyDescent="0.25">
      <c r="A1497" s="58">
        <v>102715</v>
      </c>
      <c r="B1497" s="58" t="s">
        <v>8024</v>
      </c>
      <c r="C1497" s="58" t="s">
        <v>6914</v>
      </c>
      <c r="D1497" s="60">
        <v>34.479999999999997</v>
      </c>
    </row>
    <row r="1498" spans="1:4" ht="13.5" x14ac:dyDescent="0.25">
      <c r="A1498" s="58">
        <v>102716</v>
      </c>
      <c r="B1498" s="58" t="s">
        <v>8025</v>
      </c>
      <c r="C1498" s="58" t="s">
        <v>7984</v>
      </c>
      <c r="D1498" s="60">
        <v>121.63</v>
      </c>
    </row>
    <row r="1499" spans="1:4" ht="13.5" x14ac:dyDescent="0.25">
      <c r="A1499" s="58">
        <v>102717</v>
      </c>
      <c r="B1499" s="58" t="s">
        <v>8026</v>
      </c>
      <c r="C1499" s="58" t="s">
        <v>7984</v>
      </c>
      <c r="D1499" s="60">
        <v>267.75</v>
      </c>
    </row>
    <row r="1500" spans="1:4" ht="13.5" x14ac:dyDescent="0.25">
      <c r="A1500" s="58">
        <v>102718</v>
      </c>
      <c r="B1500" s="58" t="s">
        <v>8027</v>
      </c>
      <c r="C1500" s="58" t="s">
        <v>7984</v>
      </c>
      <c r="D1500" s="60">
        <v>127.4</v>
      </c>
    </row>
    <row r="1501" spans="1:4" ht="13.5" x14ac:dyDescent="0.25">
      <c r="A1501" s="58">
        <v>102719</v>
      </c>
      <c r="B1501" s="58" t="s">
        <v>8028</v>
      </c>
      <c r="C1501" s="58" t="s">
        <v>7984</v>
      </c>
      <c r="D1501" s="60">
        <v>273.52</v>
      </c>
    </row>
    <row r="1502" spans="1:4" ht="13.5" x14ac:dyDescent="0.25">
      <c r="A1502" s="58">
        <v>102722</v>
      </c>
      <c r="B1502" s="58" t="s">
        <v>8029</v>
      </c>
      <c r="C1502" s="58" t="s">
        <v>108</v>
      </c>
      <c r="D1502" s="60">
        <v>70.97</v>
      </c>
    </row>
    <row r="1503" spans="1:4" ht="13.5" x14ac:dyDescent="0.25">
      <c r="A1503" s="58">
        <v>102723</v>
      </c>
      <c r="B1503" s="58" t="s">
        <v>8030</v>
      </c>
      <c r="C1503" s="58" t="s">
        <v>108</v>
      </c>
      <c r="D1503" s="60">
        <v>71.5</v>
      </c>
    </row>
    <row r="1504" spans="1:4" ht="13.5" x14ac:dyDescent="0.25">
      <c r="A1504" s="58">
        <v>102724</v>
      </c>
      <c r="B1504" s="58" t="s">
        <v>8031</v>
      </c>
      <c r="C1504" s="58" t="s">
        <v>130</v>
      </c>
      <c r="D1504" s="60">
        <v>32.93</v>
      </c>
    </row>
    <row r="1505" spans="1:4" ht="13.5" x14ac:dyDescent="0.25">
      <c r="A1505" s="58">
        <v>102725</v>
      </c>
      <c r="B1505" s="58" t="s">
        <v>8032</v>
      </c>
      <c r="C1505" s="58" t="s">
        <v>130</v>
      </c>
      <c r="D1505" s="60">
        <v>32.39</v>
      </c>
    </row>
    <row r="1506" spans="1:4" ht="13.5" x14ac:dyDescent="0.25">
      <c r="A1506" s="58">
        <v>102726</v>
      </c>
      <c r="B1506" s="58" t="s">
        <v>382</v>
      </c>
      <c r="C1506" s="58" t="s">
        <v>130</v>
      </c>
      <c r="D1506" s="60">
        <v>30.69</v>
      </c>
    </row>
    <row r="1507" spans="1:4" ht="13.5" x14ac:dyDescent="0.25">
      <c r="A1507" s="58">
        <v>103653</v>
      </c>
      <c r="B1507" s="58" t="s">
        <v>8033</v>
      </c>
      <c r="C1507" s="58" t="s">
        <v>6914</v>
      </c>
      <c r="D1507" s="60">
        <v>41.24</v>
      </c>
    </row>
    <row r="1508" spans="1:4" ht="13.5" x14ac:dyDescent="0.25">
      <c r="A1508" s="58">
        <v>92743</v>
      </c>
      <c r="B1508" s="58" t="s">
        <v>8034</v>
      </c>
      <c r="C1508" s="58" t="s">
        <v>7984</v>
      </c>
      <c r="D1508" s="60">
        <v>733.21</v>
      </c>
    </row>
    <row r="1509" spans="1:4" ht="13.5" x14ac:dyDescent="0.25">
      <c r="A1509" s="58">
        <v>92744</v>
      </c>
      <c r="B1509" s="58" t="s">
        <v>8035</v>
      </c>
      <c r="C1509" s="58" t="s">
        <v>7984</v>
      </c>
      <c r="D1509" s="60">
        <v>702.82</v>
      </c>
    </row>
    <row r="1510" spans="1:4" ht="13.5" x14ac:dyDescent="0.25">
      <c r="A1510" s="58">
        <v>92745</v>
      </c>
      <c r="B1510" s="58" t="s">
        <v>8036</v>
      </c>
      <c r="C1510" s="58" t="s">
        <v>7984</v>
      </c>
      <c r="D1510" s="60">
        <v>866.26</v>
      </c>
    </row>
    <row r="1511" spans="1:4" ht="13.5" x14ac:dyDescent="0.25">
      <c r="A1511" s="58">
        <v>92746</v>
      </c>
      <c r="B1511" s="58" t="s">
        <v>8037</v>
      </c>
      <c r="C1511" s="58" t="s">
        <v>7984</v>
      </c>
      <c r="D1511" s="60">
        <v>802.35</v>
      </c>
    </row>
    <row r="1512" spans="1:4" ht="13.5" x14ac:dyDescent="0.25">
      <c r="A1512" s="58">
        <v>92747</v>
      </c>
      <c r="B1512" s="58" t="s">
        <v>8038</v>
      </c>
      <c r="C1512" s="58" t="s">
        <v>7984</v>
      </c>
      <c r="D1512" s="60">
        <v>942</v>
      </c>
    </row>
    <row r="1513" spans="1:4" ht="13.5" x14ac:dyDescent="0.25">
      <c r="A1513" s="58">
        <v>92748</v>
      </c>
      <c r="B1513" s="58" t="s">
        <v>8039</v>
      </c>
      <c r="C1513" s="58" t="s">
        <v>7984</v>
      </c>
      <c r="D1513" s="60">
        <v>859.33</v>
      </c>
    </row>
    <row r="1514" spans="1:4" ht="13.5" x14ac:dyDescent="0.25">
      <c r="A1514" s="58">
        <v>92749</v>
      </c>
      <c r="B1514" s="58" t="s">
        <v>8040</v>
      </c>
      <c r="C1514" s="58" t="s">
        <v>7984</v>
      </c>
      <c r="D1514" s="60">
        <v>969.87</v>
      </c>
    </row>
    <row r="1515" spans="1:4" ht="13.5" x14ac:dyDescent="0.25">
      <c r="A1515" s="58">
        <v>92750</v>
      </c>
      <c r="B1515" s="58" t="s">
        <v>8041</v>
      </c>
      <c r="C1515" s="58" t="s">
        <v>7984</v>
      </c>
      <c r="D1515" s="61">
        <v>1535.83</v>
      </c>
    </row>
    <row r="1516" spans="1:4" ht="13.5" x14ac:dyDescent="0.25">
      <c r="A1516" s="58">
        <v>92751</v>
      </c>
      <c r="B1516" s="58" t="s">
        <v>8042</v>
      </c>
      <c r="C1516" s="58" t="s">
        <v>7984</v>
      </c>
      <c r="D1516" s="61">
        <v>1864.36</v>
      </c>
    </row>
    <row r="1517" spans="1:4" ht="13.5" x14ac:dyDescent="0.25">
      <c r="A1517" s="58">
        <v>92752</v>
      </c>
      <c r="B1517" s="58" t="s">
        <v>8043</v>
      </c>
      <c r="C1517" s="58" t="s">
        <v>7984</v>
      </c>
      <c r="D1517" s="61">
        <v>2191.4899999999998</v>
      </c>
    </row>
    <row r="1518" spans="1:4" ht="13.5" x14ac:dyDescent="0.25">
      <c r="A1518" s="58">
        <v>92753</v>
      </c>
      <c r="B1518" s="58" t="s">
        <v>8044</v>
      </c>
      <c r="C1518" s="58" t="s">
        <v>7984</v>
      </c>
      <c r="D1518" s="60">
        <v>544</v>
      </c>
    </row>
    <row r="1519" spans="1:4" ht="13.5" x14ac:dyDescent="0.25">
      <c r="A1519" s="58">
        <v>92754</v>
      </c>
      <c r="B1519" s="58" t="s">
        <v>8045</v>
      </c>
      <c r="C1519" s="58" t="s">
        <v>7984</v>
      </c>
      <c r="D1519" s="60">
        <v>496.6</v>
      </c>
    </row>
    <row r="1520" spans="1:4" ht="13.5" x14ac:dyDescent="0.25">
      <c r="A1520" s="58">
        <v>92755</v>
      </c>
      <c r="B1520" s="58" t="s">
        <v>8046</v>
      </c>
      <c r="C1520" s="58" t="s">
        <v>6914</v>
      </c>
      <c r="D1520" s="60">
        <v>238.84</v>
      </c>
    </row>
    <row r="1521" spans="1:4" ht="13.5" x14ac:dyDescent="0.25">
      <c r="A1521" s="58">
        <v>92756</v>
      </c>
      <c r="B1521" s="58" t="s">
        <v>8047</v>
      </c>
      <c r="C1521" s="58" t="s">
        <v>6914</v>
      </c>
      <c r="D1521" s="60">
        <v>277.18</v>
      </c>
    </row>
    <row r="1522" spans="1:4" ht="13.5" x14ac:dyDescent="0.25">
      <c r="A1522" s="58">
        <v>92757</v>
      </c>
      <c r="B1522" s="58" t="s">
        <v>8048</v>
      </c>
      <c r="C1522" s="58" t="s">
        <v>6914</v>
      </c>
      <c r="D1522" s="60">
        <v>323.24</v>
      </c>
    </row>
    <row r="1523" spans="1:4" ht="13.5" x14ac:dyDescent="0.25">
      <c r="A1523" s="58">
        <v>92758</v>
      </c>
      <c r="B1523" s="58" t="s">
        <v>8049</v>
      </c>
      <c r="C1523" s="58" t="s">
        <v>7984</v>
      </c>
      <c r="D1523" s="60">
        <v>787.85</v>
      </c>
    </row>
    <row r="1524" spans="1:4" ht="13.5" x14ac:dyDescent="0.25">
      <c r="A1524" s="58">
        <v>91069</v>
      </c>
      <c r="B1524" s="58" t="s">
        <v>8050</v>
      </c>
      <c r="C1524" s="58" t="s">
        <v>6914</v>
      </c>
      <c r="D1524" s="60">
        <v>141.08000000000001</v>
      </c>
    </row>
    <row r="1525" spans="1:4" ht="13.5" x14ac:dyDescent="0.25">
      <c r="A1525" s="58">
        <v>91070</v>
      </c>
      <c r="B1525" s="58" t="s">
        <v>8051</v>
      </c>
      <c r="C1525" s="58" t="s">
        <v>6914</v>
      </c>
      <c r="D1525" s="60">
        <v>157.85</v>
      </c>
    </row>
    <row r="1526" spans="1:4" ht="13.5" x14ac:dyDescent="0.25">
      <c r="A1526" s="58">
        <v>91071</v>
      </c>
      <c r="B1526" s="58" t="s">
        <v>8052</v>
      </c>
      <c r="C1526" s="58" t="s">
        <v>6914</v>
      </c>
      <c r="D1526" s="60">
        <v>180.15</v>
      </c>
    </row>
    <row r="1527" spans="1:4" ht="13.5" x14ac:dyDescent="0.25">
      <c r="A1527" s="58">
        <v>91072</v>
      </c>
      <c r="B1527" s="58" t="s">
        <v>8053</v>
      </c>
      <c r="C1527" s="58" t="s">
        <v>6914</v>
      </c>
      <c r="D1527" s="60">
        <v>196.78</v>
      </c>
    </row>
    <row r="1528" spans="1:4" ht="13.5" x14ac:dyDescent="0.25">
      <c r="A1528" s="58">
        <v>91073</v>
      </c>
      <c r="B1528" s="58" t="s">
        <v>8054</v>
      </c>
      <c r="C1528" s="58" t="s">
        <v>6914</v>
      </c>
      <c r="D1528" s="60">
        <v>154.12</v>
      </c>
    </row>
    <row r="1529" spans="1:4" ht="13.5" x14ac:dyDescent="0.25">
      <c r="A1529" s="58">
        <v>91074</v>
      </c>
      <c r="B1529" s="58" t="s">
        <v>8055</v>
      </c>
      <c r="C1529" s="58" t="s">
        <v>6914</v>
      </c>
      <c r="D1529" s="60">
        <v>172.24</v>
      </c>
    </row>
    <row r="1530" spans="1:4" ht="13.5" x14ac:dyDescent="0.25">
      <c r="A1530" s="58">
        <v>91075</v>
      </c>
      <c r="B1530" s="58" t="s">
        <v>8056</v>
      </c>
      <c r="C1530" s="58" t="s">
        <v>6914</v>
      </c>
      <c r="D1530" s="60">
        <v>194.58</v>
      </c>
    </row>
    <row r="1531" spans="1:4" ht="13.5" x14ac:dyDescent="0.25">
      <c r="A1531" s="58">
        <v>91076</v>
      </c>
      <c r="B1531" s="58" t="s">
        <v>8057</v>
      </c>
      <c r="C1531" s="58" t="s">
        <v>6914</v>
      </c>
      <c r="D1531" s="60">
        <v>212.66</v>
      </c>
    </row>
    <row r="1532" spans="1:4" ht="13.5" x14ac:dyDescent="0.25">
      <c r="A1532" s="58">
        <v>91077</v>
      </c>
      <c r="B1532" s="58" t="s">
        <v>8058</v>
      </c>
      <c r="C1532" s="58" t="s">
        <v>6914</v>
      </c>
      <c r="D1532" s="60">
        <v>151.71</v>
      </c>
    </row>
    <row r="1533" spans="1:4" ht="13.5" x14ac:dyDescent="0.25">
      <c r="A1533" s="58">
        <v>91078</v>
      </c>
      <c r="B1533" s="58" t="s">
        <v>8059</v>
      </c>
      <c r="C1533" s="58" t="s">
        <v>6914</v>
      </c>
      <c r="D1533" s="60">
        <v>179.18</v>
      </c>
    </row>
    <row r="1534" spans="1:4" ht="13.5" x14ac:dyDescent="0.25">
      <c r="A1534" s="58">
        <v>91079</v>
      </c>
      <c r="B1534" s="58" t="s">
        <v>8060</v>
      </c>
      <c r="C1534" s="58" t="s">
        <v>6914</v>
      </c>
      <c r="D1534" s="60">
        <v>157.15</v>
      </c>
    </row>
    <row r="1535" spans="1:4" ht="13.5" x14ac:dyDescent="0.25">
      <c r="A1535" s="58">
        <v>91080</v>
      </c>
      <c r="B1535" s="58" t="s">
        <v>8061</v>
      </c>
      <c r="C1535" s="58" t="s">
        <v>6914</v>
      </c>
      <c r="D1535" s="60">
        <v>184.36</v>
      </c>
    </row>
    <row r="1536" spans="1:4" ht="13.5" x14ac:dyDescent="0.25">
      <c r="A1536" s="58">
        <v>91081</v>
      </c>
      <c r="B1536" s="58" t="s">
        <v>8062</v>
      </c>
      <c r="C1536" s="58" t="s">
        <v>6914</v>
      </c>
      <c r="D1536" s="60">
        <v>166.53</v>
      </c>
    </row>
    <row r="1537" spans="1:4" ht="13.5" x14ac:dyDescent="0.25">
      <c r="A1537" s="58">
        <v>91082</v>
      </c>
      <c r="B1537" s="58" t="s">
        <v>8063</v>
      </c>
      <c r="C1537" s="58" t="s">
        <v>6914</v>
      </c>
      <c r="D1537" s="60">
        <v>195.2</v>
      </c>
    </row>
    <row r="1538" spans="1:4" ht="13.5" x14ac:dyDescent="0.25">
      <c r="A1538" s="58">
        <v>91083</v>
      </c>
      <c r="B1538" s="58" t="s">
        <v>8064</v>
      </c>
      <c r="C1538" s="58" t="s">
        <v>6914</v>
      </c>
      <c r="D1538" s="60">
        <v>175.89</v>
      </c>
    </row>
    <row r="1539" spans="1:4" ht="13.5" x14ac:dyDescent="0.25">
      <c r="A1539" s="58">
        <v>91084</v>
      </c>
      <c r="B1539" s="58" t="s">
        <v>8065</v>
      </c>
      <c r="C1539" s="58" t="s">
        <v>6914</v>
      </c>
      <c r="D1539" s="60">
        <v>204.26</v>
      </c>
    </row>
    <row r="1540" spans="1:4" ht="13.5" x14ac:dyDescent="0.25">
      <c r="A1540" s="58">
        <v>91086</v>
      </c>
      <c r="B1540" s="58" t="s">
        <v>8066</v>
      </c>
      <c r="C1540" s="58" t="s">
        <v>6914</v>
      </c>
      <c r="D1540" s="60">
        <v>151.69999999999999</v>
      </c>
    </row>
    <row r="1541" spans="1:4" ht="13.5" x14ac:dyDescent="0.25">
      <c r="A1541" s="58">
        <v>91087</v>
      </c>
      <c r="B1541" s="58" t="s">
        <v>8067</v>
      </c>
      <c r="C1541" s="58" t="s">
        <v>6914</v>
      </c>
      <c r="D1541" s="60">
        <v>168.77</v>
      </c>
    </row>
    <row r="1542" spans="1:4" ht="13.5" x14ac:dyDescent="0.25">
      <c r="A1542" s="58">
        <v>91088</v>
      </c>
      <c r="B1542" s="58" t="s">
        <v>8068</v>
      </c>
      <c r="C1542" s="58" t="s">
        <v>6914</v>
      </c>
      <c r="D1542" s="60">
        <v>191.95</v>
      </c>
    </row>
    <row r="1543" spans="1:4" ht="13.5" x14ac:dyDescent="0.25">
      <c r="A1543" s="58">
        <v>91089</v>
      </c>
      <c r="B1543" s="58" t="s">
        <v>8069</v>
      </c>
      <c r="C1543" s="58" t="s">
        <v>6914</v>
      </c>
      <c r="D1543" s="60">
        <v>209.14</v>
      </c>
    </row>
    <row r="1544" spans="1:4" ht="13.5" x14ac:dyDescent="0.25">
      <c r="A1544" s="58">
        <v>91090</v>
      </c>
      <c r="B1544" s="58" t="s">
        <v>8070</v>
      </c>
      <c r="C1544" s="58" t="s">
        <v>6914</v>
      </c>
      <c r="D1544" s="60">
        <v>162.54</v>
      </c>
    </row>
    <row r="1545" spans="1:4" ht="13.5" x14ac:dyDescent="0.25">
      <c r="A1545" s="58">
        <v>91091</v>
      </c>
      <c r="B1545" s="58" t="s">
        <v>8071</v>
      </c>
      <c r="C1545" s="58" t="s">
        <v>6914</v>
      </c>
      <c r="D1545" s="60">
        <v>181.17</v>
      </c>
    </row>
    <row r="1546" spans="1:4" ht="13.5" x14ac:dyDescent="0.25">
      <c r="A1546" s="58">
        <v>91092</v>
      </c>
      <c r="B1546" s="58" t="s">
        <v>8072</v>
      </c>
      <c r="C1546" s="58" t="s">
        <v>6914</v>
      </c>
      <c r="D1546" s="60">
        <v>203.78</v>
      </c>
    </row>
    <row r="1547" spans="1:4" ht="13.5" x14ac:dyDescent="0.25">
      <c r="A1547" s="58">
        <v>91093</v>
      </c>
      <c r="B1547" s="58" t="s">
        <v>8073</v>
      </c>
      <c r="C1547" s="58" t="s">
        <v>6914</v>
      </c>
      <c r="D1547" s="60">
        <v>222.66</v>
      </c>
    </row>
    <row r="1548" spans="1:4" ht="13.5" x14ac:dyDescent="0.25">
      <c r="A1548" s="58">
        <v>91094</v>
      </c>
      <c r="B1548" s="58" t="s">
        <v>8074</v>
      </c>
      <c r="C1548" s="58" t="s">
        <v>6914</v>
      </c>
      <c r="D1548" s="60">
        <v>157.85</v>
      </c>
    </row>
    <row r="1549" spans="1:4" ht="13.5" x14ac:dyDescent="0.25">
      <c r="A1549" s="58">
        <v>91095</v>
      </c>
      <c r="B1549" s="58" t="s">
        <v>8075</v>
      </c>
      <c r="C1549" s="58" t="s">
        <v>6914</v>
      </c>
      <c r="D1549" s="60">
        <v>185.73</v>
      </c>
    </row>
    <row r="1550" spans="1:4" ht="13.5" x14ac:dyDescent="0.25">
      <c r="A1550" s="58">
        <v>91096</v>
      </c>
      <c r="B1550" s="58" t="s">
        <v>8076</v>
      </c>
      <c r="C1550" s="58" t="s">
        <v>6914</v>
      </c>
      <c r="D1550" s="60">
        <v>160.32</v>
      </c>
    </row>
    <row r="1551" spans="1:4" ht="13.5" x14ac:dyDescent="0.25">
      <c r="A1551" s="58">
        <v>91097</v>
      </c>
      <c r="B1551" s="58" t="s">
        <v>8077</v>
      </c>
      <c r="C1551" s="58" t="s">
        <v>6914</v>
      </c>
      <c r="D1551" s="60">
        <v>188</v>
      </c>
    </row>
    <row r="1552" spans="1:4" ht="13.5" x14ac:dyDescent="0.25">
      <c r="A1552" s="58">
        <v>91098</v>
      </c>
      <c r="B1552" s="58" t="s">
        <v>8078</v>
      </c>
      <c r="C1552" s="58" t="s">
        <v>6914</v>
      </c>
      <c r="D1552" s="60">
        <v>172.34</v>
      </c>
    </row>
    <row r="1553" spans="1:4" ht="13.5" x14ac:dyDescent="0.25">
      <c r="A1553" s="58">
        <v>91099</v>
      </c>
      <c r="B1553" s="58" t="s">
        <v>8079</v>
      </c>
      <c r="C1553" s="58" t="s">
        <v>6914</v>
      </c>
      <c r="D1553" s="60">
        <v>201.52</v>
      </c>
    </row>
    <row r="1554" spans="1:4" ht="13.5" x14ac:dyDescent="0.25">
      <c r="A1554" s="58">
        <v>91100</v>
      </c>
      <c r="B1554" s="58" t="s">
        <v>8080</v>
      </c>
      <c r="C1554" s="58" t="s">
        <v>6914</v>
      </c>
      <c r="D1554" s="60">
        <v>179.57</v>
      </c>
    </row>
    <row r="1555" spans="1:4" ht="13.5" x14ac:dyDescent="0.25">
      <c r="A1555" s="58">
        <v>91101</v>
      </c>
      <c r="B1555" s="58" t="s">
        <v>8081</v>
      </c>
      <c r="C1555" s="58" t="s">
        <v>6914</v>
      </c>
      <c r="D1555" s="60">
        <v>208.58</v>
      </c>
    </row>
    <row r="1556" spans="1:4" ht="13.5" x14ac:dyDescent="0.25">
      <c r="A1556" s="58">
        <v>93952</v>
      </c>
      <c r="B1556" s="58" t="s">
        <v>8082</v>
      </c>
      <c r="C1556" s="58" t="s">
        <v>108</v>
      </c>
      <c r="D1556" s="60">
        <v>224.35</v>
      </c>
    </row>
    <row r="1557" spans="1:4" ht="13.5" x14ac:dyDescent="0.25">
      <c r="A1557" s="58">
        <v>93953</v>
      </c>
      <c r="B1557" s="58" t="s">
        <v>8083</v>
      </c>
      <c r="C1557" s="58" t="s">
        <v>108</v>
      </c>
      <c r="D1557" s="60">
        <v>209.78</v>
      </c>
    </row>
    <row r="1558" spans="1:4" ht="13.5" x14ac:dyDescent="0.25">
      <c r="A1558" s="58">
        <v>93954</v>
      </c>
      <c r="B1558" s="58" t="s">
        <v>8084</v>
      </c>
      <c r="C1558" s="58" t="s">
        <v>108</v>
      </c>
      <c r="D1558" s="60">
        <v>201</v>
      </c>
    </row>
    <row r="1559" spans="1:4" ht="13.5" x14ac:dyDescent="0.25">
      <c r="A1559" s="58">
        <v>93955</v>
      </c>
      <c r="B1559" s="58" t="s">
        <v>8085</v>
      </c>
      <c r="C1559" s="58" t="s">
        <v>108</v>
      </c>
      <c r="D1559" s="60">
        <v>194.75</v>
      </c>
    </row>
    <row r="1560" spans="1:4" ht="13.5" x14ac:dyDescent="0.25">
      <c r="A1560" s="58">
        <v>93956</v>
      </c>
      <c r="B1560" s="58" t="s">
        <v>8086</v>
      </c>
      <c r="C1560" s="58" t="s">
        <v>108</v>
      </c>
      <c r="D1560" s="60">
        <v>189.83</v>
      </c>
    </row>
    <row r="1561" spans="1:4" ht="13.5" x14ac:dyDescent="0.25">
      <c r="A1561" s="58">
        <v>93957</v>
      </c>
      <c r="B1561" s="58" t="s">
        <v>8087</v>
      </c>
      <c r="C1561" s="58" t="s">
        <v>108</v>
      </c>
      <c r="D1561" s="60">
        <v>238.51</v>
      </c>
    </row>
    <row r="1562" spans="1:4" ht="13.5" x14ac:dyDescent="0.25">
      <c r="A1562" s="58">
        <v>93958</v>
      </c>
      <c r="B1562" s="58" t="s">
        <v>8088</v>
      </c>
      <c r="C1562" s="58" t="s">
        <v>108</v>
      </c>
      <c r="D1562" s="60">
        <v>223.08</v>
      </c>
    </row>
    <row r="1563" spans="1:4" ht="13.5" x14ac:dyDescent="0.25">
      <c r="A1563" s="58">
        <v>93959</v>
      </c>
      <c r="B1563" s="58" t="s">
        <v>8089</v>
      </c>
      <c r="C1563" s="58" t="s">
        <v>108</v>
      </c>
      <c r="D1563" s="60">
        <v>213.87</v>
      </c>
    </row>
    <row r="1564" spans="1:4" ht="13.5" x14ac:dyDescent="0.25">
      <c r="A1564" s="58">
        <v>93960</v>
      </c>
      <c r="B1564" s="58" t="s">
        <v>8090</v>
      </c>
      <c r="C1564" s="58" t="s">
        <v>108</v>
      </c>
      <c r="D1564" s="60">
        <v>207.36</v>
      </c>
    </row>
    <row r="1565" spans="1:4" ht="13.5" x14ac:dyDescent="0.25">
      <c r="A1565" s="58">
        <v>93961</v>
      </c>
      <c r="B1565" s="58" t="s">
        <v>8091</v>
      </c>
      <c r="C1565" s="58" t="s">
        <v>108</v>
      </c>
      <c r="D1565" s="60">
        <v>202.24</v>
      </c>
    </row>
    <row r="1566" spans="1:4" ht="13.5" x14ac:dyDescent="0.25">
      <c r="A1566" s="58">
        <v>93962</v>
      </c>
      <c r="B1566" s="58" t="s">
        <v>8092</v>
      </c>
      <c r="C1566" s="58" t="s">
        <v>108</v>
      </c>
      <c r="D1566" s="60">
        <v>208.35</v>
      </c>
    </row>
    <row r="1567" spans="1:4" ht="13.5" x14ac:dyDescent="0.25">
      <c r="A1567" s="58">
        <v>93963</v>
      </c>
      <c r="B1567" s="58" t="s">
        <v>8093</v>
      </c>
      <c r="C1567" s="58" t="s">
        <v>108</v>
      </c>
      <c r="D1567" s="60">
        <v>193.79</v>
      </c>
    </row>
    <row r="1568" spans="1:4" ht="13.5" x14ac:dyDescent="0.25">
      <c r="A1568" s="58">
        <v>93964</v>
      </c>
      <c r="B1568" s="58" t="s">
        <v>8094</v>
      </c>
      <c r="C1568" s="58" t="s">
        <v>108</v>
      </c>
      <c r="D1568" s="60">
        <v>185.07</v>
      </c>
    </row>
    <row r="1569" spans="1:4" ht="13.5" x14ac:dyDescent="0.25">
      <c r="A1569" s="58">
        <v>93965</v>
      </c>
      <c r="B1569" s="58" t="s">
        <v>8095</v>
      </c>
      <c r="C1569" s="58" t="s">
        <v>108</v>
      </c>
      <c r="D1569" s="60">
        <v>176.54</v>
      </c>
    </row>
    <row r="1570" spans="1:4" ht="13.5" x14ac:dyDescent="0.25">
      <c r="A1570" s="58">
        <v>93966</v>
      </c>
      <c r="B1570" s="58" t="s">
        <v>8096</v>
      </c>
      <c r="C1570" s="58" t="s">
        <v>108</v>
      </c>
      <c r="D1570" s="60">
        <v>173.96</v>
      </c>
    </row>
    <row r="1571" spans="1:4" ht="13.5" x14ac:dyDescent="0.25">
      <c r="A1571" s="58">
        <v>93967</v>
      </c>
      <c r="B1571" s="58" t="s">
        <v>8097</v>
      </c>
      <c r="C1571" s="58" t="s">
        <v>108</v>
      </c>
      <c r="D1571" s="60">
        <v>222.49</v>
      </c>
    </row>
    <row r="1572" spans="1:4" ht="13.5" x14ac:dyDescent="0.25">
      <c r="A1572" s="58">
        <v>93968</v>
      </c>
      <c r="B1572" s="58" t="s">
        <v>8098</v>
      </c>
      <c r="C1572" s="58" t="s">
        <v>108</v>
      </c>
      <c r="D1572" s="60">
        <v>207.1</v>
      </c>
    </row>
    <row r="1573" spans="1:4" ht="13.5" x14ac:dyDescent="0.25">
      <c r="A1573" s="58">
        <v>93969</v>
      </c>
      <c r="B1573" s="58" t="s">
        <v>8099</v>
      </c>
      <c r="C1573" s="58" t="s">
        <v>108</v>
      </c>
      <c r="D1573" s="60">
        <v>197.94</v>
      </c>
    </row>
    <row r="1574" spans="1:4" ht="13.5" x14ac:dyDescent="0.25">
      <c r="A1574" s="58">
        <v>93970</v>
      </c>
      <c r="B1574" s="58" t="s">
        <v>8100</v>
      </c>
      <c r="C1574" s="58" t="s">
        <v>108</v>
      </c>
      <c r="D1574" s="60">
        <v>191.49</v>
      </c>
    </row>
    <row r="1575" spans="1:4" ht="13.5" x14ac:dyDescent="0.25">
      <c r="A1575" s="58">
        <v>93971</v>
      </c>
      <c r="B1575" s="58" t="s">
        <v>8101</v>
      </c>
      <c r="C1575" s="58" t="s">
        <v>108</v>
      </c>
      <c r="D1575" s="60">
        <v>180.69</v>
      </c>
    </row>
    <row r="1576" spans="1:4" ht="13.5" x14ac:dyDescent="0.25">
      <c r="A1576" s="58">
        <v>95108</v>
      </c>
      <c r="B1576" s="58" t="s">
        <v>8102</v>
      </c>
      <c r="C1576" s="58" t="s">
        <v>130</v>
      </c>
      <c r="D1576" s="60">
        <v>28.69</v>
      </c>
    </row>
    <row r="1577" spans="1:4" ht="13.5" x14ac:dyDescent="0.25">
      <c r="A1577" s="58">
        <v>100332</v>
      </c>
      <c r="B1577" s="58" t="s">
        <v>8103</v>
      </c>
      <c r="C1577" s="58" t="s">
        <v>6914</v>
      </c>
      <c r="D1577" s="61">
        <v>1040.81</v>
      </c>
    </row>
    <row r="1578" spans="1:4" ht="13.5" x14ac:dyDescent="0.25">
      <c r="A1578" s="58">
        <v>100333</v>
      </c>
      <c r="B1578" s="58" t="s">
        <v>8104</v>
      </c>
      <c r="C1578" s="58" t="s">
        <v>6914</v>
      </c>
      <c r="D1578" s="60">
        <v>635.15</v>
      </c>
    </row>
    <row r="1579" spans="1:4" ht="13.5" x14ac:dyDescent="0.25">
      <c r="A1579" s="58">
        <v>100334</v>
      </c>
      <c r="B1579" s="58" t="s">
        <v>8105</v>
      </c>
      <c r="C1579" s="58" t="s">
        <v>6914</v>
      </c>
      <c r="D1579" s="60">
        <v>821.46</v>
      </c>
    </row>
    <row r="1580" spans="1:4" ht="13.5" x14ac:dyDescent="0.25">
      <c r="A1580" s="58">
        <v>100335</v>
      </c>
      <c r="B1580" s="58" t="s">
        <v>8106</v>
      </c>
      <c r="C1580" s="58" t="s">
        <v>6914</v>
      </c>
      <c r="D1580" s="60">
        <v>517.22</v>
      </c>
    </row>
    <row r="1581" spans="1:4" ht="13.5" x14ac:dyDescent="0.25">
      <c r="A1581" s="58">
        <v>100341</v>
      </c>
      <c r="B1581" s="58" t="s">
        <v>375</v>
      </c>
      <c r="C1581" s="58" t="s">
        <v>6914</v>
      </c>
      <c r="D1581" s="60">
        <v>35.020000000000003</v>
      </c>
    </row>
    <row r="1582" spans="1:4" ht="13.5" x14ac:dyDescent="0.25">
      <c r="A1582" s="58">
        <v>100342</v>
      </c>
      <c r="B1582" s="58" t="s">
        <v>8107</v>
      </c>
      <c r="C1582" s="58" t="s">
        <v>112</v>
      </c>
      <c r="D1582" s="60">
        <v>14.54</v>
      </c>
    </row>
    <row r="1583" spans="1:4" ht="13.5" x14ac:dyDescent="0.25">
      <c r="A1583" s="58">
        <v>100343</v>
      </c>
      <c r="B1583" s="58" t="s">
        <v>8108</v>
      </c>
      <c r="C1583" s="58" t="s">
        <v>112</v>
      </c>
      <c r="D1583" s="60">
        <v>13.92</v>
      </c>
    </row>
    <row r="1584" spans="1:4" ht="13.5" x14ac:dyDescent="0.25">
      <c r="A1584" s="58">
        <v>100344</v>
      </c>
      <c r="B1584" s="58" t="s">
        <v>8109</v>
      </c>
      <c r="C1584" s="58" t="s">
        <v>112</v>
      </c>
      <c r="D1584" s="60">
        <v>12.57</v>
      </c>
    </row>
    <row r="1585" spans="1:4" ht="13.5" x14ac:dyDescent="0.25">
      <c r="A1585" s="58">
        <v>100345</v>
      </c>
      <c r="B1585" s="58" t="s">
        <v>8110</v>
      </c>
      <c r="C1585" s="58" t="s">
        <v>112</v>
      </c>
      <c r="D1585" s="60">
        <v>10.69</v>
      </c>
    </row>
    <row r="1586" spans="1:4" ht="13.5" x14ac:dyDescent="0.25">
      <c r="A1586" s="58">
        <v>100346</v>
      </c>
      <c r="B1586" s="58" t="s">
        <v>8111</v>
      </c>
      <c r="C1586" s="58" t="s">
        <v>112</v>
      </c>
      <c r="D1586" s="60">
        <v>10.24</v>
      </c>
    </row>
    <row r="1587" spans="1:4" ht="13.5" x14ac:dyDescent="0.25">
      <c r="A1587" s="58">
        <v>100347</v>
      </c>
      <c r="B1587" s="58" t="s">
        <v>8112</v>
      </c>
      <c r="C1587" s="58" t="s">
        <v>112</v>
      </c>
      <c r="D1587" s="60">
        <v>11.58</v>
      </c>
    </row>
    <row r="1588" spans="1:4" ht="13.5" x14ac:dyDescent="0.25">
      <c r="A1588" s="58">
        <v>100348</v>
      </c>
      <c r="B1588" s="58" t="s">
        <v>8113</v>
      </c>
      <c r="C1588" s="58" t="s">
        <v>112</v>
      </c>
      <c r="D1588" s="60">
        <v>11.38</v>
      </c>
    </row>
    <row r="1589" spans="1:4" ht="13.5" x14ac:dyDescent="0.25">
      <c r="A1589" s="58">
        <v>100349</v>
      </c>
      <c r="B1589" s="58" t="s">
        <v>8114</v>
      </c>
      <c r="C1589" s="58" t="s">
        <v>7984</v>
      </c>
      <c r="D1589" s="60">
        <v>612.65</v>
      </c>
    </row>
    <row r="1590" spans="1:4" ht="13.5" x14ac:dyDescent="0.25">
      <c r="A1590" s="58">
        <v>102989</v>
      </c>
      <c r="B1590" s="58" t="s">
        <v>8115</v>
      </c>
      <c r="C1590" s="58" t="s">
        <v>108</v>
      </c>
      <c r="D1590" s="60">
        <v>35.25</v>
      </c>
    </row>
    <row r="1591" spans="1:4" ht="13.5" x14ac:dyDescent="0.25">
      <c r="A1591" s="58">
        <v>102990</v>
      </c>
      <c r="B1591" s="58" t="s">
        <v>8116</v>
      </c>
      <c r="C1591" s="58" t="s">
        <v>108</v>
      </c>
      <c r="D1591" s="60">
        <v>42.96</v>
      </c>
    </row>
    <row r="1592" spans="1:4" ht="13.5" x14ac:dyDescent="0.25">
      <c r="A1592" s="58">
        <v>102991</v>
      </c>
      <c r="B1592" s="58" t="s">
        <v>8117</v>
      </c>
      <c r="C1592" s="58" t="s">
        <v>108</v>
      </c>
      <c r="D1592" s="60">
        <v>55.72</v>
      </c>
    </row>
    <row r="1593" spans="1:4" ht="13.5" x14ac:dyDescent="0.25">
      <c r="A1593" s="58">
        <v>102992</v>
      </c>
      <c r="B1593" s="58" t="s">
        <v>8118</v>
      </c>
      <c r="C1593" s="58" t="s">
        <v>108</v>
      </c>
      <c r="D1593" s="60">
        <v>82.95</v>
      </c>
    </row>
    <row r="1594" spans="1:4" ht="13.5" x14ac:dyDescent="0.25">
      <c r="A1594" s="58">
        <v>102993</v>
      </c>
      <c r="B1594" s="58" t="s">
        <v>8119</v>
      </c>
      <c r="C1594" s="58" t="s">
        <v>108</v>
      </c>
      <c r="D1594" s="60">
        <v>107.88</v>
      </c>
    </row>
    <row r="1595" spans="1:4" ht="13.5" x14ac:dyDescent="0.25">
      <c r="A1595" s="58">
        <v>102994</v>
      </c>
      <c r="B1595" s="58" t="s">
        <v>8120</v>
      </c>
      <c r="C1595" s="58" t="s">
        <v>108</v>
      </c>
      <c r="D1595" s="60">
        <v>186.27</v>
      </c>
    </row>
    <row r="1596" spans="1:4" ht="13.5" x14ac:dyDescent="0.25">
      <c r="A1596" s="58">
        <v>102995</v>
      </c>
      <c r="B1596" s="58" t="s">
        <v>8121</v>
      </c>
      <c r="C1596" s="58" t="s">
        <v>108</v>
      </c>
      <c r="D1596" s="60">
        <v>58.75</v>
      </c>
    </row>
    <row r="1597" spans="1:4" ht="13.5" x14ac:dyDescent="0.25">
      <c r="A1597" s="58">
        <v>102996</v>
      </c>
      <c r="B1597" s="58" t="s">
        <v>8122</v>
      </c>
      <c r="C1597" s="58" t="s">
        <v>108</v>
      </c>
      <c r="D1597" s="60">
        <v>83.34</v>
      </c>
    </row>
    <row r="1598" spans="1:4" ht="13.5" x14ac:dyDescent="0.25">
      <c r="A1598" s="58">
        <v>102997</v>
      </c>
      <c r="B1598" s="58" t="s">
        <v>8123</v>
      </c>
      <c r="C1598" s="58" t="s">
        <v>108</v>
      </c>
      <c r="D1598" s="60">
        <v>112.94</v>
      </c>
    </row>
    <row r="1599" spans="1:4" ht="13.5" x14ac:dyDescent="0.25">
      <c r="A1599" s="58">
        <v>102998</v>
      </c>
      <c r="B1599" s="58" t="s">
        <v>8124</v>
      </c>
      <c r="C1599" s="58" t="s">
        <v>108</v>
      </c>
      <c r="D1599" s="60">
        <v>107.31</v>
      </c>
    </row>
    <row r="1600" spans="1:4" ht="13.5" x14ac:dyDescent="0.25">
      <c r="A1600" s="58">
        <v>102999</v>
      </c>
      <c r="B1600" s="58" t="s">
        <v>8125</v>
      </c>
      <c r="C1600" s="58" t="s">
        <v>108</v>
      </c>
      <c r="D1600" s="60">
        <v>135.94</v>
      </c>
    </row>
    <row r="1601" spans="1:4" ht="13.5" x14ac:dyDescent="0.25">
      <c r="A1601" s="58">
        <v>103000</v>
      </c>
      <c r="B1601" s="58" t="s">
        <v>8126</v>
      </c>
      <c r="C1601" s="58" t="s">
        <v>108</v>
      </c>
      <c r="D1601" s="60">
        <v>136.51</v>
      </c>
    </row>
    <row r="1602" spans="1:4" ht="13.5" x14ac:dyDescent="0.25">
      <c r="A1602" s="58">
        <v>103001</v>
      </c>
      <c r="B1602" s="58" t="s">
        <v>8127</v>
      </c>
      <c r="C1602" s="58" t="s">
        <v>130</v>
      </c>
      <c r="D1602" s="60">
        <v>235.4</v>
      </c>
    </row>
    <row r="1603" spans="1:4" ht="13.5" x14ac:dyDescent="0.25">
      <c r="A1603" s="58">
        <v>103002</v>
      </c>
      <c r="B1603" s="58" t="s">
        <v>8128</v>
      </c>
      <c r="C1603" s="58" t="s">
        <v>130</v>
      </c>
      <c r="D1603" s="60">
        <v>294.24</v>
      </c>
    </row>
    <row r="1604" spans="1:4" ht="13.5" x14ac:dyDescent="0.25">
      <c r="A1604" s="58">
        <v>103003</v>
      </c>
      <c r="B1604" s="58" t="s">
        <v>8129</v>
      </c>
      <c r="C1604" s="58" t="s">
        <v>130</v>
      </c>
      <c r="D1604" s="60">
        <v>411.99</v>
      </c>
    </row>
    <row r="1605" spans="1:4" ht="13.5" x14ac:dyDescent="0.25">
      <c r="A1605" s="58">
        <v>103005</v>
      </c>
      <c r="B1605" s="58" t="s">
        <v>8130</v>
      </c>
      <c r="C1605" s="58" t="s">
        <v>130</v>
      </c>
      <c r="D1605" s="60">
        <v>582.59</v>
      </c>
    </row>
    <row r="1606" spans="1:4" ht="13.5" x14ac:dyDescent="0.25">
      <c r="A1606" s="58">
        <v>103006</v>
      </c>
      <c r="B1606" s="58" t="s">
        <v>8131</v>
      </c>
      <c r="C1606" s="58" t="s">
        <v>130</v>
      </c>
      <c r="D1606" s="60">
        <v>796.62</v>
      </c>
    </row>
    <row r="1607" spans="1:4" ht="13.5" x14ac:dyDescent="0.25">
      <c r="A1607" s="58">
        <v>103007</v>
      </c>
      <c r="B1607" s="58" t="s">
        <v>8132</v>
      </c>
      <c r="C1607" s="58" t="s">
        <v>130</v>
      </c>
      <c r="D1607" s="61">
        <v>1055.81</v>
      </c>
    </row>
    <row r="1608" spans="1:4" ht="13.5" x14ac:dyDescent="0.25">
      <c r="A1608" s="58">
        <v>97933</v>
      </c>
      <c r="B1608" s="58" t="s">
        <v>8133</v>
      </c>
      <c r="C1608" s="58" t="s">
        <v>130</v>
      </c>
      <c r="D1608" s="60">
        <v>987.28</v>
      </c>
    </row>
    <row r="1609" spans="1:4" ht="13.5" x14ac:dyDescent="0.25">
      <c r="A1609" s="58">
        <v>97934</v>
      </c>
      <c r="B1609" s="58" t="s">
        <v>8134</v>
      </c>
      <c r="C1609" s="58" t="s">
        <v>130</v>
      </c>
      <c r="D1609" s="61">
        <v>2352.7800000000002</v>
      </c>
    </row>
    <row r="1610" spans="1:4" ht="13.5" x14ac:dyDescent="0.25">
      <c r="A1610" s="58">
        <v>97935</v>
      </c>
      <c r="B1610" s="58" t="s">
        <v>8135</v>
      </c>
      <c r="C1610" s="58" t="s">
        <v>130</v>
      </c>
      <c r="D1610" s="60">
        <v>791.68</v>
      </c>
    </row>
    <row r="1611" spans="1:4" ht="13.5" x14ac:dyDescent="0.25">
      <c r="A1611" s="58">
        <v>97936</v>
      </c>
      <c r="B1611" s="58" t="s">
        <v>8136</v>
      </c>
      <c r="C1611" s="58" t="s">
        <v>130</v>
      </c>
      <c r="D1611" s="61">
        <v>1992.28</v>
      </c>
    </row>
    <row r="1612" spans="1:4" ht="13.5" x14ac:dyDescent="0.25">
      <c r="A1612" s="58">
        <v>97947</v>
      </c>
      <c r="B1612" s="58" t="s">
        <v>8137</v>
      </c>
      <c r="C1612" s="58" t="s">
        <v>130</v>
      </c>
      <c r="D1612" s="61">
        <v>1693.53</v>
      </c>
    </row>
    <row r="1613" spans="1:4" ht="13.5" x14ac:dyDescent="0.25">
      <c r="A1613" s="58">
        <v>97948</v>
      </c>
      <c r="B1613" s="58" t="s">
        <v>8138</v>
      </c>
      <c r="C1613" s="58" t="s">
        <v>130</v>
      </c>
      <c r="D1613" s="61">
        <v>3120.99</v>
      </c>
    </row>
    <row r="1614" spans="1:4" ht="13.5" x14ac:dyDescent="0.25">
      <c r="A1614" s="58">
        <v>97949</v>
      </c>
      <c r="B1614" s="58" t="s">
        <v>8139</v>
      </c>
      <c r="C1614" s="58" t="s">
        <v>130</v>
      </c>
      <c r="D1614" s="61">
        <v>1693.98</v>
      </c>
    </row>
    <row r="1615" spans="1:4" ht="13.5" x14ac:dyDescent="0.25">
      <c r="A1615" s="58">
        <v>97950</v>
      </c>
      <c r="B1615" s="58" t="s">
        <v>8140</v>
      </c>
      <c r="C1615" s="58" t="s">
        <v>130</v>
      </c>
      <c r="D1615" s="61">
        <v>2979.29</v>
      </c>
    </row>
    <row r="1616" spans="1:4" ht="13.5" x14ac:dyDescent="0.25">
      <c r="A1616" s="58">
        <v>97951</v>
      </c>
      <c r="B1616" s="58" t="s">
        <v>8141</v>
      </c>
      <c r="C1616" s="58" t="s">
        <v>130</v>
      </c>
      <c r="D1616" s="61">
        <v>2719.12</v>
      </c>
    </row>
    <row r="1617" spans="1:4" ht="13.5" x14ac:dyDescent="0.25">
      <c r="A1617" s="58">
        <v>97952</v>
      </c>
      <c r="B1617" s="58" t="s">
        <v>8142</v>
      </c>
      <c r="C1617" s="58" t="s">
        <v>130</v>
      </c>
      <c r="D1617" s="61">
        <v>4702.63</v>
      </c>
    </row>
    <row r="1618" spans="1:4" ht="13.5" x14ac:dyDescent="0.25">
      <c r="A1618" s="58">
        <v>97953</v>
      </c>
      <c r="B1618" s="58" t="s">
        <v>8143</v>
      </c>
      <c r="C1618" s="58" t="s">
        <v>130</v>
      </c>
      <c r="D1618" s="61">
        <v>1252.3599999999999</v>
      </c>
    </row>
    <row r="1619" spans="1:4" ht="13.5" x14ac:dyDescent="0.25">
      <c r="A1619" s="58">
        <v>97955</v>
      </c>
      <c r="B1619" s="58" t="s">
        <v>8144</v>
      </c>
      <c r="C1619" s="58" t="s">
        <v>130</v>
      </c>
      <c r="D1619" s="61">
        <v>2801.3</v>
      </c>
    </row>
    <row r="1620" spans="1:4" ht="13.5" x14ac:dyDescent="0.25">
      <c r="A1620" s="58">
        <v>97956</v>
      </c>
      <c r="B1620" s="58" t="s">
        <v>8145</v>
      </c>
      <c r="C1620" s="58" t="s">
        <v>130</v>
      </c>
      <c r="D1620" s="61">
        <v>1360.45</v>
      </c>
    </row>
    <row r="1621" spans="1:4" ht="13.5" x14ac:dyDescent="0.25">
      <c r="A1621" s="58">
        <v>97957</v>
      </c>
      <c r="B1621" s="58" t="s">
        <v>8146</v>
      </c>
      <c r="C1621" s="58" t="s">
        <v>130</v>
      </c>
      <c r="D1621" s="61">
        <v>2435.09</v>
      </c>
    </row>
    <row r="1622" spans="1:4" ht="13.5" x14ac:dyDescent="0.25">
      <c r="A1622" s="58">
        <v>97961</v>
      </c>
      <c r="B1622" s="58" t="s">
        <v>8147</v>
      </c>
      <c r="C1622" s="58" t="s">
        <v>130</v>
      </c>
      <c r="D1622" s="61">
        <v>2217.06</v>
      </c>
    </row>
    <row r="1623" spans="1:4" ht="13.5" x14ac:dyDescent="0.25">
      <c r="A1623" s="58">
        <v>97973</v>
      </c>
      <c r="B1623" s="58" t="s">
        <v>8148</v>
      </c>
      <c r="C1623" s="58" t="s">
        <v>130</v>
      </c>
      <c r="D1623" s="61">
        <v>4206.49</v>
      </c>
    </row>
    <row r="1624" spans="1:4" ht="13.5" x14ac:dyDescent="0.25">
      <c r="A1624" s="58">
        <v>97974</v>
      </c>
      <c r="B1624" s="58" t="s">
        <v>8149</v>
      </c>
      <c r="C1624" s="58" t="s">
        <v>130</v>
      </c>
      <c r="D1624" s="60">
        <v>517.13</v>
      </c>
    </row>
    <row r="1625" spans="1:4" ht="13.5" x14ac:dyDescent="0.25">
      <c r="A1625" s="58">
        <v>97975</v>
      </c>
      <c r="B1625" s="58" t="s">
        <v>8150</v>
      </c>
      <c r="C1625" s="58" t="s">
        <v>130</v>
      </c>
      <c r="D1625" s="60">
        <v>652.22</v>
      </c>
    </row>
    <row r="1626" spans="1:4" ht="13.5" x14ac:dyDescent="0.25">
      <c r="A1626" s="58">
        <v>97976</v>
      </c>
      <c r="B1626" s="58" t="s">
        <v>8151</v>
      </c>
      <c r="C1626" s="58" t="s">
        <v>130</v>
      </c>
      <c r="D1626" s="61">
        <v>1181.68</v>
      </c>
    </row>
    <row r="1627" spans="1:4" ht="13.5" x14ac:dyDescent="0.25">
      <c r="A1627" s="58">
        <v>97977</v>
      </c>
      <c r="B1627" s="58" t="s">
        <v>8152</v>
      </c>
      <c r="C1627" s="58" t="s">
        <v>130</v>
      </c>
      <c r="D1627" s="61">
        <v>1653.32</v>
      </c>
    </row>
    <row r="1628" spans="1:4" ht="13.5" x14ac:dyDescent="0.25">
      <c r="A1628" s="58">
        <v>97978</v>
      </c>
      <c r="B1628" s="58" t="s">
        <v>8153</v>
      </c>
      <c r="C1628" s="58" t="s">
        <v>130</v>
      </c>
      <c r="D1628" s="60">
        <v>997.48</v>
      </c>
    </row>
    <row r="1629" spans="1:4" ht="13.5" x14ac:dyDescent="0.25">
      <c r="A1629" s="58">
        <v>97980</v>
      </c>
      <c r="B1629" s="58" t="s">
        <v>8154</v>
      </c>
      <c r="C1629" s="58" t="s">
        <v>130</v>
      </c>
      <c r="D1629" s="61">
        <v>2143.5300000000002</v>
      </c>
    </row>
    <row r="1630" spans="1:4" ht="13.5" x14ac:dyDescent="0.25">
      <c r="A1630" s="58">
        <v>97981</v>
      </c>
      <c r="B1630" s="58" t="s">
        <v>8155</v>
      </c>
      <c r="C1630" s="58" t="s">
        <v>108</v>
      </c>
      <c r="D1630" s="61">
        <v>1152.6300000000001</v>
      </c>
    </row>
    <row r="1631" spans="1:4" ht="13.5" x14ac:dyDescent="0.25">
      <c r="A1631" s="58">
        <v>97983</v>
      </c>
      <c r="B1631" s="58" t="s">
        <v>8156</v>
      </c>
      <c r="C1631" s="58" t="s">
        <v>108</v>
      </c>
      <c r="D1631" s="60">
        <v>476.25</v>
      </c>
    </row>
    <row r="1632" spans="1:4" ht="13.5" x14ac:dyDescent="0.25">
      <c r="A1632" s="58">
        <v>97985</v>
      </c>
      <c r="B1632" s="58" t="s">
        <v>8157</v>
      </c>
      <c r="C1632" s="58" t="s">
        <v>108</v>
      </c>
      <c r="D1632" s="61">
        <v>1381.23</v>
      </c>
    </row>
    <row r="1633" spans="1:4" ht="13.5" x14ac:dyDescent="0.25">
      <c r="A1633" s="58">
        <v>97987</v>
      </c>
      <c r="B1633" s="58" t="s">
        <v>8158</v>
      </c>
      <c r="C1633" s="58" t="s">
        <v>108</v>
      </c>
      <c r="D1633" s="60">
        <v>633.99</v>
      </c>
    </row>
    <row r="1634" spans="1:4" ht="13.5" x14ac:dyDescent="0.25">
      <c r="A1634" s="58">
        <v>97988</v>
      </c>
      <c r="B1634" s="58" t="s">
        <v>8159</v>
      </c>
      <c r="C1634" s="58" t="s">
        <v>130</v>
      </c>
      <c r="D1634" s="61">
        <v>3152.25</v>
      </c>
    </row>
    <row r="1635" spans="1:4" ht="13.5" x14ac:dyDescent="0.25">
      <c r="A1635" s="58">
        <v>97989</v>
      </c>
      <c r="B1635" s="58" t="s">
        <v>8160</v>
      </c>
      <c r="C1635" s="58" t="s">
        <v>108</v>
      </c>
      <c r="D1635" s="61">
        <v>1609.76</v>
      </c>
    </row>
    <row r="1636" spans="1:4" ht="13.5" x14ac:dyDescent="0.25">
      <c r="A1636" s="58">
        <v>97991</v>
      </c>
      <c r="B1636" s="58" t="s">
        <v>8161</v>
      </c>
      <c r="C1636" s="58" t="s">
        <v>108</v>
      </c>
      <c r="D1636" s="60">
        <v>869.38</v>
      </c>
    </row>
    <row r="1637" spans="1:4" ht="13.5" x14ac:dyDescent="0.25">
      <c r="A1637" s="58">
        <v>97992</v>
      </c>
      <c r="B1637" s="58" t="s">
        <v>8162</v>
      </c>
      <c r="C1637" s="58" t="s">
        <v>130</v>
      </c>
      <c r="D1637" s="61">
        <v>4054.92</v>
      </c>
    </row>
    <row r="1638" spans="1:4" ht="13.5" x14ac:dyDescent="0.25">
      <c r="A1638" s="58">
        <v>97993</v>
      </c>
      <c r="B1638" s="58" t="s">
        <v>8163</v>
      </c>
      <c r="C1638" s="58" t="s">
        <v>108</v>
      </c>
      <c r="D1638" s="61">
        <v>1952.68</v>
      </c>
    </row>
    <row r="1639" spans="1:4" ht="13.5" x14ac:dyDescent="0.25">
      <c r="A1639" s="58">
        <v>97994</v>
      </c>
      <c r="B1639" s="58" t="s">
        <v>8164</v>
      </c>
      <c r="C1639" s="58" t="s">
        <v>130</v>
      </c>
      <c r="D1639" s="61">
        <v>2659.3</v>
      </c>
    </row>
    <row r="1640" spans="1:4" ht="13.5" x14ac:dyDescent="0.25">
      <c r="A1640" s="58">
        <v>97995</v>
      </c>
      <c r="B1640" s="58" t="s">
        <v>8165</v>
      </c>
      <c r="C1640" s="58" t="s">
        <v>108</v>
      </c>
      <c r="D1640" s="61">
        <v>1204.58</v>
      </c>
    </row>
    <row r="1641" spans="1:4" ht="13.5" x14ac:dyDescent="0.25">
      <c r="A1641" s="58">
        <v>97996</v>
      </c>
      <c r="B1641" s="58" t="s">
        <v>8166</v>
      </c>
      <c r="C1641" s="58" t="s">
        <v>130</v>
      </c>
      <c r="D1641" s="61">
        <v>3363.22</v>
      </c>
    </row>
    <row r="1642" spans="1:4" ht="13.5" x14ac:dyDescent="0.25">
      <c r="A1642" s="58">
        <v>97997</v>
      </c>
      <c r="B1642" s="58" t="s">
        <v>8167</v>
      </c>
      <c r="C1642" s="58" t="s">
        <v>108</v>
      </c>
      <c r="D1642" s="61">
        <v>1436.77</v>
      </c>
    </row>
    <row r="1643" spans="1:4" ht="13.5" x14ac:dyDescent="0.25">
      <c r="A1643" s="58">
        <v>97999</v>
      </c>
      <c r="B1643" s="58" t="s">
        <v>8168</v>
      </c>
      <c r="C1643" s="58" t="s">
        <v>108</v>
      </c>
      <c r="D1643" s="61">
        <v>1669.04</v>
      </c>
    </row>
    <row r="1644" spans="1:4" ht="13.5" x14ac:dyDescent="0.25">
      <c r="A1644" s="58">
        <v>98001</v>
      </c>
      <c r="B1644" s="58" t="s">
        <v>8169</v>
      </c>
      <c r="C1644" s="58" t="s">
        <v>108</v>
      </c>
      <c r="D1644" s="61">
        <v>1901.23</v>
      </c>
    </row>
    <row r="1645" spans="1:4" ht="13.5" x14ac:dyDescent="0.25">
      <c r="A1645" s="58">
        <v>98002</v>
      </c>
      <c r="B1645" s="58" t="s">
        <v>8170</v>
      </c>
      <c r="C1645" s="58" t="s">
        <v>130</v>
      </c>
      <c r="D1645" s="61">
        <v>5507.01</v>
      </c>
    </row>
    <row r="1646" spans="1:4" ht="13.5" x14ac:dyDescent="0.25">
      <c r="A1646" s="58">
        <v>98003</v>
      </c>
      <c r="B1646" s="58" t="s">
        <v>8171</v>
      </c>
      <c r="C1646" s="58" t="s">
        <v>108</v>
      </c>
      <c r="D1646" s="61">
        <v>2133.4899999999998</v>
      </c>
    </row>
    <row r="1647" spans="1:4" ht="13.5" x14ac:dyDescent="0.25">
      <c r="A1647" s="58">
        <v>98005</v>
      </c>
      <c r="B1647" s="58" t="s">
        <v>8172</v>
      </c>
      <c r="C1647" s="58" t="s">
        <v>108</v>
      </c>
      <c r="D1647" s="61">
        <v>2365.77</v>
      </c>
    </row>
    <row r="1648" spans="1:4" ht="13.5" x14ac:dyDescent="0.25">
      <c r="A1648" s="58">
        <v>98006</v>
      </c>
      <c r="B1648" s="58" t="s">
        <v>8173</v>
      </c>
      <c r="C1648" s="58" t="s">
        <v>130</v>
      </c>
      <c r="D1648" s="61">
        <v>6922.93</v>
      </c>
    </row>
    <row r="1649" spans="1:4" ht="13.5" x14ac:dyDescent="0.25">
      <c r="A1649" s="58">
        <v>98007</v>
      </c>
      <c r="B1649" s="58" t="s">
        <v>8174</v>
      </c>
      <c r="C1649" s="58" t="s">
        <v>108</v>
      </c>
      <c r="D1649" s="61">
        <v>2597.94</v>
      </c>
    </row>
    <row r="1650" spans="1:4" ht="13.5" x14ac:dyDescent="0.25">
      <c r="A1650" s="58">
        <v>98008</v>
      </c>
      <c r="B1650" s="58" t="s">
        <v>8175</v>
      </c>
      <c r="C1650" s="58" t="s">
        <v>130</v>
      </c>
      <c r="D1650" s="61">
        <v>4179.96</v>
      </c>
    </row>
    <row r="1651" spans="1:4" ht="13.5" x14ac:dyDescent="0.25">
      <c r="A1651" s="58">
        <v>98009</v>
      </c>
      <c r="B1651" s="58" t="s">
        <v>8176</v>
      </c>
      <c r="C1651" s="58" t="s">
        <v>108</v>
      </c>
      <c r="D1651" s="61">
        <v>1669.04</v>
      </c>
    </row>
    <row r="1652" spans="1:4" ht="13.5" x14ac:dyDescent="0.25">
      <c r="A1652" s="58">
        <v>98010</v>
      </c>
      <c r="B1652" s="58" t="s">
        <v>8177</v>
      </c>
      <c r="C1652" s="58" t="s">
        <v>130</v>
      </c>
      <c r="D1652" s="61">
        <v>5099.1400000000003</v>
      </c>
    </row>
    <row r="1653" spans="1:4" ht="13.5" x14ac:dyDescent="0.25">
      <c r="A1653" s="58">
        <v>98011</v>
      </c>
      <c r="B1653" s="58" t="s">
        <v>8178</v>
      </c>
      <c r="C1653" s="58" t="s">
        <v>108</v>
      </c>
      <c r="D1653" s="61">
        <v>1901.23</v>
      </c>
    </row>
    <row r="1654" spans="1:4" ht="13.5" x14ac:dyDescent="0.25">
      <c r="A1654" s="58">
        <v>98012</v>
      </c>
      <c r="B1654" s="58" t="s">
        <v>8179</v>
      </c>
      <c r="C1654" s="58" t="s">
        <v>130</v>
      </c>
      <c r="D1654" s="61">
        <v>5992.85</v>
      </c>
    </row>
    <row r="1655" spans="1:4" ht="13.5" x14ac:dyDescent="0.25">
      <c r="A1655" s="58">
        <v>98013</v>
      </c>
      <c r="B1655" s="58" t="s">
        <v>8180</v>
      </c>
      <c r="C1655" s="58" t="s">
        <v>108</v>
      </c>
      <c r="D1655" s="61">
        <v>2133.4899999999998</v>
      </c>
    </row>
    <row r="1656" spans="1:4" ht="13.5" x14ac:dyDescent="0.25">
      <c r="A1656" s="58">
        <v>98014</v>
      </c>
      <c r="B1656" s="58" t="s">
        <v>8181</v>
      </c>
      <c r="C1656" s="58" t="s">
        <v>130</v>
      </c>
      <c r="D1656" s="61">
        <v>6886.5</v>
      </c>
    </row>
    <row r="1657" spans="1:4" ht="13.5" x14ac:dyDescent="0.25">
      <c r="A1657" s="58">
        <v>98015</v>
      </c>
      <c r="B1657" s="58" t="s">
        <v>8182</v>
      </c>
      <c r="C1657" s="58" t="s">
        <v>108</v>
      </c>
      <c r="D1657" s="61">
        <v>2365.77</v>
      </c>
    </row>
    <row r="1658" spans="1:4" ht="13.5" x14ac:dyDescent="0.25">
      <c r="A1658" s="58">
        <v>98016</v>
      </c>
      <c r="B1658" s="58" t="s">
        <v>8183</v>
      </c>
      <c r="C1658" s="58" t="s">
        <v>130</v>
      </c>
      <c r="D1658" s="61">
        <v>7780.31</v>
      </c>
    </row>
    <row r="1659" spans="1:4" ht="13.5" x14ac:dyDescent="0.25">
      <c r="A1659" s="58">
        <v>98017</v>
      </c>
      <c r="B1659" s="58" t="s">
        <v>8184</v>
      </c>
      <c r="C1659" s="58" t="s">
        <v>108</v>
      </c>
      <c r="D1659" s="61">
        <v>2597.94</v>
      </c>
    </row>
    <row r="1660" spans="1:4" ht="13.5" x14ac:dyDescent="0.25">
      <c r="A1660" s="58">
        <v>98018</v>
      </c>
      <c r="B1660" s="58" t="s">
        <v>8185</v>
      </c>
      <c r="C1660" s="58" t="s">
        <v>130</v>
      </c>
      <c r="D1660" s="61">
        <v>8673.93</v>
      </c>
    </row>
    <row r="1661" spans="1:4" ht="13.5" x14ac:dyDescent="0.25">
      <c r="A1661" s="58">
        <v>98019</v>
      </c>
      <c r="B1661" s="58" t="s">
        <v>8186</v>
      </c>
      <c r="C1661" s="58" t="s">
        <v>108</v>
      </c>
      <c r="D1661" s="61">
        <v>2854.99</v>
      </c>
    </row>
    <row r="1662" spans="1:4" ht="13.5" x14ac:dyDescent="0.25">
      <c r="A1662" s="58">
        <v>98020</v>
      </c>
      <c r="B1662" s="58" t="s">
        <v>8187</v>
      </c>
      <c r="C1662" s="58" t="s">
        <v>130</v>
      </c>
      <c r="D1662" s="61">
        <v>6164.95</v>
      </c>
    </row>
    <row r="1663" spans="1:4" ht="13.5" x14ac:dyDescent="0.25">
      <c r="A1663" s="58">
        <v>98021</v>
      </c>
      <c r="B1663" s="58" t="s">
        <v>8188</v>
      </c>
      <c r="C1663" s="58" t="s">
        <v>108</v>
      </c>
      <c r="D1663" s="61">
        <v>2158.34</v>
      </c>
    </row>
    <row r="1664" spans="1:4" ht="13.5" x14ac:dyDescent="0.25">
      <c r="A1664" s="58">
        <v>98022</v>
      </c>
      <c r="B1664" s="58" t="s">
        <v>8189</v>
      </c>
      <c r="C1664" s="58" t="s">
        <v>130</v>
      </c>
      <c r="D1664" s="61">
        <v>7231.84</v>
      </c>
    </row>
    <row r="1665" spans="1:4" ht="13.5" x14ac:dyDescent="0.25">
      <c r="A1665" s="58">
        <v>98023</v>
      </c>
      <c r="B1665" s="58" t="s">
        <v>8190</v>
      </c>
      <c r="C1665" s="58" t="s">
        <v>108</v>
      </c>
      <c r="D1665" s="61">
        <v>2390.54</v>
      </c>
    </row>
    <row r="1666" spans="1:4" ht="13.5" x14ac:dyDescent="0.25">
      <c r="A1666" s="58">
        <v>98024</v>
      </c>
      <c r="B1666" s="58" t="s">
        <v>8191</v>
      </c>
      <c r="C1666" s="58" t="s">
        <v>130</v>
      </c>
      <c r="D1666" s="61">
        <v>8355.1299999999992</v>
      </c>
    </row>
    <row r="1667" spans="1:4" ht="13.5" x14ac:dyDescent="0.25">
      <c r="A1667" s="58">
        <v>98025</v>
      </c>
      <c r="B1667" s="58" t="s">
        <v>8192</v>
      </c>
      <c r="C1667" s="58" t="s">
        <v>108</v>
      </c>
      <c r="D1667" s="61">
        <v>2622.81</v>
      </c>
    </row>
    <row r="1668" spans="1:4" ht="13.5" x14ac:dyDescent="0.25">
      <c r="A1668" s="58">
        <v>98026</v>
      </c>
      <c r="B1668" s="58" t="s">
        <v>8193</v>
      </c>
      <c r="C1668" s="58" t="s">
        <v>130</v>
      </c>
      <c r="D1668" s="61">
        <v>9429.14</v>
      </c>
    </row>
    <row r="1669" spans="1:4" ht="13.5" x14ac:dyDescent="0.25">
      <c r="A1669" s="58">
        <v>98027</v>
      </c>
      <c r="B1669" s="58" t="s">
        <v>8194</v>
      </c>
      <c r="C1669" s="58" t="s">
        <v>108</v>
      </c>
      <c r="D1669" s="61">
        <v>2854.99</v>
      </c>
    </row>
    <row r="1670" spans="1:4" ht="13.5" x14ac:dyDescent="0.25">
      <c r="A1670" s="58">
        <v>98028</v>
      </c>
      <c r="B1670" s="58" t="s">
        <v>8195</v>
      </c>
      <c r="C1670" s="58" t="s">
        <v>130</v>
      </c>
      <c r="D1670" s="61">
        <v>10503.23</v>
      </c>
    </row>
    <row r="1671" spans="1:4" ht="13.5" x14ac:dyDescent="0.25">
      <c r="A1671" s="58">
        <v>98029</v>
      </c>
      <c r="B1671" s="58" t="s">
        <v>8196</v>
      </c>
      <c r="C1671" s="58" t="s">
        <v>108</v>
      </c>
      <c r="D1671" s="61">
        <v>3092.33</v>
      </c>
    </row>
    <row r="1672" spans="1:4" ht="13.5" x14ac:dyDescent="0.25">
      <c r="A1672" s="58">
        <v>98030</v>
      </c>
      <c r="B1672" s="58" t="s">
        <v>8197</v>
      </c>
      <c r="C1672" s="58" t="s">
        <v>130</v>
      </c>
      <c r="D1672" s="61">
        <v>8563.58</v>
      </c>
    </row>
    <row r="1673" spans="1:4" ht="13.5" x14ac:dyDescent="0.25">
      <c r="A1673" s="58">
        <v>98031</v>
      </c>
      <c r="B1673" s="58" t="s">
        <v>8198</v>
      </c>
      <c r="C1673" s="58" t="s">
        <v>108</v>
      </c>
      <c r="D1673" s="61">
        <v>2627.98</v>
      </c>
    </row>
    <row r="1674" spans="1:4" ht="13.5" x14ac:dyDescent="0.25">
      <c r="A1674" s="58">
        <v>98032</v>
      </c>
      <c r="B1674" s="58" t="s">
        <v>8199</v>
      </c>
      <c r="C1674" s="58" t="s">
        <v>130</v>
      </c>
      <c r="D1674" s="61">
        <v>9858.3700000000008</v>
      </c>
    </row>
    <row r="1675" spans="1:4" ht="13.5" x14ac:dyDescent="0.25">
      <c r="A1675" s="58">
        <v>98033</v>
      </c>
      <c r="B1675" s="58" t="s">
        <v>8200</v>
      </c>
      <c r="C1675" s="58" t="s">
        <v>108</v>
      </c>
      <c r="D1675" s="61">
        <v>2860.18</v>
      </c>
    </row>
    <row r="1676" spans="1:4" ht="13.5" x14ac:dyDescent="0.25">
      <c r="A1676" s="58">
        <v>98034</v>
      </c>
      <c r="B1676" s="58" t="s">
        <v>8201</v>
      </c>
      <c r="C1676" s="58" t="s">
        <v>130</v>
      </c>
      <c r="D1676" s="61">
        <v>11153.16</v>
      </c>
    </row>
    <row r="1677" spans="1:4" ht="13.5" x14ac:dyDescent="0.25">
      <c r="A1677" s="58">
        <v>98035</v>
      </c>
      <c r="B1677" s="58" t="s">
        <v>8202</v>
      </c>
      <c r="C1677" s="58" t="s">
        <v>108</v>
      </c>
      <c r="D1677" s="61">
        <v>3092.33</v>
      </c>
    </row>
    <row r="1678" spans="1:4" ht="13.5" x14ac:dyDescent="0.25">
      <c r="A1678" s="58">
        <v>98036</v>
      </c>
      <c r="B1678" s="58" t="s">
        <v>8203</v>
      </c>
      <c r="C1678" s="58" t="s">
        <v>130</v>
      </c>
      <c r="D1678" s="61">
        <v>12447.9</v>
      </c>
    </row>
    <row r="1679" spans="1:4" ht="13.5" x14ac:dyDescent="0.25">
      <c r="A1679" s="58">
        <v>98037</v>
      </c>
      <c r="B1679" s="58" t="s">
        <v>8204</v>
      </c>
      <c r="C1679" s="58" t="s">
        <v>108</v>
      </c>
      <c r="D1679" s="61">
        <v>3329.7</v>
      </c>
    </row>
    <row r="1680" spans="1:4" ht="13.5" x14ac:dyDescent="0.25">
      <c r="A1680" s="58">
        <v>98038</v>
      </c>
      <c r="B1680" s="58" t="s">
        <v>8205</v>
      </c>
      <c r="C1680" s="58" t="s">
        <v>130</v>
      </c>
      <c r="D1680" s="61">
        <v>11387.75</v>
      </c>
    </row>
    <row r="1681" spans="1:4" ht="13.5" x14ac:dyDescent="0.25">
      <c r="A1681" s="58">
        <v>98039</v>
      </c>
      <c r="B1681" s="58" t="s">
        <v>8206</v>
      </c>
      <c r="C1681" s="58" t="s">
        <v>108</v>
      </c>
      <c r="D1681" s="61">
        <v>3097.51</v>
      </c>
    </row>
    <row r="1682" spans="1:4" ht="13.5" x14ac:dyDescent="0.25">
      <c r="A1682" s="58">
        <v>98040</v>
      </c>
      <c r="B1682" s="58" t="s">
        <v>8207</v>
      </c>
      <c r="C1682" s="58" t="s">
        <v>130</v>
      </c>
      <c r="D1682" s="61">
        <v>12877.93</v>
      </c>
    </row>
    <row r="1683" spans="1:4" ht="13.5" x14ac:dyDescent="0.25">
      <c r="A1683" s="58">
        <v>98041</v>
      </c>
      <c r="B1683" s="58" t="s">
        <v>8208</v>
      </c>
      <c r="C1683" s="58" t="s">
        <v>108</v>
      </c>
      <c r="D1683" s="61">
        <v>3329.7</v>
      </c>
    </row>
    <row r="1684" spans="1:4" ht="13.5" x14ac:dyDescent="0.25">
      <c r="A1684" s="58">
        <v>98042</v>
      </c>
      <c r="B1684" s="58" t="s">
        <v>8209</v>
      </c>
      <c r="C1684" s="58" t="s">
        <v>130</v>
      </c>
      <c r="D1684" s="61">
        <v>14368.15</v>
      </c>
    </row>
    <row r="1685" spans="1:4" ht="13.5" x14ac:dyDescent="0.25">
      <c r="A1685" s="58">
        <v>98043</v>
      </c>
      <c r="B1685" s="58" t="s">
        <v>8210</v>
      </c>
      <c r="C1685" s="58" t="s">
        <v>108</v>
      </c>
      <c r="D1685" s="61">
        <v>3567.15</v>
      </c>
    </row>
    <row r="1686" spans="1:4" ht="13.5" x14ac:dyDescent="0.25">
      <c r="A1686" s="58">
        <v>98044</v>
      </c>
      <c r="B1686" s="58" t="s">
        <v>8211</v>
      </c>
      <c r="C1686" s="58" t="s">
        <v>130</v>
      </c>
      <c r="D1686" s="61">
        <v>14602.85</v>
      </c>
    </row>
    <row r="1687" spans="1:4" ht="13.5" x14ac:dyDescent="0.25">
      <c r="A1687" s="58">
        <v>98045</v>
      </c>
      <c r="B1687" s="58" t="s">
        <v>8212</v>
      </c>
      <c r="C1687" s="58" t="s">
        <v>108</v>
      </c>
      <c r="D1687" s="61">
        <v>3567.15</v>
      </c>
    </row>
    <row r="1688" spans="1:4" ht="13.5" x14ac:dyDescent="0.25">
      <c r="A1688" s="58">
        <v>98046</v>
      </c>
      <c r="B1688" s="58" t="s">
        <v>8213</v>
      </c>
      <c r="C1688" s="58" t="s">
        <v>130</v>
      </c>
      <c r="D1688" s="61">
        <v>16288.27</v>
      </c>
    </row>
    <row r="1689" spans="1:4" ht="13.5" x14ac:dyDescent="0.25">
      <c r="A1689" s="58">
        <v>98047</v>
      </c>
      <c r="B1689" s="58" t="s">
        <v>8214</v>
      </c>
      <c r="C1689" s="58" t="s">
        <v>108</v>
      </c>
      <c r="D1689" s="61">
        <v>3804.53</v>
      </c>
    </row>
    <row r="1690" spans="1:4" ht="13.5" x14ac:dyDescent="0.25">
      <c r="A1690" s="58">
        <v>98048</v>
      </c>
      <c r="B1690" s="58" t="s">
        <v>8215</v>
      </c>
      <c r="C1690" s="58" t="s">
        <v>130</v>
      </c>
      <c r="D1690" s="61">
        <v>18208.53</v>
      </c>
    </row>
    <row r="1691" spans="1:4" ht="13.5" x14ac:dyDescent="0.25">
      <c r="A1691" s="58">
        <v>98049</v>
      </c>
      <c r="B1691" s="58" t="s">
        <v>8216</v>
      </c>
      <c r="C1691" s="58" t="s">
        <v>108</v>
      </c>
      <c r="D1691" s="61">
        <v>3991.28</v>
      </c>
    </row>
    <row r="1692" spans="1:4" ht="13.5" x14ac:dyDescent="0.25">
      <c r="A1692" s="58">
        <v>98050</v>
      </c>
      <c r="B1692" s="58" t="s">
        <v>8217</v>
      </c>
      <c r="C1692" s="58" t="s">
        <v>108</v>
      </c>
      <c r="D1692" s="60">
        <v>262.83</v>
      </c>
    </row>
    <row r="1693" spans="1:4" ht="13.5" x14ac:dyDescent="0.25">
      <c r="A1693" s="58">
        <v>98051</v>
      </c>
      <c r="B1693" s="58" t="s">
        <v>8218</v>
      </c>
      <c r="C1693" s="58" t="s">
        <v>108</v>
      </c>
      <c r="D1693" s="60">
        <v>929.48</v>
      </c>
    </row>
    <row r="1694" spans="1:4" ht="13.5" x14ac:dyDescent="0.25">
      <c r="A1694" s="58">
        <v>98405</v>
      </c>
      <c r="B1694" s="58" t="s">
        <v>8219</v>
      </c>
      <c r="C1694" s="58" t="s">
        <v>130</v>
      </c>
      <c r="D1694" s="61">
        <v>2644.08</v>
      </c>
    </row>
    <row r="1695" spans="1:4" ht="13.5" x14ac:dyDescent="0.25">
      <c r="A1695" s="58">
        <v>98406</v>
      </c>
      <c r="B1695" s="58" t="s">
        <v>8220</v>
      </c>
      <c r="C1695" s="58" t="s">
        <v>130</v>
      </c>
      <c r="D1695" s="61">
        <v>6214.93</v>
      </c>
    </row>
    <row r="1696" spans="1:4" ht="13.5" x14ac:dyDescent="0.25">
      <c r="A1696" s="58">
        <v>98407</v>
      </c>
      <c r="B1696" s="58" t="s">
        <v>8221</v>
      </c>
      <c r="C1696" s="58" t="s">
        <v>130</v>
      </c>
      <c r="D1696" s="61">
        <v>4067.09</v>
      </c>
    </row>
    <row r="1697" spans="1:4" ht="13.5" x14ac:dyDescent="0.25">
      <c r="A1697" s="58">
        <v>98408</v>
      </c>
      <c r="B1697" s="58" t="s">
        <v>8222</v>
      </c>
      <c r="C1697" s="58" t="s">
        <v>130</v>
      </c>
      <c r="D1697" s="61">
        <v>4771</v>
      </c>
    </row>
    <row r="1698" spans="1:4" ht="13.5" x14ac:dyDescent="0.25">
      <c r="A1698" s="58">
        <v>98409</v>
      </c>
      <c r="B1698" s="58" t="s">
        <v>8223</v>
      </c>
      <c r="C1698" s="58" t="s">
        <v>108</v>
      </c>
      <c r="D1698" s="60">
        <v>360.5</v>
      </c>
    </row>
    <row r="1699" spans="1:4" ht="13.5" x14ac:dyDescent="0.25">
      <c r="A1699" s="58">
        <v>98410</v>
      </c>
      <c r="B1699" s="58" t="s">
        <v>8224</v>
      </c>
      <c r="C1699" s="58" t="s">
        <v>130</v>
      </c>
      <c r="D1699" s="61">
        <v>1289.01</v>
      </c>
    </row>
    <row r="1700" spans="1:4" ht="13.5" x14ac:dyDescent="0.25">
      <c r="A1700" s="58">
        <v>99240</v>
      </c>
      <c r="B1700" s="58" t="s">
        <v>8225</v>
      </c>
      <c r="C1700" s="58" t="s">
        <v>108</v>
      </c>
      <c r="D1700" s="60">
        <v>629.12</v>
      </c>
    </row>
    <row r="1701" spans="1:4" ht="13.5" x14ac:dyDescent="0.25">
      <c r="A1701" s="58">
        <v>99241</v>
      </c>
      <c r="B1701" s="58" t="s">
        <v>8226</v>
      </c>
      <c r="C1701" s="58" t="s">
        <v>108</v>
      </c>
      <c r="D1701" s="61">
        <v>1566.77</v>
      </c>
    </row>
    <row r="1702" spans="1:4" ht="13.5" x14ac:dyDescent="0.25">
      <c r="A1702" s="58">
        <v>99242</v>
      </c>
      <c r="B1702" s="58" t="s">
        <v>8227</v>
      </c>
      <c r="C1702" s="58" t="s">
        <v>130</v>
      </c>
      <c r="D1702" s="61">
        <v>3013.18</v>
      </c>
    </row>
    <row r="1703" spans="1:4" ht="13.5" x14ac:dyDescent="0.25">
      <c r="A1703" s="58">
        <v>99243</v>
      </c>
      <c r="B1703" s="58" t="s">
        <v>8228</v>
      </c>
      <c r="C1703" s="58" t="s">
        <v>108</v>
      </c>
      <c r="D1703" s="61">
        <v>1478.06</v>
      </c>
    </row>
    <row r="1704" spans="1:4" ht="13.5" x14ac:dyDescent="0.25">
      <c r="A1704" s="58">
        <v>99244</v>
      </c>
      <c r="B1704" s="58" t="s">
        <v>8229</v>
      </c>
      <c r="C1704" s="58" t="s">
        <v>130</v>
      </c>
      <c r="D1704" s="61">
        <v>4932.0600000000004</v>
      </c>
    </row>
    <row r="1705" spans="1:4" ht="13.5" x14ac:dyDescent="0.25">
      <c r="A1705" s="58">
        <v>99246</v>
      </c>
      <c r="B1705" s="58" t="s">
        <v>8230</v>
      </c>
      <c r="C1705" s="58" t="s">
        <v>108</v>
      </c>
      <c r="D1705" s="60">
        <v>862.73</v>
      </c>
    </row>
    <row r="1706" spans="1:4" ht="13.5" x14ac:dyDescent="0.25">
      <c r="A1706" s="58">
        <v>99247</v>
      </c>
      <c r="B1706" s="58" t="s">
        <v>8231</v>
      </c>
      <c r="C1706" s="58" t="s">
        <v>108</v>
      </c>
      <c r="D1706" s="61">
        <v>1783.93</v>
      </c>
    </row>
    <row r="1707" spans="1:4" ht="13.5" x14ac:dyDescent="0.25">
      <c r="A1707" s="58">
        <v>99248</v>
      </c>
      <c r="B1707" s="58" t="s">
        <v>8232</v>
      </c>
      <c r="C1707" s="58" t="s">
        <v>130</v>
      </c>
      <c r="D1707" s="61">
        <v>3887.09</v>
      </c>
    </row>
    <row r="1708" spans="1:4" ht="13.5" x14ac:dyDescent="0.25">
      <c r="A1708" s="58">
        <v>99249</v>
      </c>
      <c r="B1708" s="58" t="s">
        <v>8233</v>
      </c>
      <c r="C1708" s="58" t="s">
        <v>108</v>
      </c>
      <c r="D1708" s="61">
        <v>1800.47</v>
      </c>
    </row>
    <row r="1709" spans="1:4" ht="13.5" x14ac:dyDescent="0.25">
      <c r="A1709" s="58">
        <v>99252</v>
      </c>
      <c r="B1709" s="58" t="s">
        <v>8234</v>
      </c>
      <c r="C1709" s="58" t="s">
        <v>130</v>
      </c>
      <c r="D1709" s="61">
        <v>2572.21</v>
      </c>
    </row>
    <row r="1710" spans="1:4" ht="13.5" x14ac:dyDescent="0.25">
      <c r="A1710" s="58">
        <v>99254</v>
      </c>
      <c r="B1710" s="58" t="s">
        <v>8235</v>
      </c>
      <c r="C1710" s="58" t="s">
        <v>108</v>
      </c>
      <c r="D1710" s="61">
        <v>1132.3900000000001</v>
      </c>
    </row>
    <row r="1711" spans="1:4" ht="13.5" x14ac:dyDescent="0.25">
      <c r="A1711" s="58">
        <v>99256</v>
      </c>
      <c r="B1711" s="58" t="s">
        <v>8236</v>
      </c>
      <c r="C1711" s="58" t="s">
        <v>130</v>
      </c>
      <c r="D1711" s="61">
        <v>5795.65</v>
      </c>
    </row>
    <row r="1712" spans="1:4" ht="13.5" x14ac:dyDescent="0.25">
      <c r="A1712" s="58">
        <v>99259</v>
      </c>
      <c r="B1712" s="58" t="s">
        <v>8237</v>
      </c>
      <c r="C1712" s="58" t="s">
        <v>130</v>
      </c>
      <c r="D1712" s="61">
        <v>3252.08</v>
      </c>
    </row>
    <row r="1713" spans="1:4" ht="13.5" x14ac:dyDescent="0.25">
      <c r="A1713" s="58">
        <v>99261</v>
      </c>
      <c r="B1713" s="58" t="s">
        <v>8238</v>
      </c>
      <c r="C1713" s="58" t="s">
        <v>108</v>
      </c>
      <c r="D1713" s="61">
        <v>1349.55</v>
      </c>
    </row>
    <row r="1714" spans="1:4" ht="13.5" x14ac:dyDescent="0.25">
      <c r="A1714" s="58">
        <v>99263</v>
      </c>
      <c r="B1714" s="58" t="s">
        <v>8239</v>
      </c>
      <c r="C1714" s="58" t="s">
        <v>108</v>
      </c>
      <c r="D1714" s="61">
        <v>2001.14</v>
      </c>
    </row>
    <row r="1715" spans="1:4" ht="13.5" x14ac:dyDescent="0.25">
      <c r="A1715" s="58">
        <v>99265</v>
      </c>
      <c r="B1715" s="58" t="s">
        <v>8240</v>
      </c>
      <c r="C1715" s="58" t="s">
        <v>130</v>
      </c>
      <c r="D1715" s="61">
        <v>3931.93</v>
      </c>
    </row>
    <row r="1716" spans="1:4" ht="13.5" x14ac:dyDescent="0.25">
      <c r="A1716" s="58">
        <v>99266</v>
      </c>
      <c r="B1716" s="58" t="s">
        <v>8241</v>
      </c>
      <c r="C1716" s="58" t="s">
        <v>108</v>
      </c>
      <c r="D1716" s="61">
        <v>1566.77</v>
      </c>
    </row>
    <row r="1717" spans="1:4" ht="13.5" x14ac:dyDescent="0.25">
      <c r="A1717" s="58">
        <v>99267</v>
      </c>
      <c r="B1717" s="58" t="s">
        <v>8242</v>
      </c>
      <c r="C1717" s="58" t="s">
        <v>130</v>
      </c>
      <c r="D1717" s="61">
        <v>4611.79</v>
      </c>
    </row>
    <row r="1718" spans="1:4" ht="13.5" x14ac:dyDescent="0.25">
      <c r="A1718" s="58">
        <v>99268</v>
      </c>
      <c r="B1718" s="58" t="s">
        <v>8243</v>
      </c>
      <c r="C1718" s="58" t="s">
        <v>130</v>
      </c>
      <c r="D1718" s="60">
        <v>510.9</v>
      </c>
    </row>
    <row r="1719" spans="1:4" ht="13.5" x14ac:dyDescent="0.25">
      <c r="A1719" s="58">
        <v>99269</v>
      </c>
      <c r="B1719" s="58" t="s">
        <v>8244</v>
      </c>
      <c r="C1719" s="58" t="s">
        <v>108</v>
      </c>
      <c r="D1719" s="61">
        <v>1783.93</v>
      </c>
    </row>
    <row r="1720" spans="1:4" ht="13.5" x14ac:dyDescent="0.25">
      <c r="A1720" s="58">
        <v>99270</v>
      </c>
      <c r="B1720" s="58" t="s">
        <v>8245</v>
      </c>
      <c r="C1720" s="58" t="s">
        <v>130</v>
      </c>
      <c r="D1720" s="60">
        <v>644.95000000000005</v>
      </c>
    </row>
    <row r="1721" spans="1:4" ht="13.5" x14ac:dyDescent="0.25">
      <c r="A1721" s="58">
        <v>99271</v>
      </c>
      <c r="B1721" s="58" t="s">
        <v>8246</v>
      </c>
      <c r="C1721" s="58" t="s">
        <v>130</v>
      </c>
      <c r="D1721" s="61">
        <v>6659.15</v>
      </c>
    </row>
    <row r="1722" spans="1:4" ht="13.5" x14ac:dyDescent="0.25">
      <c r="A1722" s="58">
        <v>99272</v>
      </c>
      <c r="B1722" s="58" t="s">
        <v>8247</v>
      </c>
      <c r="C1722" s="58" t="s">
        <v>130</v>
      </c>
      <c r="D1722" s="61">
        <v>1119.08</v>
      </c>
    </row>
    <row r="1723" spans="1:4" ht="13.5" x14ac:dyDescent="0.25">
      <c r="A1723" s="58">
        <v>99273</v>
      </c>
      <c r="B1723" s="58" t="s">
        <v>8248</v>
      </c>
      <c r="C1723" s="58" t="s">
        <v>130</v>
      </c>
      <c r="D1723" s="61">
        <v>1542.35</v>
      </c>
    </row>
    <row r="1724" spans="1:4" ht="13.5" x14ac:dyDescent="0.25">
      <c r="A1724" s="58">
        <v>99274</v>
      </c>
      <c r="B1724" s="58" t="s">
        <v>8249</v>
      </c>
      <c r="C1724" s="58" t="s">
        <v>130</v>
      </c>
      <c r="D1724" s="61">
        <v>5323.79</v>
      </c>
    </row>
    <row r="1725" spans="1:4" ht="13.5" x14ac:dyDescent="0.25">
      <c r="A1725" s="58">
        <v>99275</v>
      </c>
      <c r="B1725" s="58" t="s">
        <v>8250</v>
      </c>
      <c r="C1725" s="58" t="s">
        <v>130</v>
      </c>
      <c r="D1725" s="60">
        <v>985.26</v>
      </c>
    </row>
    <row r="1726" spans="1:4" ht="13.5" x14ac:dyDescent="0.25">
      <c r="A1726" s="58">
        <v>99276</v>
      </c>
      <c r="B1726" s="58" t="s">
        <v>8251</v>
      </c>
      <c r="C1726" s="58" t="s">
        <v>108</v>
      </c>
      <c r="D1726" s="61">
        <v>2218.37</v>
      </c>
    </row>
    <row r="1727" spans="1:4" ht="13.5" x14ac:dyDescent="0.25">
      <c r="A1727" s="58">
        <v>99277</v>
      </c>
      <c r="B1727" s="58" t="s">
        <v>8252</v>
      </c>
      <c r="C1727" s="58" t="s">
        <v>108</v>
      </c>
      <c r="D1727" s="61">
        <v>2001.14</v>
      </c>
    </row>
    <row r="1728" spans="1:4" ht="13.5" x14ac:dyDescent="0.25">
      <c r="A1728" s="58">
        <v>99278</v>
      </c>
      <c r="B1728" s="58" t="s">
        <v>8253</v>
      </c>
      <c r="C1728" s="58" t="s">
        <v>108</v>
      </c>
      <c r="D1728" s="60">
        <v>357.54</v>
      </c>
    </row>
    <row r="1729" spans="1:4" ht="13.5" x14ac:dyDescent="0.25">
      <c r="A1729" s="58">
        <v>99279</v>
      </c>
      <c r="B1729" s="58" t="s">
        <v>8254</v>
      </c>
      <c r="C1729" s="58" t="s">
        <v>130</v>
      </c>
      <c r="D1729" s="61">
        <v>6007.65</v>
      </c>
    </row>
    <row r="1730" spans="1:4" ht="13.5" x14ac:dyDescent="0.25">
      <c r="A1730" s="58">
        <v>99280</v>
      </c>
      <c r="B1730" s="58" t="s">
        <v>8255</v>
      </c>
      <c r="C1730" s="58" t="s">
        <v>130</v>
      </c>
      <c r="D1730" s="61">
        <v>2033.85</v>
      </c>
    </row>
    <row r="1731" spans="1:4" ht="13.5" x14ac:dyDescent="0.25">
      <c r="A1731" s="58">
        <v>99281</v>
      </c>
      <c r="B1731" s="58" t="s">
        <v>8256</v>
      </c>
      <c r="C1731" s="58" t="s">
        <v>108</v>
      </c>
      <c r="D1731" s="61">
        <v>2218.37</v>
      </c>
    </row>
    <row r="1732" spans="1:4" ht="13.5" x14ac:dyDescent="0.25">
      <c r="A1732" s="58">
        <v>99282</v>
      </c>
      <c r="B1732" s="58" t="s">
        <v>8257</v>
      </c>
      <c r="C1732" s="58" t="s">
        <v>108</v>
      </c>
      <c r="D1732" s="61">
        <v>2460.08</v>
      </c>
    </row>
    <row r="1733" spans="1:4" ht="13.5" x14ac:dyDescent="0.25">
      <c r="A1733" s="58">
        <v>99283</v>
      </c>
      <c r="B1733" s="58" t="s">
        <v>8258</v>
      </c>
      <c r="C1733" s="58" t="s">
        <v>108</v>
      </c>
      <c r="D1733" s="61">
        <v>1048.24</v>
      </c>
    </row>
    <row r="1734" spans="1:4" ht="13.5" x14ac:dyDescent="0.25">
      <c r="A1734" s="58">
        <v>99284</v>
      </c>
      <c r="B1734" s="58" t="s">
        <v>8259</v>
      </c>
      <c r="C1734" s="58" t="s">
        <v>130</v>
      </c>
      <c r="D1734" s="61">
        <v>7522.82</v>
      </c>
    </row>
    <row r="1735" spans="1:4" ht="13.5" x14ac:dyDescent="0.25">
      <c r="A1735" s="58">
        <v>99285</v>
      </c>
      <c r="B1735" s="58" t="s">
        <v>8260</v>
      </c>
      <c r="C1735" s="58" t="s">
        <v>130</v>
      </c>
      <c r="D1735" s="61">
        <v>1274.6300000000001</v>
      </c>
    </row>
    <row r="1736" spans="1:4" ht="13.5" x14ac:dyDescent="0.25">
      <c r="A1736" s="58">
        <v>99286</v>
      </c>
      <c r="B1736" s="58" t="s">
        <v>8261</v>
      </c>
      <c r="C1736" s="58" t="s">
        <v>130</v>
      </c>
      <c r="D1736" s="61">
        <v>6691.63</v>
      </c>
    </row>
    <row r="1737" spans="1:4" ht="13.5" x14ac:dyDescent="0.25">
      <c r="A1737" s="58">
        <v>99287</v>
      </c>
      <c r="B1737" s="58" t="s">
        <v>8262</v>
      </c>
      <c r="C1737" s="58" t="s">
        <v>130</v>
      </c>
      <c r="D1737" s="61">
        <v>9530.66</v>
      </c>
    </row>
    <row r="1738" spans="1:4" ht="13.5" x14ac:dyDescent="0.25">
      <c r="A1738" s="58">
        <v>99288</v>
      </c>
      <c r="B1738" s="58" t="s">
        <v>8263</v>
      </c>
      <c r="C1738" s="58" t="s">
        <v>108</v>
      </c>
      <c r="D1738" s="60">
        <v>472.37</v>
      </c>
    </row>
    <row r="1739" spans="1:4" ht="13.5" x14ac:dyDescent="0.25">
      <c r="A1739" s="58">
        <v>99289</v>
      </c>
      <c r="B1739" s="58" t="s">
        <v>8264</v>
      </c>
      <c r="C1739" s="58" t="s">
        <v>108</v>
      </c>
      <c r="D1739" s="61">
        <v>2435.5100000000002</v>
      </c>
    </row>
    <row r="1740" spans="1:4" ht="13.5" x14ac:dyDescent="0.25">
      <c r="A1740" s="58">
        <v>99290</v>
      </c>
      <c r="B1740" s="58" t="s">
        <v>8265</v>
      </c>
      <c r="C1740" s="58" t="s">
        <v>130</v>
      </c>
      <c r="D1740" s="61">
        <v>4043.01</v>
      </c>
    </row>
    <row r="1741" spans="1:4" ht="13.5" x14ac:dyDescent="0.25">
      <c r="A1741" s="58">
        <v>99291</v>
      </c>
      <c r="B1741" s="58" t="s">
        <v>8266</v>
      </c>
      <c r="C1741" s="58" t="s">
        <v>108</v>
      </c>
      <c r="D1741" s="61">
        <v>2435.5100000000002</v>
      </c>
    </row>
    <row r="1742" spans="1:4" ht="13.5" x14ac:dyDescent="0.25">
      <c r="A1742" s="58">
        <v>99292</v>
      </c>
      <c r="B1742" s="58" t="s">
        <v>8267</v>
      </c>
      <c r="C1742" s="58" t="s">
        <v>130</v>
      </c>
      <c r="D1742" s="61">
        <v>2519.02</v>
      </c>
    </row>
    <row r="1743" spans="1:4" ht="13.5" x14ac:dyDescent="0.25">
      <c r="A1743" s="58">
        <v>99293</v>
      </c>
      <c r="B1743" s="58" t="s">
        <v>8268</v>
      </c>
      <c r="C1743" s="58" t="s">
        <v>108</v>
      </c>
      <c r="D1743" s="61">
        <v>1263.18</v>
      </c>
    </row>
    <row r="1744" spans="1:4" ht="13.5" x14ac:dyDescent="0.25">
      <c r="A1744" s="58">
        <v>99294</v>
      </c>
      <c r="B1744" s="58" t="s">
        <v>8269</v>
      </c>
      <c r="C1744" s="58" t="s">
        <v>130</v>
      </c>
      <c r="D1744" s="61">
        <v>8386.32</v>
      </c>
    </row>
    <row r="1745" spans="1:4" ht="13.5" x14ac:dyDescent="0.25">
      <c r="A1745" s="58">
        <v>99296</v>
      </c>
      <c r="B1745" s="58" t="s">
        <v>8270</v>
      </c>
      <c r="C1745" s="58" t="s">
        <v>108</v>
      </c>
      <c r="D1745" s="61">
        <v>2677.25</v>
      </c>
    </row>
    <row r="1746" spans="1:4" ht="13.5" x14ac:dyDescent="0.25">
      <c r="A1746" s="58">
        <v>99297</v>
      </c>
      <c r="B1746" s="58" t="s">
        <v>8271</v>
      </c>
      <c r="C1746" s="58" t="s">
        <v>108</v>
      </c>
      <c r="D1746" s="61">
        <v>2673.01</v>
      </c>
    </row>
    <row r="1747" spans="1:4" ht="13.5" x14ac:dyDescent="0.25">
      <c r="A1747" s="58">
        <v>99298</v>
      </c>
      <c r="B1747" s="58" t="s">
        <v>8272</v>
      </c>
      <c r="C1747" s="58" t="s">
        <v>130</v>
      </c>
      <c r="D1747" s="61">
        <v>10781.42</v>
      </c>
    </row>
    <row r="1748" spans="1:4" ht="13.5" x14ac:dyDescent="0.25">
      <c r="A1748" s="58">
        <v>99299</v>
      </c>
      <c r="B1748" s="58" t="s">
        <v>8273</v>
      </c>
      <c r="C1748" s="58" t="s">
        <v>108</v>
      </c>
      <c r="D1748" s="61">
        <v>2894.35</v>
      </c>
    </row>
    <row r="1749" spans="1:4" ht="13.5" x14ac:dyDescent="0.25">
      <c r="A1749" s="58">
        <v>99300</v>
      </c>
      <c r="B1749" s="58" t="s">
        <v>8274</v>
      </c>
      <c r="C1749" s="58" t="s">
        <v>130</v>
      </c>
      <c r="D1749" s="61">
        <v>12032.13</v>
      </c>
    </row>
    <row r="1750" spans="1:4" ht="13.5" x14ac:dyDescent="0.25">
      <c r="A1750" s="58">
        <v>99301</v>
      </c>
      <c r="B1750" s="58" t="s">
        <v>8275</v>
      </c>
      <c r="C1750" s="58" t="s">
        <v>130</v>
      </c>
      <c r="D1750" s="61">
        <v>5961.41</v>
      </c>
    </row>
    <row r="1751" spans="1:4" ht="13.5" x14ac:dyDescent="0.25">
      <c r="A1751" s="58">
        <v>99302</v>
      </c>
      <c r="B1751" s="58" t="s">
        <v>8276</v>
      </c>
      <c r="C1751" s="58" t="s">
        <v>108</v>
      </c>
      <c r="D1751" s="61">
        <v>3115.75</v>
      </c>
    </row>
    <row r="1752" spans="1:4" ht="13.5" x14ac:dyDescent="0.25">
      <c r="A1752" s="58">
        <v>99303</v>
      </c>
      <c r="B1752" s="58" t="s">
        <v>8277</v>
      </c>
      <c r="C1752" s="58" t="s">
        <v>130</v>
      </c>
      <c r="D1752" s="61">
        <v>11007.6</v>
      </c>
    </row>
    <row r="1753" spans="1:4" ht="13.5" x14ac:dyDescent="0.25">
      <c r="A1753" s="58">
        <v>99304</v>
      </c>
      <c r="B1753" s="58" t="s">
        <v>8278</v>
      </c>
      <c r="C1753" s="58" t="s">
        <v>108</v>
      </c>
      <c r="D1753" s="61">
        <v>2898.58</v>
      </c>
    </row>
    <row r="1754" spans="1:4" ht="13.5" x14ac:dyDescent="0.25">
      <c r="A1754" s="58">
        <v>99305</v>
      </c>
      <c r="B1754" s="58" t="s">
        <v>8279</v>
      </c>
      <c r="C1754" s="58" t="s">
        <v>130</v>
      </c>
      <c r="D1754" s="61">
        <v>12447.32</v>
      </c>
    </row>
    <row r="1755" spans="1:4" ht="13.5" x14ac:dyDescent="0.25">
      <c r="A1755" s="58">
        <v>99306</v>
      </c>
      <c r="B1755" s="58" t="s">
        <v>8280</v>
      </c>
      <c r="C1755" s="58" t="s">
        <v>108</v>
      </c>
      <c r="D1755" s="61">
        <v>3115.75</v>
      </c>
    </row>
    <row r="1756" spans="1:4" ht="13.5" x14ac:dyDescent="0.25">
      <c r="A1756" s="58">
        <v>99307</v>
      </c>
      <c r="B1756" s="58" t="s">
        <v>8281</v>
      </c>
      <c r="C1756" s="58" t="s">
        <v>108</v>
      </c>
      <c r="D1756" s="61">
        <v>2021.46</v>
      </c>
    </row>
    <row r="1757" spans="1:4" ht="13.5" x14ac:dyDescent="0.25">
      <c r="A1757" s="58">
        <v>99308</v>
      </c>
      <c r="B1757" s="58" t="s">
        <v>8282</v>
      </c>
      <c r="C1757" s="58" t="s">
        <v>130</v>
      </c>
      <c r="D1757" s="61">
        <v>13887.09</v>
      </c>
    </row>
    <row r="1758" spans="1:4" ht="13.5" x14ac:dyDescent="0.25">
      <c r="A1758" s="58">
        <v>99309</v>
      </c>
      <c r="B1758" s="58" t="s">
        <v>8283</v>
      </c>
      <c r="C1758" s="58" t="s">
        <v>108</v>
      </c>
      <c r="D1758" s="61">
        <v>3337.21</v>
      </c>
    </row>
    <row r="1759" spans="1:4" ht="13.5" x14ac:dyDescent="0.25">
      <c r="A1759" s="58">
        <v>99310</v>
      </c>
      <c r="B1759" s="58" t="s">
        <v>8284</v>
      </c>
      <c r="C1759" s="58" t="s">
        <v>130</v>
      </c>
      <c r="D1759" s="61">
        <v>14113.35</v>
      </c>
    </row>
    <row r="1760" spans="1:4" ht="13.5" x14ac:dyDescent="0.25">
      <c r="A1760" s="58">
        <v>99311</v>
      </c>
      <c r="B1760" s="58" t="s">
        <v>8285</v>
      </c>
      <c r="C1760" s="58" t="s">
        <v>108</v>
      </c>
      <c r="D1760" s="61">
        <v>3337.21</v>
      </c>
    </row>
    <row r="1761" spans="1:4" ht="13.5" x14ac:dyDescent="0.25">
      <c r="A1761" s="58">
        <v>99312</v>
      </c>
      <c r="B1761" s="58" t="s">
        <v>8286</v>
      </c>
      <c r="C1761" s="58" t="s">
        <v>130</v>
      </c>
      <c r="D1761" s="61">
        <v>6992.81</v>
      </c>
    </row>
    <row r="1762" spans="1:4" ht="13.5" x14ac:dyDescent="0.25">
      <c r="A1762" s="58">
        <v>99313</v>
      </c>
      <c r="B1762" s="58" t="s">
        <v>8287</v>
      </c>
      <c r="C1762" s="58" t="s">
        <v>130</v>
      </c>
      <c r="D1762" s="61">
        <v>15741.94</v>
      </c>
    </row>
    <row r="1763" spans="1:4" ht="13.5" x14ac:dyDescent="0.25">
      <c r="A1763" s="58">
        <v>99314</v>
      </c>
      <c r="B1763" s="58" t="s">
        <v>8288</v>
      </c>
      <c r="C1763" s="58" t="s">
        <v>108</v>
      </c>
      <c r="D1763" s="61">
        <v>3558.62</v>
      </c>
    </row>
    <row r="1764" spans="1:4" ht="13.5" x14ac:dyDescent="0.25">
      <c r="A1764" s="58">
        <v>99315</v>
      </c>
      <c r="B1764" s="58" t="s">
        <v>8289</v>
      </c>
      <c r="C1764" s="58" t="s">
        <v>130</v>
      </c>
      <c r="D1764" s="61">
        <v>17596.91</v>
      </c>
    </row>
    <row r="1765" spans="1:4" ht="13.5" x14ac:dyDescent="0.25">
      <c r="A1765" s="58">
        <v>99317</v>
      </c>
      <c r="B1765" s="58" t="s">
        <v>8290</v>
      </c>
      <c r="C1765" s="58" t="s">
        <v>108</v>
      </c>
      <c r="D1765" s="61">
        <v>2238.63</v>
      </c>
    </row>
    <row r="1766" spans="1:4" ht="13.5" x14ac:dyDescent="0.25">
      <c r="A1766" s="58">
        <v>99318</v>
      </c>
      <c r="B1766" s="58" t="s">
        <v>8291</v>
      </c>
      <c r="C1766" s="58" t="s">
        <v>108</v>
      </c>
      <c r="D1766" s="60">
        <v>261.5</v>
      </c>
    </row>
    <row r="1767" spans="1:4" ht="13.5" x14ac:dyDescent="0.25">
      <c r="A1767" s="58">
        <v>99319</v>
      </c>
      <c r="B1767" s="58" t="s">
        <v>8292</v>
      </c>
      <c r="C1767" s="58" t="s">
        <v>108</v>
      </c>
      <c r="D1767" s="60">
        <v>842.15</v>
      </c>
    </row>
    <row r="1768" spans="1:4" ht="13.5" x14ac:dyDescent="0.25">
      <c r="A1768" s="58">
        <v>99320</v>
      </c>
      <c r="B1768" s="58" t="s">
        <v>8293</v>
      </c>
      <c r="C1768" s="58" t="s">
        <v>130</v>
      </c>
      <c r="D1768" s="61">
        <v>8080.6</v>
      </c>
    </row>
    <row r="1769" spans="1:4" ht="13.5" x14ac:dyDescent="0.25">
      <c r="A1769" s="58">
        <v>99321</v>
      </c>
      <c r="B1769" s="58" t="s">
        <v>8294</v>
      </c>
      <c r="C1769" s="58" t="s">
        <v>108</v>
      </c>
      <c r="D1769" s="61">
        <v>2455.86</v>
      </c>
    </row>
    <row r="1770" spans="1:4" ht="13.5" x14ac:dyDescent="0.25">
      <c r="A1770" s="58">
        <v>99322</v>
      </c>
      <c r="B1770" s="58" t="s">
        <v>8295</v>
      </c>
      <c r="C1770" s="58" t="s">
        <v>130</v>
      </c>
      <c r="D1770" s="61">
        <v>9119.1299999999992</v>
      </c>
    </row>
    <row r="1771" spans="1:4" ht="13.5" x14ac:dyDescent="0.25">
      <c r="A1771" s="58">
        <v>99323</v>
      </c>
      <c r="B1771" s="58" t="s">
        <v>8296</v>
      </c>
      <c r="C1771" s="58" t="s">
        <v>108</v>
      </c>
      <c r="D1771" s="61">
        <v>2673.01</v>
      </c>
    </row>
    <row r="1772" spans="1:4" ht="13.5" x14ac:dyDescent="0.25">
      <c r="A1772" s="58">
        <v>99324</v>
      </c>
      <c r="B1772" s="58" t="s">
        <v>8297</v>
      </c>
      <c r="C1772" s="58" t="s">
        <v>130</v>
      </c>
      <c r="D1772" s="61">
        <v>10157.700000000001</v>
      </c>
    </row>
    <row r="1773" spans="1:4" ht="13.5" x14ac:dyDescent="0.25">
      <c r="A1773" s="58">
        <v>99325</v>
      </c>
      <c r="B1773" s="58" t="s">
        <v>8298</v>
      </c>
      <c r="C1773" s="58" t="s">
        <v>108</v>
      </c>
      <c r="D1773" s="61">
        <v>2894.35</v>
      </c>
    </row>
    <row r="1774" spans="1:4" ht="13.5" x14ac:dyDescent="0.25">
      <c r="A1774" s="58">
        <v>99326</v>
      </c>
      <c r="B1774" s="58" t="s">
        <v>8299</v>
      </c>
      <c r="C1774" s="58" t="s">
        <v>130</v>
      </c>
      <c r="D1774" s="61">
        <v>8279.9</v>
      </c>
    </row>
    <row r="1775" spans="1:4" ht="13.5" x14ac:dyDescent="0.25">
      <c r="A1775" s="58">
        <v>99327</v>
      </c>
      <c r="B1775" s="58" t="s">
        <v>8300</v>
      </c>
      <c r="C1775" s="58" t="s">
        <v>108</v>
      </c>
      <c r="D1775" s="61">
        <v>3738.6</v>
      </c>
    </row>
    <row r="1776" spans="1:4" ht="13.5" x14ac:dyDescent="0.25">
      <c r="A1776" s="58">
        <v>101800</v>
      </c>
      <c r="B1776" s="58" t="s">
        <v>8301</v>
      </c>
      <c r="C1776" s="58" t="s">
        <v>130</v>
      </c>
      <c r="D1776" s="61">
        <v>1451.4</v>
      </c>
    </row>
    <row r="1777" spans="1:4" ht="13.5" x14ac:dyDescent="0.25">
      <c r="A1777" s="58">
        <v>101801</v>
      </c>
      <c r="B1777" s="58" t="s">
        <v>8302</v>
      </c>
      <c r="C1777" s="58" t="s">
        <v>130</v>
      </c>
      <c r="D1777" s="61">
        <v>1019.23</v>
      </c>
    </row>
    <row r="1778" spans="1:4" ht="13.5" x14ac:dyDescent="0.25">
      <c r="A1778" s="58">
        <v>101806</v>
      </c>
      <c r="B1778" s="58" t="s">
        <v>8303</v>
      </c>
      <c r="C1778" s="58" t="s">
        <v>130</v>
      </c>
      <c r="D1778" s="60">
        <v>502.73</v>
      </c>
    </row>
    <row r="1779" spans="1:4" ht="13.5" x14ac:dyDescent="0.25">
      <c r="A1779" s="58">
        <v>101807</v>
      </c>
      <c r="B1779" s="58" t="s">
        <v>8304</v>
      </c>
      <c r="C1779" s="58" t="s">
        <v>130</v>
      </c>
      <c r="D1779" s="60">
        <v>449.28</v>
      </c>
    </row>
    <row r="1780" spans="1:4" ht="13.5" x14ac:dyDescent="0.25">
      <c r="A1780" s="58">
        <v>101808</v>
      </c>
      <c r="B1780" s="58" t="s">
        <v>8305</v>
      </c>
      <c r="C1780" s="58" t="s">
        <v>130</v>
      </c>
      <c r="D1780" s="60">
        <v>501.93</v>
      </c>
    </row>
    <row r="1781" spans="1:4" ht="13.5" x14ac:dyDescent="0.25">
      <c r="A1781" s="58">
        <v>101809</v>
      </c>
      <c r="B1781" s="58" t="s">
        <v>8306</v>
      </c>
      <c r="C1781" s="58" t="s">
        <v>130</v>
      </c>
      <c r="D1781" s="61">
        <v>3037.28</v>
      </c>
    </row>
    <row r="1782" spans="1:4" ht="13.5" x14ac:dyDescent="0.25">
      <c r="A1782" s="58">
        <v>102139</v>
      </c>
      <c r="B1782" s="58" t="s">
        <v>8307</v>
      </c>
      <c r="C1782" s="58" t="s">
        <v>130</v>
      </c>
      <c r="D1782" s="61">
        <v>1766.89</v>
      </c>
    </row>
    <row r="1783" spans="1:4" ht="13.5" x14ac:dyDescent="0.25">
      <c r="A1783" s="58">
        <v>102141</v>
      </c>
      <c r="B1783" s="58" t="s">
        <v>8308</v>
      </c>
      <c r="C1783" s="58" t="s">
        <v>130</v>
      </c>
      <c r="D1783" s="61">
        <v>2714.21</v>
      </c>
    </row>
    <row r="1784" spans="1:4" ht="13.5" x14ac:dyDescent="0.25">
      <c r="A1784" s="58">
        <v>102142</v>
      </c>
      <c r="B1784" s="58" t="s">
        <v>8309</v>
      </c>
      <c r="C1784" s="58" t="s">
        <v>130</v>
      </c>
      <c r="D1784" s="61">
        <v>2659.04</v>
      </c>
    </row>
    <row r="1785" spans="1:4" ht="13.5" x14ac:dyDescent="0.25">
      <c r="A1785" s="58">
        <v>102457</v>
      </c>
      <c r="B1785" s="58" t="s">
        <v>8310</v>
      </c>
      <c r="C1785" s="58" t="s">
        <v>130</v>
      </c>
      <c r="D1785" s="61">
        <v>1616.6</v>
      </c>
    </row>
    <row r="1786" spans="1:4" ht="13.5" x14ac:dyDescent="0.25">
      <c r="A1786" s="58">
        <v>94263</v>
      </c>
      <c r="B1786" s="58" t="s">
        <v>8311</v>
      </c>
      <c r="C1786" s="58" t="s">
        <v>108</v>
      </c>
      <c r="D1786" s="60">
        <v>30.33</v>
      </c>
    </row>
    <row r="1787" spans="1:4" ht="13.5" x14ac:dyDescent="0.25">
      <c r="A1787" s="58">
        <v>94264</v>
      </c>
      <c r="B1787" s="58" t="s">
        <v>8312</v>
      </c>
      <c r="C1787" s="58" t="s">
        <v>108</v>
      </c>
      <c r="D1787" s="60">
        <v>33.340000000000003</v>
      </c>
    </row>
    <row r="1788" spans="1:4" ht="13.5" x14ac:dyDescent="0.25">
      <c r="A1788" s="58">
        <v>94265</v>
      </c>
      <c r="B1788" s="58" t="s">
        <v>8313</v>
      </c>
      <c r="C1788" s="58" t="s">
        <v>108</v>
      </c>
      <c r="D1788" s="60">
        <v>40.659999999999997</v>
      </c>
    </row>
    <row r="1789" spans="1:4" ht="13.5" x14ac:dyDescent="0.25">
      <c r="A1789" s="58">
        <v>94266</v>
      </c>
      <c r="B1789" s="58" t="s">
        <v>8314</v>
      </c>
      <c r="C1789" s="58" t="s">
        <v>108</v>
      </c>
      <c r="D1789" s="60">
        <v>44.09</v>
      </c>
    </row>
    <row r="1790" spans="1:4" ht="13.5" x14ac:dyDescent="0.25">
      <c r="A1790" s="58">
        <v>94267</v>
      </c>
      <c r="B1790" s="58" t="s">
        <v>8315</v>
      </c>
      <c r="C1790" s="58" t="s">
        <v>108</v>
      </c>
      <c r="D1790" s="60">
        <v>48.84</v>
      </c>
    </row>
    <row r="1791" spans="1:4" ht="13.5" x14ac:dyDescent="0.25">
      <c r="A1791" s="58">
        <v>94268</v>
      </c>
      <c r="B1791" s="58" t="s">
        <v>8316</v>
      </c>
      <c r="C1791" s="58" t="s">
        <v>108</v>
      </c>
      <c r="D1791" s="60">
        <v>52.62</v>
      </c>
    </row>
    <row r="1792" spans="1:4" ht="13.5" x14ac:dyDescent="0.25">
      <c r="A1792" s="58">
        <v>94269</v>
      </c>
      <c r="B1792" s="58" t="s">
        <v>8317</v>
      </c>
      <c r="C1792" s="58" t="s">
        <v>108</v>
      </c>
      <c r="D1792" s="60">
        <v>70.569999999999993</v>
      </c>
    </row>
    <row r="1793" spans="1:4" ht="13.5" x14ac:dyDescent="0.25">
      <c r="A1793" s="58">
        <v>94270</v>
      </c>
      <c r="B1793" s="58" t="s">
        <v>8318</v>
      </c>
      <c r="C1793" s="58" t="s">
        <v>108</v>
      </c>
      <c r="D1793" s="60">
        <v>75.86</v>
      </c>
    </row>
    <row r="1794" spans="1:4" ht="13.5" x14ac:dyDescent="0.25">
      <c r="A1794" s="58">
        <v>94271</v>
      </c>
      <c r="B1794" s="58" t="s">
        <v>8319</v>
      </c>
      <c r="C1794" s="58" t="s">
        <v>108</v>
      </c>
      <c r="D1794" s="60">
        <v>86.12</v>
      </c>
    </row>
    <row r="1795" spans="1:4" ht="13.5" x14ac:dyDescent="0.25">
      <c r="A1795" s="58">
        <v>94272</v>
      </c>
      <c r="B1795" s="58" t="s">
        <v>8320</v>
      </c>
      <c r="C1795" s="58" t="s">
        <v>108</v>
      </c>
      <c r="D1795" s="60">
        <v>93.14</v>
      </c>
    </row>
    <row r="1796" spans="1:4" ht="13.5" x14ac:dyDescent="0.25">
      <c r="A1796" s="58">
        <v>94273</v>
      </c>
      <c r="B1796" s="58" t="s">
        <v>720</v>
      </c>
      <c r="C1796" s="58" t="s">
        <v>108</v>
      </c>
      <c r="D1796" s="60">
        <v>39.69</v>
      </c>
    </row>
    <row r="1797" spans="1:4" ht="13.5" x14ac:dyDescent="0.25">
      <c r="A1797" s="58">
        <v>94274</v>
      </c>
      <c r="B1797" s="58" t="s">
        <v>8321</v>
      </c>
      <c r="C1797" s="58" t="s">
        <v>108</v>
      </c>
      <c r="D1797" s="60">
        <v>43.14</v>
      </c>
    </row>
    <row r="1798" spans="1:4" ht="13.5" x14ac:dyDescent="0.25">
      <c r="A1798" s="58">
        <v>94275</v>
      </c>
      <c r="B1798" s="58" t="s">
        <v>8322</v>
      </c>
      <c r="C1798" s="58" t="s">
        <v>108</v>
      </c>
      <c r="D1798" s="60">
        <v>35.54</v>
      </c>
    </row>
    <row r="1799" spans="1:4" ht="13.5" x14ac:dyDescent="0.25">
      <c r="A1799" s="58">
        <v>94276</v>
      </c>
      <c r="B1799" s="58" t="s">
        <v>8323</v>
      </c>
      <c r="C1799" s="58" t="s">
        <v>108</v>
      </c>
      <c r="D1799" s="60">
        <v>38.99</v>
      </c>
    </row>
    <row r="1800" spans="1:4" ht="13.5" x14ac:dyDescent="0.25">
      <c r="A1800" s="58">
        <v>94277</v>
      </c>
      <c r="B1800" s="58" t="s">
        <v>8324</v>
      </c>
      <c r="C1800" s="58" t="s">
        <v>108</v>
      </c>
      <c r="D1800" s="60">
        <v>31.52</v>
      </c>
    </row>
    <row r="1801" spans="1:4" ht="13.5" x14ac:dyDescent="0.25">
      <c r="A1801" s="58">
        <v>94278</v>
      </c>
      <c r="B1801" s="58" t="s">
        <v>8325</v>
      </c>
      <c r="C1801" s="58" t="s">
        <v>108</v>
      </c>
      <c r="D1801" s="60">
        <v>34.97</v>
      </c>
    </row>
    <row r="1802" spans="1:4" ht="13.5" x14ac:dyDescent="0.25">
      <c r="A1802" s="58">
        <v>94279</v>
      </c>
      <c r="B1802" s="58" t="s">
        <v>8326</v>
      </c>
      <c r="C1802" s="58" t="s">
        <v>108</v>
      </c>
      <c r="D1802" s="60">
        <v>35.85</v>
      </c>
    </row>
    <row r="1803" spans="1:4" ht="13.5" x14ac:dyDescent="0.25">
      <c r="A1803" s="58">
        <v>94280</v>
      </c>
      <c r="B1803" s="58" t="s">
        <v>8327</v>
      </c>
      <c r="C1803" s="58" t="s">
        <v>108</v>
      </c>
      <c r="D1803" s="60">
        <v>39.31</v>
      </c>
    </row>
    <row r="1804" spans="1:4" ht="13.5" x14ac:dyDescent="0.25">
      <c r="A1804" s="58">
        <v>94281</v>
      </c>
      <c r="B1804" s="58" t="s">
        <v>8328</v>
      </c>
      <c r="C1804" s="58" t="s">
        <v>108</v>
      </c>
      <c r="D1804" s="60">
        <v>48.77</v>
      </c>
    </row>
    <row r="1805" spans="1:4" ht="13.5" x14ac:dyDescent="0.25">
      <c r="A1805" s="58">
        <v>94282</v>
      </c>
      <c r="B1805" s="58" t="s">
        <v>8329</v>
      </c>
      <c r="C1805" s="58" t="s">
        <v>108</v>
      </c>
      <c r="D1805" s="60">
        <v>59.3</v>
      </c>
    </row>
    <row r="1806" spans="1:4" ht="13.5" x14ac:dyDescent="0.25">
      <c r="A1806" s="58">
        <v>94283</v>
      </c>
      <c r="B1806" s="58" t="s">
        <v>8330</v>
      </c>
      <c r="C1806" s="58" t="s">
        <v>108</v>
      </c>
      <c r="D1806" s="60">
        <v>63.98</v>
      </c>
    </row>
    <row r="1807" spans="1:4" ht="13.5" x14ac:dyDescent="0.25">
      <c r="A1807" s="58">
        <v>94284</v>
      </c>
      <c r="B1807" s="58" t="s">
        <v>8331</v>
      </c>
      <c r="C1807" s="58" t="s">
        <v>108</v>
      </c>
      <c r="D1807" s="60">
        <v>74.510000000000005</v>
      </c>
    </row>
    <row r="1808" spans="1:4" ht="13.5" x14ac:dyDescent="0.25">
      <c r="A1808" s="58">
        <v>94285</v>
      </c>
      <c r="B1808" s="58" t="s">
        <v>8332</v>
      </c>
      <c r="C1808" s="58" t="s">
        <v>108</v>
      </c>
      <c r="D1808" s="60">
        <v>78.7</v>
      </c>
    </row>
    <row r="1809" spans="1:4" ht="13.5" x14ac:dyDescent="0.25">
      <c r="A1809" s="58">
        <v>94286</v>
      </c>
      <c r="B1809" s="58" t="s">
        <v>8333</v>
      </c>
      <c r="C1809" s="58" t="s">
        <v>108</v>
      </c>
      <c r="D1809" s="60">
        <v>89.23</v>
      </c>
    </row>
    <row r="1810" spans="1:4" ht="13.5" x14ac:dyDescent="0.25">
      <c r="A1810" s="58">
        <v>94287</v>
      </c>
      <c r="B1810" s="58" t="s">
        <v>8334</v>
      </c>
      <c r="C1810" s="58" t="s">
        <v>108</v>
      </c>
      <c r="D1810" s="60">
        <v>37.61</v>
      </c>
    </row>
    <row r="1811" spans="1:4" ht="13.5" x14ac:dyDescent="0.25">
      <c r="A1811" s="58">
        <v>94288</v>
      </c>
      <c r="B1811" s="58" t="s">
        <v>8335</v>
      </c>
      <c r="C1811" s="58" t="s">
        <v>108</v>
      </c>
      <c r="D1811" s="60">
        <v>46.81</v>
      </c>
    </row>
    <row r="1812" spans="1:4" ht="13.5" x14ac:dyDescent="0.25">
      <c r="A1812" s="58">
        <v>94289</v>
      </c>
      <c r="B1812" s="58" t="s">
        <v>8336</v>
      </c>
      <c r="C1812" s="58" t="s">
        <v>108</v>
      </c>
      <c r="D1812" s="60">
        <v>48.45</v>
      </c>
    </row>
    <row r="1813" spans="1:4" ht="13.5" x14ac:dyDescent="0.25">
      <c r="A1813" s="58">
        <v>94290</v>
      </c>
      <c r="B1813" s="58" t="s">
        <v>8337</v>
      </c>
      <c r="C1813" s="58" t="s">
        <v>108</v>
      </c>
      <c r="D1813" s="60">
        <v>57.66</v>
      </c>
    </row>
    <row r="1814" spans="1:4" ht="13.5" x14ac:dyDescent="0.25">
      <c r="A1814" s="58">
        <v>94291</v>
      </c>
      <c r="B1814" s="58" t="s">
        <v>8338</v>
      </c>
      <c r="C1814" s="58" t="s">
        <v>108</v>
      </c>
      <c r="D1814" s="60">
        <v>58.82</v>
      </c>
    </row>
    <row r="1815" spans="1:4" ht="13.5" x14ac:dyDescent="0.25">
      <c r="A1815" s="58">
        <v>94292</v>
      </c>
      <c r="B1815" s="58" t="s">
        <v>8339</v>
      </c>
      <c r="C1815" s="58" t="s">
        <v>108</v>
      </c>
      <c r="D1815" s="60">
        <v>68.03</v>
      </c>
    </row>
    <row r="1816" spans="1:4" ht="13.5" x14ac:dyDescent="0.25">
      <c r="A1816" s="58">
        <v>94293</v>
      </c>
      <c r="B1816" s="58" t="s">
        <v>8340</v>
      </c>
      <c r="C1816" s="58" t="s">
        <v>108</v>
      </c>
      <c r="D1816" s="60">
        <v>157.4</v>
      </c>
    </row>
    <row r="1817" spans="1:4" ht="13.5" x14ac:dyDescent="0.25">
      <c r="A1817" s="58">
        <v>94294</v>
      </c>
      <c r="B1817" s="58" t="s">
        <v>8341</v>
      </c>
      <c r="C1817" s="58" t="s">
        <v>108</v>
      </c>
      <c r="D1817" s="60">
        <v>10.41</v>
      </c>
    </row>
    <row r="1818" spans="1:4" ht="13.5" x14ac:dyDescent="0.25">
      <c r="A1818" s="58">
        <v>104491</v>
      </c>
      <c r="B1818" s="58" t="s">
        <v>8342</v>
      </c>
      <c r="C1818" s="58" t="s">
        <v>108</v>
      </c>
      <c r="D1818" s="61">
        <v>3602.16</v>
      </c>
    </row>
    <row r="1819" spans="1:4" ht="13.5" x14ac:dyDescent="0.25">
      <c r="A1819" s="58">
        <v>104492</v>
      </c>
      <c r="B1819" s="58" t="s">
        <v>8343</v>
      </c>
      <c r="C1819" s="58" t="s">
        <v>108</v>
      </c>
      <c r="D1819" s="61">
        <v>4503.84</v>
      </c>
    </row>
    <row r="1820" spans="1:4" ht="13.5" x14ac:dyDescent="0.25">
      <c r="A1820" s="58">
        <v>104494</v>
      </c>
      <c r="B1820" s="58" t="s">
        <v>8344</v>
      </c>
      <c r="C1820" s="58" t="s">
        <v>108</v>
      </c>
      <c r="D1820" s="61">
        <v>6083.63</v>
      </c>
    </row>
    <row r="1821" spans="1:4" ht="13.5" x14ac:dyDescent="0.25">
      <c r="A1821" s="58">
        <v>104497</v>
      </c>
      <c r="B1821" s="58" t="s">
        <v>8345</v>
      </c>
      <c r="C1821" s="58" t="s">
        <v>108</v>
      </c>
      <c r="D1821" s="61">
        <v>7287.86</v>
      </c>
    </row>
    <row r="1822" spans="1:4" ht="13.5" x14ac:dyDescent="0.25">
      <c r="A1822" s="58">
        <v>104515</v>
      </c>
      <c r="B1822" s="58" t="s">
        <v>8346</v>
      </c>
      <c r="C1822" s="58" t="s">
        <v>6914</v>
      </c>
      <c r="D1822" s="60">
        <v>35.6</v>
      </c>
    </row>
    <row r="1823" spans="1:4" ht="13.5" x14ac:dyDescent="0.25">
      <c r="A1823" s="58">
        <v>102727</v>
      </c>
      <c r="B1823" s="58" t="s">
        <v>8347</v>
      </c>
      <c r="C1823" s="58" t="s">
        <v>6914</v>
      </c>
      <c r="D1823" s="60">
        <v>95.04</v>
      </c>
    </row>
    <row r="1824" spans="1:4" ht="13.5" x14ac:dyDescent="0.25">
      <c r="A1824" s="58">
        <v>102728</v>
      </c>
      <c r="B1824" s="58" t="s">
        <v>8348</v>
      </c>
      <c r="C1824" s="58" t="s">
        <v>112</v>
      </c>
      <c r="D1824" s="60">
        <v>14.86</v>
      </c>
    </row>
    <row r="1825" spans="1:4" ht="13.5" x14ac:dyDescent="0.25">
      <c r="A1825" s="58">
        <v>102729</v>
      </c>
      <c r="B1825" s="58" t="s">
        <v>8349</v>
      </c>
      <c r="C1825" s="58" t="s">
        <v>112</v>
      </c>
      <c r="D1825" s="60">
        <v>14.16</v>
      </c>
    </row>
    <row r="1826" spans="1:4" ht="13.5" x14ac:dyDescent="0.25">
      <c r="A1826" s="58">
        <v>102730</v>
      </c>
      <c r="B1826" s="58" t="s">
        <v>8350</v>
      </c>
      <c r="C1826" s="58" t="s">
        <v>112</v>
      </c>
      <c r="D1826" s="60">
        <v>12.74</v>
      </c>
    </row>
    <row r="1827" spans="1:4" ht="13.5" x14ac:dyDescent="0.25">
      <c r="A1827" s="58">
        <v>102731</v>
      </c>
      <c r="B1827" s="58" t="s">
        <v>8351</v>
      </c>
      <c r="C1827" s="58" t="s">
        <v>112</v>
      </c>
      <c r="D1827" s="60">
        <v>10.81</v>
      </c>
    </row>
    <row r="1828" spans="1:4" ht="13.5" x14ac:dyDescent="0.25">
      <c r="A1828" s="58">
        <v>102732</v>
      </c>
      <c r="B1828" s="58" t="s">
        <v>8352</v>
      </c>
      <c r="C1828" s="58" t="s">
        <v>112</v>
      </c>
      <c r="D1828" s="60">
        <v>10.32</v>
      </c>
    </row>
    <row r="1829" spans="1:4" ht="13.5" x14ac:dyDescent="0.25">
      <c r="A1829" s="58">
        <v>102733</v>
      </c>
      <c r="B1829" s="58" t="s">
        <v>8353</v>
      </c>
      <c r="C1829" s="58" t="s">
        <v>112</v>
      </c>
      <c r="D1829" s="60">
        <v>11.64</v>
      </c>
    </row>
    <row r="1830" spans="1:4" ht="13.5" x14ac:dyDescent="0.25">
      <c r="A1830" s="58">
        <v>102734</v>
      </c>
      <c r="B1830" s="58" t="s">
        <v>8354</v>
      </c>
      <c r="C1830" s="58" t="s">
        <v>112</v>
      </c>
      <c r="D1830" s="60">
        <v>14.18</v>
      </c>
    </row>
    <row r="1831" spans="1:4" ht="13.5" x14ac:dyDescent="0.25">
      <c r="A1831" s="58">
        <v>102735</v>
      </c>
      <c r="B1831" s="58" t="s">
        <v>8355</v>
      </c>
      <c r="C1831" s="58" t="s">
        <v>112</v>
      </c>
      <c r="D1831" s="60">
        <v>13.53</v>
      </c>
    </row>
    <row r="1832" spans="1:4" ht="13.5" x14ac:dyDescent="0.25">
      <c r="A1832" s="58">
        <v>102736</v>
      </c>
      <c r="B1832" s="58" t="s">
        <v>8356</v>
      </c>
      <c r="C1832" s="58" t="s">
        <v>7984</v>
      </c>
      <c r="D1832" s="60">
        <v>590.16999999999996</v>
      </c>
    </row>
    <row r="1833" spans="1:4" ht="13.5" x14ac:dyDescent="0.25">
      <c r="A1833" s="58">
        <v>102737</v>
      </c>
      <c r="B1833" s="58" t="s">
        <v>8357</v>
      </c>
      <c r="C1833" s="58" t="s">
        <v>130</v>
      </c>
      <c r="D1833" s="61">
        <v>1060.81</v>
      </c>
    </row>
    <row r="1834" spans="1:4" ht="13.5" x14ac:dyDescent="0.25">
      <c r="A1834" s="58">
        <v>102738</v>
      </c>
      <c r="B1834" s="58" t="s">
        <v>8358</v>
      </c>
      <c r="C1834" s="58" t="s">
        <v>130</v>
      </c>
      <c r="D1834" s="61">
        <v>2173</v>
      </c>
    </row>
    <row r="1835" spans="1:4" ht="13.5" x14ac:dyDescent="0.25">
      <c r="A1835" s="58">
        <v>102739</v>
      </c>
      <c r="B1835" s="58" t="s">
        <v>8359</v>
      </c>
      <c r="C1835" s="58" t="s">
        <v>130</v>
      </c>
      <c r="D1835" s="61">
        <v>3638.01</v>
      </c>
    </row>
    <row r="1836" spans="1:4" ht="13.5" x14ac:dyDescent="0.25">
      <c r="A1836" s="58">
        <v>102740</v>
      </c>
      <c r="B1836" s="58" t="s">
        <v>8360</v>
      </c>
      <c r="C1836" s="58" t="s">
        <v>130</v>
      </c>
      <c r="D1836" s="61">
        <v>5452.5</v>
      </c>
    </row>
    <row r="1837" spans="1:4" ht="13.5" x14ac:dyDescent="0.25">
      <c r="A1837" s="58">
        <v>102741</v>
      </c>
      <c r="B1837" s="58" t="s">
        <v>8361</v>
      </c>
      <c r="C1837" s="58" t="s">
        <v>130</v>
      </c>
      <c r="D1837" s="61">
        <v>7652.9</v>
      </c>
    </row>
    <row r="1838" spans="1:4" ht="13.5" x14ac:dyDescent="0.25">
      <c r="A1838" s="58">
        <v>102742</v>
      </c>
      <c r="B1838" s="58" t="s">
        <v>8362</v>
      </c>
      <c r="C1838" s="58" t="s">
        <v>130</v>
      </c>
      <c r="D1838" s="61">
        <v>13252.28</v>
      </c>
    </row>
    <row r="1839" spans="1:4" ht="13.5" x14ac:dyDescent="0.25">
      <c r="A1839" s="58">
        <v>102743</v>
      </c>
      <c r="B1839" s="58" t="s">
        <v>8363</v>
      </c>
      <c r="C1839" s="58" t="s">
        <v>130</v>
      </c>
      <c r="D1839" s="61">
        <v>4416.71</v>
      </c>
    </row>
    <row r="1840" spans="1:4" ht="13.5" x14ac:dyDescent="0.25">
      <c r="A1840" s="58">
        <v>102744</v>
      </c>
      <c r="B1840" s="58" t="s">
        <v>8364</v>
      </c>
      <c r="C1840" s="58" t="s">
        <v>130</v>
      </c>
      <c r="D1840" s="61">
        <v>6615.37</v>
      </c>
    </row>
    <row r="1841" spans="1:4" ht="13.5" x14ac:dyDescent="0.25">
      <c r="A1841" s="58">
        <v>102745</v>
      </c>
      <c r="B1841" s="58" t="s">
        <v>8365</v>
      </c>
      <c r="C1841" s="58" t="s">
        <v>130</v>
      </c>
      <c r="D1841" s="61">
        <v>9297.39</v>
      </c>
    </row>
    <row r="1842" spans="1:4" ht="13.5" x14ac:dyDescent="0.25">
      <c r="A1842" s="58">
        <v>102746</v>
      </c>
      <c r="B1842" s="58" t="s">
        <v>8366</v>
      </c>
      <c r="C1842" s="58" t="s">
        <v>130</v>
      </c>
      <c r="D1842" s="61">
        <v>16119.42</v>
      </c>
    </row>
    <row r="1843" spans="1:4" ht="13.5" x14ac:dyDescent="0.25">
      <c r="A1843" s="58">
        <v>102747</v>
      </c>
      <c r="B1843" s="58" t="s">
        <v>8367</v>
      </c>
      <c r="C1843" s="58" t="s">
        <v>130</v>
      </c>
      <c r="D1843" s="61">
        <v>8221.26</v>
      </c>
    </row>
    <row r="1844" spans="1:4" ht="13.5" x14ac:dyDescent="0.25">
      <c r="A1844" s="58">
        <v>102748</v>
      </c>
      <c r="B1844" s="58" t="s">
        <v>8368</v>
      </c>
      <c r="C1844" s="58" t="s">
        <v>130</v>
      </c>
      <c r="D1844" s="61">
        <v>11504.06</v>
      </c>
    </row>
    <row r="1845" spans="1:4" ht="13.5" x14ac:dyDescent="0.25">
      <c r="A1845" s="58">
        <v>102749</v>
      </c>
      <c r="B1845" s="58" t="s">
        <v>8369</v>
      </c>
      <c r="C1845" s="58" t="s">
        <v>130</v>
      </c>
      <c r="D1845" s="61">
        <v>19754.189999999999</v>
      </c>
    </row>
    <row r="1846" spans="1:4" ht="13.5" x14ac:dyDescent="0.25">
      <c r="A1846" s="58">
        <v>102750</v>
      </c>
      <c r="B1846" s="58" t="s">
        <v>8370</v>
      </c>
      <c r="C1846" s="58" t="s">
        <v>130</v>
      </c>
      <c r="D1846" s="61">
        <v>2649.85</v>
      </c>
    </row>
    <row r="1847" spans="1:4" ht="13.5" x14ac:dyDescent="0.25">
      <c r="A1847" s="58">
        <v>102751</v>
      </c>
      <c r="B1847" s="58" t="s">
        <v>8371</v>
      </c>
      <c r="C1847" s="58" t="s">
        <v>130</v>
      </c>
      <c r="D1847" s="61">
        <v>4603.8100000000004</v>
      </c>
    </row>
    <row r="1848" spans="1:4" ht="13.5" x14ac:dyDescent="0.25">
      <c r="A1848" s="58">
        <v>102752</v>
      </c>
      <c r="B1848" s="58" t="s">
        <v>8372</v>
      </c>
      <c r="C1848" s="58" t="s">
        <v>130</v>
      </c>
      <c r="D1848" s="61">
        <v>7334.89</v>
      </c>
    </row>
    <row r="1849" spans="1:4" ht="13.5" x14ac:dyDescent="0.25">
      <c r="A1849" s="58">
        <v>102753</v>
      </c>
      <c r="B1849" s="58" t="s">
        <v>8373</v>
      </c>
      <c r="C1849" s="58" t="s">
        <v>130</v>
      </c>
      <c r="D1849" s="61">
        <v>10858.42</v>
      </c>
    </row>
    <row r="1850" spans="1:4" ht="13.5" x14ac:dyDescent="0.25">
      <c r="A1850" s="58">
        <v>102754</v>
      </c>
      <c r="B1850" s="58" t="s">
        <v>8374</v>
      </c>
      <c r="C1850" s="58" t="s">
        <v>130</v>
      </c>
      <c r="D1850" s="61">
        <v>20647.689999999999</v>
      </c>
    </row>
    <row r="1851" spans="1:4" ht="13.5" x14ac:dyDescent="0.25">
      <c r="A1851" s="58">
        <v>102755</v>
      </c>
      <c r="B1851" s="58" t="s">
        <v>8375</v>
      </c>
      <c r="C1851" s="58" t="s">
        <v>130</v>
      </c>
      <c r="D1851" s="61">
        <v>10260.02</v>
      </c>
    </row>
    <row r="1852" spans="1:4" ht="13.5" x14ac:dyDescent="0.25">
      <c r="A1852" s="58">
        <v>102756</v>
      </c>
      <c r="B1852" s="58" t="s">
        <v>8376</v>
      </c>
      <c r="C1852" s="58" t="s">
        <v>130</v>
      </c>
      <c r="D1852" s="61">
        <v>15236.88</v>
      </c>
    </row>
    <row r="1853" spans="1:4" ht="13.5" x14ac:dyDescent="0.25">
      <c r="A1853" s="58">
        <v>102757</v>
      </c>
      <c r="B1853" s="58" t="s">
        <v>8377</v>
      </c>
      <c r="C1853" s="58" t="s">
        <v>130</v>
      </c>
      <c r="D1853" s="61">
        <v>28351.95</v>
      </c>
    </row>
    <row r="1854" spans="1:4" ht="13.5" x14ac:dyDescent="0.25">
      <c r="A1854" s="58">
        <v>102758</v>
      </c>
      <c r="B1854" s="58" t="s">
        <v>8378</v>
      </c>
      <c r="C1854" s="58" t="s">
        <v>130</v>
      </c>
      <c r="D1854" s="61">
        <v>13198.83</v>
      </c>
    </row>
    <row r="1855" spans="1:4" ht="13.5" x14ac:dyDescent="0.25">
      <c r="A1855" s="58">
        <v>102759</v>
      </c>
      <c r="B1855" s="58" t="s">
        <v>8379</v>
      </c>
      <c r="C1855" s="58" t="s">
        <v>130</v>
      </c>
      <c r="D1855" s="61">
        <v>19636.14</v>
      </c>
    </row>
    <row r="1856" spans="1:4" ht="13.5" x14ac:dyDescent="0.25">
      <c r="A1856" s="58">
        <v>102760</v>
      </c>
      <c r="B1856" s="58" t="s">
        <v>8380</v>
      </c>
      <c r="C1856" s="58" t="s">
        <v>130</v>
      </c>
      <c r="D1856" s="61">
        <v>36200.9</v>
      </c>
    </row>
    <row r="1857" spans="1:4" ht="13.5" x14ac:dyDescent="0.25">
      <c r="A1857" s="58">
        <v>102761</v>
      </c>
      <c r="B1857" s="58" t="s">
        <v>8381</v>
      </c>
      <c r="C1857" s="58" t="s">
        <v>130</v>
      </c>
      <c r="D1857" s="61">
        <v>12611.13</v>
      </c>
    </row>
    <row r="1858" spans="1:4" ht="13.5" x14ac:dyDescent="0.25">
      <c r="A1858" s="58">
        <v>102762</v>
      </c>
      <c r="B1858" s="58" t="s">
        <v>8382</v>
      </c>
      <c r="C1858" s="58" t="s">
        <v>130</v>
      </c>
      <c r="D1858" s="61">
        <v>19551.05</v>
      </c>
    </row>
    <row r="1859" spans="1:4" ht="13.5" x14ac:dyDescent="0.25">
      <c r="A1859" s="58">
        <v>102763</v>
      </c>
      <c r="B1859" s="58" t="s">
        <v>8383</v>
      </c>
      <c r="C1859" s="58" t="s">
        <v>130</v>
      </c>
      <c r="D1859" s="61">
        <v>27232.69</v>
      </c>
    </row>
    <row r="1860" spans="1:4" ht="13.5" x14ac:dyDescent="0.25">
      <c r="A1860" s="58">
        <v>102764</v>
      </c>
      <c r="B1860" s="58" t="s">
        <v>8384</v>
      </c>
      <c r="C1860" s="58" t="s">
        <v>130</v>
      </c>
      <c r="D1860" s="61">
        <v>38552.629999999997</v>
      </c>
    </row>
    <row r="1861" spans="1:4" ht="13.5" x14ac:dyDescent="0.25">
      <c r="A1861" s="58">
        <v>102765</v>
      </c>
      <c r="B1861" s="58" t="s">
        <v>8385</v>
      </c>
      <c r="C1861" s="58" t="s">
        <v>130</v>
      </c>
      <c r="D1861" s="61">
        <v>15715.43</v>
      </c>
    </row>
    <row r="1862" spans="1:4" ht="13.5" x14ac:dyDescent="0.25">
      <c r="A1862" s="58">
        <v>102766</v>
      </c>
      <c r="B1862" s="58" t="s">
        <v>8386</v>
      </c>
      <c r="C1862" s="58" t="s">
        <v>130</v>
      </c>
      <c r="D1862" s="61">
        <v>23752.09</v>
      </c>
    </row>
    <row r="1863" spans="1:4" ht="13.5" x14ac:dyDescent="0.25">
      <c r="A1863" s="58">
        <v>102767</v>
      </c>
      <c r="B1863" s="58" t="s">
        <v>8387</v>
      </c>
      <c r="C1863" s="58" t="s">
        <v>130</v>
      </c>
      <c r="D1863" s="61">
        <v>33329.300000000003</v>
      </c>
    </row>
    <row r="1864" spans="1:4" ht="13.5" x14ac:dyDescent="0.25">
      <c r="A1864" s="58">
        <v>102768</v>
      </c>
      <c r="B1864" s="58" t="s">
        <v>8388</v>
      </c>
      <c r="C1864" s="58" t="s">
        <v>130</v>
      </c>
      <c r="D1864" s="61">
        <v>46784.87</v>
      </c>
    </row>
    <row r="1865" spans="1:4" ht="13.5" x14ac:dyDescent="0.25">
      <c r="A1865" s="58">
        <v>102769</v>
      </c>
      <c r="B1865" s="58" t="s">
        <v>8389</v>
      </c>
      <c r="C1865" s="58" t="s">
        <v>130</v>
      </c>
      <c r="D1865" s="61">
        <v>18195.5</v>
      </c>
    </row>
    <row r="1866" spans="1:4" ht="13.5" x14ac:dyDescent="0.25">
      <c r="A1866" s="58">
        <v>102770</v>
      </c>
      <c r="B1866" s="58" t="s">
        <v>8390</v>
      </c>
      <c r="C1866" s="58" t="s">
        <v>130</v>
      </c>
      <c r="D1866" s="61">
        <v>28010.13</v>
      </c>
    </row>
    <row r="1867" spans="1:4" ht="13.5" x14ac:dyDescent="0.25">
      <c r="A1867" s="58">
        <v>102771</v>
      </c>
      <c r="B1867" s="58" t="s">
        <v>8391</v>
      </c>
      <c r="C1867" s="58" t="s">
        <v>130</v>
      </c>
      <c r="D1867" s="61">
        <v>39285.69</v>
      </c>
    </row>
    <row r="1868" spans="1:4" ht="13.5" x14ac:dyDescent="0.25">
      <c r="A1868" s="58">
        <v>102772</v>
      </c>
      <c r="B1868" s="58" t="s">
        <v>8392</v>
      </c>
      <c r="C1868" s="58" t="s">
        <v>130</v>
      </c>
      <c r="D1868" s="61">
        <v>55587.27</v>
      </c>
    </row>
    <row r="1869" spans="1:4" ht="13.5" x14ac:dyDescent="0.25">
      <c r="A1869" s="58">
        <v>102773</v>
      </c>
      <c r="B1869" s="58" t="s">
        <v>8393</v>
      </c>
      <c r="C1869" s="58" t="s">
        <v>130</v>
      </c>
      <c r="D1869" s="61">
        <v>8637.48</v>
      </c>
    </row>
    <row r="1870" spans="1:4" ht="13.5" x14ac:dyDescent="0.25">
      <c r="A1870" s="58">
        <v>102774</v>
      </c>
      <c r="B1870" s="58" t="s">
        <v>8394</v>
      </c>
      <c r="C1870" s="58" t="s">
        <v>130</v>
      </c>
      <c r="D1870" s="61">
        <v>8637.48</v>
      </c>
    </row>
    <row r="1871" spans="1:4" ht="13.5" x14ac:dyDescent="0.25">
      <c r="A1871" s="58">
        <v>102775</v>
      </c>
      <c r="B1871" s="58" t="s">
        <v>8395</v>
      </c>
      <c r="C1871" s="58" t="s">
        <v>130</v>
      </c>
      <c r="D1871" s="61">
        <v>13036.74</v>
      </c>
    </row>
    <row r="1872" spans="1:4" ht="13.5" x14ac:dyDescent="0.25">
      <c r="A1872" s="58">
        <v>102776</v>
      </c>
      <c r="B1872" s="58" t="s">
        <v>8396</v>
      </c>
      <c r="C1872" s="58" t="s">
        <v>130</v>
      </c>
      <c r="D1872" s="61">
        <v>13036.74</v>
      </c>
    </row>
    <row r="1873" spans="1:4" ht="13.5" x14ac:dyDescent="0.25">
      <c r="A1873" s="58">
        <v>102777</v>
      </c>
      <c r="B1873" s="58" t="s">
        <v>8397</v>
      </c>
      <c r="C1873" s="58" t="s">
        <v>130</v>
      </c>
      <c r="D1873" s="61">
        <v>19823.38</v>
      </c>
    </row>
    <row r="1874" spans="1:4" ht="13.5" x14ac:dyDescent="0.25">
      <c r="A1874" s="58">
        <v>102778</v>
      </c>
      <c r="B1874" s="58" t="s">
        <v>8398</v>
      </c>
      <c r="C1874" s="58" t="s">
        <v>130</v>
      </c>
      <c r="D1874" s="61">
        <v>29721.89</v>
      </c>
    </row>
    <row r="1875" spans="1:4" ht="13.5" x14ac:dyDescent="0.25">
      <c r="A1875" s="58">
        <v>102779</v>
      </c>
      <c r="B1875" s="58" t="s">
        <v>8399</v>
      </c>
      <c r="C1875" s="58" t="s">
        <v>130</v>
      </c>
      <c r="D1875" s="61">
        <v>8637.48</v>
      </c>
    </row>
    <row r="1876" spans="1:4" ht="13.5" x14ac:dyDescent="0.25">
      <c r="A1876" s="58">
        <v>102780</v>
      </c>
      <c r="B1876" s="58" t="s">
        <v>8400</v>
      </c>
      <c r="C1876" s="58" t="s">
        <v>130</v>
      </c>
      <c r="D1876" s="61">
        <v>9925.0499999999993</v>
      </c>
    </row>
    <row r="1877" spans="1:4" ht="13.5" x14ac:dyDescent="0.25">
      <c r="A1877" s="58">
        <v>102781</v>
      </c>
      <c r="B1877" s="58" t="s">
        <v>8401</v>
      </c>
      <c r="C1877" s="58" t="s">
        <v>130</v>
      </c>
      <c r="D1877" s="61">
        <v>14874.21</v>
      </c>
    </row>
    <row r="1878" spans="1:4" ht="13.5" x14ac:dyDescent="0.25">
      <c r="A1878" s="58">
        <v>102782</v>
      </c>
      <c r="B1878" s="58" t="s">
        <v>8402</v>
      </c>
      <c r="C1878" s="58" t="s">
        <v>130</v>
      </c>
      <c r="D1878" s="61">
        <v>16590.13</v>
      </c>
    </row>
    <row r="1879" spans="1:4" ht="13.5" x14ac:dyDescent="0.25">
      <c r="A1879" s="58">
        <v>102783</v>
      </c>
      <c r="B1879" s="58" t="s">
        <v>8403</v>
      </c>
      <c r="C1879" s="58" t="s">
        <v>130</v>
      </c>
      <c r="D1879" s="61">
        <v>22089.21</v>
      </c>
    </row>
    <row r="1880" spans="1:4" ht="13.5" x14ac:dyDescent="0.25">
      <c r="A1880" s="58">
        <v>102784</v>
      </c>
      <c r="B1880" s="58" t="s">
        <v>8404</v>
      </c>
      <c r="C1880" s="58" t="s">
        <v>130</v>
      </c>
      <c r="D1880" s="61">
        <v>34671.15</v>
      </c>
    </row>
    <row r="1881" spans="1:4" ht="13.5" x14ac:dyDescent="0.25">
      <c r="A1881" s="58">
        <v>102785</v>
      </c>
      <c r="B1881" s="58" t="s">
        <v>8405</v>
      </c>
      <c r="C1881" s="58" t="s">
        <v>130</v>
      </c>
      <c r="D1881" s="61">
        <v>9925.0499999999993</v>
      </c>
    </row>
    <row r="1882" spans="1:4" ht="13.5" x14ac:dyDescent="0.25">
      <c r="A1882" s="58">
        <v>102786</v>
      </c>
      <c r="B1882" s="58" t="s">
        <v>8406</v>
      </c>
      <c r="C1882" s="58" t="s">
        <v>130</v>
      </c>
      <c r="D1882" s="61">
        <v>11091.06</v>
      </c>
    </row>
    <row r="1883" spans="1:4" ht="13.5" x14ac:dyDescent="0.25">
      <c r="A1883" s="58">
        <v>102787</v>
      </c>
      <c r="B1883" s="58" t="s">
        <v>8407</v>
      </c>
      <c r="C1883" s="58" t="s">
        <v>130</v>
      </c>
      <c r="D1883" s="61">
        <v>16590.13</v>
      </c>
    </row>
    <row r="1884" spans="1:4" ht="13.5" x14ac:dyDescent="0.25">
      <c r="A1884" s="58">
        <v>102788</v>
      </c>
      <c r="B1884" s="58" t="s">
        <v>8408</v>
      </c>
      <c r="C1884" s="58" t="s">
        <v>130</v>
      </c>
      <c r="D1884" s="61">
        <v>18283.25</v>
      </c>
    </row>
    <row r="1885" spans="1:4" ht="13.5" x14ac:dyDescent="0.25">
      <c r="A1885" s="58">
        <v>102789</v>
      </c>
      <c r="B1885" s="58" t="s">
        <v>8409</v>
      </c>
      <c r="C1885" s="58" t="s">
        <v>130</v>
      </c>
      <c r="D1885" s="61">
        <v>24218.28</v>
      </c>
    </row>
    <row r="1886" spans="1:4" ht="13.5" x14ac:dyDescent="0.25">
      <c r="A1886" s="58">
        <v>102790</v>
      </c>
      <c r="B1886" s="58" t="s">
        <v>8410</v>
      </c>
      <c r="C1886" s="58" t="s">
        <v>130</v>
      </c>
      <c r="D1886" s="61">
        <v>40000.28</v>
      </c>
    </row>
    <row r="1887" spans="1:4" ht="13.5" x14ac:dyDescent="0.25">
      <c r="A1887" s="58">
        <v>102791</v>
      </c>
      <c r="B1887" s="58" t="s">
        <v>8411</v>
      </c>
      <c r="C1887" s="58" t="s">
        <v>130</v>
      </c>
      <c r="D1887" s="61">
        <v>32010.77</v>
      </c>
    </row>
    <row r="1888" spans="1:4" ht="13.5" x14ac:dyDescent="0.25">
      <c r="A1888" s="58">
        <v>102792</v>
      </c>
      <c r="B1888" s="58" t="s">
        <v>8412</v>
      </c>
      <c r="C1888" s="58" t="s">
        <v>130</v>
      </c>
      <c r="D1888" s="61">
        <v>52294.81</v>
      </c>
    </row>
    <row r="1889" spans="1:4" ht="13.5" x14ac:dyDescent="0.25">
      <c r="A1889" s="58">
        <v>102793</v>
      </c>
      <c r="B1889" s="58" t="s">
        <v>8413</v>
      </c>
      <c r="C1889" s="58" t="s">
        <v>130</v>
      </c>
      <c r="D1889" s="61">
        <v>70526.820000000007</v>
      </c>
    </row>
    <row r="1890" spans="1:4" ht="13.5" x14ac:dyDescent="0.25">
      <c r="A1890" s="58">
        <v>102794</v>
      </c>
      <c r="B1890" s="58" t="s">
        <v>8414</v>
      </c>
      <c r="C1890" s="58" t="s">
        <v>130</v>
      </c>
      <c r="D1890" s="61">
        <v>101614.28</v>
      </c>
    </row>
    <row r="1891" spans="1:4" ht="13.5" x14ac:dyDescent="0.25">
      <c r="A1891" s="58">
        <v>102795</v>
      </c>
      <c r="B1891" s="58" t="s">
        <v>8415</v>
      </c>
      <c r="C1891" s="58" t="s">
        <v>130</v>
      </c>
      <c r="D1891" s="61">
        <v>34025.26</v>
      </c>
    </row>
    <row r="1892" spans="1:4" ht="13.5" x14ac:dyDescent="0.25">
      <c r="A1892" s="58">
        <v>102796</v>
      </c>
      <c r="B1892" s="58" t="s">
        <v>8416</v>
      </c>
      <c r="C1892" s="58" t="s">
        <v>130</v>
      </c>
      <c r="D1892" s="61">
        <v>55169.49</v>
      </c>
    </row>
    <row r="1893" spans="1:4" ht="13.5" x14ac:dyDescent="0.25">
      <c r="A1893" s="58">
        <v>102797</v>
      </c>
      <c r="B1893" s="58" t="s">
        <v>8417</v>
      </c>
      <c r="C1893" s="58" t="s">
        <v>130</v>
      </c>
      <c r="D1893" s="61">
        <v>78153.81</v>
      </c>
    </row>
    <row r="1894" spans="1:4" ht="13.5" x14ac:dyDescent="0.25">
      <c r="A1894" s="58">
        <v>102798</v>
      </c>
      <c r="B1894" s="58" t="s">
        <v>8418</v>
      </c>
      <c r="C1894" s="58" t="s">
        <v>130</v>
      </c>
      <c r="D1894" s="61">
        <v>96052.31</v>
      </c>
    </row>
    <row r="1895" spans="1:4" ht="13.5" x14ac:dyDescent="0.25">
      <c r="A1895" s="58">
        <v>102799</v>
      </c>
      <c r="B1895" s="58" t="s">
        <v>8419</v>
      </c>
      <c r="C1895" s="58" t="s">
        <v>130</v>
      </c>
      <c r="D1895" s="61">
        <v>34758.47</v>
      </c>
    </row>
    <row r="1896" spans="1:4" ht="13.5" x14ac:dyDescent="0.25">
      <c r="A1896" s="58">
        <v>102800</v>
      </c>
      <c r="B1896" s="58" t="s">
        <v>8420</v>
      </c>
      <c r="C1896" s="58" t="s">
        <v>130</v>
      </c>
      <c r="D1896" s="61">
        <v>60442.29</v>
      </c>
    </row>
    <row r="1897" spans="1:4" ht="13.5" x14ac:dyDescent="0.25">
      <c r="A1897" s="58">
        <v>102801</v>
      </c>
      <c r="B1897" s="58" t="s">
        <v>8421</v>
      </c>
      <c r="C1897" s="58" t="s">
        <v>130</v>
      </c>
      <c r="D1897" s="61">
        <v>84623.02</v>
      </c>
    </row>
    <row r="1898" spans="1:4" ht="13.5" x14ac:dyDescent="0.25">
      <c r="A1898" s="58">
        <v>102802</v>
      </c>
      <c r="B1898" s="58" t="s">
        <v>8422</v>
      </c>
      <c r="C1898" s="58" t="s">
        <v>130</v>
      </c>
      <c r="D1898" s="61">
        <v>101679.14</v>
      </c>
    </row>
    <row r="1899" spans="1:4" ht="13.5" x14ac:dyDescent="0.25">
      <c r="A1899" s="58">
        <v>101570</v>
      </c>
      <c r="B1899" s="58" t="s">
        <v>8423</v>
      </c>
      <c r="C1899" s="58" t="s">
        <v>6914</v>
      </c>
      <c r="D1899" s="60">
        <v>16.97</v>
      </c>
    </row>
    <row r="1900" spans="1:4" ht="13.5" x14ac:dyDescent="0.25">
      <c r="A1900" s="58">
        <v>101571</v>
      </c>
      <c r="B1900" s="58" t="s">
        <v>8424</v>
      </c>
      <c r="C1900" s="58" t="s">
        <v>6914</v>
      </c>
      <c r="D1900" s="60">
        <v>23.77</v>
      </c>
    </row>
    <row r="1901" spans="1:4" ht="13.5" x14ac:dyDescent="0.25">
      <c r="A1901" s="58">
        <v>101572</v>
      </c>
      <c r="B1901" s="58" t="s">
        <v>8425</v>
      </c>
      <c r="C1901" s="58" t="s">
        <v>6914</v>
      </c>
      <c r="D1901" s="60">
        <v>13.19</v>
      </c>
    </row>
    <row r="1902" spans="1:4" ht="13.5" x14ac:dyDescent="0.25">
      <c r="A1902" s="58">
        <v>101573</v>
      </c>
      <c r="B1902" s="58" t="s">
        <v>8426</v>
      </c>
      <c r="C1902" s="58" t="s">
        <v>6914</v>
      </c>
      <c r="D1902" s="60">
        <v>19.989999999999998</v>
      </c>
    </row>
    <row r="1903" spans="1:4" ht="13.5" x14ac:dyDescent="0.25">
      <c r="A1903" s="58">
        <v>101574</v>
      </c>
      <c r="B1903" s="58" t="s">
        <v>8427</v>
      </c>
      <c r="C1903" s="58" t="s">
        <v>6914</v>
      </c>
      <c r="D1903" s="60">
        <v>9.8699999999999992</v>
      </c>
    </row>
    <row r="1904" spans="1:4" ht="13.5" x14ac:dyDescent="0.25">
      <c r="A1904" s="58">
        <v>101575</v>
      </c>
      <c r="B1904" s="58" t="s">
        <v>8428</v>
      </c>
      <c r="C1904" s="58" t="s">
        <v>6914</v>
      </c>
      <c r="D1904" s="60">
        <v>16.84</v>
      </c>
    </row>
    <row r="1905" spans="1:4" ht="13.5" x14ac:dyDescent="0.25">
      <c r="A1905" s="58">
        <v>101576</v>
      </c>
      <c r="B1905" s="58" t="s">
        <v>8429</v>
      </c>
      <c r="C1905" s="58" t="s">
        <v>6914</v>
      </c>
      <c r="D1905" s="60">
        <v>27.84</v>
      </c>
    </row>
    <row r="1906" spans="1:4" ht="13.5" x14ac:dyDescent="0.25">
      <c r="A1906" s="58">
        <v>101577</v>
      </c>
      <c r="B1906" s="58" t="s">
        <v>8430</v>
      </c>
      <c r="C1906" s="58" t="s">
        <v>6914</v>
      </c>
      <c r="D1906" s="60">
        <v>36.53</v>
      </c>
    </row>
    <row r="1907" spans="1:4" ht="13.5" x14ac:dyDescent="0.25">
      <c r="A1907" s="58">
        <v>101578</v>
      </c>
      <c r="B1907" s="58" t="s">
        <v>8431</v>
      </c>
      <c r="C1907" s="58" t="s">
        <v>6914</v>
      </c>
      <c r="D1907" s="60">
        <v>22.56</v>
      </c>
    </row>
    <row r="1908" spans="1:4" ht="13.5" x14ac:dyDescent="0.25">
      <c r="A1908" s="58">
        <v>101579</v>
      </c>
      <c r="B1908" s="58" t="s">
        <v>8432</v>
      </c>
      <c r="C1908" s="58" t="s">
        <v>6914</v>
      </c>
      <c r="D1908" s="60">
        <v>31.25</v>
      </c>
    </row>
    <row r="1909" spans="1:4" ht="13.5" x14ac:dyDescent="0.25">
      <c r="A1909" s="58">
        <v>101580</v>
      </c>
      <c r="B1909" s="58" t="s">
        <v>8433</v>
      </c>
      <c r="C1909" s="58" t="s">
        <v>6914</v>
      </c>
      <c r="D1909" s="60">
        <v>19.079999999999998</v>
      </c>
    </row>
    <row r="1910" spans="1:4" ht="13.5" x14ac:dyDescent="0.25">
      <c r="A1910" s="58">
        <v>101581</v>
      </c>
      <c r="B1910" s="58" t="s">
        <v>8434</v>
      </c>
      <c r="C1910" s="58" t="s">
        <v>6914</v>
      </c>
      <c r="D1910" s="60">
        <v>27.92</v>
      </c>
    </row>
    <row r="1911" spans="1:4" ht="13.5" x14ac:dyDescent="0.25">
      <c r="A1911" s="58">
        <v>101582</v>
      </c>
      <c r="B1911" s="58" t="s">
        <v>8435</v>
      </c>
      <c r="C1911" s="58" t="s">
        <v>6914</v>
      </c>
      <c r="D1911" s="60">
        <v>45.2</v>
      </c>
    </row>
    <row r="1912" spans="1:4" ht="13.5" x14ac:dyDescent="0.25">
      <c r="A1912" s="58">
        <v>101583</v>
      </c>
      <c r="B1912" s="58" t="s">
        <v>8436</v>
      </c>
      <c r="C1912" s="58" t="s">
        <v>6914</v>
      </c>
      <c r="D1912" s="60">
        <v>58.67</v>
      </c>
    </row>
    <row r="1913" spans="1:4" ht="13.5" x14ac:dyDescent="0.25">
      <c r="A1913" s="58">
        <v>101584</v>
      </c>
      <c r="B1913" s="58" t="s">
        <v>8437</v>
      </c>
      <c r="C1913" s="58" t="s">
        <v>6914</v>
      </c>
      <c r="D1913" s="60">
        <v>36.47</v>
      </c>
    </row>
    <row r="1914" spans="1:4" ht="13.5" x14ac:dyDescent="0.25">
      <c r="A1914" s="58">
        <v>101585</v>
      </c>
      <c r="B1914" s="58" t="s">
        <v>8438</v>
      </c>
      <c r="C1914" s="58" t="s">
        <v>6914</v>
      </c>
      <c r="D1914" s="60">
        <v>49.94</v>
      </c>
    </row>
    <row r="1915" spans="1:4" ht="13.5" x14ac:dyDescent="0.25">
      <c r="A1915" s="58">
        <v>101586</v>
      </c>
      <c r="B1915" s="58" t="s">
        <v>8439</v>
      </c>
      <c r="C1915" s="58" t="s">
        <v>6914</v>
      </c>
      <c r="D1915" s="60">
        <v>30.23</v>
      </c>
    </row>
    <row r="1916" spans="1:4" ht="13.5" x14ac:dyDescent="0.25">
      <c r="A1916" s="58">
        <v>101587</v>
      </c>
      <c r="B1916" s="58" t="s">
        <v>8440</v>
      </c>
      <c r="C1916" s="58" t="s">
        <v>6914</v>
      </c>
      <c r="D1916" s="60">
        <v>43.86</v>
      </c>
    </row>
    <row r="1917" spans="1:4" ht="13.5" x14ac:dyDescent="0.25">
      <c r="A1917" s="58">
        <v>101588</v>
      </c>
      <c r="B1917" s="58" t="s">
        <v>8441</v>
      </c>
      <c r="C1917" s="58" t="s">
        <v>6914</v>
      </c>
      <c r="D1917" s="60">
        <v>80.22</v>
      </c>
    </row>
    <row r="1918" spans="1:4" ht="13.5" x14ac:dyDescent="0.25">
      <c r="A1918" s="58">
        <v>101589</v>
      </c>
      <c r="B1918" s="58" t="s">
        <v>8442</v>
      </c>
      <c r="C1918" s="58" t="s">
        <v>6914</v>
      </c>
      <c r="D1918" s="60">
        <v>117.49</v>
      </c>
    </row>
    <row r="1919" spans="1:4" ht="13.5" x14ac:dyDescent="0.25">
      <c r="A1919" s="58">
        <v>101590</v>
      </c>
      <c r="B1919" s="58" t="s">
        <v>8443</v>
      </c>
      <c r="C1919" s="58" t="s">
        <v>6914</v>
      </c>
      <c r="D1919" s="60">
        <v>60.42</v>
      </c>
    </row>
    <row r="1920" spans="1:4" ht="13.5" x14ac:dyDescent="0.25">
      <c r="A1920" s="58">
        <v>101591</v>
      </c>
      <c r="B1920" s="58" t="s">
        <v>8444</v>
      </c>
      <c r="C1920" s="58" t="s">
        <v>6914</v>
      </c>
      <c r="D1920" s="60">
        <v>97.69</v>
      </c>
    </row>
    <row r="1921" spans="1:4" ht="13.5" x14ac:dyDescent="0.25">
      <c r="A1921" s="58">
        <v>101592</v>
      </c>
      <c r="B1921" s="58" t="s">
        <v>8445</v>
      </c>
      <c r="C1921" s="58" t="s">
        <v>6914</v>
      </c>
      <c r="D1921" s="60">
        <v>41.59</v>
      </c>
    </row>
    <row r="1922" spans="1:4" ht="13.5" x14ac:dyDescent="0.25">
      <c r="A1922" s="58">
        <v>101593</v>
      </c>
      <c r="B1922" s="58" t="s">
        <v>8446</v>
      </c>
      <c r="C1922" s="58" t="s">
        <v>6914</v>
      </c>
      <c r="D1922" s="60">
        <v>79</v>
      </c>
    </row>
    <row r="1923" spans="1:4" ht="13.5" x14ac:dyDescent="0.25">
      <c r="A1923" s="58">
        <v>101600</v>
      </c>
      <c r="B1923" s="58" t="s">
        <v>8447</v>
      </c>
      <c r="C1923" s="58" t="s">
        <v>6914</v>
      </c>
      <c r="D1923" s="60">
        <v>15.26</v>
      </c>
    </row>
    <row r="1924" spans="1:4" ht="13.5" x14ac:dyDescent="0.25">
      <c r="A1924" s="58">
        <v>101601</v>
      </c>
      <c r="B1924" s="58" t="s">
        <v>8448</v>
      </c>
      <c r="C1924" s="58" t="s">
        <v>6914</v>
      </c>
      <c r="D1924" s="60">
        <v>22.59</v>
      </c>
    </row>
    <row r="1925" spans="1:4" ht="13.5" x14ac:dyDescent="0.25">
      <c r="A1925" s="58">
        <v>101602</v>
      </c>
      <c r="B1925" s="58" t="s">
        <v>8449</v>
      </c>
      <c r="C1925" s="58" t="s">
        <v>6914</v>
      </c>
      <c r="D1925" s="60">
        <v>11.32</v>
      </c>
    </row>
    <row r="1926" spans="1:4" ht="13.5" x14ac:dyDescent="0.25">
      <c r="A1926" s="58">
        <v>101603</v>
      </c>
      <c r="B1926" s="58" t="s">
        <v>8450</v>
      </c>
      <c r="C1926" s="58" t="s">
        <v>6914</v>
      </c>
      <c r="D1926" s="60">
        <v>18.649999999999999</v>
      </c>
    </row>
    <row r="1927" spans="1:4" ht="13.5" x14ac:dyDescent="0.25">
      <c r="A1927" s="58">
        <v>101604</v>
      </c>
      <c r="B1927" s="58" t="s">
        <v>8451</v>
      </c>
      <c r="C1927" s="58" t="s">
        <v>6914</v>
      </c>
      <c r="D1927" s="60">
        <v>7.4</v>
      </c>
    </row>
    <row r="1928" spans="1:4" ht="13.5" x14ac:dyDescent="0.25">
      <c r="A1928" s="58">
        <v>101605</v>
      </c>
      <c r="B1928" s="58" t="s">
        <v>8452</v>
      </c>
      <c r="C1928" s="58" t="s">
        <v>6914</v>
      </c>
      <c r="D1928" s="60">
        <v>14.73</v>
      </c>
    </row>
    <row r="1929" spans="1:4" ht="13.5" x14ac:dyDescent="0.25">
      <c r="A1929" s="58">
        <v>90788</v>
      </c>
      <c r="B1929" s="58" t="s">
        <v>8453</v>
      </c>
      <c r="C1929" s="58" t="s">
        <v>130</v>
      </c>
      <c r="D1929" s="60">
        <v>967.22</v>
      </c>
    </row>
    <row r="1930" spans="1:4" ht="13.5" x14ac:dyDescent="0.25">
      <c r="A1930" s="58">
        <v>90789</v>
      </c>
      <c r="B1930" s="58" t="s">
        <v>8454</v>
      </c>
      <c r="C1930" s="58" t="s">
        <v>130</v>
      </c>
      <c r="D1930" s="60">
        <v>968.62</v>
      </c>
    </row>
    <row r="1931" spans="1:4" ht="13.5" x14ac:dyDescent="0.25">
      <c r="A1931" s="58">
        <v>90790</v>
      </c>
      <c r="B1931" s="58" t="s">
        <v>471</v>
      </c>
      <c r="C1931" s="58" t="s">
        <v>130</v>
      </c>
      <c r="D1931" s="60">
        <v>998.62</v>
      </c>
    </row>
    <row r="1932" spans="1:4" ht="13.5" x14ac:dyDescent="0.25">
      <c r="A1932" s="58">
        <v>90791</v>
      </c>
      <c r="B1932" s="58" t="s">
        <v>8455</v>
      </c>
      <c r="C1932" s="58" t="s">
        <v>130</v>
      </c>
      <c r="D1932" s="61">
        <v>1169.05</v>
      </c>
    </row>
    <row r="1933" spans="1:4" ht="13.5" x14ac:dyDescent="0.25">
      <c r="A1933" s="58">
        <v>90793</v>
      </c>
      <c r="B1933" s="58" t="s">
        <v>8456</v>
      </c>
      <c r="C1933" s="58" t="s">
        <v>130</v>
      </c>
      <c r="D1933" s="61">
        <v>1235.58</v>
      </c>
    </row>
    <row r="1934" spans="1:4" ht="13.5" x14ac:dyDescent="0.25">
      <c r="A1934" s="58">
        <v>90794</v>
      </c>
      <c r="B1934" s="58" t="s">
        <v>8457</v>
      </c>
      <c r="C1934" s="58" t="s">
        <v>130</v>
      </c>
      <c r="D1934" s="60">
        <v>815.84</v>
      </c>
    </row>
    <row r="1935" spans="1:4" ht="13.5" x14ac:dyDescent="0.25">
      <c r="A1935" s="58">
        <v>90795</v>
      </c>
      <c r="B1935" s="58" t="s">
        <v>8458</v>
      </c>
      <c r="C1935" s="58" t="s">
        <v>130</v>
      </c>
      <c r="D1935" s="60">
        <v>821.87</v>
      </c>
    </row>
    <row r="1936" spans="1:4" ht="13.5" x14ac:dyDescent="0.25">
      <c r="A1936" s="58">
        <v>90796</v>
      </c>
      <c r="B1936" s="58" t="s">
        <v>8459</v>
      </c>
      <c r="C1936" s="58" t="s">
        <v>130</v>
      </c>
      <c r="D1936" s="60">
        <v>827.88</v>
      </c>
    </row>
    <row r="1937" spans="1:4" ht="13.5" x14ac:dyDescent="0.25">
      <c r="A1937" s="58">
        <v>90797</v>
      </c>
      <c r="B1937" s="58" t="s">
        <v>8460</v>
      </c>
      <c r="C1937" s="58" t="s">
        <v>130</v>
      </c>
      <c r="D1937" s="60">
        <v>833.9</v>
      </c>
    </row>
    <row r="1938" spans="1:4" ht="13.5" x14ac:dyDescent="0.25">
      <c r="A1938" s="58">
        <v>90798</v>
      </c>
      <c r="B1938" s="58" t="s">
        <v>8461</v>
      </c>
      <c r="C1938" s="58" t="s">
        <v>130</v>
      </c>
      <c r="D1938" s="61">
        <v>1221.68</v>
      </c>
    </row>
    <row r="1939" spans="1:4" ht="13.5" x14ac:dyDescent="0.25">
      <c r="A1939" s="58">
        <v>90799</v>
      </c>
      <c r="B1939" s="58" t="s">
        <v>8462</v>
      </c>
      <c r="C1939" s="58" t="s">
        <v>130</v>
      </c>
      <c r="D1939" s="61">
        <v>1259.0899999999999</v>
      </c>
    </row>
    <row r="1940" spans="1:4" ht="13.5" x14ac:dyDescent="0.25">
      <c r="A1940" s="58">
        <v>90801</v>
      </c>
      <c r="B1940" s="58" t="s">
        <v>8463</v>
      </c>
      <c r="C1940" s="58" t="s">
        <v>130</v>
      </c>
      <c r="D1940" s="60">
        <v>240.73</v>
      </c>
    </row>
    <row r="1941" spans="1:4" ht="13.5" x14ac:dyDescent="0.25">
      <c r="A1941" s="58">
        <v>90806</v>
      </c>
      <c r="B1941" s="58" t="s">
        <v>8464</v>
      </c>
      <c r="C1941" s="58" t="s">
        <v>130</v>
      </c>
      <c r="D1941" s="60">
        <v>320.64</v>
      </c>
    </row>
    <row r="1942" spans="1:4" ht="13.5" x14ac:dyDescent="0.25">
      <c r="A1942" s="58">
        <v>90820</v>
      </c>
      <c r="B1942" s="58" t="s">
        <v>257</v>
      </c>
      <c r="C1942" s="58" t="s">
        <v>130</v>
      </c>
      <c r="D1942" s="60">
        <v>337.15</v>
      </c>
    </row>
    <row r="1943" spans="1:4" ht="13.5" x14ac:dyDescent="0.25">
      <c r="A1943" s="58">
        <v>90821</v>
      </c>
      <c r="B1943" s="58" t="s">
        <v>8465</v>
      </c>
      <c r="C1943" s="58" t="s">
        <v>130</v>
      </c>
      <c r="D1943" s="60">
        <v>343.17</v>
      </c>
    </row>
    <row r="1944" spans="1:4" ht="13.5" x14ac:dyDescent="0.25">
      <c r="A1944" s="58">
        <v>90822</v>
      </c>
      <c r="B1944" s="58" t="s">
        <v>185</v>
      </c>
      <c r="C1944" s="58" t="s">
        <v>130</v>
      </c>
      <c r="D1944" s="60">
        <v>369.31</v>
      </c>
    </row>
    <row r="1945" spans="1:4" ht="13.5" x14ac:dyDescent="0.25">
      <c r="A1945" s="58">
        <v>90823</v>
      </c>
      <c r="B1945" s="58" t="s">
        <v>8466</v>
      </c>
      <c r="C1945" s="58" t="s">
        <v>130</v>
      </c>
      <c r="D1945" s="60">
        <v>461.59</v>
      </c>
    </row>
    <row r="1946" spans="1:4" ht="13.5" x14ac:dyDescent="0.25">
      <c r="A1946" s="58">
        <v>90824</v>
      </c>
      <c r="B1946" s="58" t="s">
        <v>8467</v>
      </c>
      <c r="C1946" s="58" t="s">
        <v>130</v>
      </c>
      <c r="D1946" s="60">
        <v>672.43</v>
      </c>
    </row>
    <row r="1947" spans="1:4" ht="13.5" x14ac:dyDescent="0.25">
      <c r="A1947" s="58">
        <v>90825</v>
      </c>
      <c r="B1947" s="58" t="s">
        <v>8468</v>
      </c>
      <c r="C1947" s="58" t="s">
        <v>130</v>
      </c>
      <c r="D1947" s="60">
        <v>752.08</v>
      </c>
    </row>
    <row r="1948" spans="1:4" ht="13.5" x14ac:dyDescent="0.25">
      <c r="A1948" s="58">
        <v>90830</v>
      </c>
      <c r="B1948" s="58" t="s">
        <v>8469</v>
      </c>
      <c r="C1948" s="58" t="s">
        <v>130</v>
      </c>
      <c r="D1948" s="60">
        <v>161.83000000000001</v>
      </c>
    </row>
    <row r="1949" spans="1:4" ht="13.5" x14ac:dyDescent="0.25">
      <c r="A1949" s="58">
        <v>90831</v>
      </c>
      <c r="B1949" s="58" t="s">
        <v>479</v>
      </c>
      <c r="C1949" s="58" t="s">
        <v>130</v>
      </c>
      <c r="D1949" s="60">
        <v>142.52000000000001</v>
      </c>
    </row>
    <row r="1950" spans="1:4" ht="13.5" x14ac:dyDescent="0.25">
      <c r="A1950" s="58">
        <v>90841</v>
      </c>
      <c r="B1950" s="58" t="s">
        <v>8470</v>
      </c>
      <c r="C1950" s="58" t="s">
        <v>130</v>
      </c>
      <c r="D1950" s="60">
        <v>885.36</v>
      </c>
    </row>
    <row r="1951" spans="1:4" ht="13.5" x14ac:dyDescent="0.25">
      <c r="A1951" s="58">
        <v>90842</v>
      </c>
      <c r="B1951" s="58" t="s">
        <v>8471</v>
      </c>
      <c r="C1951" s="58" t="s">
        <v>130</v>
      </c>
      <c r="D1951" s="60">
        <v>893.15</v>
      </c>
    </row>
    <row r="1952" spans="1:4" ht="13.5" x14ac:dyDescent="0.25">
      <c r="A1952" s="58">
        <v>90843</v>
      </c>
      <c r="B1952" s="58" t="s">
        <v>8472</v>
      </c>
      <c r="C1952" s="58" t="s">
        <v>130</v>
      </c>
      <c r="D1952" s="60">
        <v>940.38</v>
      </c>
    </row>
    <row r="1953" spans="1:4" ht="13.5" x14ac:dyDescent="0.25">
      <c r="A1953" s="58">
        <v>90844</v>
      </c>
      <c r="B1953" s="58" t="s">
        <v>8473</v>
      </c>
      <c r="C1953" s="58" t="s">
        <v>130</v>
      </c>
      <c r="D1953" s="61">
        <v>1034.43</v>
      </c>
    </row>
    <row r="1954" spans="1:4" ht="13.5" x14ac:dyDescent="0.25">
      <c r="A1954" s="58">
        <v>90845</v>
      </c>
      <c r="B1954" s="58" t="s">
        <v>8474</v>
      </c>
      <c r="C1954" s="58" t="s">
        <v>130</v>
      </c>
      <c r="D1954" s="61">
        <v>1243.5</v>
      </c>
    </row>
    <row r="1955" spans="1:4" ht="13.5" x14ac:dyDescent="0.25">
      <c r="A1955" s="58">
        <v>90846</v>
      </c>
      <c r="B1955" s="58" t="s">
        <v>8475</v>
      </c>
      <c r="C1955" s="58" t="s">
        <v>130</v>
      </c>
      <c r="D1955" s="61">
        <v>1324.92</v>
      </c>
    </row>
    <row r="1956" spans="1:4" ht="13.5" x14ac:dyDescent="0.25">
      <c r="A1956" s="58">
        <v>90847</v>
      </c>
      <c r="B1956" s="58" t="s">
        <v>8476</v>
      </c>
      <c r="C1956" s="58" t="s">
        <v>130</v>
      </c>
      <c r="D1956" s="60">
        <v>742.84</v>
      </c>
    </row>
    <row r="1957" spans="1:4" ht="13.5" x14ac:dyDescent="0.25">
      <c r="A1957" s="58">
        <v>90848</v>
      </c>
      <c r="B1957" s="58" t="s">
        <v>8477</v>
      </c>
      <c r="C1957" s="58" t="s">
        <v>130</v>
      </c>
      <c r="D1957" s="60">
        <v>750.63</v>
      </c>
    </row>
    <row r="1958" spans="1:4" ht="13.5" x14ac:dyDescent="0.25">
      <c r="A1958" s="58">
        <v>90849</v>
      </c>
      <c r="B1958" s="58" t="s">
        <v>8478</v>
      </c>
      <c r="C1958" s="58" t="s">
        <v>130</v>
      </c>
      <c r="D1958" s="60">
        <v>778.55</v>
      </c>
    </row>
    <row r="1959" spans="1:4" ht="13.5" x14ac:dyDescent="0.25">
      <c r="A1959" s="58">
        <v>90850</v>
      </c>
      <c r="B1959" s="58" t="s">
        <v>8479</v>
      </c>
      <c r="C1959" s="58" t="s">
        <v>130</v>
      </c>
      <c r="D1959" s="60">
        <v>872.6</v>
      </c>
    </row>
    <row r="1960" spans="1:4" ht="13.5" x14ac:dyDescent="0.25">
      <c r="A1960" s="58">
        <v>90851</v>
      </c>
      <c r="B1960" s="58" t="s">
        <v>8480</v>
      </c>
      <c r="C1960" s="58" t="s">
        <v>130</v>
      </c>
      <c r="D1960" s="61">
        <v>1081.67</v>
      </c>
    </row>
    <row r="1961" spans="1:4" ht="13.5" x14ac:dyDescent="0.25">
      <c r="A1961" s="58">
        <v>90852</v>
      </c>
      <c r="B1961" s="58" t="s">
        <v>8481</v>
      </c>
      <c r="C1961" s="58" t="s">
        <v>130</v>
      </c>
      <c r="D1961" s="61">
        <v>1163.0899999999999</v>
      </c>
    </row>
    <row r="1962" spans="1:4" ht="13.5" x14ac:dyDescent="0.25">
      <c r="A1962" s="58">
        <v>91009</v>
      </c>
      <c r="B1962" s="58" t="s">
        <v>8482</v>
      </c>
      <c r="C1962" s="58" t="s">
        <v>130</v>
      </c>
      <c r="D1962" s="60">
        <v>350.39</v>
      </c>
    </row>
    <row r="1963" spans="1:4" ht="13.5" x14ac:dyDescent="0.25">
      <c r="A1963" s="58">
        <v>91010</v>
      </c>
      <c r="B1963" s="58" t="s">
        <v>8483</v>
      </c>
      <c r="C1963" s="58" t="s">
        <v>130</v>
      </c>
      <c r="D1963" s="60">
        <v>357.04</v>
      </c>
    </row>
    <row r="1964" spans="1:4" ht="13.5" x14ac:dyDescent="0.25">
      <c r="A1964" s="58">
        <v>91011</v>
      </c>
      <c r="B1964" s="58" t="s">
        <v>8484</v>
      </c>
      <c r="C1964" s="58" t="s">
        <v>130</v>
      </c>
      <c r="D1964" s="60">
        <v>423.07</v>
      </c>
    </row>
    <row r="1965" spans="1:4" ht="13.5" x14ac:dyDescent="0.25">
      <c r="A1965" s="58">
        <v>91012</v>
      </c>
      <c r="B1965" s="58" t="s">
        <v>8485</v>
      </c>
      <c r="C1965" s="58" t="s">
        <v>130</v>
      </c>
      <c r="D1965" s="60">
        <v>473.32</v>
      </c>
    </row>
    <row r="1966" spans="1:4" ht="13.5" x14ac:dyDescent="0.25">
      <c r="A1966" s="58">
        <v>91013</v>
      </c>
      <c r="B1966" s="58" t="s">
        <v>8486</v>
      </c>
      <c r="C1966" s="58" t="s">
        <v>130</v>
      </c>
      <c r="D1966" s="60">
        <v>756.08</v>
      </c>
    </row>
    <row r="1967" spans="1:4" ht="13.5" x14ac:dyDescent="0.25">
      <c r="A1967" s="58">
        <v>91014</v>
      </c>
      <c r="B1967" s="58" t="s">
        <v>8487</v>
      </c>
      <c r="C1967" s="58" t="s">
        <v>130</v>
      </c>
      <c r="D1967" s="60">
        <v>764.5</v>
      </c>
    </row>
    <row r="1968" spans="1:4" ht="13.5" x14ac:dyDescent="0.25">
      <c r="A1968" s="58">
        <v>91015</v>
      </c>
      <c r="B1968" s="58" t="s">
        <v>8488</v>
      </c>
      <c r="C1968" s="58" t="s">
        <v>130</v>
      </c>
      <c r="D1968" s="60">
        <v>832.31</v>
      </c>
    </row>
    <row r="1969" spans="1:4" ht="13.5" x14ac:dyDescent="0.25">
      <c r="A1969" s="58">
        <v>91016</v>
      </c>
      <c r="B1969" s="58" t="s">
        <v>8489</v>
      </c>
      <c r="C1969" s="58" t="s">
        <v>130</v>
      </c>
      <c r="D1969" s="60">
        <v>884.33</v>
      </c>
    </row>
    <row r="1970" spans="1:4" ht="13.5" x14ac:dyDescent="0.25">
      <c r="A1970" s="58">
        <v>91287</v>
      </c>
      <c r="B1970" s="58" t="s">
        <v>8490</v>
      </c>
      <c r="C1970" s="58" t="s">
        <v>130</v>
      </c>
      <c r="D1970" s="60">
        <v>180.13</v>
      </c>
    </row>
    <row r="1971" spans="1:4" ht="13.5" x14ac:dyDescent="0.25">
      <c r="A1971" s="58">
        <v>91292</v>
      </c>
      <c r="B1971" s="58" t="s">
        <v>8491</v>
      </c>
      <c r="C1971" s="58" t="s">
        <v>130</v>
      </c>
      <c r="D1971" s="60">
        <v>260.04000000000002</v>
      </c>
    </row>
    <row r="1972" spans="1:4" ht="13.5" x14ac:dyDescent="0.25">
      <c r="A1972" s="58">
        <v>91295</v>
      </c>
      <c r="B1972" s="58" t="s">
        <v>8492</v>
      </c>
      <c r="C1972" s="58" t="s">
        <v>130</v>
      </c>
      <c r="D1972" s="60">
        <v>361.85</v>
      </c>
    </row>
    <row r="1973" spans="1:4" ht="13.5" x14ac:dyDescent="0.25">
      <c r="A1973" s="58">
        <v>91296</v>
      </c>
      <c r="B1973" s="58" t="s">
        <v>8493</v>
      </c>
      <c r="C1973" s="58" t="s">
        <v>130</v>
      </c>
      <c r="D1973" s="60">
        <v>389.07</v>
      </c>
    </row>
    <row r="1974" spans="1:4" ht="13.5" x14ac:dyDescent="0.25">
      <c r="A1974" s="58">
        <v>91297</v>
      </c>
      <c r="B1974" s="58" t="s">
        <v>8494</v>
      </c>
      <c r="C1974" s="58" t="s">
        <v>130</v>
      </c>
      <c r="D1974" s="60">
        <v>430.71</v>
      </c>
    </row>
    <row r="1975" spans="1:4" ht="13.5" x14ac:dyDescent="0.25">
      <c r="A1975" s="58">
        <v>91298</v>
      </c>
      <c r="B1975" s="58" t="s">
        <v>8495</v>
      </c>
      <c r="C1975" s="58" t="s">
        <v>130</v>
      </c>
      <c r="D1975" s="61">
        <v>1015.38</v>
      </c>
    </row>
    <row r="1976" spans="1:4" ht="13.5" x14ac:dyDescent="0.25">
      <c r="A1976" s="58">
        <v>91299</v>
      </c>
      <c r="B1976" s="58" t="s">
        <v>8496</v>
      </c>
      <c r="C1976" s="58" t="s">
        <v>130</v>
      </c>
      <c r="D1976" s="61">
        <v>1432.35</v>
      </c>
    </row>
    <row r="1977" spans="1:4" ht="13.5" x14ac:dyDescent="0.25">
      <c r="A1977" s="58">
        <v>91304</v>
      </c>
      <c r="B1977" s="58" t="s">
        <v>8497</v>
      </c>
      <c r="C1977" s="58" t="s">
        <v>130</v>
      </c>
      <c r="D1977" s="60">
        <v>96.29</v>
      </c>
    </row>
    <row r="1978" spans="1:4" ht="13.5" x14ac:dyDescent="0.25">
      <c r="A1978" s="58">
        <v>91305</v>
      </c>
      <c r="B1978" s="58" t="s">
        <v>189</v>
      </c>
      <c r="C1978" s="58" t="s">
        <v>130</v>
      </c>
      <c r="D1978" s="60">
        <v>97.43</v>
      </c>
    </row>
    <row r="1979" spans="1:4" ht="13.5" x14ac:dyDescent="0.25">
      <c r="A1979" s="58">
        <v>91306</v>
      </c>
      <c r="B1979" s="58" t="s">
        <v>476</v>
      </c>
      <c r="C1979" s="58" t="s">
        <v>130</v>
      </c>
      <c r="D1979" s="60">
        <v>142.52000000000001</v>
      </c>
    </row>
    <row r="1980" spans="1:4" ht="13.5" x14ac:dyDescent="0.25">
      <c r="A1980" s="58">
        <v>91307</v>
      </c>
      <c r="B1980" s="58" t="s">
        <v>8498</v>
      </c>
      <c r="C1980" s="58" t="s">
        <v>130</v>
      </c>
      <c r="D1980" s="60">
        <v>82.22</v>
      </c>
    </row>
    <row r="1981" spans="1:4" ht="13.5" x14ac:dyDescent="0.25">
      <c r="A1981" s="58">
        <v>91312</v>
      </c>
      <c r="B1981" s="58" t="s">
        <v>8499</v>
      </c>
      <c r="C1981" s="58" t="s">
        <v>130</v>
      </c>
      <c r="D1981" s="60">
        <v>753.56</v>
      </c>
    </row>
    <row r="1982" spans="1:4" ht="13.5" x14ac:dyDescent="0.25">
      <c r="A1982" s="58">
        <v>91313</v>
      </c>
      <c r="B1982" s="58" t="s">
        <v>8500</v>
      </c>
      <c r="C1982" s="58" t="s">
        <v>130</v>
      </c>
      <c r="D1982" s="60">
        <v>745.6</v>
      </c>
    </row>
    <row r="1983" spans="1:4" ht="13.5" x14ac:dyDescent="0.25">
      <c r="A1983" s="58">
        <v>91314</v>
      </c>
      <c r="B1983" s="58" t="s">
        <v>8501</v>
      </c>
      <c r="C1983" s="58" t="s">
        <v>130</v>
      </c>
      <c r="D1983" s="60">
        <v>787.04</v>
      </c>
    </row>
    <row r="1984" spans="1:4" ht="13.5" x14ac:dyDescent="0.25">
      <c r="A1984" s="58">
        <v>91315</v>
      </c>
      <c r="B1984" s="58" t="s">
        <v>8502</v>
      </c>
      <c r="C1984" s="58" t="s">
        <v>130</v>
      </c>
      <c r="D1984" s="60">
        <v>880.54</v>
      </c>
    </row>
    <row r="1985" spans="1:4" ht="13.5" x14ac:dyDescent="0.25">
      <c r="A1985" s="58">
        <v>91316</v>
      </c>
      <c r="B1985" s="58" t="s">
        <v>8503</v>
      </c>
      <c r="C1985" s="58" t="s">
        <v>130</v>
      </c>
      <c r="D1985" s="61">
        <v>1090.1600000000001</v>
      </c>
    </row>
    <row r="1986" spans="1:4" ht="13.5" x14ac:dyDescent="0.25">
      <c r="A1986" s="58">
        <v>91317</v>
      </c>
      <c r="B1986" s="58" t="s">
        <v>8504</v>
      </c>
      <c r="C1986" s="58" t="s">
        <v>130</v>
      </c>
      <c r="D1986" s="61">
        <v>1171.03</v>
      </c>
    </row>
    <row r="1987" spans="1:4" ht="13.5" x14ac:dyDescent="0.25">
      <c r="A1987" s="58">
        <v>91318</v>
      </c>
      <c r="B1987" s="58" t="s">
        <v>8505</v>
      </c>
      <c r="C1987" s="58" t="s">
        <v>130</v>
      </c>
      <c r="D1987" s="60">
        <v>656.13</v>
      </c>
    </row>
    <row r="1988" spans="1:4" ht="13.5" x14ac:dyDescent="0.25">
      <c r="A1988" s="58">
        <v>91319</v>
      </c>
      <c r="B1988" s="58" t="s">
        <v>8506</v>
      </c>
      <c r="C1988" s="58" t="s">
        <v>130</v>
      </c>
      <c r="D1988" s="60">
        <v>663.38</v>
      </c>
    </row>
    <row r="1989" spans="1:4" ht="13.5" x14ac:dyDescent="0.25">
      <c r="A1989" s="58">
        <v>91320</v>
      </c>
      <c r="B1989" s="58" t="s">
        <v>8507</v>
      </c>
      <c r="C1989" s="58" t="s">
        <v>130</v>
      </c>
      <c r="D1989" s="60">
        <v>690.75</v>
      </c>
    </row>
    <row r="1990" spans="1:4" ht="13.5" x14ac:dyDescent="0.25">
      <c r="A1990" s="58">
        <v>91321</v>
      </c>
      <c r="B1990" s="58" t="s">
        <v>8508</v>
      </c>
      <c r="C1990" s="58" t="s">
        <v>130</v>
      </c>
      <c r="D1990" s="60">
        <v>784.25</v>
      </c>
    </row>
    <row r="1991" spans="1:4" ht="13.5" x14ac:dyDescent="0.25">
      <c r="A1991" s="58">
        <v>91322</v>
      </c>
      <c r="B1991" s="58" t="s">
        <v>8509</v>
      </c>
      <c r="C1991" s="58" t="s">
        <v>130</v>
      </c>
      <c r="D1991" s="60">
        <v>993.87</v>
      </c>
    </row>
    <row r="1992" spans="1:4" ht="13.5" x14ac:dyDescent="0.25">
      <c r="A1992" s="58">
        <v>91323</v>
      </c>
      <c r="B1992" s="58" t="s">
        <v>8510</v>
      </c>
      <c r="C1992" s="58" t="s">
        <v>130</v>
      </c>
      <c r="D1992" s="61">
        <v>1074.74</v>
      </c>
    </row>
    <row r="1993" spans="1:4" ht="13.5" x14ac:dyDescent="0.25">
      <c r="A1993" s="58">
        <v>91324</v>
      </c>
      <c r="B1993" s="58" t="s">
        <v>8511</v>
      </c>
      <c r="C1993" s="58" t="s">
        <v>130</v>
      </c>
      <c r="D1993" s="60">
        <v>669.37</v>
      </c>
    </row>
    <row r="1994" spans="1:4" ht="13.5" x14ac:dyDescent="0.25">
      <c r="A1994" s="58">
        <v>91325</v>
      </c>
      <c r="B1994" s="58" t="s">
        <v>8512</v>
      </c>
      <c r="C1994" s="58" t="s">
        <v>130</v>
      </c>
      <c r="D1994" s="60">
        <v>677.25</v>
      </c>
    </row>
    <row r="1995" spans="1:4" ht="13.5" x14ac:dyDescent="0.25">
      <c r="A1995" s="58">
        <v>91326</v>
      </c>
      <c r="B1995" s="58" t="s">
        <v>8513</v>
      </c>
      <c r="C1995" s="58" t="s">
        <v>130</v>
      </c>
      <c r="D1995" s="60">
        <v>744.51</v>
      </c>
    </row>
    <row r="1996" spans="1:4" ht="13.5" x14ac:dyDescent="0.25">
      <c r="A1996" s="58">
        <v>91327</v>
      </c>
      <c r="B1996" s="58" t="s">
        <v>8514</v>
      </c>
      <c r="C1996" s="58" t="s">
        <v>130</v>
      </c>
      <c r="D1996" s="60">
        <v>795.98</v>
      </c>
    </row>
    <row r="1997" spans="1:4" ht="13.5" x14ac:dyDescent="0.25">
      <c r="A1997" s="58">
        <v>91328</v>
      </c>
      <c r="B1997" s="58" t="s">
        <v>8515</v>
      </c>
      <c r="C1997" s="58" t="s">
        <v>130</v>
      </c>
      <c r="D1997" s="60">
        <v>767.54</v>
      </c>
    </row>
    <row r="1998" spans="1:4" ht="13.5" x14ac:dyDescent="0.25">
      <c r="A1998" s="58">
        <v>91329</v>
      </c>
      <c r="B1998" s="58" t="s">
        <v>8516</v>
      </c>
      <c r="C1998" s="58" t="s">
        <v>130</v>
      </c>
      <c r="D1998" s="60">
        <v>680.83</v>
      </c>
    </row>
    <row r="1999" spans="1:4" ht="13.5" x14ac:dyDescent="0.25">
      <c r="A1999" s="58">
        <v>91330</v>
      </c>
      <c r="B1999" s="58" t="s">
        <v>8517</v>
      </c>
      <c r="C1999" s="58" t="s">
        <v>130</v>
      </c>
      <c r="D1999" s="60">
        <v>796.53</v>
      </c>
    </row>
    <row r="2000" spans="1:4" ht="13.5" x14ac:dyDescent="0.25">
      <c r="A2000" s="58">
        <v>91331</v>
      </c>
      <c r="B2000" s="58" t="s">
        <v>8518</v>
      </c>
      <c r="C2000" s="58" t="s">
        <v>130</v>
      </c>
      <c r="D2000" s="60">
        <v>709.28</v>
      </c>
    </row>
    <row r="2001" spans="1:4" ht="13.5" x14ac:dyDescent="0.25">
      <c r="A2001" s="58">
        <v>91332</v>
      </c>
      <c r="B2001" s="58" t="s">
        <v>8519</v>
      </c>
      <c r="C2001" s="58" t="s">
        <v>130</v>
      </c>
      <c r="D2001" s="60">
        <v>839.95</v>
      </c>
    </row>
    <row r="2002" spans="1:4" ht="13.5" x14ac:dyDescent="0.25">
      <c r="A2002" s="58">
        <v>91333</v>
      </c>
      <c r="B2002" s="58" t="s">
        <v>8520</v>
      </c>
      <c r="C2002" s="58" t="s">
        <v>130</v>
      </c>
      <c r="D2002" s="60">
        <v>752.15</v>
      </c>
    </row>
    <row r="2003" spans="1:4" ht="13.5" x14ac:dyDescent="0.25">
      <c r="A2003" s="58">
        <v>91334</v>
      </c>
      <c r="B2003" s="58" t="s">
        <v>8521</v>
      </c>
      <c r="C2003" s="58" t="s">
        <v>130</v>
      </c>
      <c r="D2003" s="61">
        <v>1424.62</v>
      </c>
    </row>
    <row r="2004" spans="1:4" ht="13.5" x14ac:dyDescent="0.25">
      <c r="A2004" s="58">
        <v>91335</v>
      </c>
      <c r="B2004" s="58" t="s">
        <v>8522</v>
      </c>
      <c r="C2004" s="58" t="s">
        <v>130</v>
      </c>
      <c r="D2004" s="61">
        <v>1336.82</v>
      </c>
    </row>
    <row r="2005" spans="1:4" ht="13.5" x14ac:dyDescent="0.25">
      <c r="A2005" s="58">
        <v>91336</v>
      </c>
      <c r="B2005" s="58" t="s">
        <v>8523</v>
      </c>
      <c r="C2005" s="58" t="s">
        <v>130</v>
      </c>
      <c r="D2005" s="61">
        <v>1841.59</v>
      </c>
    </row>
    <row r="2006" spans="1:4" ht="13.5" x14ac:dyDescent="0.25">
      <c r="A2006" s="58">
        <v>91337</v>
      </c>
      <c r="B2006" s="58" t="s">
        <v>8524</v>
      </c>
      <c r="C2006" s="58" t="s">
        <v>130</v>
      </c>
      <c r="D2006" s="61">
        <v>1753.79</v>
      </c>
    </row>
    <row r="2007" spans="1:4" ht="13.5" x14ac:dyDescent="0.25">
      <c r="A2007" s="58">
        <v>100659</v>
      </c>
      <c r="B2007" s="58" t="s">
        <v>8525</v>
      </c>
      <c r="C2007" s="58" t="s">
        <v>108</v>
      </c>
      <c r="D2007" s="60">
        <v>8.86</v>
      </c>
    </row>
    <row r="2008" spans="1:4" ht="13.5" x14ac:dyDescent="0.25">
      <c r="A2008" s="58">
        <v>100660</v>
      </c>
      <c r="B2008" s="58" t="s">
        <v>8526</v>
      </c>
      <c r="C2008" s="58" t="s">
        <v>108</v>
      </c>
      <c r="D2008" s="60">
        <v>6.14</v>
      </c>
    </row>
    <row r="2009" spans="1:4" ht="13.5" x14ac:dyDescent="0.25">
      <c r="A2009" s="58">
        <v>100675</v>
      </c>
      <c r="B2009" s="58" t="s">
        <v>8527</v>
      </c>
      <c r="C2009" s="58" t="s">
        <v>130</v>
      </c>
      <c r="D2009" s="61">
        <v>1103.18</v>
      </c>
    </row>
    <row r="2010" spans="1:4" ht="13.5" x14ac:dyDescent="0.25">
      <c r="A2010" s="58">
        <v>100676</v>
      </c>
      <c r="B2010" s="58" t="s">
        <v>8528</v>
      </c>
      <c r="C2010" s="58" t="s">
        <v>130</v>
      </c>
      <c r="D2010" s="60">
        <v>151.24</v>
      </c>
    </row>
    <row r="2011" spans="1:4" ht="13.5" x14ac:dyDescent="0.25">
      <c r="A2011" s="58">
        <v>100678</v>
      </c>
      <c r="B2011" s="58" t="s">
        <v>8529</v>
      </c>
      <c r="C2011" s="58" t="s">
        <v>130</v>
      </c>
      <c r="D2011" s="60">
        <v>898.6</v>
      </c>
    </row>
    <row r="2012" spans="1:4" ht="13.5" x14ac:dyDescent="0.25">
      <c r="A2012" s="58">
        <v>100679</v>
      </c>
      <c r="B2012" s="58" t="s">
        <v>8530</v>
      </c>
      <c r="C2012" s="58" t="s">
        <v>130</v>
      </c>
      <c r="D2012" s="60">
        <v>766.8</v>
      </c>
    </row>
    <row r="2013" spans="1:4" ht="13.5" x14ac:dyDescent="0.25">
      <c r="A2013" s="58">
        <v>100680</v>
      </c>
      <c r="B2013" s="58" t="s">
        <v>8531</v>
      </c>
      <c r="C2013" s="58" t="s">
        <v>130</v>
      </c>
      <c r="D2013" s="60">
        <v>907.02</v>
      </c>
    </row>
    <row r="2014" spans="1:4" ht="13.5" x14ac:dyDescent="0.25">
      <c r="A2014" s="58">
        <v>100681</v>
      </c>
      <c r="B2014" s="58" t="s">
        <v>8532</v>
      </c>
      <c r="C2014" s="58" t="s">
        <v>130</v>
      </c>
      <c r="D2014" s="60">
        <v>939.05</v>
      </c>
    </row>
    <row r="2015" spans="1:4" ht="13.5" x14ac:dyDescent="0.25">
      <c r="A2015" s="58">
        <v>100682</v>
      </c>
      <c r="B2015" s="58" t="s">
        <v>8533</v>
      </c>
      <c r="C2015" s="58" t="s">
        <v>130</v>
      </c>
      <c r="D2015" s="60">
        <v>791.5</v>
      </c>
    </row>
    <row r="2016" spans="1:4" ht="13.5" x14ac:dyDescent="0.25">
      <c r="A2016" s="58">
        <v>100683</v>
      </c>
      <c r="B2016" s="58" t="s">
        <v>8534</v>
      </c>
      <c r="C2016" s="58" t="s">
        <v>130</v>
      </c>
      <c r="D2016" s="60">
        <v>994.14</v>
      </c>
    </row>
    <row r="2017" spans="1:4" ht="13.5" x14ac:dyDescent="0.25">
      <c r="A2017" s="58">
        <v>100684</v>
      </c>
      <c r="B2017" s="58" t="s">
        <v>8535</v>
      </c>
      <c r="C2017" s="58" t="s">
        <v>130</v>
      </c>
      <c r="D2017" s="60">
        <v>840.8</v>
      </c>
    </row>
    <row r="2018" spans="1:4" ht="13.5" x14ac:dyDescent="0.25">
      <c r="A2018" s="58">
        <v>100685</v>
      </c>
      <c r="B2018" s="58" t="s">
        <v>8536</v>
      </c>
      <c r="C2018" s="58" t="s">
        <v>130</v>
      </c>
      <c r="D2018" s="61">
        <v>1046.1600000000001</v>
      </c>
    </row>
    <row r="2019" spans="1:4" ht="13.5" x14ac:dyDescent="0.25">
      <c r="A2019" s="58">
        <v>100686</v>
      </c>
      <c r="B2019" s="58" t="s">
        <v>8537</v>
      </c>
      <c r="C2019" s="58" t="s">
        <v>130</v>
      </c>
      <c r="D2019" s="60">
        <v>892.27</v>
      </c>
    </row>
    <row r="2020" spans="1:4" ht="13.5" x14ac:dyDescent="0.25">
      <c r="A2020" s="58">
        <v>100687</v>
      </c>
      <c r="B2020" s="58" t="s">
        <v>8538</v>
      </c>
      <c r="C2020" s="58" t="s">
        <v>130</v>
      </c>
      <c r="D2020" s="60">
        <v>910.06</v>
      </c>
    </row>
    <row r="2021" spans="1:4" ht="13.5" x14ac:dyDescent="0.25">
      <c r="A2021" s="58">
        <v>100688</v>
      </c>
      <c r="B2021" s="58" t="s">
        <v>8539</v>
      </c>
      <c r="C2021" s="58" t="s">
        <v>130</v>
      </c>
      <c r="D2021" s="60">
        <v>778.26</v>
      </c>
    </row>
    <row r="2022" spans="1:4" ht="13.5" x14ac:dyDescent="0.25">
      <c r="A2022" s="58">
        <v>100689</v>
      </c>
      <c r="B2022" s="58" t="s">
        <v>8540</v>
      </c>
      <c r="C2022" s="58" t="s">
        <v>130</v>
      </c>
      <c r="D2022" s="61">
        <v>1001.78</v>
      </c>
    </row>
    <row r="2023" spans="1:4" ht="13.5" x14ac:dyDescent="0.25">
      <c r="A2023" s="58">
        <v>100690</v>
      </c>
      <c r="B2023" s="58" t="s">
        <v>8541</v>
      </c>
      <c r="C2023" s="58" t="s">
        <v>130</v>
      </c>
      <c r="D2023" s="60">
        <v>848.44</v>
      </c>
    </row>
    <row r="2024" spans="1:4" ht="13.5" x14ac:dyDescent="0.25">
      <c r="A2024" s="58">
        <v>100691</v>
      </c>
      <c r="B2024" s="58" t="s">
        <v>8542</v>
      </c>
      <c r="C2024" s="58" t="s">
        <v>130</v>
      </c>
      <c r="D2024" s="61">
        <v>1586.45</v>
      </c>
    </row>
    <row r="2025" spans="1:4" ht="13.5" x14ac:dyDescent="0.25">
      <c r="A2025" s="58">
        <v>100692</v>
      </c>
      <c r="B2025" s="58" t="s">
        <v>8543</v>
      </c>
      <c r="C2025" s="58" t="s">
        <v>130</v>
      </c>
      <c r="D2025" s="61">
        <v>1433.11</v>
      </c>
    </row>
    <row r="2026" spans="1:4" ht="13.5" x14ac:dyDescent="0.25">
      <c r="A2026" s="58">
        <v>100693</v>
      </c>
      <c r="B2026" s="58" t="s">
        <v>8544</v>
      </c>
      <c r="C2026" s="58" t="s">
        <v>130</v>
      </c>
      <c r="D2026" s="61">
        <v>2003.42</v>
      </c>
    </row>
    <row r="2027" spans="1:4" ht="13.5" x14ac:dyDescent="0.25">
      <c r="A2027" s="58">
        <v>100694</v>
      </c>
      <c r="B2027" s="58" t="s">
        <v>8545</v>
      </c>
      <c r="C2027" s="58" t="s">
        <v>130</v>
      </c>
      <c r="D2027" s="61">
        <v>1850.08</v>
      </c>
    </row>
    <row r="2028" spans="1:4" ht="13.5" x14ac:dyDescent="0.25">
      <c r="A2028" s="58">
        <v>100695</v>
      </c>
      <c r="B2028" s="58" t="s">
        <v>8546</v>
      </c>
      <c r="C2028" s="58" t="s">
        <v>130</v>
      </c>
      <c r="D2028" s="60">
        <v>48.64</v>
      </c>
    </row>
    <row r="2029" spans="1:4" ht="13.5" x14ac:dyDescent="0.25">
      <c r="A2029" s="58">
        <v>100696</v>
      </c>
      <c r="B2029" s="58" t="s">
        <v>8547</v>
      </c>
      <c r="C2029" s="58" t="s">
        <v>130</v>
      </c>
      <c r="D2029" s="60">
        <v>54.02</v>
      </c>
    </row>
    <row r="2030" spans="1:4" ht="13.5" x14ac:dyDescent="0.25">
      <c r="A2030" s="58">
        <v>100697</v>
      </c>
      <c r="B2030" s="58" t="s">
        <v>8548</v>
      </c>
      <c r="C2030" s="58" t="s">
        <v>130</v>
      </c>
      <c r="D2030" s="60">
        <v>59.44</v>
      </c>
    </row>
    <row r="2031" spans="1:4" ht="13.5" x14ac:dyDescent="0.25">
      <c r="A2031" s="58">
        <v>100698</v>
      </c>
      <c r="B2031" s="58" t="s">
        <v>8549</v>
      </c>
      <c r="C2031" s="58" t="s">
        <v>130</v>
      </c>
      <c r="D2031" s="60">
        <v>64.83</v>
      </c>
    </row>
    <row r="2032" spans="1:4" ht="13.5" x14ac:dyDescent="0.25">
      <c r="A2032" s="58">
        <v>100699</v>
      </c>
      <c r="B2032" s="58" t="s">
        <v>8550</v>
      </c>
      <c r="C2032" s="58" t="s">
        <v>130</v>
      </c>
      <c r="D2032" s="60">
        <v>76.959999999999994</v>
      </c>
    </row>
    <row r="2033" spans="1:4" ht="13.5" x14ac:dyDescent="0.25">
      <c r="A2033" s="58">
        <v>100700</v>
      </c>
      <c r="B2033" s="58" t="s">
        <v>8551</v>
      </c>
      <c r="C2033" s="58" t="s">
        <v>130</v>
      </c>
      <c r="D2033" s="60">
        <v>828.85</v>
      </c>
    </row>
    <row r="2034" spans="1:4" ht="13.5" x14ac:dyDescent="0.25">
      <c r="A2034" s="58">
        <v>100712</v>
      </c>
      <c r="B2034" s="58" t="s">
        <v>8552</v>
      </c>
      <c r="C2034" s="58" t="s">
        <v>130</v>
      </c>
      <c r="D2034" s="60">
        <v>759.47</v>
      </c>
    </row>
    <row r="2035" spans="1:4" ht="13.5" x14ac:dyDescent="0.25">
      <c r="A2035" s="58">
        <v>100665</v>
      </c>
      <c r="B2035" s="58" t="s">
        <v>252</v>
      </c>
      <c r="C2035" s="58" t="s">
        <v>6914</v>
      </c>
      <c r="D2035" s="60">
        <v>984.91</v>
      </c>
    </row>
    <row r="2036" spans="1:4" ht="13.5" x14ac:dyDescent="0.25">
      <c r="A2036" s="58">
        <v>100666</v>
      </c>
      <c r="B2036" s="58" t="s">
        <v>8553</v>
      </c>
      <c r="C2036" s="58" t="s">
        <v>6914</v>
      </c>
      <c r="D2036" s="60">
        <v>776.49</v>
      </c>
    </row>
    <row r="2037" spans="1:4" ht="13.5" x14ac:dyDescent="0.25">
      <c r="A2037" s="58">
        <v>100667</v>
      </c>
      <c r="B2037" s="58" t="s">
        <v>8554</v>
      </c>
      <c r="C2037" s="58" t="s">
        <v>6914</v>
      </c>
      <c r="D2037" s="61">
        <v>1279.56</v>
      </c>
    </row>
    <row r="2038" spans="1:4" ht="13.5" x14ac:dyDescent="0.25">
      <c r="A2038" s="58">
        <v>100668</v>
      </c>
      <c r="B2038" s="58" t="s">
        <v>8555</v>
      </c>
      <c r="C2038" s="58" t="s">
        <v>6914</v>
      </c>
      <c r="D2038" s="61">
        <v>1553.63</v>
      </c>
    </row>
    <row r="2039" spans="1:4" ht="13.5" x14ac:dyDescent="0.25">
      <c r="A2039" s="58">
        <v>100669</v>
      </c>
      <c r="B2039" s="58" t="s">
        <v>8556</v>
      </c>
      <c r="C2039" s="58" t="s">
        <v>6914</v>
      </c>
      <c r="D2039" s="60">
        <v>906.79</v>
      </c>
    </row>
    <row r="2040" spans="1:4" ht="13.5" x14ac:dyDescent="0.25">
      <c r="A2040" s="58">
        <v>100670</v>
      </c>
      <c r="B2040" s="58" t="s">
        <v>8557</v>
      </c>
      <c r="C2040" s="58" t="s">
        <v>6914</v>
      </c>
      <c r="D2040" s="61">
        <v>1226.97</v>
      </c>
    </row>
    <row r="2041" spans="1:4" ht="13.5" x14ac:dyDescent="0.25">
      <c r="A2041" s="58">
        <v>100671</v>
      </c>
      <c r="B2041" s="58" t="s">
        <v>8558</v>
      </c>
      <c r="C2041" s="58" t="s">
        <v>6914</v>
      </c>
      <c r="D2041" s="61">
        <v>1526.5</v>
      </c>
    </row>
    <row r="2042" spans="1:4" ht="13.5" x14ac:dyDescent="0.25">
      <c r="A2042" s="58">
        <v>100672</v>
      </c>
      <c r="B2042" s="58" t="s">
        <v>8559</v>
      </c>
      <c r="C2042" s="58" t="s">
        <v>6914</v>
      </c>
      <c r="D2042" s="60">
        <v>980.04</v>
      </c>
    </row>
    <row r="2043" spans="1:4" ht="13.5" x14ac:dyDescent="0.25">
      <c r="A2043" s="58">
        <v>100701</v>
      </c>
      <c r="B2043" s="58" t="s">
        <v>8560</v>
      </c>
      <c r="C2043" s="58" t="s">
        <v>6914</v>
      </c>
      <c r="D2043" s="60">
        <v>457.08</v>
      </c>
    </row>
    <row r="2044" spans="1:4" ht="13.5" x14ac:dyDescent="0.25">
      <c r="A2044" s="58">
        <v>94559</v>
      </c>
      <c r="B2044" s="58" t="s">
        <v>211</v>
      </c>
      <c r="C2044" s="58" t="s">
        <v>6914</v>
      </c>
      <c r="D2044" s="60">
        <v>789.96</v>
      </c>
    </row>
    <row r="2045" spans="1:4" ht="13.5" x14ac:dyDescent="0.25">
      <c r="A2045" s="58">
        <v>94562</v>
      </c>
      <c r="B2045" s="58" t="s">
        <v>8561</v>
      </c>
      <c r="C2045" s="58" t="s">
        <v>6914</v>
      </c>
      <c r="D2045" s="60">
        <v>772.22</v>
      </c>
    </row>
    <row r="2046" spans="1:4" ht="13.5" x14ac:dyDescent="0.25">
      <c r="A2046" s="58">
        <v>94587</v>
      </c>
      <c r="B2046" s="58" t="s">
        <v>8562</v>
      </c>
      <c r="C2046" s="58" t="s">
        <v>108</v>
      </c>
      <c r="D2046" s="60">
        <v>70.239999999999995</v>
      </c>
    </row>
    <row r="2047" spans="1:4" ht="13.5" x14ac:dyDescent="0.25">
      <c r="A2047" s="58">
        <v>94588</v>
      </c>
      <c r="B2047" s="58" t="s">
        <v>8563</v>
      </c>
      <c r="C2047" s="58" t="s">
        <v>108</v>
      </c>
      <c r="D2047" s="60">
        <v>66.63</v>
      </c>
    </row>
    <row r="2048" spans="1:4" ht="13.5" x14ac:dyDescent="0.25">
      <c r="A2048" s="58">
        <v>99837</v>
      </c>
      <c r="B2048" s="58" t="s">
        <v>8564</v>
      </c>
      <c r="C2048" s="58" t="s">
        <v>108</v>
      </c>
      <c r="D2048" s="60">
        <v>567.36</v>
      </c>
    </row>
    <row r="2049" spans="1:4" ht="13.5" x14ac:dyDescent="0.25">
      <c r="A2049" s="58">
        <v>99839</v>
      </c>
      <c r="B2049" s="58" t="s">
        <v>8565</v>
      </c>
      <c r="C2049" s="58" t="s">
        <v>108</v>
      </c>
      <c r="D2049" s="60">
        <v>462.43</v>
      </c>
    </row>
    <row r="2050" spans="1:4" ht="13.5" x14ac:dyDescent="0.25">
      <c r="A2050" s="58">
        <v>99841</v>
      </c>
      <c r="B2050" s="58" t="s">
        <v>8566</v>
      </c>
      <c r="C2050" s="58" t="s">
        <v>108</v>
      </c>
      <c r="D2050" s="61">
        <v>1073.05</v>
      </c>
    </row>
    <row r="2051" spans="1:4" ht="13.5" x14ac:dyDescent="0.25">
      <c r="A2051" s="58">
        <v>99855</v>
      </c>
      <c r="B2051" s="58" t="s">
        <v>8567</v>
      </c>
      <c r="C2051" s="58" t="s">
        <v>108</v>
      </c>
      <c r="D2051" s="60">
        <v>106.56</v>
      </c>
    </row>
    <row r="2052" spans="1:4" ht="13.5" x14ac:dyDescent="0.25">
      <c r="A2052" s="58">
        <v>99857</v>
      </c>
      <c r="B2052" s="58" t="s">
        <v>8568</v>
      </c>
      <c r="C2052" s="58" t="s">
        <v>108</v>
      </c>
      <c r="D2052" s="60">
        <v>79.989999999999995</v>
      </c>
    </row>
    <row r="2053" spans="1:4" ht="13.5" x14ac:dyDescent="0.25">
      <c r="A2053" s="58">
        <v>99861</v>
      </c>
      <c r="B2053" s="58" t="s">
        <v>8569</v>
      </c>
      <c r="C2053" s="58" t="s">
        <v>6914</v>
      </c>
      <c r="D2053" s="60">
        <v>572.92999999999995</v>
      </c>
    </row>
    <row r="2054" spans="1:4" ht="13.5" x14ac:dyDescent="0.25">
      <c r="A2054" s="58">
        <v>99862</v>
      </c>
      <c r="B2054" s="58" t="s">
        <v>8570</v>
      </c>
      <c r="C2054" s="58" t="s">
        <v>6914</v>
      </c>
      <c r="D2054" s="60">
        <v>504.69</v>
      </c>
    </row>
    <row r="2055" spans="1:4" ht="13.5" x14ac:dyDescent="0.25">
      <c r="A2055" s="58">
        <v>90838</v>
      </c>
      <c r="B2055" s="58" t="s">
        <v>8571</v>
      </c>
      <c r="C2055" s="58" t="s">
        <v>130</v>
      </c>
      <c r="D2055" s="61">
        <v>1162.81</v>
      </c>
    </row>
    <row r="2056" spans="1:4" ht="13.5" x14ac:dyDescent="0.25">
      <c r="A2056" s="58">
        <v>91338</v>
      </c>
      <c r="B2056" s="58" t="s">
        <v>524</v>
      </c>
      <c r="C2056" s="58" t="s">
        <v>6914</v>
      </c>
      <c r="D2056" s="60">
        <v>805.29</v>
      </c>
    </row>
    <row r="2057" spans="1:4" ht="13.5" x14ac:dyDescent="0.25">
      <c r="A2057" s="58">
        <v>91341</v>
      </c>
      <c r="B2057" s="58" t="s">
        <v>258</v>
      </c>
      <c r="C2057" s="58" t="s">
        <v>6914</v>
      </c>
      <c r="D2057" s="60">
        <v>633.9</v>
      </c>
    </row>
    <row r="2058" spans="1:4" ht="13.5" x14ac:dyDescent="0.25">
      <c r="A2058" s="58">
        <v>94805</v>
      </c>
      <c r="B2058" s="58" t="s">
        <v>8572</v>
      </c>
      <c r="C2058" s="58" t="s">
        <v>130</v>
      </c>
      <c r="D2058" s="60">
        <v>796.96</v>
      </c>
    </row>
    <row r="2059" spans="1:4" ht="13.5" x14ac:dyDescent="0.25">
      <c r="A2059" s="58">
        <v>94806</v>
      </c>
      <c r="B2059" s="58" t="s">
        <v>8573</v>
      </c>
      <c r="C2059" s="58" t="s">
        <v>130</v>
      </c>
      <c r="D2059" s="60">
        <v>578.15</v>
      </c>
    </row>
    <row r="2060" spans="1:4" ht="13.5" x14ac:dyDescent="0.25">
      <c r="A2060" s="58">
        <v>94807</v>
      </c>
      <c r="B2060" s="58" t="s">
        <v>1045</v>
      </c>
      <c r="C2060" s="58" t="s">
        <v>130</v>
      </c>
      <c r="D2060" s="60">
        <v>531.37</v>
      </c>
    </row>
    <row r="2061" spans="1:4" ht="13.5" x14ac:dyDescent="0.25">
      <c r="A2061" s="58">
        <v>100702</v>
      </c>
      <c r="B2061" s="58" t="s">
        <v>8574</v>
      </c>
      <c r="C2061" s="58" t="s">
        <v>6914</v>
      </c>
      <c r="D2061" s="60">
        <v>433.4</v>
      </c>
    </row>
    <row r="2062" spans="1:4" ht="13.5" x14ac:dyDescent="0.25">
      <c r="A2062" s="58">
        <v>102188</v>
      </c>
      <c r="B2062" s="58" t="s">
        <v>8575</v>
      </c>
      <c r="C2062" s="58" t="s">
        <v>130</v>
      </c>
      <c r="D2062" s="60">
        <v>894.78</v>
      </c>
    </row>
    <row r="2063" spans="1:4" ht="13.5" x14ac:dyDescent="0.25">
      <c r="A2063" s="58">
        <v>102189</v>
      </c>
      <c r="B2063" s="58" t="s">
        <v>8576</v>
      </c>
      <c r="C2063" s="58" t="s">
        <v>130</v>
      </c>
      <c r="D2063" s="60">
        <v>224.26</v>
      </c>
    </row>
    <row r="2064" spans="1:4" ht="13.5" x14ac:dyDescent="0.25">
      <c r="A2064" s="58">
        <v>100703</v>
      </c>
      <c r="B2064" s="58" t="s">
        <v>482</v>
      </c>
      <c r="C2064" s="58" t="s">
        <v>130</v>
      </c>
      <c r="D2064" s="60">
        <v>27.69</v>
      </c>
    </row>
    <row r="2065" spans="1:4" ht="13.5" x14ac:dyDescent="0.25">
      <c r="A2065" s="58">
        <v>100704</v>
      </c>
      <c r="B2065" s="58" t="s">
        <v>8577</v>
      </c>
      <c r="C2065" s="58" t="s">
        <v>130</v>
      </c>
      <c r="D2065" s="60">
        <v>59.17</v>
      </c>
    </row>
    <row r="2066" spans="1:4" ht="13.5" x14ac:dyDescent="0.25">
      <c r="A2066" s="58">
        <v>100705</v>
      </c>
      <c r="B2066" s="58" t="s">
        <v>8578</v>
      </c>
      <c r="C2066" s="58" t="s">
        <v>130</v>
      </c>
      <c r="D2066" s="60">
        <v>67.33</v>
      </c>
    </row>
    <row r="2067" spans="1:4" ht="13.5" x14ac:dyDescent="0.25">
      <c r="A2067" s="58">
        <v>100706</v>
      </c>
      <c r="B2067" s="58" t="s">
        <v>8579</v>
      </c>
      <c r="C2067" s="58" t="s">
        <v>130</v>
      </c>
      <c r="D2067" s="60">
        <v>59.07</v>
      </c>
    </row>
    <row r="2068" spans="1:4" ht="13.5" x14ac:dyDescent="0.25">
      <c r="A2068" s="58">
        <v>100707</v>
      </c>
      <c r="B2068" s="58" t="s">
        <v>8580</v>
      </c>
      <c r="C2068" s="58" t="s">
        <v>130</v>
      </c>
      <c r="D2068" s="60">
        <v>125.14</v>
      </c>
    </row>
    <row r="2069" spans="1:4" ht="13.5" x14ac:dyDescent="0.25">
      <c r="A2069" s="58">
        <v>100708</v>
      </c>
      <c r="B2069" s="58" t="s">
        <v>8581</v>
      </c>
      <c r="C2069" s="58" t="s">
        <v>130</v>
      </c>
      <c r="D2069" s="60">
        <v>157.13</v>
      </c>
    </row>
    <row r="2070" spans="1:4" ht="13.5" x14ac:dyDescent="0.25">
      <c r="A2070" s="58">
        <v>100709</v>
      </c>
      <c r="B2070" s="58" t="s">
        <v>8582</v>
      </c>
      <c r="C2070" s="58" t="s">
        <v>130</v>
      </c>
      <c r="D2070" s="60">
        <v>37.24</v>
      </c>
    </row>
    <row r="2071" spans="1:4" ht="13.5" x14ac:dyDescent="0.25">
      <c r="A2071" s="58">
        <v>100710</v>
      </c>
      <c r="B2071" s="58" t="s">
        <v>8583</v>
      </c>
      <c r="C2071" s="58" t="s">
        <v>130</v>
      </c>
      <c r="D2071" s="60">
        <v>91.1</v>
      </c>
    </row>
    <row r="2072" spans="1:4" ht="13.5" x14ac:dyDescent="0.25">
      <c r="A2072" s="58">
        <v>102151</v>
      </c>
      <c r="B2072" s="58" t="s">
        <v>8584</v>
      </c>
      <c r="C2072" s="58" t="s">
        <v>6914</v>
      </c>
      <c r="D2072" s="60">
        <v>173.2</v>
      </c>
    </row>
    <row r="2073" spans="1:4" ht="13.5" x14ac:dyDescent="0.25">
      <c r="A2073" s="58">
        <v>102152</v>
      </c>
      <c r="B2073" s="58" t="s">
        <v>8585</v>
      </c>
      <c r="C2073" s="58" t="s">
        <v>6914</v>
      </c>
      <c r="D2073" s="60">
        <v>191.95</v>
      </c>
    </row>
    <row r="2074" spans="1:4" ht="13.5" x14ac:dyDescent="0.25">
      <c r="A2074" s="58">
        <v>102153</v>
      </c>
      <c r="B2074" s="58" t="s">
        <v>8586</v>
      </c>
      <c r="C2074" s="58" t="s">
        <v>6914</v>
      </c>
      <c r="D2074" s="60">
        <v>241.94</v>
      </c>
    </row>
    <row r="2075" spans="1:4" ht="13.5" x14ac:dyDescent="0.25">
      <c r="A2075" s="58">
        <v>102154</v>
      </c>
      <c r="B2075" s="58" t="s">
        <v>8587</v>
      </c>
      <c r="C2075" s="58" t="s">
        <v>6914</v>
      </c>
      <c r="D2075" s="60">
        <v>208.85</v>
      </c>
    </row>
    <row r="2076" spans="1:4" ht="13.5" x14ac:dyDescent="0.25">
      <c r="A2076" s="58">
        <v>102155</v>
      </c>
      <c r="B2076" s="58" t="s">
        <v>8588</v>
      </c>
      <c r="C2076" s="58" t="s">
        <v>6914</v>
      </c>
      <c r="D2076" s="60">
        <v>249.74</v>
      </c>
    </row>
    <row r="2077" spans="1:4" ht="13.5" x14ac:dyDescent="0.25">
      <c r="A2077" s="58">
        <v>102156</v>
      </c>
      <c r="B2077" s="58" t="s">
        <v>8589</v>
      </c>
      <c r="C2077" s="58" t="s">
        <v>6914</v>
      </c>
      <c r="D2077" s="60">
        <v>238.52</v>
      </c>
    </row>
    <row r="2078" spans="1:4" ht="13.5" x14ac:dyDescent="0.25">
      <c r="A2078" s="58">
        <v>102157</v>
      </c>
      <c r="B2078" s="58" t="s">
        <v>8590</v>
      </c>
      <c r="C2078" s="58" t="s">
        <v>6914</v>
      </c>
      <c r="D2078" s="60">
        <v>326.02</v>
      </c>
    </row>
    <row r="2079" spans="1:4" ht="13.5" x14ac:dyDescent="0.25">
      <c r="A2079" s="58">
        <v>102158</v>
      </c>
      <c r="B2079" s="58" t="s">
        <v>8591</v>
      </c>
      <c r="C2079" s="58" t="s">
        <v>6914</v>
      </c>
      <c r="D2079" s="60">
        <v>329.31</v>
      </c>
    </row>
    <row r="2080" spans="1:4" ht="13.5" x14ac:dyDescent="0.25">
      <c r="A2080" s="58">
        <v>102159</v>
      </c>
      <c r="B2080" s="58" t="s">
        <v>8592</v>
      </c>
      <c r="C2080" s="58" t="s">
        <v>6914</v>
      </c>
      <c r="D2080" s="60">
        <v>391.89</v>
      </c>
    </row>
    <row r="2081" spans="1:4" ht="13.5" x14ac:dyDescent="0.25">
      <c r="A2081" s="58">
        <v>102160</v>
      </c>
      <c r="B2081" s="58" t="s">
        <v>8593</v>
      </c>
      <c r="C2081" s="58" t="s">
        <v>6914</v>
      </c>
      <c r="D2081" s="60">
        <v>166.94</v>
      </c>
    </row>
    <row r="2082" spans="1:4" ht="13.5" x14ac:dyDescent="0.25">
      <c r="A2082" s="58">
        <v>102161</v>
      </c>
      <c r="B2082" s="58" t="s">
        <v>8594</v>
      </c>
      <c r="C2082" s="58" t="s">
        <v>6914</v>
      </c>
      <c r="D2082" s="60">
        <v>267.3</v>
      </c>
    </row>
    <row r="2083" spans="1:4" ht="13.5" x14ac:dyDescent="0.25">
      <c r="A2083" s="58">
        <v>102162</v>
      </c>
      <c r="B2083" s="58" t="s">
        <v>8595</v>
      </c>
      <c r="C2083" s="58" t="s">
        <v>6914</v>
      </c>
      <c r="D2083" s="60">
        <v>286.05</v>
      </c>
    </row>
    <row r="2084" spans="1:4" ht="13.5" x14ac:dyDescent="0.25">
      <c r="A2084" s="58">
        <v>102163</v>
      </c>
      <c r="B2084" s="58" t="s">
        <v>8596</v>
      </c>
      <c r="C2084" s="58" t="s">
        <v>6914</v>
      </c>
      <c r="D2084" s="60">
        <v>336.04</v>
      </c>
    </row>
    <row r="2085" spans="1:4" ht="13.5" x14ac:dyDescent="0.25">
      <c r="A2085" s="58">
        <v>102164</v>
      </c>
      <c r="B2085" s="58" t="s">
        <v>8597</v>
      </c>
      <c r="C2085" s="58" t="s">
        <v>6914</v>
      </c>
      <c r="D2085" s="60">
        <v>285.64999999999998</v>
      </c>
    </row>
    <row r="2086" spans="1:4" ht="13.5" x14ac:dyDescent="0.25">
      <c r="A2086" s="58">
        <v>102165</v>
      </c>
      <c r="B2086" s="58" t="s">
        <v>8598</v>
      </c>
      <c r="C2086" s="58" t="s">
        <v>6914</v>
      </c>
      <c r="D2086" s="60">
        <v>326.54000000000002</v>
      </c>
    </row>
    <row r="2087" spans="1:4" ht="13.5" x14ac:dyDescent="0.25">
      <c r="A2087" s="58">
        <v>102166</v>
      </c>
      <c r="B2087" s="58" t="s">
        <v>8599</v>
      </c>
      <c r="C2087" s="58" t="s">
        <v>6914</v>
      </c>
      <c r="D2087" s="60">
        <v>297.98</v>
      </c>
    </row>
    <row r="2088" spans="1:4" ht="13.5" x14ac:dyDescent="0.25">
      <c r="A2088" s="58">
        <v>102167</v>
      </c>
      <c r="B2088" s="58" t="s">
        <v>8600</v>
      </c>
      <c r="C2088" s="58" t="s">
        <v>6914</v>
      </c>
      <c r="D2088" s="60">
        <v>385.48</v>
      </c>
    </row>
    <row r="2089" spans="1:4" ht="13.5" x14ac:dyDescent="0.25">
      <c r="A2089" s="58">
        <v>102168</v>
      </c>
      <c r="B2089" s="58" t="s">
        <v>8601</v>
      </c>
      <c r="C2089" s="58" t="s">
        <v>6914</v>
      </c>
      <c r="D2089" s="60">
        <v>373.38</v>
      </c>
    </row>
    <row r="2090" spans="1:4" ht="13.5" x14ac:dyDescent="0.25">
      <c r="A2090" s="58">
        <v>102169</v>
      </c>
      <c r="B2090" s="58" t="s">
        <v>8602</v>
      </c>
      <c r="C2090" s="58" t="s">
        <v>6914</v>
      </c>
      <c r="D2090" s="60">
        <v>430.26</v>
      </c>
    </row>
    <row r="2091" spans="1:4" ht="13.5" x14ac:dyDescent="0.25">
      <c r="A2091" s="58">
        <v>102170</v>
      </c>
      <c r="B2091" s="58" t="s">
        <v>8603</v>
      </c>
      <c r="C2091" s="58" t="s">
        <v>6914</v>
      </c>
      <c r="D2091" s="60">
        <v>261.04000000000002</v>
      </c>
    </row>
    <row r="2092" spans="1:4" ht="13.5" x14ac:dyDescent="0.25">
      <c r="A2092" s="58">
        <v>102171</v>
      </c>
      <c r="B2092" s="58" t="s">
        <v>8604</v>
      </c>
      <c r="C2092" s="58" t="s">
        <v>6914</v>
      </c>
      <c r="D2092" s="60">
        <v>485.65</v>
      </c>
    </row>
    <row r="2093" spans="1:4" ht="13.5" x14ac:dyDescent="0.25">
      <c r="A2093" s="58">
        <v>102172</v>
      </c>
      <c r="B2093" s="58" t="s">
        <v>8605</v>
      </c>
      <c r="C2093" s="58" t="s">
        <v>6914</v>
      </c>
      <c r="D2093" s="60">
        <v>472.97</v>
      </c>
    </row>
    <row r="2094" spans="1:4" ht="13.5" x14ac:dyDescent="0.25">
      <c r="A2094" s="58">
        <v>102176</v>
      </c>
      <c r="B2094" s="58" t="s">
        <v>8606</v>
      </c>
      <c r="C2094" s="58" t="s">
        <v>6914</v>
      </c>
      <c r="D2094" s="60">
        <v>866.88</v>
      </c>
    </row>
    <row r="2095" spans="1:4" ht="13.5" x14ac:dyDescent="0.25">
      <c r="A2095" s="58">
        <v>102177</v>
      </c>
      <c r="B2095" s="58" t="s">
        <v>8607</v>
      </c>
      <c r="C2095" s="58" t="s">
        <v>6914</v>
      </c>
      <c r="D2095" s="61">
        <v>1756.74</v>
      </c>
    </row>
    <row r="2096" spans="1:4" ht="13.5" x14ac:dyDescent="0.25">
      <c r="A2096" s="58">
        <v>102178</v>
      </c>
      <c r="B2096" s="58" t="s">
        <v>8608</v>
      </c>
      <c r="C2096" s="58" t="s">
        <v>6914</v>
      </c>
      <c r="D2096" s="61">
        <v>2018.74</v>
      </c>
    </row>
    <row r="2097" spans="1:4" ht="13.5" x14ac:dyDescent="0.25">
      <c r="A2097" s="58">
        <v>102179</v>
      </c>
      <c r="B2097" s="58" t="s">
        <v>8609</v>
      </c>
      <c r="C2097" s="58" t="s">
        <v>6914</v>
      </c>
      <c r="D2097" s="60">
        <v>374.02</v>
      </c>
    </row>
    <row r="2098" spans="1:4" ht="13.5" x14ac:dyDescent="0.25">
      <c r="A2098" s="58">
        <v>102180</v>
      </c>
      <c r="B2098" s="58" t="s">
        <v>8610</v>
      </c>
      <c r="C2098" s="58" t="s">
        <v>6914</v>
      </c>
      <c r="D2098" s="60">
        <v>441.6</v>
      </c>
    </row>
    <row r="2099" spans="1:4" ht="13.5" x14ac:dyDescent="0.25">
      <c r="A2099" s="58">
        <v>102181</v>
      </c>
      <c r="B2099" s="58" t="s">
        <v>8611</v>
      </c>
      <c r="C2099" s="58" t="s">
        <v>6914</v>
      </c>
      <c r="D2099" s="60">
        <v>532.29</v>
      </c>
    </row>
    <row r="2100" spans="1:4" ht="13.5" x14ac:dyDescent="0.25">
      <c r="A2100" s="58">
        <v>102182</v>
      </c>
      <c r="B2100" s="58" t="s">
        <v>8612</v>
      </c>
      <c r="C2100" s="58" t="s">
        <v>130</v>
      </c>
      <c r="D2100" s="61">
        <v>1109.04</v>
      </c>
    </row>
    <row r="2101" spans="1:4" ht="13.5" x14ac:dyDescent="0.25">
      <c r="A2101" s="58">
        <v>102183</v>
      </c>
      <c r="B2101" s="58" t="s">
        <v>8613</v>
      </c>
      <c r="C2101" s="58" t="s">
        <v>130</v>
      </c>
      <c r="D2101" s="61">
        <v>2227.1</v>
      </c>
    </row>
    <row r="2102" spans="1:4" ht="13.5" x14ac:dyDescent="0.25">
      <c r="A2102" s="58">
        <v>102184</v>
      </c>
      <c r="B2102" s="58" t="s">
        <v>8614</v>
      </c>
      <c r="C2102" s="58" t="s">
        <v>130</v>
      </c>
      <c r="D2102" s="61">
        <v>1987.06</v>
      </c>
    </row>
    <row r="2103" spans="1:4" ht="13.5" x14ac:dyDescent="0.25">
      <c r="A2103" s="58">
        <v>102185</v>
      </c>
      <c r="B2103" s="58" t="s">
        <v>8615</v>
      </c>
      <c r="C2103" s="58" t="s">
        <v>130</v>
      </c>
      <c r="D2103" s="61">
        <v>3982.88</v>
      </c>
    </row>
    <row r="2104" spans="1:4" ht="13.5" x14ac:dyDescent="0.25">
      <c r="A2104" s="58">
        <v>102190</v>
      </c>
      <c r="B2104" s="58" t="s">
        <v>8616</v>
      </c>
      <c r="C2104" s="58" t="s">
        <v>6914</v>
      </c>
      <c r="D2104" s="60">
        <v>13.85</v>
      </c>
    </row>
    <row r="2105" spans="1:4" ht="13.5" x14ac:dyDescent="0.25">
      <c r="A2105" s="58">
        <v>102191</v>
      </c>
      <c r="B2105" s="58" t="s">
        <v>8617</v>
      </c>
      <c r="C2105" s="58" t="s">
        <v>6914</v>
      </c>
      <c r="D2105" s="60">
        <v>16.829999999999998</v>
      </c>
    </row>
    <row r="2106" spans="1:4" ht="13.5" x14ac:dyDescent="0.25">
      <c r="A2106" s="58">
        <v>102192</v>
      </c>
      <c r="B2106" s="58" t="s">
        <v>8618</v>
      </c>
      <c r="C2106" s="58" t="s">
        <v>6914</v>
      </c>
      <c r="D2106" s="60">
        <v>12.01</v>
      </c>
    </row>
    <row r="2107" spans="1:4" ht="13.5" x14ac:dyDescent="0.25">
      <c r="A2107" s="58">
        <v>94569</v>
      </c>
      <c r="B2107" s="58" t="s">
        <v>513</v>
      </c>
      <c r="C2107" s="58" t="s">
        <v>6914</v>
      </c>
      <c r="D2107" s="60">
        <v>670.48</v>
      </c>
    </row>
    <row r="2108" spans="1:4" ht="13.5" x14ac:dyDescent="0.25">
      <c r="A2108" s="58">
        <v>94570</v>
      </c>
      <c r="B2108" s="58" t="s">
        <v>518</v>
      </c>
      <c r="C2108" s="58" t="s">
        <v>6914</v>
      </c>
      <c r="D2108" s="60">
        <v>349.19</v>
      </c>
    </row>
    <row r="2109" spans="1:4" ht="13.5" x14ac:dyDescent="0.25">
      <c r="A2109" s="58">
        <v>94572</v>
      </c>
      <c r="B2109" s="58" t="s">
        <v>8619</v>
      </c>
      <c r="C2109" s="58" t="s">
        <v>6914</v>
      </c>
      <c r="D2109" s="60">
        <v>494.84</v>
      </c>
    </row>
    <row r="2110" spans="1:4" ht="13.5" x14ac:dyDescent="0.25">
      <c r="A2110" s="58">
        <v>94573</v>
      </c>
      <c r="B2110" s="58" t="s">
        <v>8620</v>
      </c>
      <c r="C2110" s="58" t="s">
        <v>6914</v>
      </c>
      <c r="D2110" s="60">
        <v>400.59</v>
      </c>
    </row>
    <row r="2111" spans="1:4" ht="13.5" x14ac:dyDescent="0.25">
      <c r="A2111" s="58">
        <v>94580</v>
      </c>
      <c r="B2111" s="58" t="s">
        <v>531</v>
      </c>
      <c r="C2111" s="58" t="s">
        <v>6914</v>
      </c>
      <c r="D2111" s="60">
        <v>548</v>
      </c>
    </row>
    <row r="2112" spans="1:4" ht="13.5" x14ac:dyDescent="0.25">
      <c r="A2112" s="58">
        <v>94589</v>
      </c>
      <c r="B2112" s="58" t="s">
        <v>571</v>
      </c>
      <c r="C2112" s="58" t="s">
        <v>108</v>
      </c>
      <c r="D2112" s="60">
        <v>19.11</v>
      </c>
    </row>
    <row r="2113" spans="1:4" ht="13.5" x14ac:dyDescent="0.25">
      <c r="A2113" s="58">
        <v>94590</v>
      </c>
      <c r="B2113" s="58" t="s">
        <v>8621</v>
      </c>
      <c r="C2113" s="58" t="s">
        <v>108</v>
      </c>
      <c r="D2113" s="60">
        <v>19.04</v>
      </c>
    </row>
    <row r="2114" spans="1:4" ht="13.5" x14ac:dyDescent="0.25">
      <c r="A2114" s="58">
        <v>100674</v>
      </c>
      <c r="B2114" s="58" t="s">
        <v>521</v>
      </c>
      <c r="C2114" s="58" t="s">
        <v>6914</v>
      </c>
      <c r="D2114" s="60">
        <v>719.72</v>
      </c>
    </row>
    <row r="2115" spans="1:4" ht="13.5" x14ac:dyDescent="0.25">
      <c r="A2115" s="58">
        <v>101096</v>
      </c>
      <c r="B2115" s="58" t="s">
        <v>8622</v>
      </c>
      <c r="C2115" s="58" t="s">
        <v>7984</v>
      </c>
      <c r="D2115" s="61">
        <v>1320.24</v>
      </c>
    </row>
    <row r="2116" spans="1:4" ht="13.5" x14ac:dyDescent="0.25">
      <c r="A2116" s="58">
        <v>101097</v>
      </c>
      <c r="B2116" s="58" t="s">
        <v>8623</v>
      </c>
      <c r="C2116" s="58" t="s">
        <v>7984</v>
      </c>
      <c r="D2116" s="61">
        <v>1264.5</v>
      </c>
    </row>
    <row r="2117" spans="1:4" ht="13.5" x14ac:dyDescent="0.25">
      <c r="A2117" s="58">
        <v>101098</v>
      </c>
      <c r="B2117" s="58" t="s">
        <v>8624</v>
      </c>
      <c r="C2117" s="58" t="s">
        <v>7984</v>
      </c>
      <c r="D2117" s="61">
        <v>1195.58</v>
      </c>
    </row>
    <row r="2118" spans="1:4" ht="13.5" x14ac:dyDescent="0.25">
      <c r="A2118" s="58">
        <v>101099</v>
      </c>
      <c r="B2118" s="58" t="s">
        <v>8625</v>
      </c>
      <c r="C2118" s="58" t="s">
        <v>7984</v>
      </c>
      <c r="D2118" s="61">
        <v>1108.7</v>
      </c>
    </row>
    <row r="2119" spans="1:4" ht="13.5" x14ac:dyDescent="0.25">
      <c r="A2119" s="58">
        <v>101100</v>
      </c>
      <c r="B2119" s="58" t="s">
        <v>8626</v>
      </c>
      <c r="C2119" s="58" t="s">
        <v>7984</v>
      </c>
      <c r="D2119" s="61">
        <v>1086.04</v>
      </c>
    </row>
    <row r="2120" spans="1:4" ht="13.5" x14ac:dyDescent="0.25">
      <c r="A2120" s="58">
        <v>101101</v>
      </c>
      <c r="B2120" s="58" t="s">
        <v>8627</v>
      </c>
      <c r="C2120" s="58" t="s">
        <v>7984</v>
      </c>
      <c r="D2120" s="61">
        <v>1063.54</v>
      </c>
    </row>
    <row r="2121" spans="1:4" ht="13.5" x14ac:dyDescent="0.25">
      <c r="A2121" s="58">
        <v>101102</v>
      </c>
      <c r="B2121" s="58" t="s">
        <v>8628</v>
      </c>
      <c r="C2121" s="58" t="s">
        <v>7984</v>
      </c>
      <c r="D2121" s="61">
        <v>1040.5899999999999</v>
      </c>
    </row>
    <row r="2122" spans="1:4" ht="13.5" x14ac:dyDescent="0.25">
      <c r="A2122" s="58">
        <v>101103</v>
      </c>
      <c r="B2122" s="58" t="s">
        <v>8629</v>
      </c>
      <c r="C2122" s="58" t="s">
        <v>7984</v>
      </c>
      <c r="D2122" s="60">
        <v>983.59</v>
      </c>
    </row>
    <row r="2123" spans="1:4" ht="13.5" x14ac:dyDescent="0.25">
      <c r="A2123" s="58">
        <v>101104</v>
      </c>
      <c r="B2123" s="58" t="s">
        <v>8630</v>
      </c>
      <c r="C2123" s="58" t="s">
        <v>7984</v>
      </c>
      <c r="D2123" s="61">
        <v>1146.54</v>
      </c>
    </row>
    <row r="2124" spans="1:4" ht="13.5" x14ac:dyDescent="0.25">
      <c r="A2124" s="58">
        <v>101105</v>
      </c>
      <c r="B2124" s="58" t="s">
        <v>8631</v>
      </c>
      <c r="C2124" s="58" t="s">
        <v>7984</v>
      </c>
      <c r="D2124" s="61">
        <v>1093.8</v>
      </c>
    </row>
    <row r="2125" spans="1:4" ht="13.5" x14ac:dyDescent="0.25">
      <c r="A2125" s="58">
        <v>101106</v>
      </c>
      <c r="B2125" s="58" t="s">
        <v>8632</v>
      </c>
      <c r="C2125" s="58" t="s">
        <v>7984</v>
      </c>
      <c r="D2125" s="61">
        <v>1029.76</v>
      </c>
    </row>
    <row r="2126" spans="1:4" ht="13.5" x14ac:dyDescent="0.25">
      <c r="A2126" s="58">
        <v>101107</v>
      </c>
      <c r="B2126" s="58" t="s">
        <v>8633</v>
      </c>
      <c r="C2126" s="58" t="s">
        <v>7984</v>
      </c>
      <c r="D2126" s="60">
        <v>948.9</v>
      </c>
    </row>
    <row r="2127" spans="1:4" ht="13.5" x14ac:dyDescent="0.25">
      <c r="A2127" s="58">
        <v>101108</v>
      </c>
      <c r="B2127" s="58" t="s">
        <v>8634</v>
      </c>
      <c r="C2127" s="58" t="s">
        <v>7984</v>
      </c>
      <c r="D2127" s="60">
        <v>907.61</v>
      </c>
    </row>
    <row r="2128" spans="1:4" ht="13.5" x14ac:dyDescent="0.25">
      <c r="A2128" s="58">
        <v>101109</v>
      </c>
      <c r="B2128" s="58" t="s">
        <v>8635</v>
      </c>
      <c r="C2128" s="58" t="s">
        <v>7984</v>
      </c>
      <c r="D2128" s="60">
        <v>888.34</v>
      </c>
    </row>
    <row r="2129" spans="1:4" ht="13.5" x14ac:dyDescent="0.25">
      <c r="A2129" s="58">
        <v>101110</v>
      </c>
      <c r="B2129" s="58" t="s">
        <v>8636</v>
      </c>
      <c r="C2129" s="58" t="s">
        <v>7984</v>
      </c>
      <c r="D2129" s="60">
        <v>870.82</v>
      </c>
    </row>
    <row r="2130" spans="1:4" ht="13.5" x14ac:dyDescent="0.25">
      <c r="A2130" s="58">
        <v>101111</v>
      </c>
      <c r="B2130" s="58" t="s">
        <v>8637</v>
      </c>
      <c r="C2130" s="58" t="s">
        <v>7984</v>
      </c>
      <c r="D2130" s="60">
        <v>820.37</v>
      </c>
    </row>
    <row r="2131" spans="1:4" ht="13.5" x14ac:dyDescent="0.25">
      <c r="A2131" s="58">
        <v>101112</v>
      </c>
      <c r="B2131" s="58" t="s">
        <v>8638</v>
      </c>
      <c r="C2131" s="58" t="s">
        <v>7984</v>
      </c>
      <c r="D2131" s="61">
        <v>1005.05</v>
      </c>
    </row>
    <row r="2132" spans="1:4" ht="13.5" x14ac:dyDescent="0.25">
      <c r="A2132" s="58">
        <v>101113</v>
      </c>
      <c r="B2132" s="58" t="s">
        <v>8639</v>
      </c>
      <c r="C2132" s="58" t="s">
        <v>7984</v>
      </c>
      <c r="D2132" s="60">
        <v>832.14</v>
      </c>
    </row>
    <row r="2133" spans="1:4" ht="13.5" x14ac:dyDescent="0.25">
      <c r="A2133" s="58">
        <v>95601</v>
      </c>
      <c r="B2133" s="58" t="s">
        <v>8640</v>
      </c>
      <c r="C2133" s="58" t="s">
        <v>130</v>
      </c>
      <c r="D2133" s="60">
        <v>14.62</v>
      </c>
    </row>
    <row r="2134" spans="1:4" ht="13.5" x14ac:dyDescent="0.25">
      <c r="A2134" s="58">
        <v>95602</v>
      </c>
      <c r="B2134" s="58" t="s">
        <v>8641</v>
      </c>
      <c r="C2134" s="58" t="s">
        <v>130</v>
      </c>
      <c r="D2134" s="60">
        <v>23.4</v>
      </c>
    </row>
    <row r="2135" spans="1:4" ht="13.5" x14ac:dyDescent="0.25">
      <c r="A2135" s="58">
        <v>95603</v>
      </c>
      <c r="B2135" s="58" t="s">
        <v>8642</v>
      </c>
      <c r="C2135" s="58" t="s">
        <v>130</v>
      </c>
      <c r="D2135" s="60">
        <v>39.94</v>
      </c>
    </row>
    <row r="2136" spans="1:4" ht="13.5" x14ac:dyDescent="0.25">
      <c r="A2136" s="58">
        <v>95604</v>
      </c>
      <c r="B2136" s="58" t="s">
        <v>8643</v>
      </c>
      <c r="C2136" s="58" t="s">
        <v>130</v>
      </c>
      <c r="D2136" s="60">
        <v>61.97</v>
      </c>
    </row>
    <row r="2137" spans="1:4" ht="13.5" x14ac:dyDescent="0.25">
      <c r="A2137" s="58">
        <v>95605</v>
      </c>
      <c r="B2137" s="58" t="s">
        <v>8644</v>
      </c>
      <c r="C2137" s="58" t="s">
        <v>130</v>
      </c>
      <c r="D2137" s="60">
        <v>113.79</v>
      </c>
    </row>
    <row r="2138" spans="1:4" ht="13.5" x14ac:dyDescent="0.25">
      <c r="A2138" s="58">
        <v>95607</v>
      </c>
      <c r="B2138" s="58" t="s">
        <v>8645</v>
      </c>
      <c r="C2138" s="58" t="s">
        <v>130</v>
      </c>
      <c r="D2138" s="60">
        <v>17.350000000000001</v>
      </c>
    </row>
    <row r="2139" spans="1:4" ht="13.5" x14ac:dyDescent="0.25">
      <c r="A2139" s="58">
        <v>95608</v>
      </c>
      <c r="B2139" s="58" t="s">
        <v>8646</v>
      </c>
      <c r="C2139" s="58" t="s">
        <v>130</v>
      </c>
      <c r="D2139" s="60">
        <v>25.17</v>
      </c>
    </row>
    <row r="2140" spans="1:4" ht="13.5" x14ac:dyDescent="0.25">
      <c r="A2140" s="58">
        <v>95609</v>
      </c>
      <c r="B2140" s="58" t="s">
        <v>8647</v>
      </c>
      <c r="C2140" s="58" t="s">
        <v>130</v>
      </c>
      <c r="D2140" s="60">
        <v>31.94</v>
      </c>
    </row>
    <row r="2141" spans="1:4" ht="13.5" x14ac:dyDescent="0.25">
      <c r="A2141" s="58">
        <v>100651</v>
      </c>
      <c r="B2141" s="58" t="s">
        <v>8648</v>
      </c>
      <c r="C2141" s="58" t="s">
        <v>108</v>
      </c>
      <c r="D2141" s="60">
        <v>131.51</v>
      </c>
    </row>
    <row r="2142" spans="1:4" ht="13.5" x14ac:dyDescent="0.25">
      <c r="A2142" s="58">
        <v>100652</v>
      </c>
      <c r="B2142" s="58" t="s">
        <v>8649</v>
      </c>
      <c r="C2142" s="58" t="s">
        <v>108</v>
      </c>
      <c r="D2142" s="60">
        <v>251.61</v>
      </c>
    </row>
    <row r="2143" spans="1:4" ht="13.5" x14ac:dyDescent="0.25">
      <c r="A2143" s="58">
        <v>100653</v>
      </c>
      <c r="B2143" s="58" t="s">
        <v>8650</v>
      </c>
      <c r="C2143" s="58" t="s">
        <v>108</v>
      </c>
      <c r="D2143" s="60">
        <v>419.57</v>
      </c>
    </row>
    <row r="2144" spans="1:4" ht="13.5" x14ac:dyDescent="0.25">
      <c r="A2144" s="58">
        <v>100654</v>
      </c>
      <c r="B2144" s="58" t="s">
        <v>8651</v>
      </c>
      <c r="C2144" s="58" t="s">
        <v>108</v>
      </c>
      <c r="D2144" s="60">
        <v>569.07000000000005</v>
      </c>
    </row>
    <row r="2145" spans="1:4" ht="13.5" x14ac:dyDescent="0.25">
      <c r="A2145" s="58">
        <v>100655</v>
      </c>
      <c r="B2145" s="58" t="s">
        <v>8652</v>
      </c>
      <c r="C2145" s="58" t="s">
        <v>108</v>
      </c>
      <c r="D2145" s="60">
        <v>659.69</v>
      </c>
    </row>
    <row r="2146" spans="1:4" ht="13.5" x14ac:dyDescent="0.25">
      <c r="A2146" s="58">
        <v>100656</v>
      </c>
      <c r="B2146" s="58" t="s">
        <v>8653</v>
      </c>
      <c r="C2146" s="58" t="s">
        <v>108</v>
      </c>
      <c r="D2146" s="60">
        <v>103.32</v>
      </c>
    </row>
    <row r="2147" spans="1:4" ht="13.5" x14ac:dyDescent="0.25">
      <c r="A2147" s="58">
        <v>100657</v>
      </c>
      <c r="B2147" s="58" t="s">
        <v>8654</v>
      </c>
      <c r="C2147" s="58" t="s">
        <v>108</v>
      </c>
      <c r="D2147" s="60">
        <v>133.49</v>
      </c>
    </row>
    <row r="2148" spans="1:4" ht="13.5" x14ac:dyDescent="0.25">
      <c r="A2148" s="58">
        <v>100658</v>
      </c>
      <c r="B2148" s="58" t="s">
        <v>8655</v>
      </c>
      <c r="C2148" s="58" t="s">
        <v>108</v>
      </c>
      <c r="D2148" s="60">
        <v>308.61</v>
      </c>
    </row>
    <row r="2149" spans="1:4" ht="13.5" x14ac:dyDescent="0.25">
      <c r="A2149" s="58">
        <v>100889</v>
      </c>
      <c r="B2149" s="58" t="s">
        <v>8656</v>
      </c>
      <c r="C2149" s="58" t="s">
        <v>112</v>
      </c>
      <c r="D2149" s="60">
        <v>16.91</v>
      </c>
    </row>
    <row r="2150" spans="1:4" ht="13.5" x14ac:dyDescent="0.25">
      <c r="A2150" s="58">
        <v>100890</v>
      </c>
      <c r="B2150" s="58" t="s">
        <v>8657</v>
      </c>
      <c r="C2150" s="58" t="s">
        <v>112</v>
      </c>
      <c r="D2150" s="60">
        <v>16.75</v>
      </c>
    </row>
    <row r="2151" spans="1:4" ht="13.5" x14ac:dyDescent="0.25">
      <c r="A2151" s="58">
        <v>100892</v>
      </c>
      <c r="B2151" s="58" t="s">
        <v>8658</v>
      </c>
      <c r="C2151" s="58" t="s">
        <v>112</v>
      </c>
      <c r="D2151" s="60">
        <v>15.95</v>
      </c>
    </row>
    <row r="2152" spans="1:4" ht="13.5" x14ac:dyDescent="0.25">
      <c r="A2152" s="58">
        <v>100893</v>
      </c>
      <c r="B2152" s="58" t="s">
        <v>8659</v>
      </c>
      <c r="C2152" s="58" t="s">
        <v>112</v>
      </c>
      <c r="D2152" s="60">
        <v>15.79</v>
      </c>
    </row>
    <row r="2153" spans="1:4" ht="13.5" x14ac:dyDescent="0.25">
      <c r="A2153" s="58">
        <v>100894</v>
      </c>
      <c r="B2153" s="58" t="s">
        <v>8660</v>
      </c>
      <c r="C2153" s="58" t="s">
        <v>112</v>
      </c>
      <c r="D2153" s="60">
        <v>15.68</v>
      </c>
    </row>
    <row r="2154" spans="1:4" ht="13.5" x14ac:dyDescent="0.25">
      <c r="A2154" s="58">
        <v>100896</v>
      </c>
      <c r="B2154" s="58" t="s">
        <v>8661</v>
      </c>
      <c r="C2154" s="58" t="s">
        <v>108</v>
      </c>
      <c r="D2154" s="60">
        <v>58.72</v>
      </c>
    </row>
    <row r="2155" spans="1:4" ht="13.5" x14ac:dyDescent="0.25">
      <c r="A2155" s="58">
        <v>100897</v>
      </c>
      <c r="B2155" s="58" t="s">
        <v>8662</v>
      </c>
      <c r="C2155" s="58" t="s">
        <v>108</v>
      </c>
      <c r="D2155" s="60">
        <v>114.56</v>
      </c>
    </row>
    <row r="2156" spans="1:4" ht="13.5" x14ac:dyDescent="0.25">
      <c r="A2156" s="58">
        <v>100898</v>
      </c>
      <c r="B2156" s="58" t="s">
        <v>8663</v>
      </c>
      <c r="C2156" s="58" t="s">
        <v>108</v>
      </c>
      <c r="D2156" s="60">
        <v>221.17</v>
      </c>
    </row>
    <row r="2157" spans="1:4" ht="13.5" x14ac:dyDescent="0.25">
      <c r="A2157" s="58">
        <v>100899</v>
      </c>
      <c r="B2157" s="58" t="s">
        <v>8664</v>
      </c>
      <c r="C2157" s="58" t="s">
        <v>108</v>
      </c>
      <c r="D2157" s="60">
        <v>78.12</v>
      </c>
    </row>
    <row r="2158" spans="1:4" ht="13.5" x14ac:dyDescent="0.25">
      <c r="A2158" s="58">
        <v>100900</v>
      </c>
      <c r="B2158" s="58" t="s">
        <v>8665</v>
      </c>
      <c r="C2158" s="58" t="s">
        <v>108</v>
      </c>
      <c r="D2158" s="60">
        <v>253.1</v>
      </c>
    </row>
    <row r="2159" spans="1:4" ht="13.5" x14ac:dyDescent="0.25">
      <c r="A2159" s="58">
        <v>101173</v>
      </c>
      <c r="B2159" s="58" t="s">
        <v>8666</v>
      </c>
      <c r="C2159" s="58" t="s">
        <v>108</v>
      </c>
      <c r="D2159" s="60">
        <v>61.21</v>
      </c>
    </row>
    <row r="2160" spans="1:4" ht="13.5" x14ac:dyDescent="0.25">
      <c r="A2160" s="58">
        <v>101174</v>
      </c>
      <c r="B2160" s="58" t="s">
        <v>8667</v>
      </c>
      <c r="C2160" s="58" t="s">
        <v>108</v>
      </c>
      <c r="D2160" s="60">
        <v>84.68</v>
      </c>
    </row>
    <row r="2161" spans="1:4" ht="13.5" x14ac:dyDescent="0.25">
      <c r="A2161" s="58">
        <v>101175</v>
      </c>
      <c r="B2161" s="58" t="s">
        <v>8668</v>
      </c>
      <c r="C2161" s="58" t="s">
        <v>108</v>
      </c>
      <c r="D2161" s="60">
        <v>115.92</v>
      </c>
    </row>
    <row r="2162" spans="1:4" ht="13.5" x14ac:dyDescent="0.25">
      <c r="A2162" s="58">
        <v>101176</v>
      </c>
      <c r="B2162" s="58" t="s">
        <v>8669</v>
      </c>
      <c r="C2162" s="58" t="s">
        <v>108</v>
      </c>
      <c r="D2162" s="60">
        <v>144.87</v>
      </c>
    </row>
    <row r="2163" spans="1:4" ht="13.5" x14ac:dyDescent="0.25">
      <c r="A2163" s="58">
        <v>102521</v>
      </c>
      <c r="B2163" s="58" t="s">
        <v>8670</v>
      </c>
      <c r="C2163" s="58" t="s">
        <v>130</v>
      </c>
      <c r="D2163" s="60">
        <v>93.87</v>
      </c>
    </row>
    <row r="2164" spans="1:4" ht="13.5" x14ac:dyDescent="0.25">
      <c r="A2164" s="58">
        <v>102522</v>
      </c>
      <c r="B2164" s="58" t="s">
        <v>8671</v>
      </c>
      <c r="C2164" s="58" t="s">
        <v>130</v>
      </c>
      <c r="D2164" s="60">
        <v>137.71</v>
      </c>
    </row>
    <row r="2165" spans="1:4" ht="13.5" x14ac:dyDescent="0.25">
      <c r="A2165" s="58">
        <v>102523</v>
      </c>
      <c r="B2165" s="58" t="s">
        <v>8672</v>
      </c>
      <c r="C2165" s="58" t="s">
        <v>130</v>
      </c>
      <c r="D2165" s="60">
        <v>181.56</v>
      </c>
    </row>
    <row r="2166" spans="1:4" ht="13.5" x14ac:dyDescent="0.25">
      <c r="A2166" s="58">
        <v>95240</v>
      </c>
      <c r="B2166" s="58" t="s">
        <v>212</v>
      </c>
      <c r="C2166" s="58" t="s">
        <v>6914</v>
      </c>
      <c r="D2166" s="60">
        <v>20.56</v>
      </c>
    </row>
    <row r="2167" spans="1:4" ht="13.5" x14ac:dyDescent="0.25">
      <c r="A2167" s="58">
        <v>95241</v>
      </c>
      <c r="B2167" s="58" t="s">
        <v>213</v>
      </c>
      <c r="C2167" s="58" t="s">
        <v>6914</v>
      </c>
      <c r="D2167" s="60">
        <v>34.270000000000003</v>
      </c>
    </row>
    <row r="2168" spans="1:4" ht="13.5" x14ac:dyDescent="0.25">
      <c r="A2168" s="58">
        <v>96616</v>
      </c>
      <c r="B2168" s="58" t="s">
        <v>8673</v>
      </c>
      <c r="C2168" s="58" t="s">
        <v>7984</v>
      </c>
      <c r="D2168" s="60">
        <v>706.26</v>
      </c>
    </row>
    <row r="2169" spans="1:4" ht="13.5" x14ac:dyDescent="0.25">
      <c r="A2169" s="58">
        <v>96617</v>
      </c>
      <c r="B2169" s="58" t="s">
        <v>8674</v>
      </c>
      <c r="C2169" s="58" t="s">
        <v>6914</v>
      </c>
      <c r="D2169" s="60">
        <v>21.16</v>
      </c>
    </row>
    <row r="2170" spans="1:4" ht="13.5" x14ac:dyDescent="0.25">
      <c r="A2170" s="58">
        <v>96619</v>
      </c>
      <c r="B2170" s="58" t="s">
        <v>301</v>
      </c>
      <c r="C2170" s="58" t="s">
        <v>6914</v>
      </c>
      <c r="D2170" s="60">
        <v>35.299999999999997</v>
      </c>
    </row>
    <row r="2171" spans="1:4" ht="13.5" x14ac:dyDescent="0.25">
      <c r="A2171" s="58">
        <v>96620</v>
      </c>
      <c r="B2171" s="58" t="s">
        <v>8675</v>
      </c>
      <c r="C2171" s="58" t="s">
        <v>7984</v>
      </c>
      <c r="D2171" s="60">
        <v>685.8</v>
      </c>
    </row>
    <row r="2172" spans="1:4" ht="13.5" x14ac:dyDescent="0.25">
      <c r="A2172" s="58">
        <v>96621</v>
      </c>
      <c r="B2172" s="58" t="s">
        <v>8676</v>
      </c>
      <c r="C2172" s="58" t="s">
        <v>7984</v>
      </c>
      <c r="D2172" s="60">
        <v>346.75</v>
      </c>
    </row>
    <row r="2173" spans="1:4" ht="13.5" x14ac:dyDescent="0.25">
      <c r="A2173" s="58">
        <v>96622</v>
      </c>
      <c r="B2173" s="58" t="s">
        <v>8677</v>
      </c>
      <c r="C2173" s="58" t="s">
        <v>7984</v>
      </c>
      <c r="D2173" s="60">
        <v>286.57</v>
      </c>
    </row>
    <row r="2174" spans="1:4" ht="13.5" x14ac:dyDescent="0.25">
      <c r="A2174" s="58">
        <v>96623</v>
      </c>
      <c r="B2174" s="58" t="s">
        <v>8678</v>
      </c>
      <c r="C2174" s="58" t="s">
        <v>7984</v>
      </c>
      <c r="D2174" s="60">
        <v>332.76</v>
      </c>
    </row>
    <row r="2175" spans="1:4" ht="13.5" x14ac:dyDescent="0.25">
      <c r="A2175" s="58">
        <v>96624</v>
      </c>
      <c r="B2175" s="58" t="s">
        <v>8679</v>
      </c>
      <c r="C2175" s="58" t="s">
        <v>7984</v>
      </c>
      <c r="D2175" s="60">
        <v>281.64</v>
      </c>
    </row>
    <row r="2176" spans="1:4" ht="13.5" x14ac:dyDescent="0.25">
      <c r="A2176" s="58">
        <v>97082</v>
      </c>
      <c r="B2176" s="58" t="s">
        <v>8680</v>
      </c>
      <c r="C2176" s="58" t="s">
        <v>7984</v>
      </c>
      <c r="D2176" s="60">
        <v>49.71</v>
      </c>
    </row>
    <row r="2177" spans="1:4" ht="13.5" x14ac:dyDescent="0.25">
      <c r="A2177" s="58">
        <v>97083</v>
      </c>
      <c r="B2177" s="58" t="s">
        <v>8681</v>
      </c>
      <c r="C2177" s="58" t="s">
        <v>6914</v>
      </c>
      <c r="D2177" s="60">
        <v>2.66</v>
      </c>
    </row>
    <row r="2178" spans="1:4" ht="13.5" x14ac:dyDescent="0.25">
      <c r="A2178" s="58">
        <v>97084</v>
      </c>
      <c r="B2178" s="58" t="s">
        <v>8682</v>
      </c>
      <c r="C2178" s="58" t="s">
        <v>6914</v>
      </c>
      <c r="D2178" s="60">
        <v>0.55000000000000004</v>
      </c>
    </row>
    <row r="2179" spans="1:4" ht="13.5" x14ac:dyDescent="0.25">
      <c r="A2179" s="58">
        <v>97086</v>
      </c>
      <c r="B2179" s="58" t="s">
        <v>8683</v>
      </c>
      <c r="C2179" s="58" t="s">
        <v>6914</v>
      </c>
      <c r="D2179" s="60">
        <v>96.9</v>
      </c>
    </row>
    <row r="2180" spans="1:4" ht="13.5" x14ac:dyDescent="0.25">
      <c r="A2180" s="58">
        <v>97087</v>
      </c>
      <c r="B2180" s="58" t="s">
        <v>8684</v>
      </c>
      <c r="C2180" s="58" t="s">
        <v>6914</v>
      </c>
      <c r="D2180" s="60">
        <v>3.02</v>
      </c>
    </row>
    <row r="2181" spans="1:4" ht="13.5" x14ac:dyDescent="0.25">
      <c r="A2181" s="58">
        <v>97088</v>
      </c>
      <c r="B2181" s="58" t="s">
        <v>8685</v>
      </c>
      <c r="C2181" s="58" t="s">
        <v>112</v>
      </c>
      <c r="D2181" s="60">
        <v>23.39</v>
      </c>
    </row>
    <row r="2182" spans="1:4" ht="13.5" x14ac:dyDescent="0.25">
      <c r="A2182" s="58">
        <v>97089</v>
      </c>
      <c r="B2182" s="58" t="s">
        <v>8686</v>
      </c>
      <c r="C2182" s="58" t="s">
        <v>112</v>
      </c>
      <c r="D2182" s="60">
        <v>21.41</v>
      </c>
    </row>
    <row r="2183" spans="1:4" ht="13.5" x14ac:dyDescent="0.25">
      <c r="A2183" s="58">
        <v>97090</v>
      </c>
      <c r="B2183" s="58" t="s">
        <v>8687</v>
      </c>
      <c r="C2183" s="58" t="s">
        <v>112</v>
      </c>
      <c r="D2183" s="60">
        <v>21.08</v>
      </c>
    </row>
    <row r="2184" spans="1:4" ht="13.5" x14ac:dyDescent="0.25">
      <c r="A2184" s="58">
        <v>97091</v>
      </c>
      <c r="B2184" s="58" t="s">
        <v>8688</v>
      </c>
      <c r="C2184" s="58" t="s">
        <v>112</v>
      </c>
      <c r="D2184" s="60">
        <v>20.47</v>
      </c>
    </row>
    <row r="2185" spans="1:4" ht="13.5" x14ac:dyDescent="0.25">
      <c r="A2185" s="58">
        <v>97092</v>
      </c>
      <c r="B2185" s="58" t="s">
        <v>8689</v>
      </c>
      <c r="C2185" s="58" t="s">
        <v>112</v>
      </c>
      <c r="D2185" s="60">
        <v>19.850000000000001</v>
      </c>
    </row>
    <row r="2186" spans="1:4" ht="13.5" x14ac:dyDescent="0.25">
      <c r="A2186" s="58">
        <v>97093</v>
      </c>
      <c r="B2186" s="58" t="s">
        <v>8690</v>
      </c>
      <c r="C2186" s="58" t="s">
        <v>112</v>
      </c>
      <c r="D2186" s="60">
        <v>18.670000000000002</v>
      </c>
    </row>
    <row r="2187" spans="1:4" ht="13.5" x14ac:dyDescent="0.25">
      <c r="A2187" s="58">
        <v>97096</v>
      </c>
      <c r="B2187" s="58" t="s">
        <v>8691</v>
      </c>
      <c r="C2187" s="58" t="s">
        <v>7984</v>
      </c>
      <c r="D2187" s="60">
        <v>581.95000000000005</v>
      </c>
    </row>
    <row r="2188" spans="1:4" ht="13.5" x14ac:dyDescent="0.25">
      <c r="A2188" s="58">
        <v>97097</v>
      </c>
      <c r="B2188" s="58" t="s">
        <v>8692</v>
      </c>
      <c r="C2188" s="58" t="s">
        <v>6914</v>
      </c>
      <c r="D2188" s="60">
        <v>53.88</v>
      </c>
    </row>
    <row r="2189" spans="1:4" ht="13.5" x14ac:dyDescent="0.25">
      <c r="A2189" s="58">
        <v>97101</v>
      </c>
      <c r="B2189" s="58" t="s">
        <v>8693</v>
      </c>
      <c r="C2189" s="58" t="s">
        <v>6914</v>
      </c>
      <c r="D2189" s="60">
        <v>199.67</v>
      </c>
    </row>
    <row r="2190" spans="1:4" ht="13.5" x14ac:dyDescent="0.25">
      <c r="A2190" s="58">
        <v>97102</v>
      </c>
      <c r="B2190" s="58" t="s">
        <v>8694</v>
      </c>
      <c r="C2190" s="58" t="s">
        <v>6914</v>
      </c>
      <c r="D2190" s="60">
        <v>246.39</v>
      </c>
    </row>
    <row r="2191" spans="1:4" ht="13.5" x14ac:dyDescent="0.25">
      <c r="A2191" s="58">
        <v>97103</v>
      </c>
      <c r="B2191" s="58" t="s">
        <v>8695</v>
      </c>
      <c r="C2191" s="58" t="s">
        <v>6914</v>
      </c>
      <c r="D2191" s="60">
        <v>287.82</v>
      </c>
    </row>
    <row r="2192" spans="1:4" ht="13.5" x14ac:dyDescent="0.25">
      <c r="A2192" s="58">
        <v>100322</v>
      </c>
      <c r="B2192" s="58" t="s">
        <v>8696</v>
      </c>
      <c r="C2192" s="58" t="s">
        <v>7984</v>
      </c>
      <c r="D2192" s="60">
        <v>266.36</v>
      </c>
    </row>
    <row r="2193" spans="1:4" ht="13.5" x14ac:dyDescent="0.25">
      <c r="A2193" s="58">
        <v>100323</v>
      </c>
      <c r="B2193" s="58" t="s">
        <v>8697</v>
      </c>
      <c r="C2193" s="58" t="s">
        <v>7984</v>
      </c>
      <c r="D2193" s="60">
        <v>130.22</v>
      </c>
    </row>
    <row r="2194" spans="1:4" ht="13.5" x14ac:dyDescent="0.25">
      <c r="A2194" s="58">
        <v>100324</v>
      </c>
      <c r="B2194" s="58" t="s">
        <v>8698</v>
      </c>
      <c r="C2194" s="58" t="s">
        <v>7984</v>
      </c>
      <c r="D2194" s="60">
        <v>280.97000000000003</v>
      </c>
    </row>
    <row r="2195" spans="1:4" ht="13.5" x14ac:dyDescent="0.25">
      <c r="A2195" s="58">
        <v>103072</v>
      </c>
      <c r="B2195" s="58" t="s">
        <v>8699</v>
      </c>
      <c r="C2195" s="58" t="s">
        <v>6914</v>
      </c>
      <c r="D2195" s="60">
        <v>339.16</v>
      </c>
    </row>
    <row r="2196" spans="1:4" ht="13.5" x14ac:dyDescent="0.25">
      <c r="A2196" s="58">
        <v>103073</v>
      </c>
      <c r="B2196" s="58" t="s">
        <v>8700</v>
      </c>
      <c r="C2196" s="58" t="s">
        <v>6914</v>
      </c>
      <c r="D2196" s="60">
        <v>414.02</v>
      </c>
    </row>
    <row r="2197" spans="1:4" ht="13.5" x14ac:dyDescent="0.25">
      <c r="A2197" s="58">
        <v>103074</v>
      </c>
      <c r="B2197" s="58" t="s">
        <v>8701</v>
      </c>
      <c r="C2197" s="58" t="s">
        <v>6914</v>
      </c>
      <c r="D2197" s="60">
        <v>192.55</v>
      </c>
    </row>
    <row r="2198" spans="1:4" ht="13.5" x14ac:dyDescent="0.25">
      <c r="A2198" s="58">
        <v>103075</v>
      </c>
      <c r="B2198" s="58" t="s">
        <v>8702</v>
      </c>
      <c r="C2198" s="58" t="s">
        <v>6914</v>
      </c>
      <c r="D2198" s="60">
        <v>246.43</v>
      </c>
    </row>
    <row r="2199" spans="1:4" ht="13.5" x14ac:dyDescent="0.25">
      <c r="A2199" s="58">
        <v>103076</v>
      </c>
      <c r="B2199" s="58" t="s">
        <v>8703</v>
      </c>
      <c r="C2199" s="58" t="s">
        <v>6914</v>
      </c>
      <c r="D2199" s="60">
        <v>176.85</v>
      </c>
    </row>
    <row r="2200" spans="1:4" ht="13.5" x14ac:dyDescent="0.25">
      <c r="A2200" s="58">
        <v>103077</v>
      </c>
      <c r="B2200" s="58" t="s">
        <v>8704</v>
      </c>
      <c r="C2200" s="58" t="s">
        <v>6914</v>
      </c>
      <c r="D2200" s="60">
        <v>223.57</v>
      </c>
    </row>
    <row r="2201" spans="1:4" ht="13.5" x14ac:dyDescent="0.25">
      <c r="A2201" s="58">
        <v>103078</v>
      </c>
      <c r="B2201" s="58" t="s">
        <v>8705</v>
      </c>
      <c r="C2201" s="58" t="s">
        <v>6914</v>
      </c>
      <c r="D2201" s="60">
        <v>265.01</v>
      </c>
    </row>
    <row r="2202" spans="1:4" ht="13.5" x14ac:dyDescent="0.25">
      <c r="A2202" s="58">
        <v>103079</v>
      </c>
      <c r="B2202" s="58" t="s">
        <v>8706</v>
      </c>
      <c r="C2202" s="58" t="s">
        <v>6914</v>
      </c>
      <c r="D2202" s="60">
        <v>316.33999999999997</v>
      </c>
    </row>
    <row r="2203" spans="1:4" ht="13.5" x14ac:dyDescent="0.25">
      <c r="A2203" s="58">
        <v>103080</v>
      </c>
      <c r="B2203" s="58" t="s">
        <v>8707</v>
      </c>
      <c r="C2203" s="58" t="s">
        <v>6914</v>
      </c>
      <c r="D2203" s="60">
        <v>391.2</v>
      </c>
    </row>
    <row r="2204" spans="1:4" ht="13.5" x14ac:dyDescent="0.25">
      <c r="A2204" s="58">
        <v>92263</v>
      </c>
      <c r="B2204" s="58" t="s">
        <v>8708</v>
      </c>
      <c r="C2204" s="58" t="s">
        <v>6914</v>
      </c>
      <c r="D2204" s="60">
        <v>184.15</v>
      </c>
    </row>
    <row r="2205" spans="1:4" ht="13.5" x14ac:dyDescent="0.25">
      <c r="A2205" s="58">
        <v>92264</v>
      </c>
      <c r="B2205" s="58" t="s">
        <v>419</v>
      </c>
      <c r="C2205" s="58" t="s">
        <v>6914</v>
      </c>
      <c r="D2205" s="60">
        <v>244.91</v>
      </c>
    </row>
    <row r="2206" spans="1:4" ht="13.5" x14ac:dyDescent="0.25">
      <c r="A2206" s="58">
        <v>92265</v>
      </c>
      <c r="B2206" s="58" t="s">
        <v>8709</v>
      </c>
      <c r="C2206" s="58" t="s">
        <v>6914</v>
      </c>
      <c r="D2206" s="60">
        <v>134.06</v>
      </c>
    </row>
    <row r="2207" spans="1:4" ht="13.5" x14ac:dyDescent="0.25">
      <c r="A2207" s="58">
        <v>92266</v>
      </c>
      <c r="B2207" s="58" t="s">
        <v>414</v>
      </c>
      <c r="C2207" s="58" t="s">
        <v>6914</v>
      </c>
      <c r="D2207" s="60">
        <v>186.18</v>
      </c>
    </row>
    <row r="2208" spans="1:4" ht="13.5" x14ac:dyDescent="0.25">
      <c r="A2208" s="58">
        <v>92267</v>
      </c>
      <c r="B2208" s="58" t="s">
        <v>448</v>
      </c>
      <c r="C2208" s="58" t="s">
        <v>6914</v>
      </c>
      <c r="D2208" s="60">
        <v>69.66</v>
      </c>
    </row>
    <row r="2209" spans="1:4" ht="13.5" x14ac:dyDescent="0.25">
      <c r="A2209" s="58">
        <v>92268</v>
      </c>
      <c r="B2209" s="58" t="s">
        <v>8710</v>
      </c>
      <c r="C2209" s="58" t="s">
        <v>6914</v>
      </c>
      <c r="D2209" s="60">
        <v>117.42</v>
      </c>
    </row>
    <row r="2210" spans="1:4" ht="13.5" x14ac:dyDescent="0.25">
      <c r="A2210" s="58">
        <v>92269</v>
      </c>
      <c r="B2210" s="58" t="s">
        <v>8711</v>
      </c>
      <c r="C2210" s="58" t="s">
        <v>6914</v>
      </c>
      <c r="D2210" s="60">
        <v>132.82</v>
      </c>
    </row>
    <row r="2211" spans="1:4" ht="13.5" x14ac:dyDescent="0.25">
      <c r="A2211" s="58">
        <v>92270</v>
      </c>
      <c r="B2211" s="58" t="s">
        <v>439</v>
      </c>
      <c r="C2211" s="58" t="s">
        <v>6914</v>
      </c>
      <c r="D2211" s="60">
        <v>108.22</v>
      </c>
    </row>
    <row r="2212" spans="1:4" ht="13.5" x14ac:dyDescent="0.25">
      <c r="A2212" s="58">
        <v>92271</v>
      </c>
      <c r="B2212" s="58" t="s">
        <v>8712</v>
      </c>
      <c r="C2212" s="58" t="s">
        <v>6914</v>
      </c>
      <c r="D2212" s="60">
        <v>56.04</v>
      </c>
    </row>
    <row r="2213" spans="1:4" ht="13.5" x14ac:dyDescent="0.25">
      <c r="A2213" s="58">
        <v>92272</v>
      </c>
      <c r="B2213" s="58" t="s">
        <v>8713</v>
      </c>
      <c r="C2213" s="58" t="s">
        <v>108</v>
      </c>
      <c r="D2213" s="60">
        <v>43.59</v>
      </c>
    </row>
    <row r="2214" spans="1:4" ht="13.5" x14ac:dyDescent="0.25">
      <c r="A2214" s="58">
        <v>92273</v>
      </c>
      <c r="B2214" s="58" t="s">
        <v>1064</v>
      </c>
      <c r="C2214" s="58" t="s">
        <v>108</v>
      </c>
      <c r="D2214" s="60">
        <v>16.68</v>
      </c>
    </row>
    <row r="2215" spans="1:4" ht="13.5" x14ac:dyDescent="0.25">
      <c r="A2215" s="58">
        <v>92409</v>
      </c>
      <c r="B2215" s="58" t="s">
        <v>8714</v>
      </c>
      <c r="C2215" s="58" t="s">
        <v>6914</v>
      </c>
      <c r="D2215" s="60">
        <v>210.79</v>
      </c>
    </row>
    <row r="2216" spans="1:4" ht="13.5" x14ac:dyDescent="0.25">
      <c r="A2216" s="58">
        <v>92411</v>
      </c>
      <c r="B2216" s="58" t="s">
        <v>8715</v>
      </c>
      <c r="C2216" s="58" t="s">
        <v>6914</v>
      </c>
      <c r="D2216" s="60">
        <v>136.96</v>
      </c>
    </row>
    <row r="2217" spans="1:4" ht="13.5" x14ac:dyDescent="0.25">
      <c r="A2217" s="58">
        <v>92413</v>
      </c>
      <c r="B2217" s="58" t="s">
        <v>8716</v>
      </c>
      <c r="C2217" s="58" t="s">
        <v>6914</v>
      </c>
      <c r="D2217" s="60">
        <v>87.91</v>
      </c>
    </row>
    <row r="2218" spans="1:4" ht="13.5" x14ac:dyDescent="0.25">
      <c r="A2218" s="58">
        <v>92415</v>
      </c>
      <c r="B2218" s="58" t="s">
        <v>1019</v>
      </c>
      <c r="C2218" s="58" t="s">
        <v>6914</v>
      </c>
      <c r="D2218" s="60">
        <v>134.6</v>
      </c>
    </row>
    <row r="2219" spans="1:4" ht="13.5" x14ac:dyDescent="0.25">
      <c r="A2219" s="58">
        <v>92417</v>
      </c>
      <c r="B2219" s="58" t="s">
        <v>8717</v>
      </c>
      <c r="C2219" s="58" t="s">
        <v>6914</v>
      </c>
      <c r="D2219" s="60">
        <v>152.53</v>
      </c>
    </row>
    <row r="2220" spans="1:4" ht="13.5" x14ac:dyDescent="0.25">
      <c r="A2220" s="58">
        <v>92419</v>
      </c>
      <c r="B2220" s="58" t="s">
        <v>8718</v>
      </c>
      <c r="C2220" s="58" t="s">
        <v>6914</v>
      </c>
      <c r="D2220" s="60">
        <v>79.989999999999995</v>
      </c>
    </row>
    <row r="2221" spans="1:4" ht="13.5" x14ac:dyDescent="0.25">
      <c r="A2221" s="58">
        <v>92421</v>
      </c>
      <c r="B2221" s="58" t="s">
        <v>8719</v>
      </c>
      <c r="C2221" s="58" t="s">
        <v>6914</v>
      </c>
      <c r="D2221" s="60">
        <v>93.73</v>
      </c>
    </row>
    <row r="2222" spans="1:4" ht="13.5" x14ac:dyDescent="0.25">
      <c r="A2222" s="58">
        <v>92423</v>
      </c>
      <c r="B2222" s="58" t="s">
        <v>8720</v>
      </c>
      <c r="C2222" s="58" t="s">
        <v>6914</v>
      </c>
      <c r="D2222" s="60">
        <v>63.36</v>
      </c>
    </row>
    <row r="2223" spans="1:4" ht="13.5" x14ac:dyDescent="0.25">
      <c r="A2223" s="58">
        <v>92425</v>
      </c>
      <c r="B2223" s="58" t="s">
        <v>8721</v>
      </c>
      <c r="C2223" s="58" t="s">
        <v>6914</v>
      </c>
      <c r="D2223" s="60">
        <v>75.319999999999993</v>
      </c>
    </row>
    <row r="2224" spans="1:4" ht="13.5" x14ac:dyDescent="0.25">
      <c r="A2224" s="58">
        <v>92427</v>
      </c>
      <c r="B2224" s="58" t="s">
        <v>8722</v>
      </c>
      <c r="C2224" s="58" t="s">
        <v>6914</v>
      </c>
      <c r="D2224" s="60">
        <v>54.95</v>
      </c>
    </row>
    <row r="2225" spans="1:4" ht="13.5" x14ac:dyDescent="0.25">
      <c r="A2225" s="58">
        <v>92429</v>
      </c>
      <c r="B2225" s="58" t="s">
        <v>8723</v>
      </c>
      <c r="C2225" s="58" t="s">
        <v>6914</v>
      </c>
      <c r="D2225" s="60">
        <v>66.03</v>
      </c>
    </row>
    <row r="2226" spans="1:4" ht="13.5" x14ac:dyDescent="0.25">
      <c r="A2226" s="58">
        <v>92431</v>
      </c>
      <c r="B2226" s="58" t="s">
        <v>8724</v>
      </c>
      <c r="C2226" s="58" t="s">
        <v>6914</v>
      </c>
      <c r="D2226" s="60">
        <v>52.14</v>
      </c>
    </row>
    <row r="2227" spans="1:4" ht="13.5" x14ac:dyDescent="0.25">
      <c r="A2227" s="58">
        <v>92433</v>
      </c>
      <c r="B2227" s="58" t="s">
        <v>8725</v>
      </c>
      <c r="C2227" s="58" t="s">
        <v>6914</v>
      </c>
      <c r="D2227" s="60">
        <v>62.66</v>
      </c>
    </row>
    <row r="2228" spans="1:4" ht="13.5" x14ac:dyDescent="0.25">
      <c r="A2228" s="58">
        <v>92435</v>
      </c>
      <c r="B2228" s="58" t="s">
        <v>8726</v>
      </c>
      <c r="C2228" s="58" t="s">
        <v>6914</v>
      </c>
      <c r="D2228" s="60">
        <v>48.89</v>
      </c>
    </row>
    <row r="2229" spans="1:4" ht="13.5" x14ac:dyDescent="0.25">
      <c r="A2229" s="58">
        <v>92437</v>
      </c>
      <c r="B2229" s="58" t="s">
        <v>8727</v>
      </c>
      <c r="C2229" s="58" t="s">
        <v>6914</v>
      </c>
      <c r="D2229" s="60">
        <v>59.06</v>
      </c>
    </row>
    <row r="2230" spans="1:4" ht="13.5" x14ac:dyDescent="0.25">
      <c r="A2230" s="58">
        <v>92439</v>
      </c>
      <c r="B2230" s="58" t="s">
        <v>418</v>
      </c>
      <c r="C2230" s="58" t="s">
        <v>6914</v>
      </c>
      <c r="D2230" s="60">
        <v>46.54</v>
      </c>
    </row>
    <row r="2231" spans="1:4" ht="13.5" x14ac:dyDescent="0.25">
      <c r="A2231" s="58">
        <v>92441</v>
      </c>
      <c r="B2231" s="58" t="s">
        <v>8728</v>
      </c>
      <c r="C2231" s="58" t="s">
        <v>6914</v>
      </c>
      <c r="D2231" s="60">
        <v>56.45</v>
      </c>
    </row>
    <row r="2232" spans="1:4" ht="13.5" x14ac:dyDescent="0.25">
      <c r="A2232" s="58">
        <v>92443</v>
      </c>
      <c r="B2232" s="58" t="s">
        <v>8729</v>
      </c>
      <c r="C2232" s="58" t="s">
        <v>6914</v>
      </c>
      <c r="D2232" s="60">
        <v>41.34</v>
      </c>
    </row>
    <row r="2233" spans="1:4" ht="13.5" x14ac:dyDescent="0.25">
      <c r="A2233" s="58">
        <v>92445</v>
      </c>
      <c r="B2233" s="58" t="s">
        <v>8730</v>
      </c>
      <c r="C2233" s="58" t="s">
        <v>6914</v>
      </c>
      <c r="D2233" s="60">
        <v>50.9</v>
      </c>
    </row>
    <row r="2234" spans="1:4" ht="13.5" x14ac:dyDescent="0.25">
      <c r="A2234" s="58">
        <v>92446</v>
      </c>
      <c r="B2234" s="58" t="s">
        <v>8731</v>
      </c>
      <c r="C2234" s="58" t="s">
        <v>6914</v>
      </c>
      <c r="D2234" s="60">
        <v>210.39</v>
      </c>
    </row>
    <row r="2235" spans="1:4" ht="13.5" x14ac:dyDescent="0.25">
      <c r="A2235" s="58">
        <v>92447</v>
      </c>
      <c r="B2235" s="58" t="s">
        <v>8732</v>
      </c>
      <c r="C2235" s="58" t="s">
        <v>6914</v>
      </c>
      <c r="D2235" s="60">
        <v>150.78</v>
      </c>
    </row>
    <row r="2236" spans="1:4" ht="13.5" x14ac:dyDescent="0.25">
      <c r="A2236" s="58">
        <v>92448</v>
      </c>
      <c r="B2236" s="58" t="s">
        <v>8733</v>
      </c>
      <c r="C2236" s="58" t="s">
        <v>6914</v>
      </c>
      <c r="D2236" s="60">
        <v>123.28</v>
      </c>
    </row>
    <row r="2237" spans="1:4" ht="13.5" x14ac:dyDescent="0.25">
      <c r="A2237" s="58">
        <v>92449</v>
      </c>
      <c r="B2237" s="58" t="s">
        <v>8734</v>
      </c>
      <c r="C2237" s="58" t="s">
        <v>6914</v>
      </c>
      <c r="D2237" s="60">
        <v>290.58</v>
      </c>
    </row>
    <row r="2238" spans="1:4" ht="13.5" x14ac:dyDescent="0.25">
      <c r="A2238" s="58">
        <v>92450</v>
      </c>
      <c r="B2238" s="58" t="s">
        <v>8735</v>
      </c>
      <c r="C2238" s="58" t="s">
        <v>6914</v>
      </c>
      <c r="D2238" s="60">
        <v>260.52999999999997</v>
      </c>
    </row>
    <row r="2239" spans="1:4" ht="13.5" x14ac:dyDescent="0.25">
      <c r="A2239" s="58">
        <v>92451</v>
      </c>
      <c r="B2239" s="58" t="s">
        <v>1020</v>
      </c>
      <c r="C2239" s="58" t="s">
        <v>6914</v>
      </c>
      <c r="D2239" s="60">
        <v>195.99</v>
      </c>
    </row>
    <row r="2240" spans="1:4" ht="13.5" x14ac:dyDescent="0.25">
      <c r="A2240" s="58">
        <v>92452</v>
      </c>
      <c r="B2240" s="58" t="s">
        <v>8736</v>
      </c>
      <c r="C2240" s="58" t="s">
        <v>6914</v>
      </c>
      <c r="D2240" s="60">
        <v>152.66999999999999</v>
      </c>
    </row>
    <row r="2241" spans="1:4" ht="13.5" x14ac:dyDescent="0.25">
      <c r="A2241" s="58">
        <v>92453</v>
      </c>
      <c r="B2241" s="58" t="s">
        <v>8737</v>
      </c>
      <c r="C2241" s="58" t="s">
        <v>6914</v>
      </c>
      <c r="D2241" s="60">
        <v>250.07</v>
      </c>
    </row>
    <row r="2242" spans="1:4" ht="13.5" x14ac:dyDescent="0.25">
      <c r="A2242" s="58">
        <v>92454</v>
      </c>
      <c r="B2242" s="58" t="s">
        <v>8738</v>
      </c>
      <c r="C2242" s="58" t="s">
        <v>6914</v>
      </c>
      <c r="D2242" s="60">
        <v>228.42</v>
      </c>
    </row>
    <row r="2243" spans="1:4" ht="13.5" x14ac:dyDescent="0.25">
      <c r="A2243" s="58">
        <v>92455</v>
      </c>
      <c r="B2243" s="58" t="s">
        <v>8739</v>
      </c>
      <c r="C2243" s="58" t="s">
        <v>6914</v>
      </c>
      <c r="D2243" s="60">
        <v>160.91999999999999</v>
      </c>
    </row>
    <row r="2244" spans="1:4" ht="13.5" x14ac:dyDescent="0.25">
      <c r="A2244" s="58">
        <v>92456</v>
      </c>
      <c r="B2244" s="58" t="s">
        <v>8740</v>
      </c>
      <c r="C2244" s="58" t="s">
        <v>6914</v>
      </c>
      <c r="D2244" s="60">
        <v>119.56</v>
      </c>
    </row>
    <row r="2245" spans="1:4" ht="13.5" x14ac:dyDescent="0.25">
      <c r="A2245" s="58">
        <v>92457</v>
      </c>
      <c r="B2245" s="58" t="s">
        <v>8741</v>
      </c>
      <c r="C2245" s="58" t="s">
        <v>6914</v>
      </c>
      <c r="D2245" s="60">
        <v>215.99</v>
      </c>
    </row>
    <row r="2246" spans="1:4" ht="13.5" x14ac:dyDescent="0.25">
      <c r="A2246" s="58">
        <v>92458</v>
      </c>
      <c r="B2246" s="58" t="s">
        <v>8742</v>
      </c>
      <c r="C2246" s="58" t="s">
        <v>6914</v>
      </c>
      <c r="D2246" s="60">
        <v>208.64</v>
      </c>
    </row>
    <row r="2247" spans="1:4" ht="13.5" x14ac:dyDescent="0.25">
      <c r="A2247" s="58">
        <v>92459</v>
      </c>
      <c r="B2247" s="58" t="s">
        <v>8743</v>
      </c>
      <c r="C2247" s="58" t="s">
        <v>6914</v>
      </c>
      <c r="D2247" s="60">
        <v>135.54</v>
      </c>
    </row>
    <row r="2248" spans="1:4" ht="13.5" x14ac:dyDescent="0.25">
      <c r="A2248" s="58">
        <v>92460</v>
      </c>
      <c r="B2248" s="58" t="s">
        <v>8744</v>
      </c>
      <c r="C2248" s="58" t="s">
        <v>6914</v>
      </c>
      <c r="D2248" s="60">
        <v>95.77</v>
      </c>
    </row>
    <row r="2249" spans="1:4" ht="13.5" x14ac:dyDescent="0.25">
      <c r="A2249" s="58">
        <v>92461</v>
      </c>
      <c r="B2249" s="58" t="s">
        <v>8745</v>
      </c>
      <c r="C2249" s="58" t="s">
        <v>6914</v>
      </c>
      <c r="D2249" s="60">
        <v>199.18</v>
      </c>
    </row>
    <row r="2250" spans="1:4" ht="13.5" x14ac:dyDescent="0.25">
      <c r="A2250" s="58">
        <v>92462</v>
      </c>
      <c r="B2250" s="58" t="s">
        <v>8746</v>
      </c>
      <c r="C2250" s="58" t="s">
        <v>6914</v>
      </c>
      <c r="D2250" s="60">
        <v>196.69</v>
      </c>
    </row>
    <row r="2251" spans="1:4" ht="13.5" x14ac:dyDescent="0.25">
      <c r="A2251" s="58">
        <v>92463</v>
      </c>
      <c r="B2251" s="58" t="s">
        <v>8747</v>
      </c>
      <c r="C2251" s="58" t="s">
        <v>6914</v>
      </c>
      <c r="D2251" s="60">
        <v>122.57</v>
      </c>
    </row>
    <row r="2252" spans="1:4" ht="13.5" x14ac:dyDescent="0.25">
      <c r="A2252" s="58">
        <v>92464</v>
      </c>
      <c r="B2252" s="58" t="s">
        <v>8748</v>
      </c>
      <c r="C2252" s="58" t="s">
        <v>6914</v>
      </c>
      <c r="D2252" s="60">
        <v>87.6</v>
      </c>
    </row>
    <row r="2253" spans="1:4" ht="13.5" x14ac:dyDescent="0.25">
      <c r="A2253" s="58">
        <v>92465</v>
      </c>
      <c r="B2253" s="58" t="s">
        <v>8749</v>
      </c>
      <c r="C2253" s="58" t="s">
        <v>6914</v>
      </c>
      <c r="D2253" s="60">
        <v>157</v>
      </c>
    </row>
    <row r="2254" spans="1:4" ht="13.5" x14ac:dyDescent="0.25">
      <c r="A2254" s="58">
        <v>92466</v>
      </c>
      <c r="B2254" s="58" t="s">
        <v>8750</v>
      </c>
      <c r="C2254" s="58" t="s">
        <v>6914</v>
      </c>
      <c r="D2254" s="60">
        <v>192.25</v>
      </c>
    </row>
    <row r="2255" spans="1:4" ht="13.5" x14ac:dyDescent="0.25">
      <c r="A2255" s="58">
        <v>92467</v>
      </c>
      <c r="B2255" s="58" t="s">
        <v>8751</v>
      </c>
      <c r="C2255" s="58" t="s">
        <v>6914</v>
      </c>
      <c r="D2255" s="60">
        <v>100.59</v>
      </c>
    </row>
    <row r="2256" spans="1:4" ht="13.5" x14ac:dyDescent="0.25">
      <c r="A2256" s="58">
        <v>92468</v>
      </c>
      <c r="B2256" s="58" t="s">
        <v>8752</v>
      </c>
      <c r="C2256" s="58" t="s">
        <v>6914</v>
      </c>
      <c r="D2256" s="60">
        <v>83.15</v>
      </c>
    </row>
    <row r="2257" spans="1:4" ht="13.5" x14ac:dyDescent="0.25">
      <c r="A2257" s="58">
        <v>92469</v>
      </c>
      <c r="B2257" s="58" t="s">
        <v>8753</v>
      </c>
      <c r="C2257" s="58" t="s">
        <v>6914</v>
      </c>
      <c r="D2257" s="60">
        <v>142.25</v>
      </c>
    </row>
    <row r="2258" spans="1:4" ht="13.5" x14ac:dyDescent="0.25">
      <c r="A2258" s="58">
        <v>92470</v>
      </c>
      <c r="B2258" s="58" t="s">
        <v>8754</v>
      </c>
      <c r="C2258" s="58" t="s">
        <v>6914</v>
      </c>
      <c r="D2258" s="60">
        <v>185.89</v>
      </c>
    </row>
    <row r="2259" spans="1:4" ht="13.5" x14ac:dyDescent="0.25">
      <c r="A2259" s="58">
        <v>92471</v>
      </c>
      <c r="B2259" s="58" t="s">
        <v>8755</v>
      </c>
      <c r="C2259" s="58" t="s">
        <v>6914</v>
      </c>
      <c r="D2259" s="60">
        <v>91.24</v>
      </c>
    </row>
    <row r="2260" spans="1:4" ht="13.5" x14ac:dyDescent="0.25">
      <c r="A2260" s="58">
        <v>92472</v>
      </c>
      <c r="B2260" s="58" t="s">
        <v>8756</v>
      </c>
      <c r="C2260" s="58" t="s">
        <v>6914</v>
      </c>
      <c r="D2260" s="60">
        <v>77.36</v>
      </c>
    </row>
    <row r="2261" spans="1:4" ht="13.5" x14ac:dyDescent="0.25">
      <c r="A2261" s="58">
        <v>92473</v>
      </c>
      <c r="B2261" s="58" t="s">
        <v>8757</v>
      </c>
      <c r="C2261" s="58" t="s">
        <v>6914</v>
      </c>
      <c r="D2261" s="60">
        <v>130.44999999999999</v>
      </c>
    </row>
    <row r="2262" spans="1:4" ht="13.5" x14ac:dyDescent="0.25">
      <c r="A2262" s="58">
        <v>92474</v>
      </c>
      <c r="B2262" s="58" t="s">
        <v>8758</v>
      </c>
      <c r="C2262" s="58" t="s">
        <v>6914</v>
      </c>
      <c r="D2262" s="60">
        <v>180.51</v>
      </c>
    </row>
    <row r="2263" spans="1:4" ht="13.5" x14ac:dyDescent="0.25">
      <c r="A2263" s="58">
        <v>92475</v>
      </c>
      <c r="B2263" s="58" t="s">
        <v>8759</v>
      </c>
      <c r="C2263" s="58" t="s">
        <v>6914</v>
      </c>
      <c r="D2263" s="60">
        <v>83.75</v>
      </c>
    </row>
    <row r="2264" spans="1:4" ht="13.5" x14ac:dyDescent="0.25">
      <c r="A2264" s="58">
        <v>92476</v>
      </c>
      <c r="B2264" s="58" t="s">
        <v>8760</v>
      </c>
      <c r="C2264" s="58" t="s">
        <v>6914</v>
      </c>
      <c r="D2264" s="60">
        <v>72.540000000000006</v>
      </c>
    </row>
    <row r="2265" spans="1:4" ht="13.5" x14ac:dyDescent="0.25">
      <c r="A2265" s="58">
        <v>92477</v>
      </c>
      <c r="B2265" s="58" t="s">
        <v>8761</v>
      </c>
      <c r="C2265" s="58" t="s">
        <v>6914</v>
      </c>
      <c r="D2265" s="60">
        <v>104.78</v>
      </c>
    </row>
    <row r="2266" spans="1:4" ht="13.5" x14ac:dyDescent="0.25">
      <c r="A2266" s="58">
        <v>92478</v>
      </c>
      <c r="B2266" s="58" t="s">
        <v>8762</v>
      </c>
      <c r="C2266" s="58" t="s">
        <v>6914</v>
      </c>
      <c r="D2266" s="60">
        <v>169.61</v>
      </c>
    </row>
    <row r="2267" spans="1:4" ht="13.5" x14ac:dyDescent="0.25">
      <c r="A2267" s="58">
        <v>92479</v>
      </c>
      <c r="B2267" s="58" t="s">
        <v>8763</v>
      </c>
      <c r="C2267" s="58" t="s">
        <v>6914</v>
      </c>
      <c r="D2267" s="60">
        <v>67.44</v>
      </c>
    </row>
    <row r="2268" spans="1:4" ht="13.5" x14ac:dyDescent="0.25">
      <c r="A2268" s="58">
        <v>92480</v>
      </c>
      <c r="B2268" s="58" t="s">
        <v>413</v>
      </c>
      <c r="C2268" s="58" t="s">
        <v>6914</v>
      </c>
      <c r="D2268" s="60">
        <v>62.61</v>
      </c>
    </row>
    <row r="2269" spans="1:4" ht="13.5" x14ac:dyDescent="0.25">
      <c r="A2269" s="58">
        <v>92482</v>
      </c>
      <c r="B2269" s="58" t="s">
        <v>8764</v>
      </c>
      <c r="C2269" s="58" t="s">
        <v>6914</v>
      </c>
      <c r="D2269" s="60">
        <v>217.72</v>
      </c>
    </row>
    <row r="2270" spans="1:4" ht="13.5" x14ac:dyDescent="0.25">
      <c r="A2270" s="58">
        <v>92484</v>
      </c>
      <c r="B2270" s="58" t="s">
        <v>8765</v>
      </c>
      <c r="C2270" s="58" t="s">
        <v>6914</v>
      </c>
      <c r="D2270" s="60">
        <v>157.72</v>
      </c>
    </row>
    <row r="2271" spans="1:4" ht="13.5" x14ac:dyDescent="0.25">
      <c r="A2271" s="58">
        <v>92486</v>
      </c>
      <c r="B2271" s="58" t="s">
        <v>8766</v>
      </c>
      <c r="C2271" s="58" t="s">
        <v>6914</v>
      </c>
      <c r="D2271" s="60">
        <v>117.84</v>
      </c>
    </row>
    <row r="2272" spans="1:4" ht="13.5" x14ac:dyDescent="0.25">
      <c r="A2272" s="58">
        <v>92488</v>
      </c>
      <c r="B2272" s="58" t="s">
        <v>8767</v>
      </c>
      <c r="C2272" s="58" t="s">
        <v>6914</v>
      </c>
      <c r="D2272" s="60">
        <v>95.44</v>
      </c>
    </row>
    <row r="2273" spans="1:4" ht="13.5" x14ac:dyDescent="0.25">
      <c r="A2273" s="58">
        <v>92490</v>
      </c>
      <c r="B2273" s="58" t="s">
        <v>8768</v>
      </c>
      <c r="C2273" s="58" t="s">
        <v>6914</v>
      </c>
      <c r="D2273" s="60">
        <v>63.49</v>
      </c>
    </row>
    <row r="2274" spans="1:4" ht="13.5" x14ac:dyDescent="0.25">
      <c r="A2274" s="58">
        <v>92492</v>
      </c>
      <c r="B2274" s="58" t="s">
        <v>8769</v>
      </c>
      <c r="C2274" s="58" t="s">
        <v>6914</v>
      </c>
      <c r="D2274" s="60">
        <v>90.05</v>
      </c>
    </row>
    <row r="2275" spans="1:4" ht="13.5" x14ac:dyDescent="0.25">
      <c r="A2275" s="58">
        <v>92494</v>
      </c>
      <c r="B2275" s="58" t="s">
        <v>8770</v>
      </c>
      <c r="C2275" s="58" t="s">
        <v>6914</v>
      </c>
      <c r="D2275" s="60">
        <v>58.94</v>
      </c>
    </row>
    <row r="2276" spans="1:4" ht="13.5" x14ac:dyDescent="0.25">
      <c r="A2276" s="58">
        <v>92496</v>
      </c>
      <c r="B2276" s="58" t="s">
        <v>8771</v>
      </c>
      <c r="C2276" s="58" t="s">
        <v>6914</v>
      </c>
      <c r="D2276" s="60">
        <v>85.67</v>
      </c>
    </row>
    <row r="2277" spans="1:4" ht="13.5" x14ac:dyDescent="0.25">
      <c r="A2277" s="58">
        <v>92498</v>
      </c>
      <c r="B2277" s="58" t="s">
        <v>8772</v>
      </c>
      <c r="C2277" s="58" t="s">
        <v>6914</v>
      </c>
      <c r="D2277" s="60">
        <v>55.29</v>
      </c>
    </row>
    <row r="2278" spans="1:4" ht="13.5" x14ac:dyDescent="0.25">
      <c r="A2278" s="58">
        <v>92500</v>
      </c>
      <c r="B2278" s="58" t="s">
        <v>8773</v>
      </c>
      <c r="C2278" s="58" t="s">
        <v>6914</v>
      </c>
      <c r="D2278" s="60">
        <v>82.44</v>
      </c>
    </row>
    <row r="2279" spans="1:4" ht="13.5" x14ac:dyDescent="0.25">
      <c r="A2279" s="58">
        <v>92502</v>
      </c>
      <c r="B2279" s="58" t="s">
        <v>8774</v>
      </c>
      <c r="C2279" s="58" t="s">
        <v>6914</v>
      </c>
      <c r="D2279" s="60">
        <v>52.77</v>
      </c>
    </row>
    <row r="2280" spans="1:4" ht="13.5" x14ac:dyDescent="0.25">
      <c r="A2280" s="58">
        <v>92504</v>
      </c>
      <c r="B2280" s="58" t="s">
        <v>8775</v>
      </c>
      <c r="C2280" s="58" t="s">
        <v>6914</v>
      </c>
      <c r="D2280" s="60">
        <v>55.22</v>
      </c>
    </row>
    <row r="2281" spans="1:4" ht="13.5" x14ac:dyDescent="0.25">
      <c r="A2281" s="58">
        <v>92506</v>
      </c>
      <c r="B2281" s="58" t="s">
        <v>8776</v>
      </c>
      <c r="C2281" s="58" t="s">
        <v>6914</v>
      </c>
      <c r="D2281" s="60">
        <v>47.98</v>
      </c>
    </row>
    <row r="2282" spans="1:4" ht="13.5" x14ac:dyDescent="0.25">
      <c r="A2282" s="58">
        <v>92508</v>
      </c>
      <c r="B2282" s="58" t="s">
        <v>447</v>
      </c>
      <c r="C2282" s="58" t="s">
        <v>6914</v>
      </c>
      <c r="D2282" s="60">
        <v>105.02</v>
      </c>
    </row>
    <row r="2283" spans="1:4" ht="13.5" x14ac:dyDescent="0.25">
      <c r="A2283" s="58">
        <v>92510</v>
      </c>
      <c r="B2283" s="58" t="s">
        <v>1021</v>
      </c>
      <c r="C2283" s="58" t="s">
        <v>6914</v>
      </c>
      <c r="D2283" s="60">
        <v>71.58</v>
      </c>
    </row>
    <row r="2284" spans="1:4" ht="13.5" x14ac:dyDescent="0.25">
      <c r="A2284" s="58">
        <v>92512</v>
      </c>
      <c r="B2284" s="58" t="s">
        <v>8777</v>
      </c>
      <c r="C2284" s="58" t="s">
        <v>6914</v>
      </c>
      <c r="D2284" s="60">
        <v>86.37</v>
      </c>
    </row>
    <row r="2285" spans="1:4" ht="13.5" x14ac:dyDescent="0.25">
      <c r="A2285" s="58">
        <v>92514</v>
      </c>
      <c r="B2285" s="58" t="s">
        <v>8778</v>
      </c>
      <c r="C2285" s="58" t="s">
        <v>6914</v>
      </c>
      <c r="D2285" s="60">
        <v>53.85</v>
      </c>
    </row>
    <row r="2286" spans="1:4" ht="13.5" x14ac:dyDescent="0.25">
      <c r="A2286" s="58">
        <v>92515</v>
      </c>
      <c r="B2286" s="58" t="s">
        <v>8779</v>
      </c>
      <c r="C2286" s="58" t="s">
        <v>6914</v>
      </c>
      <c r="D2286" s="60">
        <v>77.64</v>
      </c>
    </row>
    <row r="2287" spans="1:4" ht="13.5" x14ac:dyDescent="0.25">
      <c r="A2287" s="58">
        <v>92518</v>
      </c>
      <c r="B2287" s="58" t="s">
        <v>8780</v>
      </c>
      <c r="C2287" s="58" t="s">
        <v>6914</v>
      </c>
      <c r="D2287" s="60">
        <v>45.99</v>
      </c>
    </row>
    <row r="2288" spans="1:4" ht="13.5" x14ac:dyDescent="0.25">
      <c r="A2288" s="58">
        <v>92520</v>
      </c>
      <c r="B2288" s="58" t="s">
        <v>8781</v>
      </c>
      <c r="C2288" s="58" t="s">
        <v>6914</v>
      </c>
      <c r="D2288" s="60">
        <v>72.27</v>
      </c>
    </row>
    <row r="2289" spans="1:4" ht="13.5" x14ac:dyDescent="0.25">
      <c r="A2289" s="58">
        <v>92522</v>
      </c>
      <c r="B2289" s="58" t="s">
        <v>8782</v>
      </c>
      <c r="C2289" s="58" t="s">
        <v>6914</v>
      </c>
      <c r="D2289" s="60">
        <v>41.42</v>
      </c>
    </row>
    <row r="2290" spans="1:4" ht="13.5" x14ac:dyDescent="0.25">
      <c r="A2290" s="58">
        <v>92524</v>
      </c>
      <c r="B2290" s="58" t="s">
        <v>8783</v>
      </c>
      <c r="C2290" s="58" t="s">
        <v>6914</v>
      </c>
      <c r="D2290" s="60">
        <v>72.84</v>
      </c>
    </row>
    <row r="2291" spans="1:4" ht="13.5" x14ac:dyDescent="0.25">
      <c r="A2291" s="58">
        <v>92526</v>
      </c>
      <c r="B2291" s="58" t="s">
        <v>8784</v>
      </c>
      <c r="C2291" s="58" t="s">
        <v>6914</v>
      </c>
      <c r="D2291" s="60">
        <v>42.73</v>
      </c>
    </row>
    <row r="2292" spans="1:4" ht="13.5" x14ac:dyDescent="0.25">
      <c r="A2292" s="58">
        <v>92528</v>
      </c>
      <c r="B2292" s="58" t="s">
        <v>8785</v>
      </c>
      <c r="C2292" s="58" t="s">
        <v>6914</v>
      </c>
      <c r="D2292" s="60">
        <v>69.569999999999993</v>
      </c>
    </row>
    <row r="2293" spans="1:4" ht="13.5" x14ac:dyDescent="0.25">
      <c r="A2293" s="58">
        <v>92530</v>
      </c>
      <c r="B2293" s="58" t="s">
        <v>8786</v>
      </c>
      <c r="C2293" s="58" t="s">
        <v>6914</v>
      </c>
      <c r="D2293" s="60">
        <v>40.15</v>
      </c>
    </row>
    <row r="2294" spans="1:4" ht="13.5" x14ac:dyDescent="0.25">
      <c r="A2294" s="58">
        <v>92532</v>
      </c>
      <c r="B2294" s="58" t="s">
        <v>8787</v>
      </c>
      <c r="C2294" s="58" t="s">
        <v>6914</v>
      </c>
      <c r="D2294" s="60">
        <v>66.8</v>
      </c>
    </row>
    <row r="2295" spans="1:4" ht="13.5" x14ac:dyDescent="0.25">
      <c r="A2295" s="58">
        <v>92534</v>
      </c>
      <c r="B2295" s="58" t="s">
        <v>8788</v>
      </c>
      <c r="C2295" s="58" t="s">
        <v>6914</v>
      </c>
      <c r="D2295" s="60">
        <v>38.01</v>
      </c>
    </row>
    <row r="2296" spans="1:4" ht="13.5" x14ac:dyDescent="0.25">
      <c r="A2296" s="58">
        <v>92536</v>
      </c>
      <c r="B2296" s="58" t="s">
        <v>8789</v>
      </c>
      <c r="C2296" s="58" t="s">
        <v>6914</v>
      </c>
      <c r="D2296" s="60">
        <v>61.32</v>
      </c>
    </row>
    <row r="2297" spans="1:4" ht="13.5" x14ac:dyDescent="0.25">
      <c r="A2297" s="58">
        <v>92538</v>
      </c>
      <c r="B2297" s="58" t="s">
        <v>8790</v>
      </c>
      <c r="C2297" s="58" t="s">
        <v>6914</v>
      </c>
      <c r="D2297" s="60">
        <v>33.630000000000003</v>
      </c>
    </row>
    <row r="2298" spans="1:4" ht="13.5" x14ac:dyDescent="0.25">
      <c r="A2298" s="58">
        <v>96252</v>
      </c>
      <c r="B2298" s="58" t="s">
        <v>8791</v>
      </c>
      <c r="C2298" s="58" t="s">
        <v>6914</v>
      </c>
      <c r="D2298" s="60">
        <v>245.69</v>
      </c>
    </row>
    <row r="2299" spans="1:4" ht="13.5" x14ac:dyDescent="0.25">
      <c r="A2299" s="58">
        <v>96257</v>
      </c>
      <c r="B2299" s="58" t="s">
        <v>8792</v>
      </c>
      <c r="C2299" s="58" t="s">
        <v>6914</v>
      </c>
      <c r="D2299" s="60">
        <v>186.36</v>
      </c>
    </row>
    <row r="2300" spans="1:4" ht="13.5" x14ac:dyDescent="0.25">
      <c r="A2300" s="58">
        <v>96258</v>
      </c>
      <c r="B2300" s="58" t="s">
        <v>8793</v>
      </c>
      <c r="C2300" s="58" t="s">
        <v>6914</v>
      </c>
      <c r="D2300" s="60">
        <v>176.55</v>
      </c>
    </row>
    <row r="2301" spans="1:4" ht="13.5" x14ac:dyDescent="0.25">
      <c r="A2301" s="58">
        <v>96259</v>
      </c>
      <c r="B2301" s="58" t="s">
        <v>8794</v>
      </c>
      <c r="C2301" s="58" t="s">
        <v>6914</v>
      </c>
      <c r="D2301" s="60">
        <v>205.45</v>
      </c>
    </row>
    <row r="2302" spans="1:4" ht="13.5" x14ac:dyDescent="0.25">
      <c r="A2302" s="58">
        <v>96529</v>
      </c>
      <c r="B2302" s="58" t="s">
        <v>8795</v>
      </c>
      <c r="C2302" s="58" t="s">
        <v>6914</v>
      </c>
      <c r="D2302" s="60">
        <v>262.39</v>
      </c>
    </row>
    <row r="2303" spans="1:4" ht="13.5" x14ac:dyDescent="0.25">
      <c r="A2303" s="58">
        <v>96530</v>
      </c>
      <c r="B2303" s="58" t="s">
        <v>8796</v>
      </c>
      <c r="C2303" s="58" t="s">
        <v>6914</v>
      </c>
      <c r="D2303" s="60">
        <v>132.71</v>
      </c>
    </row>
    <row r="2304" spans="1:4" ht="13.5" x14ac:dyDescent="0.25">
      <c r="A2304" s="58">
        <v>96531</v>
      </c>
      <c r="B2304" s="58" t="s">
        <v>995</v>
      </c>
      <c r="C2304" s="58" t="s">
        <v>6914</v>
      </c>
      <c r="D2304" s="60">
        <v>95.3</v>
      </c>
    </row>
    <row r="2305" spans="1:4" ht="13.5" x14ac:dyDescent="0.25">
      <c r="A2305" s="58">
        <v>96532</v>
      </c>
      <c r="B2305" s="58" t="s">
        <v>8797</v>
      </c>
      <c r="C2305" s="58" t="s">
        <v>6914</v>
      </c>
      <c r="D2305" s="60">
        <v>167.14</v>
      </c>
    </row>
    <row r="2306" spans="1:4" ht="13.5" x14ac:dyDescent="0.25">
      <c r="A2306" s="58">
        <v>96533</v>
      </c>
      <c r="B2306" s="58" t="s">
        <v>8798</v>
      </c>
      <c r="C2306" s="58" t="s">
        <v>6914</v>
      </c>
      <c r="D2306" s="60">
        <v>83.33</v>
      </c>
    </row>
    <row r="2307" spans="1:4" ht="13.5" x14ac:dyDescent="0.25">
      <c r="A2307" s="58">
        <v>96534</v>
      </c>
      <c r="B2307" s="58" t="s">
        <v>8799</v>
      </c>
      <c r="C2307" s="58" t="s">
        <v>6914</v>
      </c>
      <c r="D2307" s="60">
        <v>67.63</v>
      </c>
    </row>
    <row r="2308" spans="1:4" ht="13.5" x14ac:dyDescent="0.25">
      <c r="A2308" s="58">
        <v>96535</v>
      </c>
      <c r="B2308" s="58" t="s">
        <v>344</v>
      </c>
      <c r="C2308" s="58" t="s">
        <v>6914</v>
      </c>
      <c r="D2308" s="60">
        <v>117.54</v>
      </c>
    </row>
    <row r="2309" spans="1:4" ht="13.5" x14ac:dyDescent="0.25">
      <c r="A2309" s="58">
        <v>96536</v>
      </c>
      <c r="B2309" s="58" t="s">
        <v>352</v>
      </c>
      <c r="C2309" s="58" t="s">
        <v>6914</v>
      </c>
      <c r="D2309" s="60">
        <v>57.64</v>
      </c>
    </row>
    <row r="2310" spans="1:4" ht="13.5" x14ac:dyDescent="0.25">
      <c r="A2310" s="58">
        <v>96537</v>
      </c>
      <c r="B2310" s="58" t="s">
        <v>8800</v>
      </c>
      <c r="C2310" s="58" t="s">
        <v>6914</v>
      </c>
      <c r="D2310" s="60">
        <v>176.24</v>
      </c>
    </row>
    <row r="2311" spans="1:4" ht="13.5" x14ac:dyDescent="0.25">
      <c r="A2311" s="58">
        <v>96538</v>
      </c>
      <c r="B2311" s="58" t="s">
        <v>8801</v>
      </c>
      <c r="C2311" s="58" t="s">
        <v>6914</v>
      </c>
      <c r="D2311" s="60">
        <v>262.89</v>
      </c>
    </row>
    <row r="2312" spans="1:4" ht="13.5" x14ac:dyDescent="0.25">
      <c r="A2312" s="58">
        <v>96539</v>
      </c>
      <c r="B2312" s="58" t="s">
        <v>1025</v>
      </c>
      <c r="C2312" s="58" t="s">
        <v>6914</v>
      </c>
      <c r="D2312" s="60">
        <v>124.53</v>
      </c>
    </row>
    <row r="2313" spans="1:4" ht="13.5" x14ac:dyDescent="0.25">
      <c r="A2313" s="58">
        <v>96540</v>
      </c>
      <c r="B2313" s="58" t="s">
        <v>8802</v>
      </c>
      <c r="C2313" s="58" t="s">
        <v>6914</v>
      </c>
      <c r="D2313" s="60">
        <v>118.54</v>
      </c>
    </row>
    <row r="2314" spans="1:4" ht="13.5" x14ac:dyDescent="0.25">
      <c r="A2314" s="58">
        <v>96541</v>
      </c>
      <c r="B2314" s="58" t="s">
        <v>8803</v>
      </c>
      <c r="C2314" s="58" t="s">
        <v>6914</v>
      </c>
      <c r="D2314" s="60">
        <v>177.28</v>
      </c>
    </row>
    <row r="2315" spans="1:4" ht="13.5" x14ac:dyDescent="0.25">
      <c r="A2315" s="58">
        <v>96542</v>
      </c>
      <c r="B2315" s="58" t="s">
        <v>8804</v>
      </c>
      <c r="C2315" s="58" t="s">
        <v>6914</v>
      </c>
      <c r="D2315" s="60">
        <v>87.36</v>
      </c>
    </row>
    <row r="2316" spans="1:4" ht="13.5" x14ac:dyDescent="0.25">
      <c r="A2316" s="58">
        <v>96543</v>
      </c>
      <c r="B2316" s="58" t="s">
        <v>341</v>
      </c>
      <c r="C2316" s="58" t="s">
        <v>112</v>
      </c>
      <c r="D2316" s="60">
        <v>17.010000000000002</v>
      </c>
    </row>
    <row r="2317" spans="1:4" ht="13.5" x14ac:dyDescent="0.25">
      <c r="A2317" s="58">
        <v>97747</v>
      </c>
      <c r="B2317" s="58" t="s">
        <v>8805</v>
      </c>
      <c r="C2317" s="58" t="s">
        <v>6914</v>
      </c>
      <c r="D2317" s="60">
        <v>192.98</v>
      </c>
    </row>
    <row r="2318" spans="1:4" ht="13.5" x14ac:dyDescent="0.25">
      <c r="A2318" s="58">
        <v>101791</v>
      </c>
      <c r="B2318" s="58" t="s">
        <v>8806</v>
      </c>
      <c r="C2318" s="58" t="s">
        <v>108</v>
      </c>
      <c r="D2318" s="60">
        <v>30.53</v>
      </c>
    </row>
    <row r="2319" spans="1:4" ht="13.5" x14ac:dyDescent="0.25">
      <c r="A2319" s="58">
        <v>101792</v>
      </c>
      <c r="B2319" s="58" t="s">
        <v>8807</v>
      </c>
      <c r="C2319" s="58" t="s">
        <v>7984</v>
      </c>
      <c r="D2319" s="60">
        <v>15.07</v>
      </c>
    </row>
    <row r="2320" spans="1:4" ht="13.5" x14ac:dyDescent="0.25">
      <c r="A2320" s="58">
        <v>101793</v>
      </c>
      <c r="B2320" s="58" t="s">
        <v>8808</v>
      </c>
      <c r="C2320" s="58" t="s">
        <v>7984</v>
      </c>
      <c r="D2320" s="60">
        <v>25.08</v>
      </c>
    </row>
    <row r="2321" spans="1:4" ht="13.5" x14ac:dyDescent="0.25">
      <c r="A2321" s="58">
        <v>101969</v>
      </c>
      <c r="B2321" s="58" t="s">
        <v>8809</v>
      </c>
      <c r="C2321" s="58" t="s">
        <v>6914</v>
      </c>
      <c r="D2321" s="60">
        <v>228.35</v>
      </c>
    </row>
    <row r="2322" spans="1:4" ht="13.5" x14ac:dyDescent="0.25">
      <c r="A2322" s="58">
        <v>101971</v>
      </c>
      <c r="B2322" s="58" t="s">
        <v>8810</v>
      </c>
      <c r="C2322" s="58" t="s">
        <v>6914</v>
      </c>
      <c r="D2322" s="60">
        <v>173.87</v>
      </c>
    </row>
    <row r="2323" spans="1:4" ht="13.5" x14ac:dyDescent="0.25">
      <c r="A2323" s="58">
        <v>101973</v>
      </c>
      <c r="B2323" s="58" t="s">
        <v>8811</v>
      </c>
      <c r="C2323" s="58" t="s">
        <v>6914</v>
      </c>
      <c r="D2323" s="60">
        <v>131.78</v>
      </c>
    </row>
    <row r="2324" spans="1:4" ht="13.5" x14ac:dyDescent="0.25">
      <c r="A2324" s="58">
        <v>101974</v>
      </c>
      <c r="B2324" s="58" t="s">
        <v>8812</v>
      </c>
      <c r="C2324" s="58" t="s">
        <v>6914</v>
      </c>
      <c r="D2324" s="60">
        <v>368.92</v>
      </c>
    </row>
    <row r="2325" spans="1:4" ht="13.5" x14ac:dyDescent="0.25">
      <c r="A2325" s="58">
        <v>101975</v>
      </c>
      <c r="B2325" s="58" t="s">
        <v>8813</v>
      </c>
      <c r="C2325" s="58" t="s">
        <v>6914</v>
      </c>
      <c r="D2325" s="60">
        <v>313.11</v>
      </c>
    </row>
    <row r="2326" spans="1:4" ht="13.5" x14ac:dyDescent="0.25">
      <c r="A2326" s="58">
        <v>101977</v>
      </c>
      <c r="B2326" s="58" t="s">
        <v>8814</v>
      </c>
      <c r="C2326" s="58" t="s">
        <v>6914</v>
      </c>
      <c r="D2326" s="60">
        <v>278.7</v>
      </c>
    </row>
    <row r="2327" spans="1:4" ht="13.5" x14ac:dyDescent="0.25">
      <c r="A2327" s="58">
        <v>101980</v>
      </c>
      <c r="B2327" s="58" t="s">
        <v>8815</v>
      </c>
      <c r="C2327" s="58" t="s">
        <v>6914</v>
      </c>
      <c r="D2327" s="60">
        <v>254.75</v>
      </c>
    </row>
    <row r="2328" spans="1:4" ht="13.5" x14ac:dyDescent="0.25">
      <c r="A2328" s="58">
        <v>101981</v>
      </c>
      <c r="B2328" s="58" t="s">
        <v>8816</v>
      </c>
      <c r="C2328" s="58" t="s">
        <v>6914</v>
      </c>
      <c r="D2328" s="60">
        <v>217.52</v>
      </c>
    </row>
    <row r="2329" spans="1:4" ht="13.5" x14ac:dyDescent="0.25">
      <c r="A2329" s="58">
        <v>101982</v>
      </c>
      <c r="B2329" s="58" t="s">
        <v>8817</v>
      </c>
      <c r="C2329" s="58" t="s">
        <v>6914</v>
      </c>
      <c r="D2329" s="60">
        <v>188.12</v>
      </c>
    </row>
    <row r="2330" spans="1:4" ht="13.5" x14ac:dyDescent="0.25">
      <c r="A2330" s="58">
        <v>101983</v>
      </c>
      <c r="B2330" s="58" t="s">
        <v>8818</v>
      </c>
      <c r="C2330" s="58" t="s">
        <v>6914</v>
      </c>
      <c r="D2330" s="60">
        <v>169.57</v>
      </c>
    </row>
    <row r="2331" spans="1:4" ht="13.5" x14ac:dyDescent="0.25">
      <c r="A2331" s="58">
        <v>101985</v>
      </c>
      <c r="B2331" s="58" t="s">
        <v>8819</v>
      </c>
      <c r="C2331" s="58" t="s">
        <v>6914</v>
      </c>
      <c r="D2331" s="60">
        <v>239.36</v>
      </c>
    </row>
    <row r="2332" spans="1:4" ht="13.5" x14ac:dyDescent="0.25">
      <c r="A2332" s="58">
        <v>101986</v>
      </c>
      <c r="B2332" s="58" t="s">
        <v>8820</v>
      </c>
      <c r="C2332" s="58" t="s">
        <v>6914</v>
      </c>
      <c r="D2332" s="60">
        <v>170.09</v>
      </c>
    </row>
    <row r="2333" spans="1:4" ht="13.5" x14ac:dyDescent="0.25">
      <c r="A2333" s="58">
        <v>101987</v>
      </c>
      <c r="B2333" s="58" t="s">
        <v>8821</v>
      </c>
      <c r="C2333" s="58" t="s">
        <v>6914</v>
      </c>
      <c r="D2333" s="60">
        <v>146.78</v>
      </c>
    </row>
    <row r="2334" spans="1:4" ht="13.5" x14ac:dyDescent="0.25">
      <c r="A2334" s="58">
        <v>101988</v>
      </c>
      <c r="B2334" s="58" t="s">
        <v>8822</v>
      </c>
      <c r="C2334" s="58" t="s">
        <v>6914</v>
      </c>
      <c r="D2334" s="60">
        <v>234.84</v>
      </c>
    </row>
    <row r="2335" spans="1:4" ht="13.5" x14ac:dyDescent="0.25">
      <c r="A2335" s="58">
        <v>101989</v>
      </c>
      <c r="B2335" s="58" t="s">
        <v>8823</v>
      </c>
      <c r="C2335" s="58" t="s">
        <v>6914</v>
      </c>
      <c r="D2335" s="60">
        <v>181.04</v>
      </c>
    </row>
    <row r="2336" spans="1:4" ht="13.5" x14ac:dyDescent="0.25">
      <c r="A2336" s="58">
        <v>101990</v>
      </c>
      <c r="B2336" s="58" t="s">
        <v>8824</v>
      </c>
      <c r="C2336" s="58" t="s">
        <v>6914</v>
      </c>
      <c r="D2336" s="60">
        <v>141.47</v>
      </c>
    </row>
    <row r="2337" spans="1:4" ht="13.5" x14ac:dyDescent="0.25">
      <c r="A2337" s="58">
        <v>101991</v>
      </c>
      <c r="B2337" s="58" t="s">
        <v>8825</v>
      </c>
      <c r="C2337" s="58" t="s">
        <v>6914</v>
      </c>
      <c r="D2337" s="60">
        <v>237.15</v>
      </c>
    </row>
    <row r="2338" spans="1:4" ht="13.5" x14ac:dyDescent="0.25">
      <c r="A2338" s="58">
        <v>101992</v>
      </c>
      <c r="B2338" s="58" t="s">
        <v>8826</v>
      </c>
      <c r="C2338" s="58" t="s">
        <v>6914</v>
      </c>
      <c r="D2338" s="60">
        <v>170.93</v>
      </c>
    </row>
    <row r="2339" spans="1:4" ht="13.5" x14ac:dyDescent="0.25">
      <c r="A2339" s="58">
        <v>101993</v>
      </c>
      <c r="B2339" s="58" t="s">
        <v>8827</v>
      </c>
      <c r="C2339" s="58" t="s">
        <v>6914</v>
      </c>
      <c r="D2339" s="60">
        <v>169.51</v>
      </c>
    </row>
    <row r="2340" spans="1:4" ht="13.5" x14ac:dyDescent="0.25">
      <c r="A2340" s="58">
        <v>101994</v>
      </c>
      <c r="B2340" s="58" t="s">
        <v>8828</v>
      </c>
      <c r="C2340" s="58" t="s">
        <v>6914</v>
      </c>
      <c r="D2340" s="60">
        <v>251.57</v>
      </c>
    </row>
    <row r="2341" spans="1:4" ht="13.5" x14ac:dyDescent="0.25">
      <c r="A2341" s="58">
        <v>101995</v>
      </c>
      <c r="B2341" s="58" t="s">
        <v>8829</v>
      </c>
      <c r="C2341" s="58" t="s">
        <v>6914</v>
      </c>
      <c r="D2341" s="60">
        <v>191.18</v>
      </c>
    </row>
    <row r="2342" spans="1:4" ht="13.5" x14ac:dyDescent="0.25">
      <c r="A2342" s="58">
        <v>101996</v>
      </c>
      <c r="B2342" s="58" t="s">
        <v>8830</v>
      </c>
      <c r="C2342" s="58" t="s">
        <v>6914</v>
      </c>
      <c r="D2342" s="60">
        <v>150.58000000000001</v>
      </c>
    </row>
    <row r="2343" spans="1:4" ht="13.5" x14ac:dyDescent="0.25">
      <c r="A2343" s="58">
        <v>101997</v>
      </c>
      <c r="B2343" s="58" t="s">
        <v>8831</v>
      </c>
      <c r="C2343" s="58" t="s">
        <v>6914</v>
      </c>
      <c r="D2343" s="60">
        <v>237.2</v>
      </c>
    </row>
    <row r="2344" spans="1:4" ht="13.5" x14ac:dyDescent="0.25">
      <c r="A2344" s="58">
        <v>101998</v>
      </c>
      <c r="B2344" s="58" t="s">
        <v>8832</v>
      </c>
      <c r="C2344" s="58" t="s">
        <v>6914</v>
      </c>
      <c r="D2344" s="60">
        <v>169.48</v>
      </c>
    </row>
    <row r="2345" spans="1:4" ht="13.5" x14ac:dyDescent="0.25">
      <c r="A2345" s="58">
        <v>101999</v>
      </c>
      <c r="B2345" s="58" t="s">
        <v>8833</v>
      </c>
      <c r="C2345" s="58" t="s">
        <v>6914</v>
      </c>
      <c r="D2345" s="60">
        <v>180.3</v>
      </c>
    </row>
    <row r="2346" spans="1:4" ht="13.5" x14ac:dyDescent="0.25">
      <c r="A2346" s="58">
        <v>102000</v>
      </c>
      <c r="B2346" s="58" t="s">
        <v>8834</v>
      </c>
      <c r="C2346" s="58" t="s">
        <v>6914</v>
      </c>
      <c r="D2346" s="60">
        <v>352.1</v>
      </c>
    </row>
    <row r="2347" spans="1:4" ht="13.5" x14ac:dyDescent="0.25">
      <c r="A2347" s="58">
        <v>102001</v>
      </c>
      <c r="B2347" s="58" t="s">
        <v>8835</v>
      </c>
      <c r="C2347" s="58" t="s">
        <v>6914</v>
      </c>
      <c r="D2347" s="60">
        <v>300.69</v>
      </c>
    </row>
    <row r="2348" spans="1:4" ht="13.5" x14ac:dyDescent="0.25">
      <c r="A2348" s="58">
        <v>102002</v>
      </c>
      <c r="B2348" s="58" t="s">
        <v>8836</v>
      </c>
      <c r="C2348" s="58" t="s">
        <v>6914</v>
      </c>
      <c r="D2348" s="60">
        <v>276.22000000000003</v>
      </c>
    </row>
    <row r="2349" spans="1:4" ht="13.5" x14ac:dyDescent="0.25">
      <c r="A2349" s="58">
        <v>102003</v>
      </c>
      <c r="B2349" s="58" t="s">
        <v>8837</v>
      </c>
      <c r="C2349" s="58" t="s">
        <v>6914</v>
      </c>
      <c r="D2349" s="60">
        <v>254.54</v>
      </c>
    </row>
    <row r="2350" spans="1:4" ht="13.5" x14ac:dyDescent="0.25">
      <c r="A2350" s="58">
        <v>102004</v>
      </c>
      <c r="B2350" s="58" t="s">
        <v>8838</v>
      </c>
      <c r="C2350" s="58" t="s">
        <v>6914</v>
      </c>
      <c r="D2350" s="60">
        <v>224.86</v>
      </c>
    </row>
    <row r="2351" spans="1:4" ht="13.5" x14ac:dyDescent="0.25">
      <c r="A2351" s="58">
        <v>102005</v>
      </c>
      <c r="B2351" s="58" t="s">
        <v>8839</v>
      </c>
      <c r="C2351" s="58" t="s">
        <v>6914</v>
      </c>
      <c r="D2351" s="60">
        <v>194.25</v>
      </c>
    </row>
    <row r="2352" spans="1:4" ht="13.5" x14ac:dyDescent="0.25">
      <c r="A2352" s="58">
        <v>102006</v>
      </c>
      <c r="B2352" s="58" t="s">
        <v>8840</v>
      </c>
      <c r="C2352" s="58" t="s">
        <v>6914</v>
      </c>
      <c r="D2352" s="60">
        <v>174.93</v>
      </c>
    </row>
    <row r="2353" spans="1:4" ht="13.5" x14ac:dyDescent="0.25">
      <c r="A2353" s="58">
        <v>102007</v>
      </c>
      <c r="B2353" s="58" t="s">
        <v>8841</v>
      </c>
      <c r="C2353" s="58" t="s">
        <v>6914</v>
      </c>
      <c r="D2353" s="60">
        <v>360.9</v>
      </c>
    </row>
    <row r="2354" spans="1:4" ht="13.5" x14ac:dyDescent="0.25">
      <c r="A2354" s="58">
        <v>102008</v>
      </c>
      <c r="B2354" s="58" t="s">
        <v>8842</v>
      </c>
      <c r="C2354" s="58" t="s">
        <v>6914</v>
      </c>
      <c r="D2354" s="60">
        <v>301.54000000000002</v>
      </c>
    </row>
    <row r="2355" spans="1:4" ht="13.5" x14ac:dyDescent="0.25">
      <c r="A2355" s="58">
        <v>102009</v>
      </c>
      <c r="B2355" s="58" t="s">
        <v>8843</v>
      </c>
      <c r="C2355" s="58" t="s">
        <v>6914</v>
      </c>
      <c r="D2355" s="60">
        <v>281.02999999999997</v>
      </c>
    </row>
    <row r="2356" spans="1:4" ht="13.5" x14ac:dyDescent="0.25">
      <c r="A2356" s="58">
        <v>102010</v>
      </c>
      <c r="B2356" s="58" t="s">
        <v>8844</v>
      </c>
      <c r="C2356" s="58" t="s">
        <v>6914</v>
      </c>
      <c r="D2356" s="60">
        <v>254.85</v>
      </c>
    </row>
    <row r="2357" spans="1:4" ht="13.5" x14ac:dyDescent="0.25">
      <c r="A2357" s="58">
        <v>102011</v>
      </c>
      <c r="B2357" s="58" t="s">
        <v>8845</v>
      </c>
      <c r="C2357" s="58" t="s">
        <v>6914</v>
      </c>
      <c r="D2357" s="60">
        <v>215.54</v>
      </c>
    </row>
    <row r="2358" spans="1:4" ht="13.5" x14ac:dyDescent="0.25">
      <c r="A2358" s="58">
        <v>102012</v>
      </c>
      <c r="B2358" s="58" t="s">
        <v>8846</v>
      </c>
      <c r="C2358" s="58" t="s">
        <v>6914</v>
      </c>
      <c r="D2358" s="60">
        <v>185.43</v>
      </c>
    </row>
    <row r="2359" spans="1:4" ht="13.5" x14ac:dyDescent="0.25">
      <c r="A2359" s="58">
        <v>102013</v>
      </c>
      <c r="B2359" s="58" t="s">
        <v>8847</v>
      </c>
      <c r="C2359" s="58" t="s">
        <v>6914</v>
      </c>
      <c r="D2359" s="60">
        <v>168.77</v>
      </c>
    </row>
    <row r="2360" spans="1:4" ht="13.5" x14ac:dyDescent="0.25">
      <c r="A2360" s="58">
        <v>102014</v>
      </c>
      <c r="B2360" s="58" t="s">
        <v>8848</v>
      </c>
      <c r="C2360" s="58" t="s">
        <v>6914</v>
      </c>
      <c r="D2360" s="60">
        <v>374.13</v>
      </c>
    </row>
    <row r="2361" spans="1:4" ht="13.5" x14ac:dyDescent="0.25">
      <c r="A2361" s="58">
        <v>102015</v>
      </c>
      <c r="B2361" s="58" t="s">
        <v>8849</v>
      </c>
      <c r="C2361" s="58" t="s">
        <v>6914</v>
      </c>
      <c r="D2361" s="60">
        <v>312.81</v>
      </c>
    </row>
    <row r="2362" spans="1:4" ht="13.5" x14ac:dyDescent="0.25">
      <c r="A2362" s="58">
        <v>102016</v>
      </c>
      <c r="B2362" s="58" t="s">
        <v>8850</v>
      </c>
      <c r="C2362" s="58" t="s">
        <v>6914</v>
      </c>
      <c r="D2362" s="60">
        <v>273.38</v>
      </c>
    </row>
    <row r="2363" spans="1:4" ht="13.5" x14ac:dyDescent="0.25">
      <c r="A2363" s="58">
        <v>102017</v>
      </c>
      <c r="B2363" s="58" t="s">
        <v>8851</v>
      </c>
      <c r="C2363" s="58" t="s">
        <v>6914</v>
      </c>
      <c r="D2363" s="60">
        <v>249.8</v>
      </c>
    </row>
    <row r="2364" spans="1:4" ht="13.5" x14ac:dyDescent="0.25">
      <c r="A2364" s="58">
        <v>102036</v>
      </c>
      <c r="B2364" s="58" t="s">
        <v>8852</v>
      </c>
      <c r="C2364" s="58" t="s">
        <v>6914</v>
      </c>
      <c r="D2364" s="60">
        <v>218.44</v>
      </c>
    </row>
    <row r="2365" spans="1:4" ht="13.5" x14ac:dyDescent="0.25">
      <c r="A2365" s="58">
        <v>102037</v>
      </c>
      <c r="B2365" s="58" t="s">
        <v>8853</v>
      </c>
      <c r="C2365" s="58" t="s">
        <v>6914</v>
      </c>
      <c r="D2365" s="60">
        <v>188.07</v>
      </c>
    </row>
    <row r="2366" spans="1:4" ht="13.5" x14ac:dyDescent="0.25">
      <c r="A2366" s="58">
        <v>102038</v>
      </c>
      <c r="B2366" s="58" t="s">
        <v>8854</v>
      </c>
      <c r="C2366" s="58" t="s">
        <v>6914</v>
      </c>
      <c r="D2366" s="60">
        <v>171.27</v>
      </c>
    </row>
    <row r="2367" spans="1:4" ht="13.5" x14ac:dyDescent="0.25">
      <c r="A2367" s="58">
        <v>102039</v>
      </c>
      <c r="B2367" s="58" t="s">
        <v>8855</v>
      </c>
      <c r="C2367" s="58" t="s">
        <v>6914</v>
      </c>
      <c r="D2367" s="60">
        <v>370.21</v>
      </c>
    </row>
    <row r="2368" spans="1:4" ht="13.5" x14ac:dyDescent="0.25">
      <c r="A2368" s="58">
        <v>102040</v>
      </c>
      <c r="B2368" s="58" t="s">
        <v>8856</v>
      </c>
      <c r="C2368" s="58" t="s">
        <v>6914</v>
      </c>
      <c r="D2368" s="60">
        <v>308.38</v>
      </c>
    </row>
    <row r="2369" spans="1:4" ht="13.5" x14ac:dyDescent="0.25">
      <c r="A2369" s="58">
        <v>102041</v>
      </c>
      <c r="B2369" s="58" t="s">
        <v>8857</v>
      </c>
      <c r="C2369" s="58" t="s">
        <v>6914</v>
      </c>
      <c r="D2369" s="60">
        <v>285.66000000000003</v>
      </c>
    </row>
    <row r="2370" spans="1:4" ht="13.5" x14ac:dyDescent="0.25">
      <c r="A2370" s="58">
        <v>102042</v>
      </c>
      <c r="B2370" s="58" t="s">
        <v>8858</v>
      </c>
      <c r="C2370" s="58" t="s">
        <v>6914</v>
      </c>
      <c r="D2370" s="60">
        <v>257.02</v>
      </c>
    </row>
    <row r="2371" spans="1:4" ht="13.5" x14ac:dyDescent="0.25">
      <c r="A2371" s="58">
        <v>102043</v>
      </c>
      <c r="B2371" s="58" t="s">
        <v>8859</v>
      </c>
      <c r="C2371" s="58" t="s">
        <v>6914</v>
      </c>
      <c r="D2371" s="60">
        <v>218.62</v>
      </c>
    </row>
    <row r="2372" spans="1:4" ht="13.5" x14ac:dyDescent="0.25">
      <c r="A2372" s="58">
        <v>102044</v>
      </c>
      <c r="B2372" s="58" t="s">
        <v>8860</v>
      </c>
      <c r="C2372" s="58" t="s">
        <v>6914</v>
      </c>
      <c r="D2372" s="60">
        <v>189.18</v>
      </c>
    </row>
    <row r="2373" spans="1:4" ht="13.5" x14ac:dyDescent="0.25">
      <c r="A2373" s="58">
        <v>102045</v>
      </c>
      <c r="B2373" s="58" t="s">
        <v>8861</v>
      </c>
      <c r="C2373" s="58" t="s">
        <v>6914</v>
      </c>
      <c r="D2373" s="60">
        <v>171.52</v>
      </c>
    </row>
    <row r="2374" spans="1:4" ht="13.5" x14ac:dyDescent="0.25">
      <c r="A2374" s="58">
        <v>102046</v>
      </c>
      <c r="B2374" s="58" t="s">
        <v>8862</v>
      </c>
      <c r="C2374" s="58" t="s">
        <v>6914</v>
      </c>
      <c r="D2374" s="60">
        <v>373.81</v>
      </c>
    </row>
    <row r="2375" spans="1:4" ht="13.5" x14ac:dyDescent="0.25">
      <c r="A2375" s="58">
        <v>102047</v>
      </c>
      <c r="B2375" s="58" t="s">
        <v>8863</v>
      </c>
      <c r="C2375" s="58" t="s">
        <v>6914</v>
      </c>
      <c r="D2375" s="60">
        <v>317.27</v>
      </c>
    </row>
    <row r="2376" spans="1:4" ht="13.5" x14ac:dyDescent="0.25">
      <c r="A2376" s="58">
        <v>102048</v>
      </c>
      <c r="B2376" s="58" t="s">
        <v>8864</v>
      </c>
      <c r="C2376" s="58" t="s">
        <v>6914</v>
      </c>
      <c r="D2376" s="60">
        <v>269.07</v>
      </c>
    </row>
    <row r="2377" spans="1:4" ht="13.5" x14ac:dyDescent="0.25">
      <c r="A2377" s="58">
        <v>102049</v>
      </c>
      <c r="B2377" s="58" t="s">
        <v>8865</v>
      </c>
      <c r="C2377" s="58" t="s">
        <v>6914</v>
      </c>
      <c r="D2377" s="60">
        <v>243.12</v>
      </c>
    </row>
    <row r="2378" spans="1:4" ht="13.5" x14ac:dyDescent="0.25">
      <c r="A2378" s="58">
        <v>102050</v>
      </c>
      <c r="B2378" s="58" t="s">
        <v>8866</v>
      </c>
      <c r="C2378" s="58" t="s">
        <v>6914</v>
      </c>
      <c r="D2378" s="60">
        <v>214.13</v>
      </c>
    </row>
    <row r="2379" spans="1:4" ht="13.5" x14ac:dyDescent="0.25">
      <c r="A2379" s="58">
        <v>102051</v>
      </c>
      <c r="B2379" s="58" t="s">
        <v>8867</v>
      </c>
      <c r="C2379" s="58" t="s">
        <v>6914</v>
      </c>
      <c r="D2379" s="60">
        <v>183.75</v>
      </c>
    </row>
    <row r="2380" spans="1:4" ht="13.5" x14ac:dyDescent="0.25">
      <c r="A2380" s="58">
        <v>102052</v>
      </c>
      <c r="B2380" s="58" t="s">
        <v>8868</v>
      </c>
      <c r="C2380" s="58" t="s">
        <v>6914</v>
      </c>
      <c r="D2380" s="60">
        <v>166.95</v>
      </c>
    </row>
    <row r="2381" spans="1:4" ht="13.5" x14ac:dyDescent="0.25">
      <c r="A2381" s="58">
        <v>102059</v>
      </c>
      <c r="B2381" s="58" t="s">
        <v>8869</v>
      </c>
      <c r="C2381" s="58" t="s">
        <v>6914</v>
      </c>
      <c r="D2381" s="60">
        <v>350.77</v>
      </c>
    </row>
    <row r="2382" spans="1:4" ht="13.5" x14ac:dyDescent="0.25">
      <c r="A2382" s="58">
        <v>102060</v>
      </c>
      <c r="B2382" s="58" t="s">
        <v>8870</v>
      </c>
      <c r="C2382" s="58" t="s">
        <v>6914</v>
      </c>
      <c r="D2382" s="60">
        <v>294.83999999999997</v>
      </c>
    </row>
    <row r="2383" spans="1:4" ht="13.5" x14ac:dyDescent="0.25">
      <c r="A2383" s="58">
        <v>102061</v>
      </c>
      <c r="B2383" s="58" t="s">
        <v>8871</v>
      </c>
      <c r="C2383" s="58" t="s">
        <v>6914</v>
      </c>
      <c r="D2383" s="60">
        <v>265.64999999999998</v>
      </c>
    </row>
    <row r="2384" spans="1:4" ht="13.5" x14ac:dyDescent="0.25">
      <c r="A2384" s="58">
        <v>102062</v>
      </c>
      <c r="B2384" s="58" t="s">
        <v>8872</v>
      </c>
      <c r="C2384" s="58" t="s">
        <v>6914</v>
      </c>
      <c r="D2384" s="60">
        <v>243.58</v>
      </c>
    </row>
    <row r="2385" spans="1:4" ht="13.5" x14ac:dyDescent="0.25">
      <c r="A2385" s="58">
        <v>102063</v>
      </c>
      <c r="B2385" s="58" t="s">
        <v>8873</v>
      </c>
      <c r="C2385" s="58" t="s">
        <v>6914</v>
      </c>
      <c r="D2385" s="60">
        <v>206.17</v>
      </c>
    </row>
    <row r="2386" spans="1:4" ht="13.5" x14ac:dyDescent="0.25">
      <c r="A2386" s="58">
        <v>102064</v>
      </c>
      <c r="B2386" s="58" t="s">
        <v>8874</v>
      </c>
      <c r="C2386" s="58" t="s">
        <v>6914</v>
      </c>
      <c r="D2386" s="60">
        <v>176.14</v>
      </c>
    </row>
    <row r="2387" spans="1:4" ht="13.5" x14ac:dyDescent="0.25">
      <c r="A2387" s="58">
        <v>102065</v>
      </c>
      <c r="B2387" s="58" t="s">
        <v>8875</v>
      </c>
      <c r="C2387" s="58" t="s">
        <v>6914</v>
      </c>
      <c r="D2387" s="60">
        <v>159.56</v>
      </c>
    </row>
    <row r="2388" spans="1:4" ht="13.5" x14ac:dyDescent="0.25">
      <c r="A2388" s="58">
        <v>102066</v>
      </c>
      <c r="B2388" s="58" t="s">
        <v>8876</v>
      </c>
      <c r="C2388" s="58" t="s">
        <v>6914</v>
      </c>
      <c r="D2388" s="60">
        <v>342.04</v>
      </c>
    </row>
    <row r="2389" spans="1:4" ht="13.5" x14ac:dyDescent="0.25">
      <c r="A2389" s="58">
        <v>102067</v>
      </c>
      <c r="B2389" s="58" t="s">
        <v>8877</v>
      </c>
      <c r="C2389" s="58" t="s">
        <v>6914</v>
      </c>
      <c r="D2389" s="60">
        <v>291.08999999999997</v>
      </c>
    </row>
    <row r="2390" spans="1:4" ht="13.5" x14ac:dyDescent="0.25">
      <c r="A2390" s="58">
        <v>102068</v>
      </c>
      <c r="B2390" s="58" t="s">
        <v>8878</v>
      </c>
      <c r="C2390" s="58" t="s">
        <v>6914</v>
      </c>
      <c r="D2390" s="60">
        <v>247.05</v>
      </c>
    </row>
    <row r="2391" spans="1:4" ht="13.5" x14ac:dyDescent="0.25">
      <c r="A2391" s="58">
        <v>102069</v>
      </c>
      <c r="B2391" s="58" t="s">
        <v>8879</v>
      </c>
      <c r="C2391" s="58" t="s">
        <v>6914</v>
      </c>
      <c r="D2391" s="60">
        <v>227.65</v>
      </c>
    </row>
    <row r="2392" spans="1:4" ht="13.5" x14ac:dyDescent="0.25">
      <c r="A2392" s="58">
        <v>102070</v>
      </c>
      <c r="B2392" s="58" t="s">
        <v>8880</v>
      </c>
      <c r="C2392" s="58" t="s">
        <v>6914</v>
      </c>
      <c r="D2392" s="60">
        <v>199.71</v>
      </c>
    </row>
    <row r="2393" spans="1:4" ht="13.5" x14ac:dyDescent="0.25">
      <c r="A2393" s="58">
        <v>102071</v>
      </c>
      <c r="B2393" s="58" t="s">
        <v>8881</v>
      </c>
      <c r="C2393" s="58" t="s">
        <v>6914</v>
      </c>
      <c r="D2393" s="60">
        <v>171.29</v>
      </c>
    </row>
    <row r="2394" spans="1:4" ht="13.5" x14ac:dyDescent="0.25">
      <c r="A2394" s="58">
        <v>102072</v>
      </c>
      <c r="B2394" s="58" t="s">
        <v>8882</v>
      </c>
      <c r="C2394" s="58" t="s">
        <v>6914</v>
      </c>
      <c r="D2394" s="60">
        <v>161.07</v>
      </c>
    </row>
    <row r="2395" spans="1:4" ht="13.5" x14ac:dyDescent="0.25">
      <c r="A2395" s="58">
        <v>102073</v>
      </c>
      <c r="B2395" s="58" t="s">
        <v>8883</v>
      </c>
      <c r="C2395" s="58" t="s">
        <v>7984</v>
      </c>
      <c r="D2395" s="61">
        <v>3463.85</v>
      </c>
    </row>
    <row r="2396" spans="1:4" ht="13.5" x14ac:dyDescent="0.25">
      <c r="A2396" s="58">
        <v>102074</v>
      </c>
      <c r="B2396" s="58" t="s">
        <v>8884</v>
      </c>
      <c r="C2396" s="58" t="s">
        <v>7984</v>
      </c>
      <c r="D2396" s="61">
        <v>4156.03</v>
      </c>
    </row>
    <row r="2397" spans="1:4" ht="13.5" x14ac:dyDescent="0.25">
      <c r="A2397" s="58">
        <v>102075</v>
      </c>
      <c r="B2397" s="58" t="s">
        <v>8885</v>
      </c>
      <c r="C2397" s="58" t="s">
        <v>7984</v>
      </c>
      <c r="D2397" s="61">
        <v>4353.22</v>
      </c>
    </row>
    <row r="2398" spans="1:4" ht="13.5" x14ac:dyDescent="0.25">
      <c r="A2398" s="58">
        <v>102076</v>
      </c>
      <c r="B2398" s="58" t="s">
        <v>8886</v>
      </c>
      <c r="C2398" s="58" t="s">
        <v>7984</v>
      </c>
      <c r="D2398" s="61">
        <v>4494.4399999999996</v>
      </c>
    </row>
    <row r="2399" spans="1:4" ht="13.5" x14ac:dyDescent="0.25">
      <c r="A2399" s="58">
        <v>102077</v>
      </c>
      <c r="B2399" s="58" t="s">
        <v>8887</v>
      </c>
      <c r="C2399" s="58" t="s">
        <v>7984</v>
      </c>
      <c r="D2399" s="61">
        <v>4909.38</v>
      </c>
    </row>
    <row r="2400" spans="1:4" ht="13.5" x14ac:dyDescent="0.25">
      <c r="A2400" s="58">
        <v>102078</v>
      </c>
      <c r="B2400" s="58" t="s">
        <v>8888</v>
      </c>
      <c r="C2400" s="58" t="s">
        <v>7984</v>
      </c>
      <c r="D2400" s="61">
        <v>4989.76</v>
      </c>
    </row>
    <row r="2401" spans="1:4" ht="13.5" x14ac:dyDescent="0.25">
      <c r="A2401" s="58">
        <v>102079</v>
      </c>
      <c r="B2401" s="58" t="s">
        <v>8889</v>
      </c>
      <c r="C2401" s="58" t="s">
        <v>7984</v>
      </c>
      <c r="D2401" s="61">
        <v>4791.87</v>
      </c>
    </row>
    <row r="2402" spans="1:4" ht="13.5" x14ac:dyDescent="0.25">
      <c r="A2402" s="58">
        <v>102080</v>
      </c>
      <c r="B2402" s="58" t="s">
        <v>8890</v>
      </c>
      <c r="C2402" s="58" t="s">
        <v>7984</v>
      </c>
      <c r="D2402" s="61">
        <v>4232.3500000000004</v>
      </c>
    </row>
    <row r="2403" spans="1:4" ht="13.5" x14ac:dyDescent="0.25">
      <c r="A2403" s="58">
        <v>102086</v>
      </c>
      <c r="B2403" s="58" t="s">
        <v>8891</v>
      </c>
      <c r="C2403" s="58" t="s">
        <v>6914</v>
      </c>
      <c r="D2403" s="60">
        <v>240.41</v>
      </c>
    </row>
    <row r="2404" spans="1:4" ht="13.5" x14ac:dyDescent="0.25">
      <c r="A2404" s="58">
        <v>102087</v>
      </c>
      <c r="B2404" s="58" t="s">
        <v>8892</v>
      </c>
      <c r="C2404" s="58" t="s">
        <v>6914</v>
      </c>
      <c r="D2404" s="60">
        <v>183.93</v>
      </c>
    </row>
    <row r="2405" spans="1:4" ht="13.5" x14ac:dyDescent="0.25">
      <c r="A2405" s="58">
        <v>102088</v>
      </c>
      <c r="B2405" s="58" t="s">
        <v>8893</v>
      </c>
      <c r="C2405" s="58" t="s">
        <v>6914</v>
      </c>
      <c r="D2405" s="60">
        <v>141.63999999999999</v>
      </c>
    </row>
    <row r="2406" spans="1:4" ht="13.5" x14ac:dyDescent="0.25">
      <c r="A2406" s="58">
        <v>102089</v>
      </c>
      <c r="B2406" s="58" t="s">
        <v>8894</v>
      </c>
      <c r="C2406" s="58" t="s">
        <v>6914</v>
      </c>
      <c r="D2406" s="60">
        <v>225.81</v>
      </c>
    </row>
    <row r="2407" spans="1:4" ht="13.5" x14ac:dyDescent="0.25">
      <c r="A2407" s="58">
        <v>102090</v>
      </c>
      <c r="B2407" s="58" t="s">
        <v>8895</v>
      </c>
      <c r="C2407" s="58" t="s">
        <v>6914</v>
      </c>
      <c r="D2407" s="60">
        <v>161.72999999999999</v>
      </c>
    </row>
    <row r="2408" spans="1:4" ht="13.5" x14ac:dyDescent="0.25">
      <c r="A2408" s="58">
        <v>102091</v>
      </c>
      <c r="B2408" s="58" t="s">
        <v>8896</v>
      </c>
      <c r="C2408" s="58" t="s">
        <v>6914</v>
      </c>
      <c r="D2408" s="60">
        <v>155.69999999999999</v>
      </c>
    </row>
    <row r="2409" spans="1:4" ht="13.5" x14ac:dyDescent="0.25">
      <c r="A2409" s="58">
        <v>103760</v>
      </c>
      <c r="B2409" s="58" t="s">
        <v>8897</v>
      </c>
      <c r="C2409" s="58" t="s">
        <v>6914</v>
      </c>
      <c r="D2409" s="60">
        <v>102.22</v>
      </c>
    </row>
    <row r="2410" spans="1:4" ht="13.5" x14ac:dyDescent="0.25">
      <c r="A2410" s="58">
        <v>103761</v>
      </c>
      <c r="B2410" s="58" t="s">
        <v>8898</v>
      </c>
      <c r="C2410" s="58" t="s">
        <v>6914</v>
      </c>
      <c r="D2410" s="60">
        <v>71.900000000000006</v>
      </c>
    </row>
    <row r="2411" spans="1:4" ht="13.5" x14ac:dyDescent="0.25">
      <c r="A2411" s="58">
        <v>103762</v>
      </c>
      <c r="B2411" s="58" t="s">
        <v>8899</v>
      </c>
      <c r="C2411" s="58" t="s">
        <v>6914</v>
      </c>
      <c r="D2411" s="60">
        <v>60.48</v>
      </c>
    </row>
    <row r="2412" spans="1:4" ht="13.5" x14ac:dyDescent="0.25">
      <c r="A2412" s="58">
        <v>103763</v>
      </c>
      <c r="B2412" s="58" t="s">
        <v>8900</v>
      </c>
      <c r="C2412" s="58" t="s">
        <v>6914</v>
      </c>
      <c r="D2412" s="60">
        <v>53.38</v>
      </c>
    </row>
    <row r="2413" spans="1:4" ht="13.5" x14ac:dyDescent="0.25">
      <c r="A2413" s="58">
        <v>89996</v>
      </c>
      <c r="B2413" s="58" t="s">
        <v>8901</v>
      </c>
      <c r="C2413" s="58" t="s">
        <v>112</v>
      </c>
      <c r="D2413" s="60">
        <v>11.28</v>
      </c>
    </row>
    <row r="2414" spans="1:4" ht="13.5" x14ac:dyDescent="0.25">
      <c r="A2414" s="58">
        <v>89997</v>
      </c>
      <c r="B2414" s="58" t="s">
        <v>8902</v>
      </c>
      <c r="C2414" s="58" t="s">
        <v>112</v>
      </c>
      <c r="D2414" s="60">
        <v>9.31</v>
      </c>
    </row>
    <row r="2415" spans="1:4" ht="13.5" x14ac:dyDescent="0.25">
      <c r="A2415" s="58">
        <v>89998</v>
      </c>
      <c r="B2415" s="58" t="s">
        <v>828</v>
      </c>
      <c r="C2415" s="58" t="s">
        <v>112</v>
      </c>
      <c r="D2415" s="60">
        <v>10.86</v>
      </c>
    </row>
    <row r="2416" spans="1:4" ht="13.5" x14ac:dyDescent="0.25">
      <c r="A2416" s="58">
        <v>89999</v>
      </c>
      <c r="B2416" s="58" t="s">
        <v>8903</v>
      </c>
      <c r="C2416" s="58" t="s">
        <v>112</v>
      </c>
      <c r="D2416" s="60">
        <v>15.72</v>
      </c>
    </row>
    <row r="2417" spans="1:4" ht="13.5" x14ac:dyDescent="0.25">
      <c r="A2417" s="58">
        <v>90000</v>
      </c>
      <c r="B2417" s="58" t="s">
        <v>8904</v>
      </c>
      <c r="C2417" s="58" t="s">
        <v>112</v>
      </c>
      <c r="D2417" s="60">
        <v>13.03</v>
      </c>
    </row>
    <row r="2418" spans="1:4" ht="13.5" x14ac:dyDescent="0.25">
      <c r="A2418" s="58">
        <v>91593</v>
      </c>
      <c r="B2418" s="58" t="s">
        <v>8905</v>
      </c>
      <c r="C2418" s="58" t="s">
        <v>112</v>
      </c>
      <c r="D2418" s="60">
        <v>14.68</v>
      </c>
    </row>
    <row r="2419" spans="1:4" ht="13.5" x14ac:dyDescent="0.25">
      <c r="A2419" s="58">
        <v>91594</v>
      </c>
      <c r="B2419" s="58" t="s">
        <v>8906</v>
      </c>
      <c r="C2419" s="58" t="s">
        <v>112</v>
      </c>
      <c r="D2419" s="60">
        <v>15.04</v>
      </c>
    </row>
    <row r="2420" spans="1:4" ht="13.5" x14ac:dyDescent="0.25">
      <c r="A2420" s="58">
        <v>91595</v>
      </c>
      <c r="B2420" s="58" t="s">
        <v>8907</v>
      </c>
      <c r="C2420" s="58" t="s">
        <v>112</v>
      </c>
      <c r="D2420" s="60">
        <v>15.57</v>
      </c>
    </row>
    <row r="2421" spans="1:4" ht="13.5" x14ac:dyDescent="0.25">
      <c r="A2421" s="58">
        <v>91596</v>
      </c>
      <c r="B2421" s="58" t="s">
        <v>8908</v>
      </c>
      <c r="C2421" s="58" t="s">
        <v>112</v>
      </c>
      <c r="D2421" s="60">
        <v>14.94</v>
      </c>
    </row>
    <row r="2422" spans="1:4" ht="13.5" x14ac:dyDescent="0.25">
      <c r="A2422" s="58">
        <v>91597</v>
      </c>
      <c r="B2422" s="58" t="s">
        <v>8909</v>
      </c>
      <c r="C2422" s="58" t="s">
        <v>112</v>
      </c>
      <c r="D2422" s="60">
        <v>10.42</v>
      </c>
    </row>
    <row r="2423" spans="1:4" ht="13.5" x14ac:dyDescent="0.25">
      <c r="A2423" s="58">
        <v>91598</v>
      </c>
      <c r="B2423" s="58" t="s">
        <v>8910</v>
      </c>
      <c r="C2423" s="58" t="s">
        <v>112</v>
      </c>
      <c r="D2423" s="60">
        <v>14.52</v>
      </c>
    </row>
    <row r="2424" spans="1:4" ht="13.5" x14ac:dyDescent="0.25">
      <c r="A2424" s="58">
        <v>91599</v>
      </c>
      <c r="B2424" s="58" t="s">
        <v>8911</v>
      </c>
      <c r="C2424" s="58" t="s">
        <v>112</v>
      </c>
      <c r="D2424" s="60">
        <v>10.76</v>
      </c>
    </row>
    <row r="2425" spans="1:4" ht="13.5" x14ac:dyDescent="0.25">
      <c r="A2425" s="58">
        <v>91600</v>
      </c>
      <c r="B2425" s="58" t="s">
        <v>8912</v>
      </c>
      <c r="C2425" s="58" t="s">
        <v>112</v>
      </c>
      <c r="D2425" s="60">
        <v>17.05</v>
      </c>
    </row>
    <row r="2426" spans="1:4" ht="13.5" x14ac:dyDescent="0.25">
      <c r="A2426" s="58">
        <v>91601</v>
      </c>
      <c r="B2426" s="58" t="s">
        <v>8913</v>
      </c>
      <c r="C2426" s="58" t="s">
        <v>112</v>
      </c>
      <c r="D2426" s="60">
        <v>13.15</v>
      </c>
    </row>
    <row r="2427" spans="1:4" ht="13.5" x14ac:dyDescent="0.25">
      <c r="A2427" s="58">
        <v>91602</v>
      </c>
      <c r="B2427" s="58" t="s">
        <v>8914</v>
      </c>
      <c r="C2427" s="58" t="s">
        <v>112</v>
      </c>
      <c r="D2427" s="60">
        <v>12.38</v>
      </c>
    </row>
    <row r="2428" spans="1:4" ht="13.5" x14ac:dyDescent="0.25">
      <c r="A2428" s="58">
        <v>91603</v>
      </c>
      <c r="B2428" s="58" t="s">
        <v>8915</v>
      </c>
      <c r="C2428" s="58" t="s">
        <v>112</v>
      </c>
      <c r="D2428" s="60">
        <v>11.68</v>
      </c>
    </row>
    <row r="2429" spans="1:4" ht="13.5" x14ac:dyDescent="0.25">
      <c r="A2429" s="58">
        <v>92759</v>
      </c>
      <c r="B2429" s="58" t="s">
        <v>411</v>
      </c>
      <c r="C2429" s="58" t="s">
        <v>112</v>
      </c>
      <c r="D2429" s="60">
        <v>14.16</v>
      </c>
    </row>
    <row r="2430" spans="1:4" ht="13.5" x14ac:dyDescent="0.25">
      <c r="A2430" s="58">
        <v>92760</v>
      </c>
      <c r="B2430" s="58" t="s">
        <v>399</v>
      </c>
      <c r="C2430" s="58" t="s">
        <v>112</v>
      </c>
      <c r="D2430" s="60">
        <v>13.85</v>
      </c>
    </row>
    <row r="2431" spans="1:4" ht="13.5" x14ac:dyDescent="0.25">
      <c r="A2431" s="58">
        <v>92761</v>
      </c>
      <c r="B2431" s="58" t="s">
        <v>401</v>
      </c>
      <c r="C2431" s="58" t="s">
        <v>112</v>
      </c>
      <c r="D2431" s="60">
        <v>13.33</v>
      </c>
    </row>
    <row r="2432" spans="1:4" ht="13.5" x14ac:dyDescent="0.25">
      <c r="A2432" s="58">
        <v>92762</v>
      </c>
      <c r="B2432" s="58" t="s">
        <v>403</v>
      </c>
      <c r="C2432" s="58" t="s">
        <v>112</v>
      </c>
      <c r="D2432" s="60">
        <v>12.05</v>
      </c>
    </row>
    <row r="2433" spans="1:4" ht="13.5" x14ac:dyDescent="0.25">
      <c r="A2433" s="58">
        <v>92763</v>
      </c>
      <c r="B2433" s="58" t="s">
        <v>405</v>
      </c>
      <c r="C2433" s="58" t="s">
        <v>112</v>
      </c>
      <c r="D2433" s="60">
        <v>10.24</v>
      </c>
    </row>
    <row r="2434" spans="1:4" ht="13.5" x14ac:dyDescent="0.25">
      <c r="A2434" s="58">
        <v>92764</v>
      </c>
      <c r="B2434" s="58" t="s">
        <v>407</v>
      </c>
      <c r="C2434" s="58" t="s">
        <v>112</v>
      </c>
      <c r="D2434" s="60">
        <v>9.98</v>
      </c>
    </row>
    <row r="2435" spans="1:4" ht="13.5" x14ac:dyDescent="0.25">
      <c r="A2435" s="58">
        <v>92765</v>
      </c>
      <c r="B2435" s="58" t="s">
        <v>409</v>
      </c>
      <c r="C2435" s="58" t="s">
        <v>112</v>
      </c>
      <c r="D2435" s="60">
        <v>11.47</v>
      </c>
    </row>
    <row r="2436" spans="1:4" ht="13.5" x14ac:dyDescent="0.25">
      <c r="A2436" s="58">
        <v>92766</v>
      </c>
      <c r="B2436" s="58" t="s">
        <v>8916</v>
      </c>
      <c r="C2436" s="58" t="s">
        <v>112</v>
      </c>
      <c r="D2436" s="60">
        <v>11.38</v>
      </c>
    </row>
    <row r="2437" spans="1:4" ht="13.5" x14ac:dyDescent="0.25">
      <c r="A2437" s="58">
        <v>92767</v>
      </c>
      <c r="B2437" s="58" t="s">
        <v>829</v>
      </c>
      <c r="C2437" s="58" t="s">
        <v>112</v>
      </c>
      <c r="D2437" s="60">
        <v>15.33</v>
      </c>
    </row>
    <row r="2438" spans="1:4" ht="13.5" x14ac:dyDescent="0.25">
      <c r="A2438" s="58">
        <v>92768</v>
      </c>
      <c r="B2438" s="58" t="s">
        <v>1022</v>
      </c>
      <c r="C2438" s="58" t="s">
        <v>112</v>
      </c>
      <c r="D2438" s="60">
        <v>13.8</v>
      </c>
    </row>
    <row r="2439" spans="1:4" ht="13.5" x14ac:dyDescent="0.25">
      <c r="A2439" s="58">
        <v>92769</v>
      </c>
      <c r="B2439" s="58" t="s">
        <v>1023</v>
      </c>
      <c r="C2439" s="58" t="s">
        <v>112</v>
      </c>
      <c r="D2439" s="60">
        <v>13.45</v>
      </c>
    </row>
    <row r="2440" spans="1:4" ht="13.5" x14ac:dyDescent="0.25">
      <c r="A2440" s="58">
        <v>92770</v>
      </c>
      <c r="B2440" s="58" t="s">
        <v>1024</v>
      </c>
      <c r="C2440" s="58" t="s">
        <v>112</v>
      </c>
      <c r="D2440" s="60">
        <v>12.94</v>
      </c>
    </row>
    <row r="2441" spans="1:4" ht="13.5" x14ac:dyDescent="0.25">
      <c r="A2441" s="58">
        <v>92771</v>
      </c>
      <c r="B2441" s="58" t="s">
        <v>8917</v>
      </c>
      <c r="C2441" s="58" t="s">
        <v>112</v>
      </c>
      <c r="D2441" s="60">
        <v>11.69</v>
      </c>
    </row>
    <row r="2442" spans="1:4" ht="13.5" x14ac:dyDescent="0.25">
      <c r="A2442" s="58">
        <v>92772</v>
      </c>
      <c r="B2442" s="58" t="s">
        <v>8918</v>
      </c>
      <c r="C2442" s="58" t="s">
        <v>112</v>
      </c>
      <c r="D2442" s="60">
        <v>9.9</v>
      </c>
    </row>
    <row r="2443" spans="1:4" ht="13.5" x14ac:dyDescent="0.25">
      <c r="A2443" s="58">
        <v>92773</v>
      </c>
      <c r="B2443" s="58" t="s">
        <v>8919</v>
      </c>
      <c r="C2443" s="58" t="s">
        <v>112</v>
      </c>
      <c r="D2443" s="60">
        <v>9.77</v>
      </c>
    </row>
    <row r="2444" spans="1:4" ht="13.5" x14ac:dyDescent="0.25">
      <c r="A2444" s="58">
        <v>92774</v>
      </c>
      <c r="B2444" s="58" t="s">
        <v>8920</v>
      </c>
      <c r="C2444" s="58" t="s">
        <v>112</v>
      </c>
      <c r="D2444" s="60">
        <v>11.35</v>
      </c>
    </row>
    <row r="2445" spans="1:4" ht="13.5" x14ac:dyDescent="0.25">
      <c r="A2445" s="58">
        <v>92798</v>
      </c>
      <c r="B2445" s="58" t="s">
        <v>8921</v>
      </c>
      <c r="C2445" s="58" t="s">
        <v>112</v>
      </c>
      <c r="D2445" s="60">
        <v>10.56</v>
      </c>
    </row>
    <row r="2446" spans="1:4" ht="13.5" x14ac:dyDescent="0.25">
      <c r="A2446" s="58">
        <v>92799</v>
      </c>
      <c r="B2446" s="58" t="s">
        <v>8922</v>
      </c>
      <c r="C2446" s="58" t="s">
        <v>112</v>
      </c>
      <c r="D2446" s="60">
        <v>11.63</v>
      </c>
    </row>
    <row r="2447" spans="1:4" ht="13.5" x14ac:dyDescent="0.25">
      <c r="A2447" s="58">
        <v>92800</v>
      </c>
      <c r="B2447" s="58" t="s">
        <v>342</v>
      </c>
      <c r="C2447" s="58" t="s">
        <v>112</v>
      </c>
      <c r="D2447" s="60">
        <v>10.78</v>
      </c>
    </row>
    <row r="2448" spans="1:4" ht="13.5" x14ac:dyDescent="0.25">
      <c r="A2448" s="58">
        <v>92801</v>
      </c>
      <c r="B2448" s="58" t="s">
        <v>322</v>
      </c>
      <c r="C2448" s="58" t="s">
        <v>112</v>
      </c>
      <c r="D2448" s="60">
        <v>11.19</v>
      </c>
    </row>
    <row r="2449" spans="1:4" ht="13.5" x14ac:dyDescent="0.25">
      <c r="A2449" s="58">
        <v>92802</v>
      </c>
      <c r="B2449" s="58" t="s">
        <v>327</v>
      </c>
      <c r="C2449" s="58" t="s">
        <v>112</v>
      </c>
      <c r="D2449" s="60">
        <v>11.28</v>
      </c>
    </row>
    <row r="2450" spans="1:4" ht="13.5" x14ac:dyDescent="0.25">
      <c r="A2450" s="58">
        <v>92803</v>
      </c>
      <c r="B2450" s="58" t="s">
        <v>330</v>
      </c>
      <c r="C2450" s="58" t="s">
        <v>112</v>
      </c>
      <c r="D2450" s="60">
        <v>10.47</v>
      </c>
    </row>
    <row r="2451" spans="1:4" ht="13.5" x14ac:dyDescent="0.25">
      <c r="A2451" s="58">
        <v>92804</v>
      </c>
      <c r="B2451" s="58" t="s">
        <v>333</v>
      </c>
      <c r="C2451" s="58" t="s">
        <v>112</v>
      </c>
      <c r="D2451" s="60">
        <v>9.01</v>
      </c>
    </row>
    <row r="2452" spans="1:4" ht="13.5" x14ac:dyDescent="0.25">
      <c r="A2452" s="58">
        <v>92805</v>
      </c>
      <c r="B2452" s="58" t="s">
        <v>336</v>
      </c>
      <c r="C2452" s="58" t="s">
        <v>112</v>
      </c>
      <c r="D2452" s="60">
        <v>8.9499999999999993</v>
      </c>
    </row>
    <row r="2453" spans="1:4" ht="13.5" x14ac:dyDescent="0.25">
      <c r="A2453" s="58">
        <v>92806</v>
      </c>
      <c r="B2453" s="58" t="s">
        <v>339</v>
      </c>
      <c r="C2453" s="58" t="s">
        <v>112</v>
      </c>
      <c r="D2453" s="60">
        <v>10.56</v>
      </c>
    </row>
    <row r="2454" spans="1:4" ht="13.5" x14ac:dyDescent="0.25">
      <c r="A2454" s="58">
        <v>92875</v>
      </c>
      <c r="B2454" s="58" t="s">
        <v>8923</v>
      </c>
      <c r="C2454" s="58" t="s">
        <v>112</v>
      </c>
      <c r="D2454" s="60">
        <v>10.5</v>
      </c>
    </row>
    <row r="2455" spans="1:4" ht="13.5" x14ac:dyDescent="0.25">
      <c r="A2455" s="58">
        <v>92876</v>
      </c>
      <c r="B2455" s="58" t="s">
        <v>8924</v>
      </c>
      <c r="C2455" s="58" t="s">
        <v>112</v>
      </c>
      <c r="D2455" s="60">
        <v>10.38</v>
      </c>
    </row>
    <row r="2456" spans="1:4" ht="13.5" x14ac:dyDescent="0.25">
      <c r="A2456" s="58">
        <v>92877</v>
      </c>
      <c r="B2456" s="58" t="s">
        <v>8925</v>
      </c>
      <c r="C2456" s="58" t="s">
        <v>112</v>
      </c>
      <c r="D2456" s="60">
        <v>11.33</v>
      </c>
    </row>
    <row r="2457" spans="1:4" ht="13.5" x14ac:dyDescent="0.25">
      <c r="A2457" s="58">
        <v>92878</v>
      </c>
      <c r="B2457" s="58" t="s">
        <v>8926</v>
      </c>
      <c r="C2457" s="58" t="s">
        <v>112</v>
      </c>
      <c r="D2457" s="60">
        <v>11.2</v>
      </c>
    </row>
    <row r="2458" spans="1:4" ht="13.5" x14ac:dyDescent="0.25">
      <c r="A2458" s="58">
        <v>92879</v>
      </c>
      <c r="B2458" s="58" t="s">
        <v>8927</v>
      </c>
      <c r="C2458" s="58" t="s">
        <v>112</v>
      </c>
      <c r="D2458" s="60">
        <v>11.11</v>
      </c>
    </row>
    <row r="2459" spans="1:4" ht="13.5" x14ac:dyDescent="0.25">
      <c r="A2459" s="58">
        <v>92880</v>
      </c>
      <c r="B2459" s="58" t="s">
        <v>8928</v>
      </c>
      <c r="C2459" s="58" t="s">
        <v>112</v>
      </c>
      <c r="D2459" s="60">
        <v>11.38</v>
      </c>
    </row>
    <row r="2460" spans="1:4" ht="13.5" x14ac:dyDescent="0.25">
      <c r="A2460" s="58">
        <v>92881</v>
      </c>
      <c r="B2460" s="58" t="s">
        <v>8929</v>
      </c>
      <c r="C2460" s="58" t="s">
        <v>112</v>
      </c>
      <c r="D2460" s="60">
        <v>11.36</v>
      </c>
    </row>
    <row r="2461" spans="1:4" ht="13.5" x14ac:dyDescent="0.25">
      <c r="A2461" s="58">
        <v>92882</v>
      </c>
      <c r="B2461" s="58" t="s">
        <v>8930</v>
      </c>
      <c r="C2461" s="58" t="s">
        <v>112</v>
      </c>
      <c r="D2461" s="60">
        <v>13.54</v>
      </c>
    </row>
    <row r="2462" spans="1:4" ht="13.5" x14ac:dyDescent="0.25">
      <c r="A2462" s="58">
        <v>92883</v>
      </c>
      <c r="B2462" s="58" t="s">
        <v>8931</v>
      </c>
      <c r="C2462" s="58" t="s">
        <v>112</v>
      </c>
      <c r="D2462" s="60">
        <v>12.78</v>
      </c>
    </row>
    <row r="2463" spans="1:4" ht="13.5" x14ac:dyDescent="0.25">
      <c r="A2463" s="58">
        <v>92884</v>
      </c>
      <c r="B2463" s="58" t="s">
        <v>8932</v>
      </c>
      <c r="C2463" s="58" t="s">
        <v>112</v>
      </c>
      <c r="D2463" s="60">
        <v>13.25</v>
      </c>
    </row>
    <row r="2464" spans="1:4" ht="13.5" x14ac:dyDescent="0.25">
      <c r="A2464" s="58">
        <v>92885</v>
      </c>
      <c r="B2464" s="58" t="s">
        <v>8933</v>
      </c>
      <c r="C2464" s="58" t="s">
        <v>112</v>
      </c>
      <c r="D2464" s="60">
        <v>12.74</v>
      </c>
    </row>
    <row r="2465" spans="1:4" ht="13.5" x14ac:dyDescent="0.25">
      <c r="A2465" s="58">
        <v>92886</v>
      </c>
      <c r="B2465" s="58" t="s">
        <v>8934</v>
      </c>
      <c r="C2465" s="58" t="s">
        <v>112</v>
      </c>
      <c r="D2465" s="60">
        <v>12.31</v>
      </c>
    </row>
    <row r="2466" spans="1:4" ht="13.5" x14ac:dyDescent="0.25">
      <c r="A2466" s="58">
        <v>92887</v>
      </c>
      <c r="B2466" s="58" t="s">
        <v>8935</v>
      </c>
      <c r="C2466" s="58" t="s">
        <v>112</v>
      </c>
      <c r="D2466" s="60">
        <v>12.34</v>
      </c>
    </row>
    <row r="2467" spans="1:4" ht="13.5" x14ac:dyDescent="0.25">
      <c r="A2467" s="58">
        <v>92888</v>
      </c>
      <c r="B2467" s="58" t="s">
        <v>8936</v>
      </c>
      <c r="C2467" s="58" t="s">
        <v>112</v>
      </c>
      <c r="D2467" s="60">
        <v>12.12</v>
      </c>
    </row>
    <row r="2468" spans="1:4" ht="13.5" x14ac:dyDescent="0.25">
      <c r="A2468" s="58">
        <v>92915</v>
      </c>
      <c r="B2468" s="58" t="s">
        <v>369</v>
      </c>
      <c r="C2468" s="58" t="s">
        <v>112</v>
      </c>
      <c r="D2468" s="60">
        <v>16.28</v>
      </c>
    </row>
    <row r="2469" spans="1:4" ht="13.5" x14ac:dyDescent="0.25">
      <c r="A2469" s="58">
        <v>92916</v>
      </c>
      <c r="B2469" s="58" t="s">
        <v>371</v>
      </c>
      <c r="C2469" s="58" t="s">
        <v>112</v>
      </c>
      <c r="D2469" s="60">
        <v>15.4</v>
      </c>
    </row>
    <row r="2470" spans="1:4" ht="13.5" x14ac:dyDescent="0.25">
      <c r="A2470" s="58">
        <v>92917</v>
      </c>
      <c r="B2470" s="58" t="s">
        <v>432</v>
      </c>
      <c r="C2470" s="58" t="s">
        <v>112</v>
      </c>
      <c r="D2470" s="60">
        <v>14.44</v>
      </c>
    </row>
    <row r="2471" spans="1:4" ht="13.5" x14ac:dyDescent="0.25">
      <c r="A2471" s="58">
        <v>92919</v>
      </c>
      <c r="B2471" s="58" t="s">
        <v>373</v>
      </c>
      <c r="C2471" s="58" t="s">
        <v>112</v>
      </c>
      <c r="D2471" s="60">
        <v>12.83</v>
      </c>
    </row>
    <row r="2472" spans="1:4" ht="13.5" x14ac:dyDescent="0.25">
      <c r="A2472" s="58">
        <v>92921</v>
      </c>
      <c r="B2472" s="58" t="s">
        <v>435</v>
      </c>
      <c r="C2472" s="58" t="s">
        <v>112</v>
      </c>
      <c r="D2472" s="60">
        <v>10.74</v>
      </c>
    </row>
    <row r="2473" spans="1:4" ht="13.5" x14ac:dyDescent="0.25">
      <c r="A2473" s="58">
        <v>92922</v>
      </c>
      <c r="B2473" s="58" t="s">
        <v>8937</v>
      </c>
      <c r="C2473" s="58" t="s">
        <v>112</v>
      </c>
      <c r="D2473" s="60">
        <v>10.36</v>
      </c>
    </row>
    <row r="2474" spans="1:4" ht="13.5" x14ac:dyDescent="0.25">
      <c r="A2474" s="58">
        <v>92923</v>
      </c>
      <c r="B2474" s="58" t="s">
        <v>8938</v>
      </c>
      <c r="C2474" s="58" t="s">
        <v>112</v>
      </c>
      <c r="D2474" s="60">
        <v>11.77</v>
      </c>
    </row>
    <row r="2475" spans="1:4" ht="13.5" x14ac:dyDescent="0.25">
      <c r="A2475" s="58">
        <v>92924</v>
      </c>
      <c r="B2475" s="58" t="s">
        <v>8939</v>
      </c>
      <c r="C2475" s="58" t="s">
        <v>112</v>
      </c>
      <c r="D2475" s="60">
        <v>11.61</v>
      </c>
    </row>
    <row r="2476" spans="1:4" ht="13.5" x14ac:dyDescent="0.25">
      <c r="A2476" s="58">
        <v>95448</v>
      </c>
      <c r="B2476" s="58" t="s">
        <v>8940</v>
      </c>
      <c r="C2476" s="58" t="s">
        <v>112</v>
      </c>
      <c r="D2476" s="60">
        <v>11.59</v>
      </c>
    </row>
    <row r="2477" spans="1:4" ht="13.5" x14ac:dyDescent="0.25">
      <c r="A2477" s="58">
        <v>95576</v>
      </c>
      <c r="B2477" s="58" t="s">
        <v>8941</v>
      </c>
      <c r="C2477" s="58" t="s">
        <v>112</v>
      </c>
      <c r="D2477" s="60">
        <v>13.47</v>
      </c>
    </row>
    <row r="2478" spans="1:4" ht="13.5" x14ac:dyDescent="0.25">
      <c r="A2478" s="58">
        <v>95577</v>
      </c>
      <c r="B2478" s="58" t="s">
        <v>8942</v>
      </c>
      <c r="C2478" s="58" t="s">
        <v>112</v>
      </c>
      <c r="D2478" s="60">
        <v>11.76</v>
      </c>
    </row>
    <row r="2479" spans="1:4" ht="13.5" x14ac:dyDescent="0.25">
      <c r="A2479" s="58">
        <v>95578</v>
      </c>
      <c r="B2479" s="58" t="s">
        <v>8943</v>
      </c>
      <c r="C2479" s="58" t="s">
        <v>112</v>
      </c>
      <c r="D2479" s="60">
        <v>9.92</v>
      </c>
    </row>
    <row r="2480" spans="1:4" ht="13.5" x14ac:dyDescent="0.25">
      <c r="A2480" s="58">
        <v>95579</v>
      </c>
      <c r="B2480" s="58" t="s">
        <v>8944</v>
      </c>
      <c r="C2480" s="58" t="s">
        <v>112</v>
      </c>
      <c r="D2480" s="60">
        <v>9.66</v>
      </c>
    </row>
    <row r="2481" spans="1:4" ht="13.5" x14ac:dyDescent="0.25">
      <c r="A2481" s="58">
        <v>95580</v>
      </c>
      <c r="B2481" s="58" t="s">
        <v>8945</v>
      </c>
      <c r="C2481" s="58" t="s">
        <v>112</v>
      </c>
      <c r="D2481" s="60">
        <v>11.2</v>
      </c>
    </row>
    <row r="2482" spans="1:4" ht="13.5" x14ac:dyDescent="0.25">
      <c r="A2482" s="58">
        <v>95581</v>
      </c>
      <c r="B2482" s="58" t="s">
        <v>8946</v>
      </c>
      <c r="C2482" s="58" t="s">
        <v>112</v>
      </c>
      <c r="D2482" s="60">
        <v>11.17</v>
      </c>
    </row>
    <row r="2483" spans="1:4" ht="13.5" x14ac:dyDescent="0.25">
      <c r="A2483" s="58">
        <v>95582</v>
      </c>
      <c r="B2483" s="58" t="s">
        <v>8947</v>
      </c>
      <c r="C2483" s="58" t="s">
        <v>112</v>
      </c>
      <c r="D2483" s="60">
        <v>12.18</v>
      </c>
    </row>
    <row r="2484" spans="1:4" ht="13.5" x14ac:dyDescent="0.25">
      <c r="A2484" s="58">
        <v>95583</v>
      </c>
      <c r="B2484" s="58" t="s">
        <v>8948</v>
      </c>
      <c r="C2484" s="58" t="s">
        <v>112</v>
      </c>
      <c r="D2484" s="60">
        <v>15.58</v>
      </c>
    </row>
    <row r="2485" spans="1:4" ht="13.5" x14ac:dyDescent="0.25">
      <c r="A2485" s="58">
        <v>95584</v>
      </c>
      <c r="B2485" s="58" t="s">
        <v>8949</v>
      </c>
      <c r="C2485" s="58" t="s">
        <v>112</v>
      </c>
      <c r="D2485" s="60">
        <v>14.41</v>
      </c>
    </row>
    <row r="2486" spans="1:4" ht="13.5" x14ac:dyDescent="0.25">
      <c r="A2486" s="58">
        <v>95592</v>
      </c>
      <c r="B2486" s="58" t="s">
        <v>8950</v>
      </c>
      <c r="C2486" s="58" t="s">
        <v>112</v>
      </c>
      <c r="D2486" s="60">
        <v>15.58</v>
      </c>
    </row>
    <row r="2487" spans="1:4" ht="13.5" x14ac:dyDescent="0.25">
      <c r="A2487" s="58">
        <v>95593</v>
      </c>
      <c r="B2487" s="58" t="s">
        <v>8951</v>
      </c>
      <c r="C2487" s="58" t="s">
        <v>112</v>
      </c>
      <c r="D2487" s="60">
        <v>14.41</v>
      </c>
    </row>
    <row r="2488" spans="1:4" ht="13.5" x14ac:dyDescent="0.25">
      <c r="A2488" s="58">
        <v>95943</v>
      </c>
      <c r="B2488" s="58" t="s">
        <v>8952</v>
      </c>
      <c r="C2488" s="58" t="s">
        <v>112</v>
      </c>
      <c r="D2488" s="60">
        <v>20.41</v>
      </c>
    </row>
    <row r="2489" spans="1:4" ht="13.5" x14ac:dyDescent="0.25">
      <c r="A2489" s="58">
        <v>95944</v>
      </c>
      <c r="B2489" s="58" t="s">
        <v>8953</v>
      </c>
      <c r="C2489" s="58" t="s">
        <v>112</v>
      </c>
      <c r="D2489" s="60">
        <v>19.100000000000001</v>
      </c>
    </row>
    <row r="2490" spans="1:4" ht="13.5" x14ac:dyDescent="0.25">
      <c r="A2490" s="58">
        <v>95945</v>
      </c>
      <c r="B2490" s="58" t="s">
        <v>8954</v>
      </c>
      <c r="C2490" s="58" t="s">
        <v>112</v>
      </c>
      <c r="D2490" s="60">
        <v>16.18</v>
      </c>
    </row>
    <row r="2491" spans="1:4" ht="13.5" x14ac:dyDescent="0.25">
      <c r="A2491" s="58">
        <v>95946</v>
      </c>
      <c r="B2491" s="58" t="s">
        <v>8955</v>
      </c>
      <c r="C2491" s="58" t="s">
        <v>112</v>
      </c>
      <c r="D2491" s="60">
        <v>13.36</v>
      </c>
    </row>
    <row r="2492" spans="1:4" ht="13.5" x14ac:dyDescent="0.25">
      <c r="A2492" s="58">
        <v>95947</v>
      </c>
      <c r="B2492" s="58" t="s">
        <v>8956</v>
      </c>
      <c r="C2492" s="58" t="s">
        <v>112</v>
      </c>
      <c r="D2492" s="60">
        <v>10.61</v>
      </c>
    </row>
    <row r="2493" spans="1:4" ht="13.5" x14ac:dyDescent="0.25">
      <c r="A2493" s="58">
        <v>95948</v>
      </c>
      <c r="B2493" s="58" t="s">
        <v>8957</v>
      </c>
      <c r="C2493" s="58" t="s">
        <v>112</v>
      </c>
      <c r="D2493" s="60">
        <v>9.67</v>
      </c>
    </row>
    <row r="2494" spans="1:4" ht="13.5" x14ac:dyDescent="0.25">
      <c r="A2494" s="58">
        <v>96544</v>
      </c>
      <c r="B2494" s="58" t="s">
        <v>319</v>
      </c>
      <c r="C2494" s="58" t="s">
        <v>112</v>
      </c>
      <c r="D2494" s="60">
        <v>16.059999999999999</v>
      </c>
    </row>
    <row r="2495" spans="1:4" ht="13.5" x14ac:dyDescent="0.25">
      <c r="A2495" s="58">
        <v>96545</v>
      </c>
      <c r="B2495" s="58" t="s">
        <v>326</v>
      </c>
      <c r="C2495" s="58" t="s">
        <v>112</v>
      </c>
      <c r="D2495" s="60">
        <v>15.09</v>
      </c>
    </row>
    <row r="2496" spans="1:4" ht="13.5" x14ac:dyDescent="0.25">
      <c r="A2496" s="58">
        <v>96546</v>
      </c>
      <c r="B2496" s="58" t="s">
        <v>329</v>
      </c>
      <c r="C2496" s="58" t="s">
        <v>112</v>
      </c>
      <c r="D2496" s="60">
        <v>13.51</v>
      </c>
    </row>
    <row r="2497" spans="1:4" ht="13.5" x14ac:dyDescent="0.25">
      <c r="A2497" s="58">
        <v>96547</v>
      </c>
      <c r="B2497" s="58" t="s">
        <v>332</v>
      </c>
      <c r="C2497" s="58" t="s">
        <v>112</v>
      </c>
      <c r="D2497" s="60">
        <v>11.43</v>
      </c>
    </row>
    <row r="2498" spans="1:4" ht="13.5" x14ac:dyDescent="0.25">
      <c r="A2498" s="58">
        <v>96548</v>
      </c>
      <c r="B2498" s="58" t="s">
        <v>335</v>
      </c>
      <c r="C2498" s="58" t="s">
        <v>112</v>
      </c>
      <c r="D2498" s="60">
        <v>10.85</v>
      </c>
    </row>
    <row r="2499" spans="1:4" ht="13.5" x14ac:dyDescent="0.25">
      <c r="A2499" s="58">
        <v>96549</v>
      </c>
      <c r="B2499" s="58" t="s">
        <v>338</v>
      </c>
      <c r="C2499" s="58" t="s">
        <v>112</v>
      </c>
      <c r="D2499" s="60">
        <v>12.09</v>
      </c>
    </row>
    <row r="2500" spans="1:4" ht="13.5" x14ac:dyDescent="0.25">
      <c r="A2500" s="58">
        <v>96550</v>
      </c>
      <c r="B2500" s="58" t="s">
        <v>8958</v>
      </c>
      <c r="C2500" s="58" t="s">
        <v>112</v>
      </c>
      <c r="D2500" s="60">
        <v>11.81</v>
      </c>
    </row>
    <row r="2501" spans="1:4" ht="13.5" x14ac:dyDescent="0.25">
      <c r="A2501" s="58">
        <v>100064</v>
      </c>
      <c r="B2501" s="58" t="s">
        <v>8959</v>
      </c>
      <c r="C2501" s="58" t="s">
        <v>112</v>
      </c>
      <c r="D2501" s="60">
        <v>14.93</v>
      </c>
    </row>
    <row r="2502" spans="1:4" ht="13.5" x14ac:dyDescent="0.25">
      <c r="A2502" s="58">
        <v>100066</v>
      </c>
      <c r="B2502" s="58" t="s">
        <v>8960</v>
      </c>
      <c r="C2502" s="58" t="s">
        <v>112</v>
      </c>
      <c r="D2502" s="60">
        <v>14.92</v>
      </c>
    </row>
    <row r="2503" spans="1:4" ht="13.5" x14ac:dyDescent="0.25">
      <c r="A2503" s="58">
        <v>100067</v>
      </c>
      <c r="B2503" s="58" t="s">
        <v>8961</v>
      </c>
      <c r="C2503" s="58" t="s">
        <v>112</v>
      </c>
      <c r="D2503" s="60">
        <v>12.57</v>
      </c>
    </row>
    <row r="2504" spans="1:4" ht="13.5" x14ac:dyDescent="0.25">
      <c r="A2504" s="58">
        <v>100068</v>
      </c>
      <c r="B2504" s="58" t="s">
        <v>8962</v>
      </c>
      <c r="C2504" s="58" t="s">
        <v>112</v>
      </c>
      <c r="D2504" s="60">
        <v>10.050000000000001</v>
      </c>
    </row>
    <row r="2505" spans="1:4" ht="13.5" x14ac:dyDescent="0.25">
      <c r="A2505" s="58">
        <v>102920</v>
      </c>
      <c r="B2505" s="58" t="s">
        <v>8963</v>
      </c>
      <c r="C2505" s="58" t="s">
        <v>112</v>
      </c>
      <c r="D2505" s="60">
        <v>9.0399999999999991</v>
      </c>
    </row>
    <row r="2506" spans="1:4" ht="13.5" x14ac:dyDescent="0.25">
      <c r="A2506" s="58">
        <v>102921</v>
      </c>
      <c r="B2506" s="58" t="s">
        <v>8964</v>
      </c>
      <c r="C2506" s="58" t="s">
        <v>112</v>
      </c>
      <c r="D2506" s="60">
        <v>8.81</v>
      </c>
    </row>
    <row r="2507" spans="1:4" ht="13.5" x14ac:dyDescent="0.25">
      <c r="A2507" s="58">
        <v>102922</v>
      </c>
      <c r="B2507" s="58" t="s">
        <v>8965</v>
      </c>
      <c r="C2507" s="58" t="s">
        <v>112</v>
      </c>
      <c r="D2507" s="60">
        <v>9.49</v>
      </c>
    </row>
    <row r="2508" spans="1:4" ht="13.5" x14ac:dyDescent="0.25">
      <c r="A2508" s="58">
        <v>102923</v>
      </c>
      <c r="B2508" s="58" t="s">
        <v>8966</v>
      </c>
      <c r="C2508" s="58" t="s">
        <v>112</v>
      </c>
      <c r="D2508" s="60">
        <v>8.64</v>
      </c>
    </row>
    <row r="2509" spans="1:4" ht="13.5" x14ac:dyDescent="0.25">
      <c r="A2509" s="58">
        <v>103088</v>
      </c>
      <c r="B2509" s="58" t="s">
        <v>8967</v>
      </c>
      <c r="C2509" s="58" t="s">
        <v>112</v>
      </c>
      <c r="D2509" s="60">
        <v>10.43</v>
      </c>
    </row>
    <row r="2510" spans="1:4" ht="13.5" x14ac:dyDescent="0.25">
      <c r="A2510" s="58">
        <v>104104</v>
      </c>
      <c r="B2510" s="58" t="s">
        <v>8968</v>
      </c>
      <c r="C2510" s="58" t="s">
        <v>112</v>
      </c>
      <c r="D2510" s="60">
        <v>12.33</v>
      </c>
    </row>
    <row r="2511" spans="1:4" ht="13.5" x14ac:dyDescent="0.25">
      <c r="A2511" s="58">
        <v>104105</v>
      </c>
      <c r="B2511" s="58" t="s">
        <v>8969</v>
      </c>
      <c r="C2511" s="58" t="s">
        <v>112</v>
      </c>
      <c r="D2511" s="60">
        <v>12.33</v>
      </c>
    </row>
    <row r="2512" spans="1:4" ht="13.5" x14ac:dyDescent="0.25">
      <c r="A2512" s="58">
        <v>104106</v>
      </c>
      <c r="B2512" s="58" t="s">
        <v>8970</v>
      </c>
      <c r="C2512" s="58" t="s">
        <v>112</v>
      </c>
      <c r="D2512" s="60">
        <v>10.88</v>
      </c>
    </row>
    <row r="2513" spans="1:4" ht="13.5" x14ac:dyDescent="0.25">
      <c r="A2513" s="58">
        <v>104107</v>
      </c>
      <c r="B2513" s="58" t="s">
        <v>8971</v>
      </c>
      <c r="C2513" s="58" t="s">
        <v>112</v>
      </c>
      <c r="D2513" s="60">
        <v>11.42</v>
      </c>
    </row>
    <row r="2514" spans="1:4" ht="13.5" x14ac:dyDescent="0.25">
      <c r="A2514" s="58">
        <v>104108</v>
      </c>
      <c r="B2514" s="58" t="s">
        <v>8972</v>
      </c>
      <c r="C2514" s="58" t="s">
        <v>112</v>
      </c>
      <c r="D2514" s="60">
        <v>13.43</v>
      </c>
    </row>
    <row r="2515" spans="1:4" ht="13.5" x14ac:dyDescent="0.25">
      <c r="A2515" s="58">
        <v>104109</v>
      </c>
      <c r="B2515" s="58" t="s">
        <v>8973</v>
      </c>
      <c r="C2515" s="58" t="s">
        <v>112</v>
      </c>
      <c r="D2515" s="60">
        <v>15.92</v>
      </c>
    </row>
    <row r="2516" spans="1:4" ht="13.5" x14ac:dyDescent="0.25">
      <c r="A2516" s="58">
        <v>104110</v>
      </c>
      <c r="B2516" s="58" t="s">
        <v>8974</v>
      </c>
      <c r="C2516" s="58" t="s">
        <v>112</v>
      </c>
      <c r="D2516" s="60">
        <v>17.489999999999998</v>
      </c>
    </row>
    <row r="2517" spans="1:4" ht="13.5" x14ac:dyDescent="0.25">
      <c r="A2517" s="58">
        <v>104111</v>
      </c>
      <c r="B2517" s="58" t="s">
        <v>8975</v>
      </c>
      <c r="C2517" s="58" t="s">
        <v>112</v>
      </c>
      <c r="D2517" s="60">
        <v>19.100000000000001</v>
      </c>
    </row>
    <row r="2518" spans="1:4" ht="13.5" x14ac:dyDescent="0.25">
      <c r="A2518" s="58">
        <v>89993</v>
      </c>
      <c r="B2518" s="58" t="s">
        <v>8976</v>
      </c>
      <c r="C2518" s="58" t="s">
        <v>7984</v>
      </c>
      <c r="D2518" s="61">
        <v>1131.8699999999999</v>
      </c>
    </row>
    <row r="2519" spans="1:4" ht="13.5" x14ac:dyDescent="0.25">
      <c r="A2519" s="58">
        <v>89994</v>
      </c>
      <c r="B2519" s="58" t="s">
        <v>8977</v>
      </c>
      <c r="C2519" s="58" t="s">
        <v>7984</v>
      </c>
      <c r="D2519" s="61">
        <v>1017.51</v>
      </c>
    </row>
    <row r="2520" spans="1:4" ht="13.5" x14ac:dyDescent="0.25">
      <c r="A2520" s="58">
        <v>89995</v>
      </c>
      <c r="B2520" s="58" t="s">
        <v>827</v>
      </c>
      <c r="C2520" s="58" t="s">
        <v>7984</v>
      </c>
      <c r="D2520" s="61">
        <v>1102.6199999999999</v>
      </c>
    </row>
    <row r="2521" spans="1:4" ht="13.5" x14ac:dyDescent="0.25">
      <c r="A2521" s="58">
        <v>90278</v>
      </c>
      <c r="B2521" s="58" t="s">
        <v>8978</v>
      </c>
      <c r="C2521" s="58" t="s">
        <v>7984</v>
      </c>
      <c r="D2521" s="60">
        <v>647.99</v>
      </c>
    </row>
    <row r="2522" spans="1:4" ht="13.5" x14ac:dyDescent="0.25">
      <c r="A2522" s="58">
        <v>90279</v>
      </c>
      <c r="B2522" s="58" t="s">
        <v>8979</v>
      </c>
      <c r="C2522" s="58" t="s">
        <v>7984</v>
      </c>
      <c r="D2522" s="60">
        <v>712.29</v>
      </c>
    </row>
    <row r="2523" spans="1:4" ht="13.5" x14ac:dyDescent="0.25">
      <c r="A2523" s="58">
        <v>90280</v>
      </c>
      <c r="B2523" s="58" t="s">
        <v>8980</v>
      </c>
      <c r="C2523" s="58" t="s">
        <v>7984</v>
      </c>
      <c r="D2523" s="60">
        <v>792.78</v>
      </c>
    </row>
    <row r="2524" spans="1:4" ht="13.5" x14ac:dyDescent="0.25">
      <c r="A2524" s="58">
        <v>90281</v>
      </c>
      <c r="B2524" s="58" t="s">
        <v>8981</v>
      </c>
      <c r="C2524" s="58" t="s">
        <v>7984</v>
      </c>
      <c r="D2524" s="60">
        <v>924.62</v>
      </c>
    </row>
    <row r="2525" spans="1:4" ht="13.5" x14ac:dyDescent="0.25">
      <c r="A2525" s="58">
        <v>90282</v>
      </c>
      <c r="B2525" s="58" t="s">
        <v>8982</v>
      </c>
      <c r="C2525" s="58" t="s">
        <v>7984</v>
      </c>
      <c r="D2525" s="60">
        <v>640.78</v>
      </c>
    </row>
    <row r="2526" spans="1:4" ht="13.5" x14ac:dyDescent="0.25">
      <c r="A2526" s="58">
        <v>90283</v>
      </c>
      <c r="B2526" s="58" t="s">
        <v>8983</v>
      </c>
      <c r="C2526" s="58" t="s">
        <v>7984</v>
      </c>
      <c r="D2526" s="60">
        <v>706.66</v>
      </c>
    </row>
    <row r="2527" spans="1:4" ht="13.5" x14ac:dyDescent="0.25">
      <c r="A2527" s="58">
        <v>90284</v>
      </c>
      <c r="B2527" s="58" t="s">
        <v>8984</v>
      </c>
      <c r="C2527" s="58" t="s">
        <v>7984</v>
      </c>
      <c r="D2527" s="60">
        <v>791.78</v>
      </c>
    </row>
    <row r="2528" spans="1:4" ht="13.5" x14ac:dyDescent="0.25">
      <c r="A2528" s="58">
        <v>90285</v>
      </c>
      <c r="B2528" s="58" t="s">
        <v>8985</v>
      </c>
      <c r="C2528" s="58" t="s">
        <v>7984</v>
      </c>
      <c r="D2528" s="60">
        <v>933.46</v>
      </c>
    </row>
    <row r="2529" spans="1:4" ht="13.5" x14ac:dyDescent="0.25">
      <c r="A2529" s="58">
        <v>94962</v>
      </c>
      <c r="B2529" s="58" t="s">
        <v>102</v>
      </c>
      <c r="C2529" s="58" t="s">
        <v>7984</v>
      </c>
      <c r="D2529" s="60">
        <v>480.75</v>
      </c>
    </row>
    <row r="2530" spans="1:4" ht="13.5" x14ac:dyDescent="0.25">
      <c r="A2530" s="58">
        <v>94963</v>
      </c>
      <c r="B2530" s="58" t="s">
        <v>1013</v>
      </c>
      <c r="C2530" s="58" t="s">
        <v>7984</v>
      </c>
      <c r="D2530" s="60">
        <v>538.28</v>
      </c>
    </row>
    <row r="2531" spans="1:4" ht="13.5" x14ac:dyDescent="0.25">
      <c r="A2531" s="58">
        <v>94964</v>
      </c>
      <c r="B2531" s="58" t="s">
        <v>687</v>
      </c>
      <c r="C2531" s="58" t="s">
        <v>7984</v>
      </c>
      <c r="D2531" s="60">
        <v>590.80999999999995</v>
      </c>
    </row>
    <row r="2532" spans="1:4" ht="13.5" x14ac:dyDescent="0.25">
      <c r="A2532" s="58">
        <v>94965</v>
      </c>
      <c r="B2532" s="58" t="s">
        <v>311</v>
      </c>
      <c r="C2532" s="58" t="s">
        <v>7984</v>
      </c>
      <c r="D2532" s="60">
        <v>621.5</v>
      </c>
    </row>
    <row r="2533" spans="1:4" ht="13.5" x14ac:dyDescent="0.25">
      <c r="A2533" s="58">
        <v>94966</v>
      </c>
      <c r="B2533" s="58" t="s">
        <v>8986</v>
      </c>
      <c r="C2533" s="58" t="s">
        <v>7984</v>
      </c>
      <c r="D2533" s="60">
        <v>644.35</v>
      </c>
    </row>
    <row r="2534" spans="1:4" ht="13.5" x14ac:dyDescent="0.25">
      <c r="A2534" s="58">
        <v>94967</v>
      </c>
      <c r="B2534" s="58" t="s">
        <v>8987</v>
      </c>
      <c r="C2534" s="58" t="s">
        <v>7984</v>
      </c>
      <c r="D2534" s="60">
        <v>735.32</v>
      </c>
    </row>
    <row r="2535" spans="1:4" ht="13.5" x14ac:dyDescent="0.25">
      <c r="A2535" s="58">
        <v>94968</v>
      </c>
      <c r="B2535" s="58" t="s">
        <v>302</v>
      </c>
      <c r="C2535" s="58" t="s">
        <v>7984</v>
      </c>
      <c r="D2535" s="60">
        <v>479.9</v>
      </c>
    </row>
    <row r="2536" spans="1:4" ht="13.5" x14ac:dyDescent="0.25">
      <c r="A2536" s="58">
        <v>94969</v>
      </c>
      <c r="B2536" s="58" t="s">
        <v>619</v>
      </c>
      <c r="C2536" s="58" t="s">
        <v>7984</v>
      </c>
      <c r="D2536" s="60">
        <v>534.41</v>
      </c>
    </row>
    <row r="2537" spans="1:4" ht="13.5" x14ac:dyDescent="0.25">
      <c r="A2537" s="58">
        <v>94970</v>
      </c>
      <c r="B2537" s="58" t="s">
        <v>440</v>
      </c>
      <c r="C2537" s="58" t="s">
        <v>7984</v>
      </c>
      <c r="D2537" s="60">
        <v>582.35</v>
      </c>
    </row>
    <row r="2538" spans="1:4" ht="13.5" x14ac:dyDescent="0.25">
      <c r="A2538" s="58">
        <v>94971</v>
      </c>
      <c r="B2538" s="58" t="s">
        <v>8988</v>
      </c>
      <c r="C2538" s="58" t="s">
        <v>7984</v>
      </c>
      <c r="D2538" s="60">
        <v>618.26</v>
      </c>
    </row>
    <row r="2539" spans="1:4" ht="13.5" x14ac:dyDescent="0.25">
      <c r="A2539" s="58">
        <v>94972</v>
      </c>
      <c r="B2539" s="58" t="s">
        <v>8989</v>
      </c>
      <c r="C2539" s="58" t="s">
        <v>7984</v>
      </c>
      <c r="D2539" s="60">
        <v>641.05999999999995</v>
      </c>
    </row>
    <row r="2540" spans="1:4" ht="13.5" x14ac:dyDescent="0.25">
      <c r="A2540" s="58">
        <v>94973</v>
      </c>
      <c r="B2540" s="58" t="s">
        <v>8990</v>
      </c>
      <c r="C2540" s="58" t="s">
        <v>7984</v>
      </c>
      <c r="D2540" s="60">
        <v>731.05</v>
      </c>
    </row>
    <row r="2541" spans="1:4" ht="13.5" x14ac:dyDescent="0.25">
      <c r="A2541" s="58">
        <v>94974</v>
      </c>
      <c r="B2541" s="58" t="s">
        <v>122</v>
      </c>
      <c r="C2541" s="58" t="s">
        <v>7984</v>
      </c>
      <c r="D2541" s="60">
        <v>532.04999999999995</v>
      </c>
    </row>
    <row r="2542" spans="1:4" ht="13.5" x14ac:dyDescent="0.25">
      <c r="A2542" s="58">
        <v>94975</v>
      </c>
      <c r="B2542" s="58" t="s">
        <v>8991</v>
      </c>
      <c r="C2542" s="58" t="s">
        <v>7984</v>
      </c>
      <c r="D2542" s="60">
        <v>583.54</v>
      </c>
    </row>
    <row r="2543" spans="1:4" ht="13.5" x14ac:dyDescent="0.25">
      <c r="A2543" s="58">
        <v>96555</v>
      </c>
      <c r="B2543" s="58" t="s">
        <v>1026</v>
      </c>
      <c r="C2543" s="58" t="s">
        <v>7984</v>
      </c>
      <c r="D2543" s="60">
        <v>831.85</v>
      </c>
    </row>
    <row r="2544" spans="1:4" ht="13.5" x14ac:dyDescent="0.25">
      <c r="A2544" s="58">
        <v>96556</v>
      </c>
      <c r="B2544" s="58" t="s">
        <v>8992</v>
      </c>
      <c r="C2544" s="58" t="s">
        <v>7984</v>
      </c>
      <c r="D2544" s="60">
        <v>901.39</v>
      </c>
    </row>
    <row r="2545" spans="1:4" ht="13.5" x14ac:dyDescent="0.25">
      <c r="A2545" s="58">
        <v>96557</v>
      </c>
      <c r="B2545" s="58" t="s">
        <v>8993</v>
      </c>
      <c r="C2545" s="58" t="s">
        <v>7984</v>
      </c>
      <c r="D2545" s="60">
        <v>631.29999999999995</v>
      </c>
    </row>
    <row r="2546" spans="1:4" ht="13.5" x14ac:dyDescent="0.25">
      <c r="A2546" s="58">
        <v>96558</v>
      </c>
      <c r="B2546" s="58" t="s">
        <v>8994</v>
      </c>
      <c r="C2546" s="58" t="s">
        <v>7984</v>
      </c>
      <c r="D2546" s="60">
        <v>637.54</v>
      </c>
    </row>
    <row r="2547" spans="1:4" ht="13.5" x14ac:dyDescent="0.25">
      <c r="A2547" s="58">
        <v>99235</v>
      </c>
      <c r="B2547" s="58" t="s">
        <v>8995</v>
      </c>
      <c r="C2547" s="58" t="s">
        <v>7984</v>
      </c>
      <c r="D2547" s="60">
        <v>612.61</v>
      </c>
    </row>
    <row r="2548" spans="1:4" ht="13.5" x14ac:dyDescent="0.25">
      <c r="A2548" s="58">
        <v>99431</v>
      </c>
      <c r="B2548" s="58" t="s">
        <v>8996</v>
      </c>
      <c r="C2548" s="58" t="s">
        <v>7984</v>
      </c>
      <c r="D2548" s="60">
        <v>632.54999999999995</v>
      </c>
    </row>
    <row r="2549" spans="1:4" ht="13.5" x14ac:dyDescent="0.25">
      <c r="A2549" s="58">
        <v>99432</v>
      </c>
      <c r="B2549" s="58" t="s">
        <v>8997</v>
      </c>
      <c r="C2549" s="58" t="s">
        <v>7984</v>
      </c>
      <c r="D2549" s="60">
        <v>614.41</v>
      </c>
    </row>
    <row r="2550" spans="1:4" ht="13.5" x14ac:dyDescent="0.25">
      <c r="A2550" s="58">
        <v>99433</v>
      </c>
      <c r="B2550" s="58" t="s">
        <v>8998</v>
      </c>
      <c r="C2550" s="58" t="s">
        <v>7984</v>
      </c>
      <c r="D2550" s="60">
        <v>664.69</v>
      </c>
    </row>
    <row r="2551" spans="1:4" ht="13.5" x14ac:dyDescent="0.25">
      <c r="A2551" s="58">
        <v>99434</v>
      </c>
      <c r="B2551" s="58" t="s">
        <v>8999</v>
      </c>
      <c r="C2551" s="58" t="s">
        <v>7984</v>
      </c>
      <c r="D2551" s="60">
        <v>635.9</v>
      </c>
    </row>
    <row r="2552" spans="1:4" ht="13.5" x14ac:dyDescent="0.25">
      <c r="A2552" s="58">
        <v>99435</v>
      </c>
      <c r="B2552" s="58" t="s">
        <v>9000</v>
      </c>
      <c r="C2552" s="58" t="s">
        <v>7984</v>
      </c>
      <c r="D2552" s="60">
        <v>616.72</v>
      </c>
    </row>
    <row r="2553" spans="1:4" ht="13.5" x14ac:dyDescent="0.25">
      <c r="A2553" s="58">
        <v>99436</v>
      </c>
      <c r="B2553" s="58" t="s">
        <v>9001</v>
      </c>
      <c r="C2553" s="58" t="s">
        <v>7984</v>
      </c>
      <c r="D2553" s="60">
        <v>682.17</v>
      </c>
    </row>
    <row r="2554" spans="1:4" ht="13.5" x14ac:dyDescent="0.25">
      <c r="A2554" s="58">
        <v>99437</v>
      </c>
      <c r="B2554" s="58" t="s">
        <v>9002</v>
      </c>
      <c r="C2554" s="58" t="s">
        <v>7984</v>
      </c>
      <c r="D2554" s="60">
        <v>649.16999999999996</v>
      </c>
    </row>
    <row r="2555" spans="1:4" ht="13.5" x14ac:dyDescent="0.25">
      <c r="A2555" s="58">
        <v>99438</v>
      </c>
      <c r="B2555" s="58" t="s">
        <v>9003</v>
      </c>
      <c r="C2555" s="58" t="s">
        <v>7984</v>
      </c>
      <c r="D2555" s="60">
        <v>653.97</v>
      </c>
    </row>
    <row r="2556" spans="1:4" ht="13.5" x14ac:dyDescent="0.25">
      <c r="A2556" s="58">
        <v>99439</v>
      </c>
      <c r="B2556" s="58" t="s">
        <v>9004</v>
      </c>
      <c r="C2556" s="58" t="s">
        <v>7984</v>
      </c>
      <c r="D2556" s="60">
        <v>622.53</v>
      </c>
    </row>
    <row r="2557" spans="1:4" ht="13.5" x14ac:dyDescent="0.25">
      <c r="A2557" s="58">
        <v>102473</v>
      </c>
      <c r="B2557" s="58" t="s">
        <v>9005</v>
      </c>
      <c r="C2557" s="58" t="s">
        <v>7984</v>
      </c>
      <c r="D2557" s="60">
        <v>797.05</v>
      </c>
    </row>
    <row r="2558" spans="1:4" ht="13.5" x14ac:dyDescent="0.25">
      <c r="A2558" s="58">
        <v>102474</v>
      </c>
      <c r="B2558" s="58" t="s">
        <v>9006</v>
      </c>
      <c r="C2558" s="58" t="s">
        <v>7984</v>
      </c>
      <c r="D2558" s="60">
        <v>845.83</v>
      </c>
    </row>
    <row r="2559" spans="1:4" ht="13.5" x14ac:dyDescent="0.25">
      <c r="A2559" s="58">
        <v>102475</v>
      </c>
      <c r="B2559" s="58" t="s">
        <v>9007</v>
      </c>
      <c r="C2559" s="58" t="s">
        <v>7984</v>
      </c>
      <c r="D2559" s="60">
        <v>908.16</v>
      </c>
    </row>
    <row r="2560" spans="1:4" ht="13.5" x14ac:dyDescent="0.25">
      <c r="A2560" s="58">
        <v>102476</v>
      </c>
      <c r="B2560" s="58" t="s">
        <v>9008</v>
      </c>
      <c r="C2560" s="58" t="s">
        <v>7984</v>
      </c>
      <c r="D2560" s="60">
        <v>937.87</v>
      </c>
    </row>
    <row r="2561" spans="1:4" ht="13.5" x14ac:dyDescent="0.25">
      <c r="A2561" s="58">
        <v>102477</v>
      </c>
      <c r="B2561" s="58" t="s">
        <v>9009</v>
      </c>
      <c r="C2561" s="58" t="s">
        <v>7984</v>
      </c>
      <c r="D2561" s="60">
        <v>984.59</v>
      </c>
    </row>
    <row r="2562" spans="1:4" ht="13.5" x14ac:dyDescent="0.25">
      <c r="A2562" s="58">
        <v>102478</v>
      </c>
      <c r="B2562" s="58" t="s">
        <v>9010</v>
      </c>
      <c r="C2562" s="58" t="s">
        <v>7984</v>
      </c>
      <c r="D2562" s="61">
        <v>1054.46</v>
      </c>
    </row>
    <row r="2563" spans="1:4" ht="13.5" x14ac:dyDescent="0.25">
      <c r="A2563" s="58">
        <v>102479</v>
      </c>
      <c r="B2563" s="58" t="s">
        <v>9011</v>
      </c>
      <c r="C2563" s="58" t="s">
        <v>7984</v>
      </c>
      <c r="D2563" s="60">
        <v>798.02</v>
      </c>
    </row>
    <row r="2564" spans="1:4" ht="13.5" x14ac:dyDescent="0.25">
      <c r="A2564" s="58">
        <v>102480</v>
      </c>
      <c r="B2564" s="58" t="s">
        <v>9012</v>
      </c>
      <c r="C2564" s="58" t="s">
        <v>7984</v>
      </c>
      <c r="D2564" s="60">
        <v>843.11</v>
      </c>
    </row>
    <row r="2565" spans="1:4" ht="13.5" x14ac:dyDescent="0.25">
      <c r="A2565" s="58">
        <v>102481</v>
      </c>
      <c r="B2565" s="58" t="s">
        <v>9013</v>
      </c>
      <c r="C2565" s="58" t="s">
        <v>7984</v>
      </c>
      <c r="D2565" s="60">
        <v>901.51</v>
      </c>
    </row>
    <row r="2566" spans="1:4" ht="13.5" x14ac:dyDescent="0.25">
      <c r="A2566" s="58">
        <v>102482</v>
      </c>
      <c r="B2566" s="58" t="s">
        <v>9014</v>
      </c>
      <c r="C2566" s="58" t="s">
        <v>7984</v>
      </c>
      <c r="D2566" s="60">
        <v>939.4</v>
      </c>
    </row>
    <row r="2567" spans="1:4" ht="13.5" x14ac:dyDescent="0.25">
      <c r="A2567" s="58">
        <v>102483</v>
      </c>
      <c r="B2567" s="58" t="s">
        <v>9015</v>
      </c>
      <c r="C2567" s="58" t="s">
        <v>7984</v>
      </c>
      <c r="D2567" s="60">
        <v>983.86</v>
      </c>
    </row>
    <row r="2568" spans="1:4" ht="13.5" x14ac:dyDescent="0.25">
      <c r="A2568" s="58">
        <v>102484</v>
      </c>
      <c r="B2568" s="58" t="s">
        <v>9016</v>
      </c>
      <c r="C2568" s="58" t="s">
        <v>7984</v>
      </c>
      <c r="D2568" s="61">
        <v>1056.94</v>
      </c>
    </row>
    <row r="2569" spans="1:4" ht="13.5" x14ac:dyDescent="0.25">
      <c r="A2569" s="58">
        <v>102485</v>
      </c>
      <c r="B2569" s="58" t="s">
        <v>9017</v>
      </c>
      <c r="C2569" s="58" t="s">
        <v>7984</v>
      </c>
      <c r="D2569" s="60">
        <v>857.02</v>
      </c>
    </row>
    <row r="2570" spans="1:4" ht="13.5" x14ac:dyDescent="0.25">
      <c r="A2570" s="58">
        <v>102486</v>
      </c>
      <c r="B2570" s="58" t="s">
        <v>9018</v>
      </c>
      <c r="C2570" s="58" t="s">
        <v>7984</v>
      </c>
      <c r="D2570" s="60">
        <v>895.09</v>
      </c>
    </row>
    <row r="2571" spans="1:4" ht="13.5" x14ac:dyDescent="0.25">
      <c r="A2571" s="58">
        <v>102487</v>
      </c>
      <c r="B2571" s="58" t="s">
        <v>1012</v>
      </c>
      <c r="C2571" s="58" t="s">
        <v>7984</v>
      </c>
      <c r="D2571" s="60">
        <v>676.07</v>
      </c>
    </row>
    <row r="2572" spans="1:4" ht="13.5" x14ac:dyDescent="0.25">
      <c r="A2572" s="58">
        <v>103183</v>
      </c>
      <c r="B2572" s="58" t="s">
        <v>9019</v>
      </c>
      <c r="C2572" s="58" t="s">
        <v>7984</v>
      </c>
      <c r="D2572" s="60">
        <v>655.56</v>
      </c>
    </row>
    <row r="2573" spans="1:4" ht="13.5" x14ac:dyDescent="0.25">
      <c r="A2573" s="58">
        <v>103184</v>
      </c>
      <c r="B2573" s="58" t="s">
        <v>9020</v>
      </c>
      <c r="C2573" s="58" t="s">
        <v>7984</v>
      </c>
      <c r="D2573" s="60">
        <v>622.30999999999995</v>
      </c>
    </row>
    <row r="2574" spans="1:4" ht="13.5" x14ac:dyDescent="0.25">
      <c r="A2574" s="58">
        <v>103669</v>
      </c>
      <c r="B2574" s="58" t="s">
        <v>1017</v>
      </c>
      <c r="C2574" s="58" t="s">
        <v>7984</v>
      </c>
      <c r="D2574" s="60">
        <v>840.59</v>
      </c>
    </row>
    <row r="2575" spans="1:4" ht="13.5" x14ac:dyDescent="0.25">
      <c r="A2575" s="58">
        <v>103670</v>
      </c>
      <c r="B2575" s="58" t="s">
        <v>360</v>
      </c>
      <c r="C2575" s="58" t="s">
        <v>7984</v>
      </c>
      <c r="D2575" s="60">
        <v>234.41</v>
      </c>
    </row>
    <row r="2576" spans="1:4" ht="13.5" x14ac:dyDescent="0.25">
      <c r="A2576" s="58">
        <v>103671</v>
      </c>
      <c r="B2576" s="58" t="s">
        <v>9021</v>
      </c>
      <c r="C2576" s="58" t="s">
        <v>7984</v>
      </c>
      <c r="D2576" s="60">
        <v>644.17999999999995</v>
      </c>
    </row>
    <row r="2577" spans="1:4" ht="13.5" x14ac:dyDescent="0.25">
      <c r="A2577" s="58">
        <v>103672</v>
      </c>
      <c r="B2577" s="58" t="s">
        <v>9022</v>
      </c>
      <c r="C2577" s="58" t="s">
        <v>7984</v>
      </c>
      <c r="D2577" s="60">
        <v>604.14</v>
      </c>
    </row>
    <row r="2578" spans="1:4" ht="13.5" x14ac:dyDescent="0.25">
      <c r="A2578" s="58">
        <v>103673</v>
      </c>
      <c r="B2578" s="58" t="s">
        <v>9023</v>
      </c>
      <c r="C2578" s="58" t="s">
        <v>7984</v>
      </c>
      <c r="D2578" s="60">
        <v>32.85</v>
      </c>
    </row>
    <row r="2579" spans="1:4" ht="13.5" x14ac:dyDescent="0.25">
      <c r="A2579" s="58">
        <v>103674</v>
      </c>
      <c r="B2579" s="58" t="s">
        <v>1063</v>
      </c>
      <c r="C2579" s="58" t="s">
        <v>7984</v>
      </c>
      <c r="D2579" s="60">
        <v>620.30999999999995</v>
      </c>
    </row>
    <row r="2580" spans="1:4" ht="13.5" x14ac:dyDescent="0.25">
      <c r="A2580" s="58">
        <v>103675</v>
      </c>
      <c r="B2580" s="58" t="s">
        <v>9024</v>
      </c>
      <c r="C2580" s="58" t="s">
        <v>7984</v>
      </c>
      <c r="D2580" s="60">
        <v>604.66999999999996</v>
      </c>
    </row>
    <row r="2581" spans="1:4" ht="13.5" x14ac:dyDescent="0.25">
      <c r="A2581" s="58">
        <v>103676</v>
      </c>
      <c r="B2581" s="58" t="s">
        <v>9025</v>
      </c>
      <c r="C2581" s="58" t="s">
        <v>7984</v>
      </c>
      <c r="D2581" s="60">
        <v>884.67</v>
      </c>
    </row>
    <row r="2582" spans="1:4" ht="13.5" x14ac:dyDescent="0.25">
      <c r="A2582" s="58">
        <v>103677</v>
      </c>
      <c r="B2582" s="58" t="s">
        <v>9026</v>
      </c>
      <c r="C2582" s="58" t="s">
        <v>7984</v>
      </c>
      <c r="D2582" s="60">
        <v>750.53</v>
      </c>
    </row>
    <row r="2583" spans="1:4" ht="13.5" x14ac:dyDescent="0.25">
      <c r="A2583" s="58">
        <v>103678</v>
      </c>
      <c r="B2583" s="58" t="s">
        <v>9027</v>
      </c>
      <c r="C2583" s="58" t="s">
        <v>7984</v>
      </c>
      <c r="D2583" s="60">
        <v>809.68</v>
      </c>
    </row>
    <row r="2584" spans="1:4" ht="13.5" x14ac:dyDescent="0.25">
      <c r="A2584" s="58">
        <v>103679</v>
      </c>
      <c r="B2584" s="58" t="s">
        <v>9028</v>
      </c>
      <c r="C2584" s="58" t="s">
        <v>7984</v>
      </c>
      <c r="D2584" s="60">
        <v>717.25</v>
      </c>
    </row>
    <row r="2585" spans="1:4" ht="13.5" x14ac:dyDescent="0.25">
      <c r="A2585" s="58">
        <v>103680</v>
      </c>
      <c r="B2585" s="58" t="s">
        <v>9029</v>
      </c>
      <c r="C2585" s="58" t="s">
        <v>7984</v>
      </c>
      <c r="D2585" s="60">
        <v>755.02</v>
      </c>
    </row>
    <row r="2586" spans="1:4" ht="13.5" x14ac:dyDescent="0.25">
      <c r="A2586" s="58">
        <v>103681</v>
      </c>
      <c r="B2586" s="58" t="s">
        <v>9030</v>
      </c>
      <c r="C2586" s="58" t="s">
        <v>7984</v>
      </c>
      <c r="D2586" s="60">
        <v>664.77</v>
      </c>
    </row>
    <row r="2587" spans="1:4" ht="13.5" x14ac:dyDescent="0.25">
      <c r="A2587" s="58">
        <v>103682</v>
      </c>
      <c r="B2587" s="58" t="s">
        <v>1018</v>
      </c>
      <c r="C2587" s="58" t="s">
        <v>7984</v>
      </c>
      <c r="D2587" s="60">
        <v>854.51</v>
      </c>
    </row>
    <row r="2588" spans="1:4" ht="13.5" x14ac:dyDescent="0.25">
      <c r="A2588" s="58">
        <v>103683</v>
      </c>
      <c r="B2588" s="58" t="s">
        <v>9031</v>
      </c>
      <c r="C2588" s="58" t="s">
        <v>7984</v>
      </c>
      <c r="D2588" s="61">
        <v>1081.8900000000001</v>
      </c>
    </row>
    <row r="2589" spans="1:4" ht="13.5" x14ac:dyDescent="0.25">
      <c r="A2589" s="58">
        <v>103684</v>
      </c>
      <c r="B2589" s="58" t="s">
        <v>9032</v>
      </c>
      <c r="C2589" s="58" t="s">
        <v>7984</v>
      </c>
      <c r="D2589" s="60">
        <v>618.16</v>
      </c>
    </row>
    <row r="2590" spans="1:4" ht="13.5" x14ac:dyDescent="0.25">
      <c r="A2590" s="58">
        <v>103685</v>
      </c>
      <c r="B2590" s="58" t="s">
        <v>9033</v>
      </c>
      <c r="C2590" s="58" t="s">
        <v>7984</v>
      </c>
      <c r="D2590" s="60">
        <v>608.27</v>
      </c>
    </row>
    <row r="2591" spans="1:4" ht="13.5" x14ac:dyDescent="0.25">
      <c r="A2591" s="58">
        <v>103686</v>
      </c>
      <c r="B2591" s="58" t="s">
        <v>9034</v>
      </c>
      <c r="C2591" s="58" t="s">
        <v>7984</v>
      </c>
      <c r="D2591" s="60">
        <v>655.88</v>
      </c>
    </row>
    <row r="2592" spans="1:4" ht="13.5" x14ac:dyDescent="0.25">
      <c r="A2592" s="58">
        <v>103687</v>
      </c>
      <c r="B2592" s="58" t="s">
        <v>9035</v>
      </c>
      <c r="C2592" s="58" t="s">
        <v>7984</v>
      </c>
      <c r="D2592" s="60">
        <v>937.7</v>
      </c>
    </row>
    <row r="2593" spans="1:4" ht="13.5" x14ac:dyDescent="0.25">
      <c r="A2593" s="58">
        <v>103688</v>
      </c>
      <c r="B2593" s="58" t="s">
        <v>9036</v>
      </c>
      <c r="C2593" s="58" t="s">
        <v>7984</v>
      </c>
      <c r="D2593" s="60">
        <v>745.45</v>
      </c>
    </row>
    <row r="2594" spans="1:4" ht="13.5" x14ac:dyDescent="0.25">
      <c r="A2594" s="58">
        <v>101963</v>
      </c>
      <c r="B2594" s="58" t="s">
        <v>9037</v>
      </c>
      <c r="C2594" s="58" t="s">
        <v>6914</v>
      </c>
      <c r="D2594" s="60">
        <v>185.98</v>
      </c>
    </row>
    <row r="2595" spans="1:4" ht="13.5" x14ac:dyDescent="0.25">
      <c r="A2595" s="58">
        <v>101964</v>
      </c>
      <c r="B2595" s="58" t="s">
        <v>1062</v>
      </c>
      <c r="C2595" s="58" t="s">
        <v>6914</v>
      </c>
      <c r="D2595" s="60">
        <v>173.37</v>
      </c>
    </row>
    <row r="2596" spans="1:4" ht="13.5" x14ac:dyDescent="0.25">
      <c r="A2596" s="58">
        <v>101165</v>
      </c>
      <c r="B2596" s="58" t="s">
        <v>155</v>
      </c>
      <c r="C2596" s="58" t="s">
        <v>7984</v>
      </c>
      <c r="D2596" s="60">
        <v>796.17</v>
      </c>
    </row>
    <row r="2597" spans="1:4" ht="13.5" x14ac:dyDescent="0.25">
      <c r="A2597" s="58">
        <v>101166</v>
      </c>
      <c r="B2597" s="58" t="s">
        <v>9038</v>
      </c>
      <c r="C2597" s="58" t="s">
        <v>7984</v>
      </c>
      <c r="D2597" s="60">
        <v>582.76</v>
      </c>
    </row>
    <row r="2598" spans="1:4" ht="13.5" x14ac:dyDescent="0.25">
      <c r="A2598" s="58">
        <v>98575</v>
      </c>
      <c r="B2598" s="58" t="s">
        <v>9039</v>
      </c>
      <c r="C2598" s="58" t="s">
        <v>108</v>
      </c>
      <c r="D2598" s="60">
        <v>111.77</v>
      </c>
    </row>
    <row r="2599" spans="1:4" ht="13.5" x14ac:dyDescent="0.25">
      <c r="A2599" s="58">
        <v>98576</v>
      </c>
      <c r="B2599" s="58" t="s">
        <v>9040</v>
      </c>
      <c r="C2599" s="58" t="s">
        <v>108</v>
      </c>
      <c r="D2599" s="60">
        <v>30.24</v>
      </c>
    </row>
    <row r="2600" spans="1:4" ht="13.5" x14ac:dyDescent="0.25">
      <c r="A2600" s="58">
        <v>98577</v>
      </c>
      <c r="B2600" s="58" t="s">
        <v>9041</v>
      </c>
      <c r="C2600" s="58" t="s">
        <v>108</v>
      </c>
      <c r="D2600" s="60">
        <v>45.05</v>
      </c>
    </row>
    <row r="2601" spans="1:4" ht="13.5" x14ac:dyDescent="0.25">
      <c r="A2601" s="58">
        <v>93182</v>
      </c>
      <c r="B2601" s="58" t="s">
        <v>9042</v>
      </c>
      <c r="C2601" s="58" t="s">
        <v>108</v>
      </c>
      <c r="D2601" s="60">
        <v>40.299999999999997</v>
      </c>
    </row>
    <row r="2602" spans="1:4" ht="13.5" x14ac:dyDescent="0.25">
      <c r="A2602" s="58">
        <v>93183</v>
      </c>
      <c r="B2602" s="58" t="s">
        <v>437</v>
      </c>
      <c r="C2602" s="58" t="s">
        <v>108</v>
      </c>
      <c r="D2602" s="60">
        <v>51.83</v>
      </c>
    </row>
    <row r="2603" spans="1:4" ht="13.5" x14ac:dyDescent="0.25">
      <c r="A2603" s="58">
        <v>93184</v>
      </c>
      <c r="B2603" s="58" t="s">
        <v>443</v>
      </c>
      <c r="C2603" s="58" t="s">
        <v>108</v>
      </c>
      <c r="D2603" s="60">
        <v>29.75</v>
      </c>
    </row>
    <row r="2604" spans="1:4" ht="13.5" x14ac:dyDescent="0.25">
      <c r="A2604" s="58">
        <v>93185</v>
      </c>
      <c r="B2604" s="58" t="s">
        <v>9043</v>
      </c>
      <c r="C2604" s="58" t="s">
        <v>108</v>
      </c>
      <c r="D2604" s="60">
        <v>51.16</v>
      </c>
    </row>
    <row r="2605" spans="1:4" ht="13.5" x14ac:dyDescent="0.25">
      <c r="A2605" s="58">
        <v>93186</v>
      </c>
      <c r="B2605" s="58" t="s">
        <v>9044</v>
      </c>
      <c r="C2605" s="58" t="s">
        <v>108</v>
      </c>
      <c r="D2605" s="60">
        <v>70.09</v>
      </c>
    </row>
    <row r="2606" spans="1:4" ht="13.5" x14ac:dyDescent="0.25">
      <c r="A2606" s="58">
        <v>93187</v>
      </c>
      <c r="B2606" s="58" t="s">
        <v>9045</v>
      </c>
      <c r="C2606" s="58" t="s">
        <v>108</v>
      </c>
      <c r="D2606" s="60">
        <v>80.64</v>
      </c>
    </row>
    <row r="2607" spans="1:4" ht="13.5" x14ac:dyDescent="0.25">
      <c r="A2607" s="58">
        <v>93188</v>
      </c>
      <c r="B2607" s="58" t="s">
        <v>9046</v>
      </c>
      <c r="C2607" s="58" t="s">
        <v>108</v>
      </c>
      <c r="D2607" s="60">
        <v>67.98</v>
      </c>
    </row>
    <row r="2608" spans="1:4" ht="13.5" x14ac:dyDescent="0.25">
      <c r="A2608" s="58">
        <v>93189</v>
      </c>
      <c r="B2608" s="58" t="s">
        <v>9047</v>
      </c>
      <c r="C2608" s="58" t="s">
        <v>108</v>
      </c>
      <c r="D2608" s="60">
        <v>81.91</v>
      </c>
    </row>
    <row r="2609" spans="1:4" ht="13.5" x14ac:dyDescent="0.25">
      <c r="A2609" s="58">
        <v>93190</v>
      </c>
      <c r="B2609" s="58" t="s">
        <v>9048</v>
      </c>
      <c r="C2609" s="58" t="s">
        <v>108</v>
      </c>
      <c r="D2609" s="60">
        <v>44.56</v>
      </c>
    </row>
    <row r="2610" spans="1:4" ht="13.5" x14ac:dyDescent="0.25">
      <c r="A2610" s="58">
        <v>93191</v>
      </c>
      <c r="B2610" s="58" t="s">
        <v>9049</v>
      </c>
      <c r="C2610" s="58" t="s">
        <v>108</v>
      </c>
      <c r="D2610" s="60">
        <v>46.25</v>
      </c>
    </row>
    <row r="2611" spans="1:4" ht="13.5" x14ac:dyDescent="0.25">
      <c r="A2611" s="58">
        <v>93192</v>
      </c>
      <c r="B2611" s="58" t="s">
        <v>9050</v>
      </c>
      <c r="C2611" s="58" t="s">
        <v>108</v>
      </c>
      <c r="D2611" s="60">
        <v>51.32</v>
      </c>
    </row>
    <row r="2612" spans="1:4" ht="13.5" x14ac:dyDescent="0.25">
      <c r="A2612" s="58">
        <v>93193</v>
      </c>
      <c r="B2612" s="58" t="s">
        <v>9051</v>
      </c>
      <c r="C2612" s="58" t="s">
        <v>108</v>
      </c>
      <c r="D2612" s="60">
        <v>47.61</v>
      </c>
    </row>
    <row r="2613" spans="1:4" ht="13.5" x14ac:dyDescent="0.25">
      <c r="A2613" s="58">
        <v>93194</v>
      </c>
      <c r="B2613" s="58" t="s">
        <v>9052</v>
      </c>
      <c r="C2613" s="58" t="s">
        <v>108</v>
      </c>
      <c r="D2613" s="60">
        <v>39.65</v>
      </c>
    </row>
    <row r="2614" spans="1:4" ht="13.5" x14ac:dyDescent="0.25">
      <c r="A2614" s="58">
        <v>93195</v>
      </c>
      <c r="B2614" s="58" t="s">
        <v>445</v>
      </c>
      <c r="C2614" s="58" t="s">
        <v>108</v>
      </c>
      <c r="D2614" s="60">
        <v>47.97</v>
      </c>
    </row>
    <row r="2615" spans="1:4" ht="13.5" x14ac:dyDescent="0.25">
      <c r="A2615" s="58">
        <v>93196</v>
      </c>
      <c r="B2615" s="58" t="s">
        <v>9053</v>
      </c>
      <c r="C2615" s="58" t="s">
        <v>108</v>
      </c>
      <c r="D2615" s="60">
        <v>66.59</v>
      </c>
    </row>
    <row r="2616" spans="1:4" ht="13.5" x14ac:dyDescent="0.25">
      <c r="A2616" s="58">
        <v>93197</v>
      </c>
      <c r="B2616" s="58" t="s">
        <v>9054</v>
      </c>
      <c r="C2616" s="58" t="s">
        <v>108</v>
      </c>
      <c r="D2616" s="60">
        <v>75.02</v>
      </c>
    </row>
    <row r="2617" spans="1:4" ht="13.5" x14ac:dyDescent="0.25">
      <c r="A2617" s="58">
        <v>93198</v>
      </c>
      <c r="B2617" s="58" t="s">
        <v>9055</v>
      </c>
      <c r="C2617" s="58" t="s">
        <v>108</v>
      </c>
      <c r="D2617" s="60">
        <v>39.32</v>
      </c>
    </row>
    <row r="2618" spans="1:4" ht="13.5" x14ac:dyDescent="0.25">
      <c r="A2618" s="58">
        <v>93199</v>
      </c>
      <c r="B2618" s="58" t="s">
        <v>9056</v>
      </c>
      <c r="C2618" s="58" t="s">
        <v>108</v>
      </c>
      <c r="D2618" s="60">
        <v>38.83</v>
      </c>
    </row>
    <row r="2619" spans="1:4" ht="13.5" x14ac:dyDescent="0.25">
      <c r="A2619" s="58">
        <v>93200</v>
      </c>
      <c r="B2619" s="58" t="s">
        <v>9057</v>
      </c>
      <c r="C2619" s="58" t="s">
        <v>108</v>
      </c>
      <c r="D2619" s="60">
        <v>2.94</v>
      </c>
    </row>
    <row r="2620" spans="1:4" ht="13.5" x14ac:dyDescent="0.25">
      <c r="A2620" s="58">
        <v>93201</v>
      </c>
      <c r="B2620" s="58" t="s">
        <v>9058</v>
      </c>
      <c r="C2620" s="58" t="s">
        <v>108</v>
      </c>
      <c r="D2620" s="60">
        <v>5.62</v>
      </c>
    </row>
    <row r="2621" spans="1:4" ht="13.5" x14ac:dyDescent="0.25">
      <c r="A2621" s="58">
        <v>93202</v>
      </c>
      <c r="B2621" s="58" t="s">
        <v>9059</v>
      </c>
      <c r="C2621" s="58" t="s">
        <v>108</v>
      </c>
      <c r="D2621" s="60">
        <v>23.23</v>
      </c>
    </row>
    <row r="2622" spans="1:4" ht="13.5" x14ac:dyDescent="0.25">
      <c r="A2622" s="58">
        <v>93203</v>
      </c>
      <c r="B2622" s="58" t="s">
        <v>9060</v>
      </c>
      <c r="C2622" s="58" t="s">
        <v>108</v>
      </c>
      <c r="D2622" s="60">
        <v>18.18</v>
      </c>
    </row>
    <row r="2623" spans="1:4" ht="13.5" x14ac:dyDescent="0.25">
      <c r="A2623" s="58">
        <v>93204</v>
      </c>
      <c r="B2623" s="58" t="s">
        <v>9061</v>
      </c>
      <c r="C2623" s="58" t="s">
        <v>108</v>
      </c>
      <c r="D2623" s="60">
        <v>51.76</v>
      </c>
    </row>
    <row r="2624" spans="1:4" ht="13.5" x14ac:dyDescent="0.25">
      <c r="A2624" s="58">
        <v>93205</v>
      </c>
      <c r="B2624" s="58" t="s">
        <v>9062</v>
      </c>
      <c r="C2624" s="58" t="s">
        <v>108</v>
      </c>
      <c r="D2624" s="60">
        <v>37.69</v>
      </c>
    </row>
    <row r="2625" spans="1:4" ht="13.5" x14ac:dyDescent="0.25">
      <c r="A2625" s="58">
        <v>97733</v>
      </c>
      <c r="B2625" s="58" t="s">
        <v>9063</v>
      </c>
      <c r="C2625" s="58" t="s">
        <v>7984</v>
      </c>
      <c r="D2625" s="61">
        <v>3138.6</v>
      </c>
    </row>
    <row r="2626" spans="1:4" ht="13.5" x14ac:dyDescent="0.25">
      <c r="A2626" s="58">
        <v>97734</v>
      </c>
      <c r="B2626" s="58" t="s">
        <v>1260</v>
      </c>
      <c r="C2626" s="58" t="s">
        <v>7984</v>
      </c>
      <c r="D2626" s="61">
        <v>2743.52</v>
      </c>
    </row>
    <row r="2627" spans="1:4" ht="13.5" x14ac:dyDescent="0.25">
      <c r="A2627" s="58">
        <v>97735</v>
      </c>
      <c r="B2627" s="58" t="s">
        <v>817</v>
      </c>
      <c r="C2627" s="58" t="s">
        <v>7984</v>
      </c>
      <c r="D2627" s="61">
        <v>2329.66</v>
      </c>
    </row>
    <row r="2628" spans="1:4" ht="13.5" x14ac:dyDescent="0.25">
      <c r="A2628" s="58">
        <v>97736</v>
      </c>
      <c r="B2628" s="58" t="s">
        <v>1768</v>
      </c>
      <c r="C2628" s="58" t="s">
        <v>7984</v>
      </c>
      <c r="D2628" s="61">
        <v>1616.61</v>
      </c>
    </row>
    <row r="2629" spans="1:4" ht="13.5" x14ac:dyDescent="0.25">
      <c r="A2629" s="58">
        <v>97737</v>
      </c>
      <c r="B2629" s="58" t="s">
        <v>9064</v>
      </c>
      <c r="C2629" s="58" t="s">
        <v>7984</v>
      </c>
      <c r="D2629" s="61">
        <v>3105.35</v>
      </c>
    </row>
    <row r="2630" spans="1:4" ht="13.5" x14ac:dyDescent="0.25">
      <c r="A2630" s="58">
        <v>97738</v>
      </c>
      <c r="B2630" s="58" t="s">
        <v>9065</v>
      </c>
      <c r="C2630" s="58" t="s">
        <v>7984</v>
      </c>
      <c r="D2630" s="61">
        <v>5347.12</v>
      </c>
    </row>
    <row r="2631" spans="1:4" ht="13.5" x14ac:dyDescent="0.25">
      <c r="A2631" s="58">
        <v>97739</v>
      </c>
      <c r="B2631" s="58" t="s">
        <v>9066</v>
      </c>
      <c r="C2631" s="58" t="s">
        <v>7984</v>
      </c>
      <c r="D2631" s="61">
        <v>2879.78</v>
      </c>
    </row>
    <row r="2632" spans="1:4" ht="13.5" x14ac:dyDescent="0.25">
      <c r="A2632" s="58">
        <v>97740</v>
      </c>
      <c r="B2632" s="58" t="s">
        <v>9067</v>
      </c>
      <c r="C2632" s="58" t="s">
        <v>7984</v>
      </c>
      <c r="D2632" s="61">
        <v>2257.3200000000002</v>
      </c>
    </row>
    <row r="2633" spans="1:4" ht="13.5" x14ac:dyDescent="0.25">
      <c r="A2633" s="58">
        <v>98615</v>
      </c>
      <c r="B2633" s="58" t="s">
        <v>9068</v>
      </c>
      <c r="C2633" s="58" t="s">
        <v>6914</v>
      </c>
      <c r="D2633" s="60">
        <v>139.57</v>
      </c>
    </row>
    <row r="2634" spans="1:4" ht="13.5" x14ac:dyDescent="0.25">
      <c r="A2634" s="58">
        <v>98616</v>
      </c>
      <c r="B2634" s="58" t="s">
        <v>9069</v>
      </c>
      <c r="C2634" s="58" t="s">
        <v>6914</v>
      </c>
      <c r="D2634" s="60">
        <v>109.12</v>
      </c>
    </row>
    <row r="2635" spans="1:4" ht="13.5" x14ac:dyDescent="0.25">
      <c r="A2635" s="58">
        <v>98617</v>
      </c>
      <c r="B2635" s="58" t="s">
        <v>9070</v>
      </c>
      <c r="C2635" s="58" t="s">
        <v>6914</v>
      </c>
      <c r="D2635" s="60">
        <v>100.92</v>
      </c>
    </row>
    <row r="2636" spans="1:4" ht="13.5" x14ac:dyDescent="0.25">
      <c r="A2636" s="58">
        <v>98618</v>
      </c>
      <c r="B2636" s="58" t="s">
        <v>9071</v>
      </c>
      <c r="C2636" s="58" t="s">
        <v>6914</v>
      </c>
      <c r="D2636" s="60">
        <v>138.51</v>
      </c>
    </row>
    <row r="2637" spans="1:4" ht="13.5" x14ac:dyDescent="0.25">
      <c r="A2637" s="58">
        <v>98619</v>
      </c>
      <c r="B2637" s="58" t="s">
        <v>9072</v>
      </c>
      <c r="C2637" s="58" t="s">
        <v>6914</v>
      </c>
      <c r="D2637" s="60">
        <v>126.08</v>
      </c>
    </row>
    <row r="2638" spans="1:4" ht="13.5" x14ac:dyDescent="0.25">
      <c r="A2638" s="58">
        <v>98620</v>
      </c>
      <c r="B2638" s="58" t="s">
        <v>9073</v>
      </c>
      <c r="C2638" s="58" t="s">
        <v>6914</v>
      </c>
      <c r="D2638" s="60">
        <v>119.81</v>
      </c>
    </row>
    <row r="2639" spans="1:4" ht="13.5" x14ac:dyDescent="0.25">
      <c r="A2639" s="58">
        <v>98621</v>
      </c>
      <c r="B2639" s="58" t="s">
        <v>9074</v>
      </c>
      <c r="C2639" s="58" t="s">
        <v>6914</v>
      </c>
      <c r="D2639" s="60">
        <v>157.11000000000001</v>
      </c>
    </row>
    <row r="2640" spans="1:4" ht="13.5" x14ac:dyDescent="0.25">
      <c r="A2640" s="58">
        <v>98622</v>
      </c>
      <c r="B2640" s="58" t="s">
        <v>9075</v>
      </c>
      <c r="C2640" s="58" t="s">
        <v>6914</v>
      </c>
      <c r="D2640" s="60">
        <v>147.1</v>
      </c>
    </row>
    <row r="2641" spans="1:4" ht="13.5" x14ac:dyDescent="0.25">
      <c r="A2641" s="58">
        <v>98623</v>
      </c>
      <c r="B2641" s="58" t="s">
        <v>9076</v>
      </c>
      <c r="C2641" s="58" t="s">
        <v>6914</v>
      </c>
      <c r="D2641" s="60">
        <v>142.03</v>
      </c>
    </row>
    <row r="2642" spans="1:4" ht="13.5" x14ac:dyDescent="0.25">
      <c r="A2642" s="58">
        <v>98624</v>
      </c>
      <c r="B2642" s="58" t="s">
        <v>9077</v>
      </c>
      <c r="C2642" s="58" t="s">
        <v>6914</v>
      </c>
      <c r="D2642" s="60">
        <v>177.31</v>
      </c>
    </row>
    <row r="2643" spans="1:4" ht="13.5" x14ac:dyDescent="0.25">
      <c r="A2643" s="58">
        <v>98625</v>
      </c>
      <c r="B2643" s="58" t="s">
        <v>9078</v>
      </c>
      <c r="C2643" s="58" t="s">
        <v>6914</v>
      </c>
      <c r="D2643" s="60">
        <v>168.88</v>
      </c>
    </row>
    <row r="2644" spans="1:4" ht="13.5" x14ac:dyDescent="0.25">
      <c r="A2644" s="58">
        <v>98626</v>
      </c>
      <c r="B2644" s="58" t="s">
        <v>9079</v>
      </c>
      <c r="C2644" s="58" t="s">
        <v>6914</v>
      </c>
      <c r="D2644" s="60">
        <v>164.53</v>
      </c>
    </row>
    <row r="2645" spans="1:4" ht="13.5" x14ac:dyDescent="0.25">
      <c r="A2645" s="58">
        <v>98655</v>
      </c>
      <c r="B2645" s="58" t="s">
        <v>9080</v>
      </c>
      <c r="C2645" s="58" t="s">
        <v>108</v>
      </c>
      <c r="D2645" s="60">
        <v>686.22</v>
      </c>
    </row>
    <row r="2646" spans="1:4" ht="13.5" x14ac:dyDescent="0.25">
      <c r="A2646" s="58">
        <v>98656</v>
      </c>
      <c r="B2646" s="58" t="s">
        <v>9081</v>
      </c>
      <c r="C2646" s="58" t="s">
        <v>108</v>
      </c>
      <c r="D2646" s="60">
        <v>698.06</v>
      </c>
    </row>
    <row r="2647" spans="1:4" ht="13.5" x14ac:dyDescent="0.25">
      <c r="A2647" s="58">
        <v>98657</v>
      </c>
      <c r="B2647" s="58" t="s">
        <v>9082</v>
      </c>
      <c r="C2647" s="58" t="s">
        <v>108</v>
      </c>
      <c r="D2647" s="60">
        <v>709.89</v>
      </c>
    </row>
    <row r="2648" spans="1:4" ht="13.5" x14ac:dyDescent="0.25">
      <c r="A2648" s="58">
        <v>98658</v>
      </c>
      <c r="B2648" s="58" t="s">
        <v>9083</v>
      </c>
      <c r="C2648" s="58" t="s">
        <v>108</v>
      </c>
      <c r="D2648" s="60">
        <v>721.74</v>
      </c>
    </row>
    <row r="2649" spans="1:4" ht="13.5" x14ac:dyDescent="0.25">
      <c r="A2649" s="58">
        <v>98659</v>
      </c>
      <c r="B2649" s="58" t="s">
        <v>9084</v>
      </c>
      <c r="C2649" s="58" t="s">
        <v>108</v>
      </c>
      <c r="D2649" s="60">
        <v>745.42</v>
      </c>
    </row>
    <row r="2650" spans="1:4" ht="13.5" x14ac:dyDescent="0.25">
      <c r="A2650" s="58">
        <v>98746</v>
      </c>
      <c r="B2650" s="58" t="s">
        <v>9085</v>
      </c>
      <c r="C2650" s="58" t="s">
        <v>108</v>
      </c>
      <c r="D2650" s="60">
        <v>52.65</v>
      </c>
    </row>
    <row r="2651" spans="1:4" ht="13.5" x14ac:dyDescent="0.25">
      <c r="A2651" s="58">
        <v>98749</v>
      </c>
      <c r="B2651" s="58" t="s">
        <v>9086</v>
      </c>
      <c r="C2651" s="58" t="s">
        <v>108</v>
      </c>
      <c r="D2651" s="60">
        <v>63</v>
      </c>
    </row>
    <row r="2652" spans="1:4" ht="13.5" x14ac:dyDescent="0.25">
      <c r="A2652" s="58">
        <v>98750</v>
      </c>
      <c r="B2652" s="58" t="s">
        <v>9087</v>
      </c>
      <c r="C2652" s="58" t="s">
        <v>108</v>
      </c>
      <c r="D2652" s="60">
        <v>75.510000000000005</v>
      </c>
    </row>
    <row r="2653" spans="1:4" ht="13.5" x14ac:dyDescent="0.25">
      <c r="A2653" s="58">
        <v>98751</v>
      </c>
      <c r="B2653" s="58" t="s">
        <v>9088</v>
      </c>
      <c r="C2653" s="58" t="s">
        <v>108</v>
      </c>
      <c r="D2653" s="60">
        <v>108.18</v>
      </c>
    </row>
    <row r="2654" spans="1:4" ht="13.5" x14ac:dyDescent="0.25">
      <c r="A2654" s="58">
        <v>98752</v>
      </c>
      <c r="B2654" s="58" t="s">
        <v>9089</v>
      </c>
      <c r="C2654" s="58" t="s">
        <v>108</v>
      </c>
      <c r="D2654" s="60">
        <v>147.52000000000001</v>
      </c>
    </row>
    <row r="2655" spans="1:4" ht="13.5" x14ac:dyDescent="0.25">
      <c r="A2655" s="58">
        <v>98753</v>
      </c>
      <c r="B2655" s="58" t="s">
        <v>9090</v>
      </c>
      <c r="C2655" s="58" t="s">
        <v>108</v>
      </c>
      <c r="D2655" s="60">
        <v>196.45</v>
      </c>
    </row>
    <row r="2656" spans="1:4" ht="13.5" x14ac:dyDescent="0.25">
      <c r="A2656" s="58">
        <v>100763</v>
      </c>
      <c r="B2656" s="58" t="s">
        <v>9091</v>
      </c>
      <c r="C2656" s="58" t="s">
        <v>112</v>
      </c>
      <c r="D2656" s="60">
        <v>19.05</v>
      </c>
    </row>
    <row r="2657" spans="1:4" ht="13.5" x14ac:dyDescent="0.25">
      <c r="A2657" s="58">
        <v>100764</v>
      </c>
      <c r="B2657" s="58" t="s">
        <v>9092</v>
      </c>
      <c r="C2657" s="58" t="s">
        <v>112</v>
      </c>
      <c r="D2657" s="60">
        <v>18.760000000000002</v>
      </c>
    </row>
    <row r="2658" spans="1:4" ht="13.5" x14ac:dyDescent="0.25">
      <c r="A2658" s="58">
        <v>100765</v>
      </c>
      <c r="B2658" s="58" t="s">
        <v>9093</v>
      </c>
      <c r="C2658" s="58" t="s">
        <v>112</v>
      </c>
      <c r="D2658" s="60">
        <v>18.79</v>
      </c>
    </row>
    <row r="2659" spans="1:4" ht="13.5" x14ac:dyDescent="0.25">
      <c r="A2659" s="58">
        <v>100766</v>
      </c>
      <c r="B2659" s="58" t="s">
        <v>9094</v>
      </c>
      <c r="C2659" s="58" t="s">
        <v>112</v>
      </c>
      <c r="D2659" s="60">
        <v>18.829999999999998</v>
      </c>
    </row>
    <row r="2660" spans="1:4" ht="13.5" x14ac:dyDescent="0.25">
      <c r="A2660" s="58">
        <v>100767</v>
      </c>
      <c r="B2660" s="58" t="s">
        <v>9095</v>
      </c>
      <c r="C2660" s="58" t="s">
        <v>112</v>
      </c>
      <c r="D2660" s="60">
        <v>18.7</v>
      </c>
    </row>
    <row r="2661" spans="1:4" ht="13.5" x14ac:dyDescent="0.25">
      <c r="A2661" s="58">
        <v>100768</v>
      </c>
      <c r="B2661" s="58" t="s">
        <v>9096</v>
      </c>
      <c r="C2661" s="58" t="s">
        <v>112</v>
      </c>
      <c r="D2661" s="60">
        <v>17.739999999999998</v>
      </c>
    </row>
    <row r="2662" spans="1:4" ht="13.5" x14ac:dyDescent="0.25">
      <c r="A2662" s="58">
        <v>100769</v>
      </c>
      <c r="B2662" s="58" t="s">
        <v>9097</v>
      </c>
      <c r="C2662" s="58" t="s">
        <v>112</v>
      </c>
      <c r="D2662" s="60">
        <v>24.17</v>
      </c>
    </row>
    <row r="2663" spans="1:4" ht="13.5" x14ac:dyDescent="0.25">
      <c r="A2663" s="58">
        <v>100770</v>
      </c>
      <c r="B2663" s="58" t="s">
        <v>9098</v>
      </c>
      <c r="C2663" s="58" t="s">
        <v>112</v>
      </c>
      <c r="D2663" s="60">
        <v>23.03</v>
      </c>
    </row>
    <row r="2664" spans="1:4" ht="13.5" x14ac:dyDescent="0.25">
      <c r="A2664" s="58">
        <v>100771</v>
      </c>
      <c r="B2664" s="58" t="s">
        <v>9099</v>
      </c>
      <c r="C2664" s="58" t="s">
        <v>112</v>
      </c>
      <c r="D2664" s="60">
        <v>19.59</v>
      </c>
    </row>
    <row r="2665" spans="1:4" ht="13.5" x14ac:dyDescent="0.25">
      <c r="A2665" s="58">
        <v>100772</v>
      </c>
      <c r="B2665" s="58" t="s">
        <v>9100</v>
      </c>
      <c r="C2665" s="58" t="s">
        <v>112</v>
      </c>
      <c r="D2665" s="60">
        <v>18.510000000000002</v>
      </c>
    </row>
    <row r="2666" spans="1:4" ht="13.5" x14ac:dyDescent="0.25">
      <c r="A2666" s="58">
        <v>100773</v>
      </c>
      <c r="B2666" s="58" t="s">
        <v>9101</v>
      </c>
      <c r="C2666" s="58" t="s">
        <v>112</v>
      </c>
      <c r="D2666" s="60">
        <v>22.04</v>
      </c>
    </row>
    <row r="2667" spans="1:4" ht="13.5" x14ac:dyDescent="0.25">
      <c r="A2667" s="58">
        <v>100774</v>
      </c>
      <c r="B2667" s="58" t="s">
        <v>9102</v>
      </c>
      <c r="C2667" s="58" t="s">
        <v>112</v>
      </c>
      <c r="D2667" s="60">
        <v>14.4</v>
      </c>
    </row>
    <row r="2668" spans="1:4" ht="13.5" x14ac:dyDescent="0.25">
      <c r="A2668" s="58">
        <v>100775</v>
      </c>
      <c r="B2668" s="58" t="s">
        <v>9103</v>
      </c>
      <c r="C2668" s="58" t="s">
        <v>112</v>
      </c>
      <c r="D2668" s="60">
        <v>16.3</v>
      </c>
    </row>
    <row r="2669" spans="1:4" ht="13.5" x14ac:dyDescent="0.25">
      <c r="A2669" s="58">
        <v>100776</v>
      </c>
      <c r="B2669" s="58" t="s">
        <v>9104</v>
      </c>
      <c r="C2669" s="58" t="s">
        <v>112</v>
      </c>
      <c r="D2669" s="60">
        <v>22.26</v>
      </c>
    </row>
    <row r="2670" spans="1:4" ht="13.5" x14ac:dyDescent="0.25">
      <c r="A2670" s="58">
        <v>100777</v>
      </c>
      <c r="B2670" s="58" t="s">
        <v>9105</v>
      </c>
      <c r="C2670" s="58" t="s">
        <v>112</v>
      </c>
      <c r="D2670" s="60">
        <v>16.59</v>
      </c>
    </row>
    <row r="2671" spans="1:4" ht="13.5" x14ac:dyDescent="0.25">
      <c r="A2671" s="58">
        <v>100778</v>
      </c>
      <c r="B2671" s="58" t="s">
        <v>9106</v>
      </c>
      <c r="C2671" s="58" t="s">
        <v>112</v>
      </c>
      <c r="D2671" s="60">
        <v>13.2</v>
      </c>
    </row>
    <row r="2672" spans="1:4" ht="13.5" x14ac:dyDescent="0.25">
      <c r="A2672" s="58">
        <v>103795</v>
      </c>
      <c r="B2672" s="58" t="s">
        <v>9107</v>
      </c>
      <c r="C2672" s="58" t="s">
        <v>6914</v>
      </c>
      <c r="D2672" s="60">
        <v>82.14</v>
      </c>
    </row>
    <row r="2673" spans="1:4" ht="13.5" x14ac:dyDescent="0.25">
      <c r="A2673" s="58">
        <v>103796</v>
      </c>
      <c r="B2673" s="58" t="s">
        <v>9108</v>
      </c>
      <c r="C2673" s="58" t="s">
        <v>6914</v>
      </c>
      <c r="D2673" s="60">
        <v>62.81</v>
      </c>
    </row>
    <row r="2674" spans="1:4" ht="13.5" x14ac:dyDescent="0.25">
      <c r="A2674" s="58">
        <v>103797</v>
      </c>
      <c r="B2674" s="58" t="s">
        <v>9109</v>
      </c>
      <c r="C2674" s="58" t="s">
        <v>112</v>
      </c>
      <c r="D2674" s="60">
        <v>15.7</v>
      </c>
    </row>
    <row r="2675" spans="1:4" ht="13.5" x14ac:dyDescent="0.25">
      <c r="A2675" s="58">
        <v>103798</v>
      </c>
      <c r="B2675" s="58" t="s">
        <v>9110</v>
      </c>
      <c r="C2675" s="58" t="s">
        <v>7984</v>
      </c>
      <c r="D2675" s="60">
        <v>603.89</v>
      </c>
    </row>
    <row r="2676" spans="1:4" ht="13.5" x14ac:dyDescent="0.25">
      <c r="A2676" s="58">
        <v>103799</v>
      </c>
      <c r="B2676" s="58" t="s">
        <v>9111</v>
      </c>
      <c r="C2676" s="58" t="s">
        <v>7984</v>
      </c>
      <c r="D2676" s="60">
        <v>548.46</v>
      </c>
    </row>
    <row r="2677" spans="1:4" ht="13.5" x14ac:dyDescent="0.25">
      <c r="A2677" s="58">
        <v>103800</v>
      </c>
      <c r="B2677" s="58" t="s">
        <v>9112</v>
      </c>
      <c r="C2677" s="58" t="s">
        <v>7984</v>
      </c>
      <c r="D2677" s="60">
        <v>607.55999999999995</v>
      </c>
    </row>
    <row r="2678" spans="1:4" ht="13.5" x14ac:dyDescent="0.25">
      <c r="A2678" s="58">
        <v>103801</v>
      </c>
      <c r="B2678" s="58" t="s">
        <v>9113</v>
      </c>
      <c r="C2678" s="58" t="s">
        <v>7984</v>
      </c>
      <c r="D2678" s="60">
        <v>746.39</v>
      </c>
    </row>
    <row r="2679" spans="1:4" ht="13.5" x14ac:dyDescent="0.25">
      <c r="A2679" s="58">
        <v>103925</v>
      </c>
      <c r="B2679" s="58" t="s">
        <v>9114</v>
      </c>
      <c r="C2679" s="58" t="s">
        <v>7984</v>
      </c>
      <c r="D2679" s="61">
        <v>1614.72</v>
      </c>
    </row>
    <row r="2680" spans="1:4" ht="13.5" x14ac:dyDescent="0.25">
      <c r="A2680" s="58">
        <v>103926</v>
      </c>
      <c r="B2680" s="58" t="s">
        <v>9115</v>
      </c>
      <c r="C2680" s="58" t="s">
        <v>7984</v>
      </c>
      <c r="D2680" s="61">
        <v>1301.46</v>
      </c>
    </row>
    <row r="2681" spans="1:4" ht="13.5" x14ac:dyDescent="0.25">
      <c r="A2681" s="58">
        <v>103928</v>
      </c>
      <c r="B2681" s="58" t="s">
        <v>9116</v>
      </c>
      <c r="C2681" s="58" t="s">
        <v>7984</v>
      </c>
      <c r="D2681" s="60">
        <v>607.55999999999995</v>
      </c>
    </row>
    <row r="2682" spans="1:4" ht="13.5" x14ac:dyDescent="0.25">
      <c r="A2682" s="58">
        <v>103929</v>
      </c>
      <c r="B2682" s="58" t="s">
        <v>9117</v>
      </c>
      <c r="C2682" s="58" t="s">
        <v>7984</v>
      </c>
      <c r="D2682" s="61">
        <v>1374.55</v>
      </c>
    </row>
    <row r="2683" spans="1:4" ht="13.5" x14ac:dyDescent="0.25">
      <c r="A2683" s="58">
        <v>103930</v>
      </c>
      <c r="B2683" s="58" t="s">
        <v>9118</v>
      </c>
      <c r="C2683" s="58" t="s">
        <v>7984</v>
      </c>
      <c r="D2683" s="60">
        <v>898.74</v>
      </c>
    </row>
    <row r="2684" spans="1:4" ht="13.5" x14ac:dyDescent="0.25">
      <c r="A2684" s="58">
        <v>103931</v>
      </c>
      <c r="B2684" s="58" t="s">
        <v>9119</v>
      </c>
      <c r="C2684" s="58" t="s">
        <v>7984</v>
      </c>
      <c r="D2684" s="60">
        <v>689.83</v>
      </c>
    </row>
    <row r="2685" spans="1:4" ht="13.5" x14ac:dyDescent="0.25">
      <c r="A2685" s="58">
        <v>103932</v>
      </c>
      <c r="B2685" s="58" t="s">
        <v>9120</v>
      </c>
      <c r="C2685" s="58" t="s">
        <v>7984</v>
      </c>
      <c r="D2685" s="60">
        <v>659.23</v>
      </c>
    </row>
    <row r="2686" spans="1:4" ht="13.5" x14ac:dyDescent="0.25">
      <c r="A2686" s="58">
        <v>103933</v>
      </c>
      <c r="B2686" s="58" t="s">
        <v>9121</v>
      </c>
      <c r="C2686" s="58" t="s">
        <v>7984</v>
      </c>
      <c r="D2686" s="61">
        <v>1507.62</v>
      </c>
    </row>
    <row r="2687" spans="1:4" ht="13.5" x14ac:dyDescent="0.25">
      <c r="A2687" s="58">
        <v>104466</v>
      </c>
      <c r="B2687" s="58" t="s">
        <v>9122</v>
      </c>
      <c r="C2687" s="58" t="s">
        <v>112</v>
      </c>
      <c r="D2687" s="60">
        <v>31.4</v>
      </c>
    </row>
    <row r="2688" spans="1:4" ht="13.5" x14ac:dyDescent="0.25">
      <c r="A2688" s="58">
        <v>104467</v>
      </c>
      <c r="B2688" s="58" t="s">
        <v>9123</v>
      </c>
      <c r="C2688" s="58" t="s">
        <v>112</v>
      </c>
      <c r="D2688" s="60">
        <v>41.92</v>
      </c>
    </row>
    <row r="2689" spans="1:4" ht="13.5" x14ac:dyDescent="0.25">
      <c r="A2689" s="58">
        <v>104468</v>
      </c>
      <c r="B2689" s="58" t="s">
        <v>9124</v>
      </c>
      <c r="C2689" s="58" t="s">
        <v>112</v>
      </c>
      <c r="D2689" s="60">
        <v>54.47</v>
      </c>
    </row>
    <row r="2690" spans="1:4" ht="13.5" x14ac:dyDescent="0.25">
      <c r="A2690" s="58">
        <v>104469</v>
      </c>
      <c r="B2690" s="58" t="s">
        <v>9125</v>
      </c>
      <c r="C2690" s="58" t="s">
        <v>112</v>
      </c>
      <c r="D2690" s="60">
        <v>58.34</v>
      </c>
    </row>
    <row r="2691" spans="1:4" ht="13.5" x14ac:dyDescent="0.25">
      <c r="A2691" s="58">
        <v>104470</v>
      </c>
      <c r="B2691" s="58" t="s">
        <v>9126</v>
      </c>
      <c r="C2691" s="58" t="s">
        <v>112</v>
      </c>
      <c r="D2691" s="60">
        <v>32.19</v>
      </c>
    </row>
    <row r="2692" spans="1:4" ht="13.5" x14ac:dyDescent="0.25">
      <c r="A2692" s="58">
        <v>104471</v>
      </c>
      <c r="B2692" s="58" t="s">
        <v>9127</v>
      </c>
      <c r="C2692" s="58" t="s">
        <v>112</v>
      </c>
      <c r="D2692" s="60">
        <v>28.83</v>
      </c>
    </row>
    <row r="2693" spans="1:4" ht="13.5" x14ac:dyDescent="0.25">
      <c r="A2693" s="58">
        <v>104472</v>
      </c>
      <c r="B2693" s="58" t="s">
        <v>9128</v>
      </c>
      <c r="C2693" s="58" t="s">
        <v>112</v>
      </c>
      <c r="D2693" s="60">
        <v>42.83</v>
      </c>
    </row>
    <row r="2694" spans="1:4" ht="13.5" x14ac:dyDescent="0.25">
      <c r="A2694" s="58">
        <v>104483</v>
      </c>
      <c r="B2694" s="58" t="s">
        <v>9129</v>
      </c>
      <c r="C2694" s="58" t="s">
        <v>7984</v>
      </c>
      <c r="D2694" s="61">
        <v>2159.02</v>
      </c>
    </row>
    <row r="2695" spans="1:4" ht="13.5" x14ac:dyDescent="0.25">
      <c r="A2695" s="58">
        <v>104484</v>
      </c>
      <c r="B2695" s="58" t="s">
        <v>9130</v>
      </c>
      <c r="C2695" s="58" t="s">
        <v>7984</v>
      </c>
      <c r="D2695" s="61">
        <v>3689.78</v>
      </c>
    </row>
    <row r="2696" spans="1:4" ht="13.5" x14ac:dyDescent="0.25">
      <c r="A2696" s="58">
        <v>104485</v>
      </c>
      <c r="B2696" s="58" t="s">
        <v>9131</v>
      </c>
      <c r="C2696" s="58" t="s">
        <v>7984</v>
      </c>
      <c r="D2696" s="61">
        <v>2905.42</v>
      </c>
    </row>
    <row r="2697" spans="1:4" ht="13.5" x14ac:dyDescent="0.25">
      <c r="A2697" s="58">
        <v>104486</v>
      </c>
      <c r="B2697" s="58" t="s">
        <v>1016</v>
      </c>
      <c r="C2697" s="58" t="s">
        <v>7984</v>
      </c>
      <c r="D2697" s="61">
        <v>3174.24</v>
      </c>
    </row>
    <row r="2698" spans="1:4" ht="13.5" x14ac:dyDescent="0.25">
      <c r="A2698" s="58">
        <v>104487</v>
      </c>
      <c r="B2698" s="58" t="s">
        <v>9132</v>
      </c>
      <c r="C2698" s="58" t="s">
        <v>7984</v>
      </c>
      <c r="D2698" s="61">
        <v>2552.14</v>
      </c>
    </row>
    <row r="2699" spans="1:4" ht="13.5" x14ac:dyDescent="0.25">
      <c r="A2699" s="58">
        <v>104488</v>
      </c>
      <c r="B2699" s="58" t="s">
        <v>9133</v>
      </c>
      <c r="C2699" s="58" t="s">
        <v>7984</v>
      </c>
      <c r="D2699" s="61">
        <v>2530.35</v>
      </c>
    </row>
    <row r="2700" spans="1:4" ht="13.5" x14ac:dyDescent="0.25">
      <c r="A2700" s="58">
        <v>104489</v>
      </c>
      <c r="B2700" s="58" t="s">
        <v>9134</v>
      </c>
      <c r="C2700" s="58" t="s">
        <v>7984</v>
      </c>
      <c r="D2700" s="61">
        <v>3702.2</v>
      </c>
    </row>
    <row r="2701" spans="1:4" ht="13.5" x14ac:dyDescent="0.25">
      <c r="A2701" s="58">
        <v>104490</v>
      </c>
      <c r="B2701" s="58" t="s">
        <v>9135</v>
      </c>
      <c r="C2701" s="58" t="s">
        <v>7984</v>
      </c>
      <c r="D2701" s="61">
        <v>2400.8000000000002</v>
      </c>
    </row>
    <row r="2702" spans="1:4" ht="13.5" x14ac:dyDescent="0.25">
      <c r="A2702" s="58">
        <v>98560</v>
      </c>
      <c r="B2702" s="58" t="s">
        <v>9136</v>
      </c>
      <c r="C2702" s="58" t="s">
        <v>6914</v>
      </c>
      <c r="D2702" s="60">
        <v>46.57</v>
      </c>
    </row>
    <row r="2703" spans="1:4" ht="13.5" x14ac:dyDescent="0.25">
      <c r="A2703" s="58">
        <v>98561</v>
      </c>
      <c r="B2703" s="58" t="s">
        <v>9137</v>
      </c>
      <c r="C2703" s="58" t="s">
        <v>6914</v>
      </c>
      <c r="D2703" s="60">
        <v>40.549999999999997</v>
      </c>
    </row>
    <row r="2704" spans="1:4" ht="13.5" x14ac:dyDescent="0.25">
      <c r="A2704" s="58">
        <v>98562</v>
      </c>
      <c r="B2704" s="58" t="s">
        <v>9138</v>
      </c>
      <c r="C2704" s="58" t="s">
        <v>6914</v>
      </c>
      <c r="D2704" s="60">
        <v>43.35</v>
      </c>
    </row>
    <row r="2705" spans="1:4" ht="13.5" x14ac:dyDescent="0.25">
      <c r="A2705" s="58">
        <v>98555</v>
      </c>
      <c r="B2705" s="58" t="s">
        <v>654</v>
      </c>
      <c r="C2705" s="58" t="s">
        <v>6914</v>
      </c>
      <c r="D2705" s="60">
        <v>28.95</v>
      </c>
    </row>
    <row r="2706" spans="1:4" ht="13.5" x14ac:dyDescent="0.25">
      <c r="A2706" s="58">
        <v>98556</v>
      </c>
      <c r="B2706" s="58" t="s">
        <v>666</v>
      </c>
      <c r="C2706" s="58" t="s">
        <v>6914</v>
      </c>
      <c r="D2706" s="60">
        <v>56.67</v>
      </c>
    </row>
    <row r="2707" spans="1:4" ht="13.5" x14ac:dyDescent="0.25">
      <c r="A2707" s="58">
        <v>98558</v>
      </c>
      <c r="B2707" s="58" t="s">
        <v>9139</v>
      </c>
      <c r="C2707" s="58" t="s">
        <v>130</v>
      </c>
      <c r="D2707" s="60">
        <v>9.01</v>
      </c>
    </row>
    <row r="2708" spans="1:4" ht="13.5" x14ac:dyDescent="0.25">
      <c r="A2708" s="58">
        <v>98559</v>
      </c>
      <c r="B2708" s="58" t="s">
        <v>9140</v>
      </c>
      <c r="C2708" s="58" t="s">
        <v>108</v>
      </c>
      <c r="D2708" s="60">
        <v>5.65</v>
      </c>
    </row>
    <row r="2709" spans="1:4" ht="13.5" x14ac:dyDescent="0.25">
      <c r="A2709" s="58">
        <v>98546</v>
      </c>
      <c r="B2709" s="58" t="s">
        <v>1067</v>
      </c>
      <c r="C2709" s="58" t="s">
        <v>6914</v>
      </c>
      <c r="D2709" s="60">
        <v>127.44</v>
      </c>
    </row>
    <row r="2710" spans="1:4" ht="13.5" x14ac:dyDescent="0.25">
      <c r="A2710" s="58">
        <v>98547</v>
      </c>
      <c r="B2710" s="58" t="s">
        <v>622</v>
      </c>
      <c r="C2710" s="58" t="s">
        <v>6914</v>
      </c>
      <c r="D2710" s="60">
        <v>250.24</v>
      </c>
    </row>
    <row r="2711" spans="1:4" ht="13.5" x14ac:dyDescent="0.25">
      <c r="A2711" s="58">
        <v>98553</v>
      </c>
      <c r="B2711" s="58" t="s">
        <v>9141</v>
      </c>
      <c r="C2711" s="58" t="s">
        <v>6914</v>
      </c>
      <c r="D2711" s="60">
        <v>187.54</v>
      </c>
    </row>
    <row r="2712" spans="1:4" ht="13.5" x14ac:dyDescent="0.25">
      <c r="A2712" s="58">
        <v>98554</v>
      </c>
      <c r="B2712" s="58" t="s">
        <v>9142</v>
      </c>
      <c r="C2712" s="58" t="s">
        <v>6914</v>
      </c>
      <c r="D2712" s="60">
        <v>55.4</v>
      </c>
    </row>
    <row r="2713" spans="1:4" ht="13.5" x14ac:dyDescent="0.25">
      <c r="A2713" s="58">
        <v>98557</v>
      </c>
      <c r="B2713" s="58" t="s">
        <v>354</v>
      </c>
      <c r="C2713" s="58" t="s">
        <v>6914</v>
      </c>
      <c r="D2713" s="60">
        <v>45.86</v>
      </c>
    </row>
    <row r="2714" spans="1:4" ht="13.5" x14ac:dyDescent="0.25">
      <c r="A2714" s="58">
        <v>98563</v>
      </c>
      <c r="B2714" s="58" t="s">
        <v>9143</v>
      </c>
      <c r="C2714" s="58" t="s">
        <v>6914</v>
      </c>
      <c r="D2714" s="60">
        <v>35.35</v>
      </c>
    </row>
    <row r="2715" spans="1:4" ht="13.5" x14ac:dyDescent="0.25">
      <c r="A2715" s="58">
        <v>98564</v>
      </c>
      <c r="B2715" s="58" t="s">
        <v>9144</v>
      </c>
      <c r="C2715" s="58" t="s">
        <v>6914</v>
      </c>
      <c r="D2715" s="60">
        <v>49.41</v>
      </c>
    </row>
    <row r="2716" spans="1:4" ht="13.5" x14ac:dyDescent="0.25">
      <c r="A2716" s="58">
        <v>98565</v>
      </c>
      <c r="B2716" s="58" t="s">
        <v>9145</v>
      </c>
      <c r="C2716" s="58" t="s">
        <v>6914</v>
      </c>
      <c r="D2716" s="60">
        <v>50.03</v>
      </c>
    </row>
    <row r="2717" spans="1:4" ht="13.5" x14ac:dyDescent="0.25">
      <c r="A2717" s="58">
        <v>98566</v>
      </c>
      <c r="B2717" s="58" t="s">
        <v>9146</v>
      </c>
      <c r="C2717" s="58" t="s">
        <v>6914</v>
      </c>
      <c r="D2717" s="60">
        <v>64.09</v>
      </c>
    </row>
    <row r="2718" spans="1:4" ht="13.5" x14ac:dyDescent="0.25">
      <c r="A2718" s="58">
        <v>98567</v>
      </c>
      <c r="B2718" s="58" t="s">
        <v>9147</v>
      </c>
      <c r="C2718" s="58" t="s">
        <v>6914</v>
      </c>
      <c r="D2718" s="60">
        <v>63.86</v>
      </c>
    </row>
    <row r="2719" spans="1:4" ht="13.5" x14ac:dyDescent="0.25">
      <c r="A2719" s="58">
        <v>98568</v>
      </c>
      <c r="B2719" s="58" t="s">
        <v>9148</v>
      </c>
      <c r="C2719" s="58" t="s">
        <v>6914</v>
      </c>
      <c r="D2719" s="60">
        <v>77.900000000000006</v>
      </c>
    </row>
    <row r="2720" spans="1:4" ht="13.5" x14ac:dyDescent="0.25">
      <c r="A2720" s="58">
        <v>98569</v>
      </c>
      <c r="B2720" s="58" t="s">
        <v>628</v>
      </c>
      <c r="C2720" s="58" t="s">
        <v>6914</v>
      </c>
      <c r="D2720" s="60">
        <v>78.510000000000005</v>
      </c>
    </row>
    <row r="2721" spans="1:4" ht="13.5" x14ac:dyDescent="0.25">
      <c r="A2721" s="58">
        <v>98570</v>
      </c>
      <c r="B2721" s="58" t="s">
        <v>9149</v>
      </c>
      <c r="C2721" s="58" t="s">
        <v>6914</v>
      </c>
      <c r="D2721" s="60">
        <v>92.6</v>
      </c>
    </row>
    <row r="2722" spans="1:4" ht="13.5" x14ac:dyDescent="0.25">
      <c r="A2722" s="58">
        <v>98571</v>
      </c>
      <c r="B2722" s="58" t="s">
        <v>9150</v>
      </c>
      <c r="C2722" s="58" t="s">
        <v>6914</v>
      </c>
      <c r="D2722" s="60">
        <v>38.869999999999997</v>
      </c>
    </row>
    <row r="2723" spans="1:4" ht="13.5" x14ac:dyDescent="0.25">
      <c r="A2723" s="58">
        <v>98572</v>
      </c>
      <c r="B2723" s="58" t="s">
        <v>9151</v>
      </c>
      <c r="C2723" s="58" t="s">
        <v>6914</v>
      </c>
      <c r="D2723" s="60">
        <v>47.57</v>
      </c>
    </row>
    <row r="2724" spans="1:4" ht="13.5" x14ac:dyDescent="0.25">
      <c r="A2724" s="58">
        <v>98573</v>
      </c>
      <c r="B2724" s="58" t="s">
        <v>9152</v>
      </c>
      <c r="C2724" s="58" t="s">
        <v>6914</v>
      </c>
      <c r="D2724" s="60">
        <v>61.3</v>
      </c>
    </row>
    <row r="2725" spans="1:4" ht="13.5" x14ac:dyDescent="0.25">
      <c r="A2725" s="58">
        <v>91831</v>
      </c>
      <c r="B2725" s="58" t="s">
        <v>9153</v>
      </c>
      <c r="C2725" s="58" t="s">
        <v>108</v>
      </c>
      <c r="D2725" s="60">
        <v>7.35</v>
      </c>
    </row>
    <row r="2726" spans="1:4" ht="13.5" x14ac:dyDescent="0.25">
      <c r="A2726" s="58">
        <v>91833</v>
      </c>
      <c r="B2726" s="58" t="s">
        <v>9154</v>
      </c>
      <c r="C2726" s="58" t="s">
        <v>108</v>
      </c>
      <c r="D2726" s="60">
        <v>7.91</v>
      </c>
    </row>
    <row r="2727" spans="1:4" ht="13.5" x14ac:dyDescent="0.25">
      <c r="A2727" s="58">
        <v>91834</v>
      </c>
      <c r="B2727" s="58" t="s">
        <v>9155</v>
      </c>
      <c r="C2727" s="58" t="s">
        <v>108</v>
      </c>
      <c r="D2727" s="60">
        <v>8.16</v>
      </c>
    </row>
    <row r="2728" spans="1:4" ht="13.5" x14ac:dyDescent="0.25">
      <c r="A2728" s="58">
        <v>91835</v>
      </c>
      <c r="B2728" s="58" t="s">
        <v>9156</v>
      </c>
      <c r="C2728" s="58" t="s">
        <v>108</v>
      </c>
      <c r="D2728" s="60">
        <v>9.61</v>
      </c>
    </row>
    <row r="2729" spans="1:4" ht="13.5" x14ac:dyDescent="0.25">
      <c r="A2729" s="58">
        <v>91836</v>
      </c>
      <c r="B2729" s="58" t="s">
        <v>9157</v>
      </c>
      <c r="C2729" s="58" t="s">
        <v>108</v>
      </c>
      <c r="D2729" s="60">
        <v>10.94</v>
      </c>
    </row>
    <row r="2730" spans="1:4" ht="13.5" x14ac:dyDescent="0.25">
      <c r="A2730" s="58">
        <v>91837</v>
      </c>
      <c r="B2730" s="58" t="s">
        <v>9158</v>
      </c>
      <c r="C2730" s="58" t="s">
        <v>108</v>
      </c>
      <c r="D2730" s="60">
        <v>14.31</v>
      </c>
    </row>
    <row r="2731" spans="1:4" ht="13.5" x14ac:dyDescent="0.25">
      <c r="A2731" s="58">
        <v>91839</v>
      </c>
      <c r="B2731" s="58" t="s">
        <v>9159</v>
      </c>
      <c r="C2731" s="58" t="s">
        <v>108</v>
      </c>
      <c r="D2731" s="60">
        <v>11.76</v>
      </c>
    </row>
    <row r="2732" spans="1:4" ht="13.5" x14ac:dyDescent="0.25">
      <c r="A2732" s="58">
        <v>91840</v>
      </c>
      <c r="B2732" s="58" t="s">
        <v>9160</v>
      </c>
      <c r="C2732" s="58" t="s">
        <v>108</v>
      </c>
      <c r="D2732" s="60">
        <v>15.54</v>
      </c>
    </row>
    <row r="2733" spans="1:4" ht="13.5" x14ac:dyDescent="0.25">
      <c r="A2733" s="58">
        <v>91841</v>
      </c>
      <c r="B2733" s="58" t="s">
        <v>9161</v>
      </c>
      <c r="C2733" s="58" t="s">
        <v>108</v>
      </c>
      <c r="D2733" s="60">
        <v>14.25</v>
      </c>
    </row>
    <row r="2734" spans="1:4" ht="13.5" x14ac:dyDescent="0.25">
      <c r="A2734" s="58">
        <v>91842</v>
      </c>
      <c r="B2734" s="58" t="s">
        <v>9162</v>
      </c>
      <c r="C2734" s="58" t="s">
        <v>108</v>
      </c>
      <c r="D2734" s="60">
        <v>5.46</v>
      </c>
    </row>
    <row r="2735" spans="1:4" ht="13.5" x14ac:dyDescent="0.25">
      <c r="A2735" s="58">
        <v>91843</v>
      </c>
      <c r="B2735" s="58" t="s">
        <v>9163</v>
      </c>
      <c r="C2735" s="58" t="s">
        <v>108</v>
      </c>
      <c r="D2735" s="60">
        <v>6.02</v>
      </c>
    </row>
    <row r="2736" spans="1:4" ht="13.5" x14ac:dyDescent="0.25">
      <c r="A2736" s="58">
        <v>91844</v>
      </c>
      <c r="B2736" s="58" t="s">
        <v>9164</v>
      </c>
      <c r="C2736" s="58" t="s">
        <v>108</v>
      </c>
      <c r="D2736" s="60">
        <v>6.27</v>
      </c>
    </row>
    <row r="2737" spans="1:4" ht="13.5" x14ac:dyDescent="0.25">
      <c r="A2737" s="58">
        <v>91845</v>
      </c>
      <c r="B2737" s="58" t="s">
        <v>9165</v>
      </c>
      <c r="C2737" s="58" t="s">
        <v>108</v>
      </c>
      <c r="D2737" s="60">
        <v>7.72</v>
      </c>
    </row>
    <row r="2738" spans="1:4" ht="13.5" x14ac:dyDescent="0.25">
      <c r="A2738" s="58">
        <v>91846</v>
      </c>
      <c r="B2738" s="58" t="s">
        <v>9166</v>
      </c>
      <c r="C2738" s="58" t="s">
        <v>108</v>
      </c>
      <c r="D2738" s="60">
        <v>9.0500000000000007</v>
      </c>
    </row>
    <row r="2739" spans="1:4" ht="13.5" x14ac:dyDescent="0.25">
      <c r="A2739" s="58">
        <v>91847</v>
      </c>
      <c r="B2739" s="58" t="s">
        <v>9167</v>
      </c>
      <c r="C2739" s="58" t="s">
        <v>108</v>
      </c>
      <c r="D2739" s="60">
        <v>12.42</v>
      </c>
    </row>
    <row r="2740" spans="1:4" ht="13.5" x14ac:dyDescent="0.25">
      <c r="A2740" s="58">
        <v>91849</v>
      </c>
      <c r="B2740" s="58" t="s">
        <v>9168</v>
      </c>
      <c r="C2740" s="58" t="s">
        <v>108</v>
      </c>
      <c r="D2740" s="60">
        <v>9.8699999999999992</v>
      </c>
    </row>
    <row r="2741" spans="1:4" ht="13.5" x14ac:dyDescent="0.25">
      <c r="A2741" s="58">
        <v>91850</v>
      </c>
      <c r="B2741" s="58" t="s">
        <v>9169</v>
      </c>
      <c r="C2741" s="58" t="s">
        <v>108</v>
      </c>
      <c r="D2741" s="60">
        <v>13.69</v>
      </c>
    </row>
    <row r="2742" spans="1:4" ht="13.5" x14ac:dyDescent="0.25">
      <c r="A2742" s="58">
        <v>91851</v>
      </c>
      <c r="B2742" s="58" t="s">
        <v>9170</v>
      </c>
      <c r="C2742" s="58" t="s">
        <v>108</v>
      </c>
      <c r="D2742" s="60">
        <v>12.4</v>
      </c>
    </row>
    <row r="2743" spans="1:4" ht="13.5" x14ac:dyDescent="0.25">
      <c r="A2743" s="58">
        <v>91852</v>
      </c>
      <c r="B2743" s="58" t="s">
        <v>9171</v>
      </c>
      <c r="C2743" s="58" t="s">
        <v>108</v>
      </c>
      <c r="D2743" s="60">
        <v>7.51</v>
      </c>
    </row>
    <row r="2744" spans="1:4" ht="13.5" x14ac:dyDescent="0.25">
      <c r="A2744" s="58">
        <v>91853</v>
      </c>
      <c r="B2744" s="58" t="s">
        <v>9172</v>
      </c>
      <c r="C2744" s="58" t="s">
        <v>108</v>
      </c>
      <c r="D2744" s="60">
        <v>8.0299999999999994</v>
      </c>
    </row>
    <row r="2745" spans="1:4" ht="13.5" x14ac:dyDescent="0.25">
      <c r="A2745" s="58">
        <v>91854</v>
      </c>
      <c r="B2745" s="58" t="s">
        <v>9173</v>
      </c>
      <c r="C2745" s="58" t="s">
        <v>108</v>
      </c>
      <c r="D2745" s="60">
        <v>8.32</v>
      </c>
    </row>
    <row r="2746" spans="1:4" ht="13.5" x14ac:dyDescent="0.25">
      <c r="A2746" s="58">
        <v>91855</v>
      </c>
      <c r="B2746" s="58" t="s">
        <v>9174</v>
      </c>
      <c r="C2746" s="58" t="s">
        <v>108</v>
      </c>
      <c r="D2746" s="60">
        <v>9.66</v>
      </c>
    </row>
    <row r="2747" spans="1:4" ht="13.5" x14ac:dyDescent="0.25">
      <c r="A2747" s="58">
        <v>91856</v>
      </c>
      <c r="B2747" s="58" t="s">
        <v>9175</v>
      </c>
      <c r="C2747" s="58" t="s">
        <v>108</v>
      </c>
      <c r="D2747" s="60">
        <v>10.94</v>
      </c>
    </row>
    <row r="2748" spans="1:4" ht="13.5" x14ac:dyDescent="0.25">
      <c r="A2748" s="58">
        <v>91857</v>
      </c>
      <c r="B2748" s="58" t="s">
        <v>9176</v>
      </c>
      <c r="C2748" s="58" t="s">
        <v>108</v>
      </c>
      <c r="D2748" s="60">
        <v>14.06</v>
      </c>
    </row>
    <row r="2749" spans="1:4" ht="13.5" x14ac:dyDescent="0.25">
      <c r="A2749" s="58">
        <v>91859</v>
      </c>
      <c r="B2749" s="58" t="s">
        <v>9177</v>
      </c>
      <c r="C2749" s="58" t="s">
        <v>108</v>
      </c>
      <c r="D2749" s="60">
        <v>11.7</v>
      </c>
    </row>
    <row r="2750" spans="1:4" ht="13.5" x14ac:dyDescent="0.25">
      <c r="A2750" s="58">
        <v>91860</v>
      </c>
      <c r="B2750" s="58" t="s">
        <v>9178</v>
      </c>
      <c r="C2750" s="58" t="s">
        <v>108</v>
      </c>
      <c r="D2750" s="60">
        <v>15.31</v>
      </c>
    </row>
    <row r="2751" spans="1:4" ht="13.5" x14ac:dyDescent="0.25">
      <c r="A2751" s="58">
        <v>91861</v>
      </c>
      <c r="B2751" s="58" t="s">
        <v>9179</v>
      </c>
      <c r="C2751" s="58" t="s">
        <v>108</v>
      </c>
      <c r="D2751" s="60">
        <v>14.12</v>
      </c>
    </row>
    <row r="2752" spans="1:4" ht="13.5" x14ac:dyDescent="0.25">
      <c r="A2752" s="58">
        <v>91862</v>
      </c>
      <c r="B2752" s="58" t="s">
        <v>190</v>
      </c>
      <c r="C2752" s="58" t="s">
        <v>108</v>
      </c>
      <c r="D2752" s="60">
        <v>9.1</v>
      </c>
    </row>
    <row r="2753" spans="1:4" ht="13.5" x14ac:dyDescent="0.25">
      <c r="A2753" s="58">
        <v>91863</v>
      </c>
      <c r="B2753" s="58" t="s">
        <v>191</v>
      </c>
      <c r="C2753" s="58" t="s">
        <v>108</v>
      </c>
      <c r="D2753" s="60">
        <v>10.75</v>
      </c>
    </row>
    <row r="2754" spans="1:4" ht="13.5" x14ac:dyDescent="0.25">
      <c r="A2754" s="58">
        <v>91864</v>
      </c>
      <c r="B2754" s="58" t="s">
        <v>1175</v>
      </c>
      <c r="C2754" s="58" t="s">
        <v>108</v>
      </c>
      <c r="D2754" s="60">
        <v>14.44</v>
      </c>
    </row>
    <row r="2755" spans="1:4" ht="13.5" x14ac:dyDescent="0.25">
      <c r="A2755" s="58">
        <v>91865</v>
      </c>
      <c r="B2755" s="58" t="s">
        <v>1177</v>
      </c>
      <c r="C2755" s="58" t="s">
        <v>108</v>
      </c>
      <c r="D2755" s="60">
        <v>18.079999999999998</v>
      </c>
    </row>
    <row r="2756" spans="1:4" ht="13.5" x14ac:dyDescent="0.25">
      <c r="A2756" s="58">
        <v>91866</v>
      </c>
      <c r="B2756" s="58" t="s">
        <v>9180</v>
      </c>
      <c r="C2756" s="58" t="s">
        <v>108</v>
      </c>
      <c r="D2756" s="60">
        <v>7.33</v>
      </c>
    </row>
    <row r="2757" spans="1:4" ht="13.5" x14ac:dyDescent="0.25">
      <c r="A2757" s="58">
        <v>91867</v>
      </c>
      <c r="B2757" s="58" t="s">
        <v>9181</v>
      </c>
      <c r="C2757" s="58" t="s">
        <v>108</v>
      </c>
      <c r="D2757" s="60">
        <v>8.9700000000000006</v>
      </c>
    </row>
    <row r="2758" spans="1:4" ht="13.5" x14ac:dyDescent="0.25">
      <c r="A2758" s="58">
        <v>91868</v>
      </c>
      <c r="B2758" s="58" t="s">
        <v>9182</v>
      </c>
      <c r="C2758" s="58" t="s">
        <v>108</v>
      </c>
      <c r="D2758" s="60">
        <v>12.67</v>
      </c>
    </row>
    <row r="2759" spans="1:4" ht="13.5" x14ac:dyDescent="0.25">
      <c r="A2759" s="58">
        <v>91869</v>
      </c>
      <c r="B2759" s="58" t="s">
        <v>9183</v>
      </c>
      <c r="C2759" s="58" t="s">
        <v>108</v>
      </c>
      <c r="D2759" s="60">
        <v>16.32</v>
      </c>
    </row>
    <row r="2760" spans="1:4" ht="13.5" x14ac:dyDescent="0.25">
      <c r="A2760" s="58">
        <v>91870</v>
      </c>
      <c r="B2760" s="58" t="s">
        <v>192</v>
      </c>
      <c r="C2760" s="58" t="s">
        <v>108</v>
      </c>
      <c r="D2760" s="60">
        <v>9.99</v>
      </c>
    </row>
    <row r="2761" spans="1:4" ht="13.5" x14ac:dyDescent="0.25">
      <c r="A2761" s="58">
        <v>91871</v>
      </c>
      <c r="B2761" s="58" t="s">
        <v>193</v>
      </c>
      <c r="C2761" s="58" t="s">
        <v>108</v>
      </c>
      <c r="D2761" s="60">
        <v>11.67</v>
      </c>
    </row>
    <row r="2762" spans="1:4" ht="13.5" x14ac:dyDescent="0.25">
      <c r="A2762" s="58">
        <v>91872</v>
      </c>
      <c r="B2762" s="58" t="s">
        <v>1676</v>
      </c>
      <c r="C2762" s="58" t="s">
        <v>108</v>
      </c>
      <c r="D2762" s="60">
        <v>15.36</v>
      </c>
    </row>
    <row r="2763" spans="1:4" ht="13.5" x14ac:dyDescent="0.25">
      <c r="A2763" s="58">
        <v>91873</v>
      </c>
      <c r="B2763" s="58" t="s">
        <v>9184</v>
      </c>
      <c r="C2763" s="58" t="s">
        <v>108</v>
      </c>
      <c r="D2763" s="60">
        <v>18.96</v>
      </c>
    </row>
    <row r="2764" spans="1:4" ht="13.5" x14ac:dyDescent="0.25">
      <c r="A2764" s="58">
        <v>93008</v>
      </c>
      <c r="B2764" s="58" t="s">
        <v>9185</v>
      </c>
      <c r="C2764" s="58" t="s">
        <v>108</v>
      </c>
      <c r="D2764" s="60">
        <v>16.510000000000002</v>
      </c>
    </row>
    <row r="2765" spans="1:4" ht="13.5" x14ac:dyDescent="0.25">
      <c r="A2765" s="58">
        <v>93009</v>
      </c>
      <c r="B2765" s="58" t="s">
        <v>1179</v>
      </c>
      <c r="C2765" s="58" t="s">
        <v>108</v>
      </c>
      <c r="D2765" s="60">
        <v>24.81</v>
      </c>
    </row>
    <row r="2766" spans="1:4" ht="13.5" x14ac:dyDescent="0.25">
      <c r="A2766" s="58">
        <v>93010</v>
      </c>
      <c r="B2766" s="58" t="s">
        <v>9186</v>
      </c>
      <c r="C2766" s="58" t="s">
        <v>108</v>
      </c>
      <c r="D2766" s="60">
        <v>34.840000000000003</v>
      </c>
    </row>
    <row r="2767" spans="1:4" ht="13.5" x14ac:dyDescent="0.25">
      <c r="A2767" s="58">
        <v>93011</v>
      </c>
      <c r="B2767" s="58" t="s">
        <v>9187</v>
      </c>
      <c r="C2767" s="58" t="s">
        <v>108</v>
      </c>
      <c r="D2767" s="60">
        <v>42.8</v>
      </c>
    </row>
    <row r="2768" spans="1:4" ht="13.5" x14ac:dyDescent="0.25">
      <c r="A2768" s="58">
        <v>93012</v>
      </c>
      <c r="B2768" s="58" t="s">
        <v>1181</v>
      </c>
      <c r="C2768" s="58" t="s">
        <v>108</v>
      </c>
      <c r="D2768" s="60">
        <v>65.2</v>
      </c>
    </row>
    <row r="2769" spans="1:4" ht="13.5" x14ac:dyDescent="0.25">
      <c r="A2769" s="58">
        <v>95726</v>
      </c>
      <c r="B2769" s="58" t="s">
        <v>9188</v>
      </c>
      <c r="C2769" s="58" t="s">
        <v>108</v>
      </c>
      <c r="D2769" s="60">
        <v>7.51</v>
      </c>
    </row>
    <row r="2770" spans="1:4" ht="13.5" x14ac:dyDescent="0.25">
      <c r="A2770" s="58">
        <v>95727</v>
      </c>
      <c r="B2770" s="58" t="s">
        <v>9189</v>
      </c>
      <c r="C2770" s="58" t="s">
        <v>108</v>
      </c>
      <c r="D2770" s="60">
        <v>10.44</v>
      </c>
    </row>
    <row r="2771" spans="1:4" ht="13.5" x14ac:dyDescent="0.25">
      <c r="A2771" s="58">
        <v>95728</v>
      </c>
      <c r="B2771" s="58" t="s">
        <v>9190</v>
      </c>
      <c r="C2771" s="58" t="s">
        <v>108</v>
      </c>
      <c r="D2771" s="60">
        <v>15.29</v>
      </c>
    </row>
    <row r="2772" spans="1:4" ht="13.5" x14ac:dyDescent="0.25">
      <c r="A2772" s="58">
        <v>97667</v>
      </c>
      <c r="B2772" s="58" t="s">
        <v>9191</v>
      </c>
      <c r="C2772" s="58" t="s">
        <v>108</v>
      </c>
      <c r="D2772" s="60">
        <v>12.33</v>
      </c>
    </row>
    <row r="2773" spans="1:4" ht="13.5" x14ac:dyDescent="0.25">
      <c r="A2773" s="58">
        <v>97668</v>
      </c>
      <c r="B2773" s="58" t="s">
        <v>9192</v>
      </c>
      <c r="C2773" s="58" t="s">
        <v>108</v>
      </c>
      <c r="D2773" s="60">
        <v>17.64</v>
      </c>
    </row>
    <row r="2774" spans="1:4" ht="13.5" x14ac:dyDescent="0.25">
      <c r="A2774" s="58">
        <v>97669</v>
      </c>
      <c r="B2774" s="58" t="s">
        <v>9193</v>
      </c>
      <c r="C2774" s="58" t="s">
        <v>108</v>
      </c>
      <c r="D2774" s="60">
        <v>25.46</v>
      </c>
    </row>
    <row r="2775" spans="1:4" ht="13.5" x14ac:dyDescent="0.25">
      <c r="A2775" s="58">
        <v>97670</v>
      </c>
      <c r="B2775" s="58" t="s">
        <v>9194</v>
      </c>
      <c r="C2775" s="58" t="s">
        <v>108</v>
      </c>
      <c r="D2775" s="60">
        <v>33.96</v>
      </c>
    </row>
    <row r="2776" spans="1:4" ht="13.5" x14ac:dyDescent="0.25">
      <c r="A2776" s="58">
        <v>91874</v>
      </c>
      <c r="B2776" s="58" t="s">
        <v>1704</v>
      </c>
      <c r="C2776" s="58" t="s">
        <v>130</v>
      </c>
      <c r="D2776" s="60">
        <v>4.0599999999999996</v>
      </c>
    </row>
    <row r="2777" spans="1:4" ht="13.5" x14ac:dyDescent="0.25">
      <c r="A2777" s="58">
        <v>91875</v>
      </c>
      <c r="B2777" s="58" t="s">
        <v>194</v>
      </c>
      <c r="C2777" s="58" t="s">
        <v>130</v>
      </c>
      <c r="D2777" s="60">
        <v>5.38</v>
      </c>
    </row>
    <row r="2778" spans="1:4" ht="13.5" x14ac:dyDescent="0.25">
      <c r="A2778" s="58">
        <v>91876</v>
      </c>
      <c r="B2778" s="58" t="s">
        <v>1187</v>
      </c>
      <c r="C2778" s="58" t="s">
        <v>130</v>
      </c>
      <c r="D2778" s="60">
        <v>7.1</v>
      </c>
    </row>
    <row r="2779" spans="1:4" ht="13.5" x14ac:dyDescent="0.25">
      <c r="A2779" s="58">
        <v>91877</v>
      </c>
      <c r="B2779" s="58" t="s">
        <v>1189</v>
      </c>
      <c r="C2779" s="58" t="s">
        <v>130</v>
      </c>
      <c r="D2779" s="60">
        <v>9.43</v>
      </c>
    </row>
    <row r="2780" spans="1:4" ht="13.5" x14ac:dyDescent="0.25">
      <c r="A2780" s="58">
        <v>91878</v>
      </c>
      <c r="B2780" s="58" t="s">
        <v>9195</v>
      </c>
      <c r="C2780" s="58" t="s">
        <v>130</v>
      </c>
      <c r="D2780" s="60">
        <v>5.23</v>
      </c>
    </row>
    <row r="2781" spans="1:4" ht="13.5" x14ac:dyDescent="0.25">
      <c r="A2781" s="58">
        <v>91879</v>
      </c>
      <c r="B2781" s="58" t="s">
        <v>9196</v>
      </c>
      <c r="C2781" s="58" t="s">
        <v>130</v>
      </c>
      <c r="D2781" s="60">
        <v>6.5</v>
      </c>
    </row>
    <row r="2782" spans="1:4" ht="13.5" x14ac:dyDescent="0.25">
      <c r="A2782" s="58">
        <v>91880</v>
      </c>
      <c r="B2782" s="58" t="s">
        <v>9197</v>
      </c>
      <c r="C2782" s="58" t="s">
        <v>130</v>
      </c>
      <c r="D2782" s="60">
        <v>8.26</v>
      </c>
    </row>
    <row r="2783" spans="1:4" ht="13.5" x14ac:dyDescent="0.25">
      <c r="A2783" s="58">
        <v>91881</v>
      </c>
      <c r="B2783" s="58" t="s">
        <v>9198</v>
      </c>
      <c r="C2783" s="58" t="s">
        <v>130</v>
      </c>
      <c r="D2783" s="60">
        <v>10.59</v>
      </c>
    </row>
    <row r="2784" spans="1:4" ht="13.5" x14ac:dyDescent="0.25">
      <c r="A2784" s="58">
        <v>91882</v>
      </c>
      <c r="B2784" s="58" t="s">
        <v>195</v>
      </c>
      <c r="C2784" s="58" t="s">
        <v>130</v>
      </c>
      <c r="D2784" s="60">
        <v>6.47</v>
      </c>
    </row>
    <row r="2785" spans="1:4" ht="13.5" x14ac:dyDescent="0.25">
      <c r="A2785" s="58">
        <v>91884</v>
      </c>
      <c r="B2785" s="58" t="s">
        <v>9199</v>
      </c>
      <c r="C2785" s="58" t="s">
        <v>130</v>
      </c>
      <c r="D2785" s="60">
        <v>7.47</v>
      </c>
    </row>
    <row r="2786" spans="1:4" ht="13.5" x14ac:dyDescent="0.25">
      <c r="A2786" s="58">
        <v>91885</v>
      </c>
      <c r="B2786" s="58" t="s">
        <v>9200</v>
      </c>
      <c r="C2786" s="58" t="s">
        <v>130</v>
      </c>
      <c r="D2786" s="60">
        <v>8.82</v>
      </c>
    </row>
    <row r="2787" spans="1:4" ht="13.5" x14ac:dyDescent="0.25">
      <c r="A2787" s="58">
        <v>91886</v>
      </c>
      <c r="B2787" s="58" t="s">
        <v>9201</v>
      </c>
      <c r="C2787" s="58" t="s">
        <v>130</v>
      </c>
      <c r="D2787" s="60">
        <v>10.72</v>
      </c>
    </row>
    <row r="2788" spans="1:4" ht="13.5" x14ac:dyDescent="0.25">
      <c r="A2788" s="58">
        <v>91887</v>
      </c>
      <c r="B2788" s="58" t="s">
        <v>1706</v>
      </c>
      <c r="C2788" s="58" t="s">
        <v>130</v>
      </c>
      <c r="D2788" s="60">
        <v>7.5</v>
      </c>
    </row>
    <row r="2789" spans="1:4" ht="13.5" x14ac:dyDescent="0.25">
      <c r="A2789" s="58">
        <v>91889</v>
      </c>
      <c r="B2789" s="58" t="s">
        <v>9202</v>
      </c>
      <c r="C2789" s="58" t="s">
        <v>130</v>
      </c>
      <c r="D2789" s="60">
        <v>7.23</v>
      </c>
    </row>
    <row r="2790" spans="1:4" ht="13.5" x14ac:dyDescent="0.25">
      <c r="A2790" s="58">
        <v>91890</v>
      </c>
      <c r="B2790" s="58" t="s">
        <v>196</v>
      </c>
      <c r="C2790" s="58" t="s">
        <v>130</v>
      </c>
      <c r="D2790" s="60">
        <v>8.94</v>
      </c>
    </row>
    <row r="2791" spans="1:4" ht="13.5" x14ac:dyDescent="0.25">
      <c r="A2791" s="58">
        <v>91892</v>
      </c>
      <c r="B2791" s="58" t="s">
        <v>9203</v>
      </c>
      <c r="C2791" s="58" t="s">
        <v>130</v>
      </c>
      <c r="D2791" s="60">
        <v>10.75</v>
      </c>
    </row>
    <row r="2792" spans="1:4" ht="13.5" x14ac:dyDescent="0.25">
      <c r="A2792" s="58">
        <v>91893</v>
      </c>
      <c r="B2792" s="58" t="s">
        <v>1708</v>
      </c>
      <c r="C2792" s="58" t="s">
        <v>130</v>
      </c>
      <c r="D2792" s="60">
        <v>12.21</v>
      </c>
    </row>
    <row r="2793" spans="1:4" ht="13.5" x14ac:dyDescent="0.25">
      <c r="A2793" s="58">
        <v>91895</v>
      </c>
      <c r="B2793" s="58" t="s">
        <v>9204</v>
      </c>
      <c r="C2793" s="58" t="s">
        <v>130</v>
      </c>
      <c r="D2793" s="60">
        <v>14.05</v>
      </c>
    </row>
    <row r="2794" spans="1:4" ht="13.5" x14ac:dyDescent="0.25">
      <c r="A2794" s="58">
        <v>91896</v>
      </c>
      <c r="B2794" s="58" t="s">
        <v>9205</v>
      </c>
      <c r="C2794" s="58" t="s">
        <v>130</v>
      </c>
      <c r="D2794" s="60">
        <v>14.91</v>
      </c>
    </row>
    <row r="2795" spans="1:4" ht="13.5" x14ac:dyDescent="0.25">
      <c r="A2795" s="58">
        <v>91898</v>
      </c>
      <c r="B2795" s="58" t="s">
        <v>9206</v>
      </c>
      <c r="C2795" s="58" t="s">
        <v>130</v>
      </c>
      <c r="D2795" s="60">
        <v>16.88</v>
      </c>
    </row>
    <row r="2796" spans="1:4" ht="13.5" x14ac:dyDescent="0.25">
      <c r="A2796" s="58">
        <v>91899</v>
      </c>
      <c r="B2796" s="58" t="s">
        <v>9207</v>
      </c>
      <c r="C2796" s="58" t="s">
        <v>130</v>
      </c>
      <c r="D2796" s="60">
        <v>9.19</v>
      </c>
    </row>
    <row r="2797" spans="1:4" ht="13.5" x14ac:dyDescent="0.25">
      <c r="A2797" s="58">
        <v>91901</v>
      </c>
      <c r="B2797" s="58" t="s">
        <v>9208</v>
      </c>
      <c r="C2797" s="58" t="s">
        <v>130</v>
      </c>
      <c r="D2797" s="60">
        <v>8.92</v>
      </c>
    </row>
    <row r="2798" spans="1:4" ht="13.5" x14ac:dyDescent="0.25">
      <c r="A2798" s="58">
        <v>91902</v>
      </c>
      <c r="B2798" s="58" t="s">
        <v>9209</v>
      </c>
      <c r="C2798" s="58" t="s">
        <v>130</v>
      </c>
      <c r="D2798" s="60">
        <v>10.62</v>
      </c>
    </row>
    <row r="2799" spans="1:4" ht="13.5" x14ac:dyDescent="0.25">
      <c r="A2799" s="58">
        <v>91904</v>
      </c>
      <c r="B2799" s="58" t="s">
        <v>9210</v>
      </c>
      <c r="C2799" s="58" t="s">
        <v>130</v>
      </c>
      <c r="D2799" s="60">
        <v>12.43</v>
      </c>
    </row>
    <row r="2800" spans="1:4" ht="13.5" x14ac:dyDescent="0.25">
      <c r="A2800" s="58">
        <v>91905</v>
      </c>
      <c r="B2800" s="58" t="s">
        <v>9211</v>
      </c>
      <c r="C2800" s="58" t="s">
        <v>130</v>
      </c>
      <c r="D2800" s="60">
        <v>13.9</v>
      </c>
    </row>
    <row r="2801" spans="1:4" ht="13.5" x14ac:dyDescent="0.25">
      <c r="A2801" s="58">
        <v>91907</v>
      </c>
      <c r="B2801" s="58" t="s">
        <v>9212</v>
      </c>
      <c r="C2801" s="58" t="s">
        <v>130</v>
      </c>
      <c r="D2801" s="60">
        <v>15.74</v>
      </c>
    </row>
    <row r="2802" spans="1:4" ht="13.5" x14ac:dyDescent="0.25">
      <c r="A2802" s="58">
        <v>91908</v>
      </c>
      <c r="B2802" s="58" t="s">
        <v>9213</v>
      </c>
      <c r="C2802" s="58" t="s">
        <v>130</v>
      </c>
      <c r="D2802" s="60">
        <v>16.63</v>
      </c>
    </row>
    <row r="2803" spans="1:4" ht="13.5" x14ac:dyDescent="0.25">
      <c r="A2803" s="58">
        <v>91910</v>
      </c>
      <c r="B2803" s="58" t="s">
        <v>9214</v>
      </c>
      <c r="C2803" s="58" t="s">
        <v>130</v>
      </c>
      <c r="D2803" s="60">
        <v>18.600000000000001</v>
      </c>
    </row>
    <row r="2804" spans="1:4" ht="13.5" x14ac:dyDescent="0.25">
      <c r="A2804" s="58">
        <v>91911</v>
      </c>
      <c r="B2804" s="58" t="s">
        <v>197</v>
      </c>
      <c r="C2804" s="58" t="s">
        <v>130</v>
      </c>
      <c r="D2804" s="60">
        <v>11.11</v>
      </c>
    </row>
    <row r="2805" spans="1:4" ht="13.5" x14ac:dyDescent="0.25">
      <c r="A2805" s="58">
        <v>91913</v>
      </c>
      <c r="B2805" s="58" t="s">
        <v>9215</v>
      </c>
      <c r="C2805" s="58" t="s">
        <v>130</v>
      </c>
      <c r="D2805" s="60">
        <v>10.84</v>
      </c>
    </row>
    <row r="2806" spans="1:4" ht="13.5" x14ac:dyDescent="0.25">
      <c r="A2806" s="58">
        <v>91914</v>
      </c>
      <c r="B2806" s="58" t="s">
        <v>9216</v>
      </c>
      <c r="C2806" s="58" t="s">
        <v>130</v>
      </c>
      <c r="D2806" s="60">
        <v>12.11</v>
      </c>
    </row>
    <row r="2807" spans="1:4" ht="13.5" x14ac:dyDescent="0.25">
      <c r="A2807" s="58">
        <v>91916</v>
      </c>
      <c r="B2807" s="58" t="s">
        <v>9217</v>
      </c>
      <c r="C2807" s="58" t="s">
        <v>130</v>
      </c>
      <c r="D2807" s="60">
        <v>13.92</v>
      </c>
    </row>
    <row r="2808" spans="1:4" ht="13.5" x14ac:dyDescent="0.25">
      <c r="A2808" s="58">
        <v>91917</v>
      </c>
      <c r="B2808" s="58" t="s">
        <v>9218</v>
      </c>
      <c r="C2808" s="58" t="s">
        <v>130</v>
      </c>
      <c r="D2808" s="60">
        <v>14.78</v>
      </c>
    </row>
    <row r="2809" spans="1:4" ht="13.5" x14ac:dyDescent="0.25">
      <c r="A2809" s="58">
        <v>91919</v>
      </c>
      <c r="B2809" s="58" t="s">
        <v>9219</v>
      </c>
      <c r="C2809" s="58" t="s">
        <v>130</v>
      </c>
      <c r="D2809" s="60">
        <v>16.62</v>
      </c>
    </row>
    <row r="2810" spans="1:4" ht="13.5" x14ac:dyDescent="0.25">
      <c r="A2810" s="58">
        <v>91920</v>
      </c>
      <c r="B2810" s="58" t="s">
        <v>9220</v>
      </c>
      <c r="C2810" s="58" t="s">
        <v>130</v>
      </c>
      <c r="D2810" s="60">
        <v>16.829999999999998</v>
      </c>
    </row>
    <row r="2811" spans="1:4" ht="13.5" x14ac:dyDescent="0.25">
      <c r="A2811" s="58">
        <v>91922</v>
      </c>
      <c r="B2811" s="58" t="s">
        <v>9221</v>
      </c>
      <c r="C2811" s="58" t="s">
        <v>130</v>
      </c>
      <c r="D2811" s="60">
        <v>18.8</v>
      </c>
    </row>
    <row r="2812" spans="1:4" ht="13.5" x14ac:dyDescent="0.25">
      <c r="A2812" s="58">
        <v>93013</v>
      </c>
      <c r="B2812" s="58" t="s">
        <v>1191</v>
      </c>
      <c r="C2812" s="58" t="s">
        <v>130</v>
      </c>
      <c r="D2812" s="60">
        <v>12.26</v>
      </c>
    </row>
    <row r="2813" spans="1:4" ht="13.5" x14ac:dyDescent="0.25">
      <c r="A2813" s="58">
        <v>93014</v>
      </c>
      <c r="B2813" s="58" t="s">
        <v>1193</v>
      </c>
      <c r="C2813" s="58" t="s">
        <v>130</v>
      </c>
      <c r="D2813" s="60">
        <v>15.06</v>
      </c>
    </row>
    <row r="2814" spans="1:4" ht="13.5" x14ac:dyDescent="0.25">
      <c r="A2814" s="58">
        <v>93015</v>
      </c>
      <c r="B2814" s="58" t="s">
        <v>9222</v>
      </c>
      <c r="C2814" s="58" t="s">
        <v>130</v>
      </c>
      <c r="D2814" s="60">
        <v>22.89</v>
      </c>
    </row>
    <row r="2815" spans="1:4" ht="13.5" x14ac:dyDescent="0.25">
      <c r="A2815" s="58">
        <v>93016</v>
      </c>
      <c r="B2815" s="58" t="s">
        <v>9223</v>
      </c>
      <c r="C2815" s="58" t="s">
        <v>130</v>
      </c>
      <c r="D2815" s="60">
        <v>27.85</v>
      </c>
    </row>
    <row r="2816" spans="1:4" ht="13.5" x14ac:dyDescent="0.25">
      <c r="A2816" s="58">
        <v>93017</v>
      </c>
      <c r="B2816" s="58" t="s">
        <v>1195</v>
      </c>
      <c r="C2816" s="58" t="s">
        <v>130</v>
      </c>
      <c r="D2816" s="60">
        <v>41.93</v>
      </c>
    </row>
    <row r="2817" spans="1:4" ht="13.5" x14ac:dyDescent="0.25">
      <c r="A2817" s="58">
        <v>93018</v>
      </c>
      <c r="B2817" s="58" t="s">
        <v>9224</v>
      </c>
      <c r="C2817" s="58" t="s">
        <v>130</v>
      </c>
      <c r="D2817" s="60">
        <v>18.73</v>
      </c>
    </row>
    <row r="2818" spans="1:4" ht="13.5" x14ac:dyDescent="0.25">
      <c r="A2818" s="58">
        <v>93020</v>
      </c>
      <c r="B2818" s="58" t="s">
        <v>9225</v>
      </c>
      <c r="C2818" s="58" t="s">
        <v>130</v>
      </c>
      <c r="D2818" s="60">
        <v>24.03</v>
      </c>
    </row>
    <row r="2819" spans="1:4" ht="13.5" x14ac:dyDescent="0.25">
      <c r="A2819" s="58">
        <v>93022</v>
      </c>
      <c r="B2819" s="58" t="s">
        <v>9226</v>
      </c>
      <c r="C2819" s="58" t="s">
        <v>130</v>
      </c>
      <c r="D2819" s="60">
        <v>40.270000000000003</v>
      </c>
    </row>
    <row r="2820" spans="1:4" ht="13.5" x14ac:dyDescent="0.25">
      <c r="A2820" s="58">
        <v>93024</v>
      </c>
      <c r="B2820" s="58" t="s">
        <v>9227</v>
      </c>
      <c r="C2820" s="58" t="s">
        <v>130</v>
      </c>
      <c r="D2820" s="60">
        <v>42.33</v>
      </c>
    </row>
    <row r="2821" spans="1:4" ht="13.5" x14ac:dyDescent="0.25">
      <c r="A2821" s="58">
        <v>93026</v>
      </c>
      <c r="B2821" s="58" t="s">
        <v>9228</v>
      </c>
      <c r="C2821" s="58" t="s">
        <v>130</v>
      </c>
      <c r="D2821" s="60">
        <v>69.349999999999994</v>
      </c>
    </row>
    <row r="2822" spans="1:4" ht="13.5" x14ac:dyDescent="0.25">
      <c r="A2822" s="58">
        <v>97559</v>
      </c>
      <c r="B2822" s="58" t="s">
        <v>9229</v>
      </c>
      <c r="C2822" s="58" t="s">
        <v>130</v>
      </c>
      <c r="D2822" s="60">
        <v>8.74</v>
      </c>
    </row>
    <row r="2823" spans="1:4" ht="13.5" x14ac:dyDescent="0.25">
      <c r="A2823" s="58">
        <v>97562</v>
      </c>
      <c r="B2823" s="58" t="s">
        <v>9230</v>
      </c>
      <c r="C2823" s="58" t="s">
        <v>130</v>
      </c>
      <c r="D2823" s="60">
        <v>10.42</v>
      </c>
    </row>
    <row r="2824" spans="1:4" ht="13.5" x14ac:dyDescent="0.25">
      <c r="A2824" s="58">
        <v>97564</v>
      </c>
      <c r="B2824" s="58" t="s">
        <v>9231</v>
      </c>
      <c r="C2824" s="58" t="s">
        <v>130</v>
      </c>
      <c r="D2824" s="60">
        <v>11.91</v>
      </c>
    </row>
    <row r="2825" spans="1:4" ht="13.5" x14ac:dyDescent="0.25">
      <c r="A2825" s="58">
        <v>104395</v>
      </c>
      <c r="B2825" s="58" t="s">
        <v>9232</v>
      </c>
      <c r="C2825" s="58" t="s">
        <v>130</v>
      </c>
      <c r="D2825" s="60">
        <v>17.809999999999999</v>
      </c>
    </row>
    <row r="2826" spans="1:4" ht="13.5" x14ac:dyDescent="0.25">
      <c r="A2826" s="58">
        <v>91924</v>
      </c>
      <c r="B2826" s="58" t="s">
        <v>198</v>
      </c>
      <c r="C2826" s="58" t="s">
        <v>108</v>
      </c>
      <c r="D2826" s="60">
        <v>2.56</v>
      </c>
    </row>
    <row r="2827" spans="1:4" ht="13.5" x14ac:dyDescent="0.25">
      <c r="A2827" s="58">
        <v>91925</v>
      </c>
      <c r="B2827" s="58" t="s">
        <v>9233</v>
      </c>
      <c r="C2827" s="58" t="s">
        <v>108</v>
      </c>
      <c r="D2827" s="60">
        <v>3.1</v>
      </c>
    </row>
    <row r="2828" spans="1:4" ht="13.5" x14ac:dyDescent="0.25">
      <c r="A2828" s="58">
        <v>91926</v>
      </c>
      <c r="B2828" s="58" t="s">
        <v>199</v>
      </c>
      <c r="C2828" s="58" t="s">
        <v>108</v>
      </c>
      <c r="D2828" s="60">
        <v>3.71</v>
      </c>
    </row>
    <row r="2829" spans="1:4" ht="13.5" x14ac:dyDescent="0.25">
      <c r="A2829" s="58">
        <v>91927</v>
      </c>
      <c r="B2829" s="58" t="s">
        <v>9234</v>
      </c>
      <c r="C2829" s="58" t="s">
        <v>108</v>
      </c>
      <c r="D2829" s="60">
        <v>4.18</v>
      </c>
    </row>
    <row r="2830" spans="1:4" ht="13.5" x14ac:dyDescent="0.25">
      <c r="A2830" s="58">
        <v>91928</v>
      </c>
      <c r="B2830" s="58" t="s">
        <v>200</v>
      </c>
      <c r="C2830" s="58" t="s">
        <v>108</v>
      </c>
      <c r="D2830" s="60">
        <v>5.75</v>
      </c>
    </row>
    <row r="2831" spans="1:4" ht="13.5" x14ac:dyDescent="0.25">
      <c r="A2831" s="58">
        <v>91929</v>
      </c>
      <c r="B2831" s="58" t="s">
        <v>9235</v>
      </c>
      <c r="C2831" s="58" t="s">
        <v>108</v>
      </c>
      <c r="D2831" s="60">
        <v>6.16</v>
      </c>
    </row>
    <row r="2832" spans="1:4" ht="13.5" x14ac:dyDescent="0.25">
      <c r="A2832" s="58">
        <v>91930</v>
      </c>
      <c r="B2832" s="58" t="s">
        <v>1129</v>
      </c>
      <c r="C2832" s="58" t="s">
        <v>108</v>
      </c>
      <c r="D2832" s="60">
        <v>8.0500000000000007</v>
      </c>
    </row>
    <row r="2833" spans="1:4" ht="13.5" x14ac:dyDescent="0.25">
      <c r="A2833" s="58">
        <v>91931</v>
      </c>
      <c r="B2833" s="58" t="s">
        <v>1135</v>
      </c>
      <c r="C2833" s="58" t="s">
        <v>108</v>
      </c>
      <c r="D2833" s="60">
        <v>8.7100000000000009</v>
      </c>
    </row>
    <row r="2834" spans="1:4" ht="13.5" x14ac:dyDescent="0.25">
      <c r="A2834" s="58">
        <v>91932</v>
      </c>
      <c r="B2834" s="58" t="s">
        <v>9236</v>
      </c>
      <c r="C2834" s="58" t="s">
        <v>108</v>
      </c>
      <c r="D2834" s="60">
        <v>14.46</v>
      </c>
    </row>
    <row r="2835" spans="1:4" ht="13.5" x14ac:dyDescent="0.25">
      <c r="A2835" s="58">
        <v>91933</v>
      </c>
      <c r="B2835" s="58" t="s">
        <v>1138</v>
      </c>
      <c r="C2835" s="58" t="s">
        <v>108</v>
      </c>
      <c r="D2835" s="60">
        <v>13.93</v>
      </c>
    </row>
    <row r="2836" spans="1:4" ht="13.5" x14ac:dyDescent="0.25">
      <c r="A2836" s="58">
        <v>91934</v>
      </c>
      <c r="B2836" s="58" t="s">
        <v>9237</v>
      </c>
      <c r="C2836" s="58" t="s">
        <v>108</v>
      </c>
      <c r="D2836" s="60">
        <v>20.84</v>
      </c>
    </row>
    <row r="2837" spans="1:4" ht="13.5" x14ac:dyDescent="0.25">
      <c r="A2837" s="58">
        <v>91935</v>
      </c>
      <c r="B2837" s="58" t="s">
        <v>9238</v>
      </c>
      <c r="C2837" s="58" t="s">
        <v>108</v>
      </c>
      <c r="D2837" s="60">
        <v>21.85</v>
      </c>
    </row>
    <row r="2838" spans="1:4" ht="13.5" x14ac:dyDescent="0.25">
      <c r="A2838" s="58">
        <v>92979</v>
      </c>
      <c r="B2838" s="58" t="s">
        <v>9239</v>
      </c>
      <c r="C2838" s="58" t="s">
        <v>108</v>
      </c>
      <c r="D2838" s="60">
        <v>10.18</v>
      </c>
    </row>
    <row r="2839" spans="1:4" ht="13.5" x14ac:dyDescent="0.25">
      <c r="A2839" s="58">
        <v>92980</v>
      </c>
      <c r="B2839" s="58" t="s">
        <v>9240</v>
      </c>
      <c r="C2839" s="58" t="s">
        <v>108</v>
      </c>
      <c r="D2839" s="60">
        <v>9.73</v>
      </c>
    </row>
    <row r="2840" spans="1:4" ht="13.5" x14ac:dyDescent="0.25">
      <c r="A2840" s="58">
        <v>92981</v>
      </c>
      <c r="B2840" s="58" t="s">
        <v>207</v>
      </c>
      <c r="C2840" s="58" t="s">
        <v>108</v>
      </c>
      <c r="D2840" s="60">
        <v>14.54</v>
      </c>
    </row>
    <row r="2841" spans="1:4" ht="13.5" x14ac:dyDescent="0.25">
      <c r="A2841" s="58">
        <v>92982</v>
      </c>
      <c r="B2841" s="58" t="s">
        <v>1132</v>
      </c>
      <c r="C2841" s="58" t="s">
        <v>108</v>
      </c>
      <c r="D2841" s="60">
        <v>15.42</v>
      </c>
    </row>
    <row r="2842" spans="1:4" ht="13.5" x14ac:dyDescent="0.25">
      <c r="A2842" s="58">
        <v>92984</v>
      </c>
      <c r="B2842" s="58" t="s">
        <v>9241</v>
      </c>
      <c r="C2842" s="58" t="s">
        <v>108</v>
      </c>
      <c r="D2842" s="60">
        <v>25.24</v>
      </c>
    </row>
    <row r="2843" spans="1:4" ht="13.5" x14ac:dyDescent="0.25">
      <c r="A2843" s="58">
        <v>92986</v>
      </c>
      <c r="B2843" s="58" t="s">
        <v>9242</v>
      </c>
      <c r="C2843" s="58" t="s">
        <v>108</v>
      </c>
      <c r="D2843" s="60">
        <v>35.01</v>
      </c>
    </row>
    <row r="2844" spans="1:4" ht="13.5" x14ac:dyDescent="0.25">
      <c r="A2844" s="58">
        <v>92988</v>
      </c>
      <c r="B2844" s="58" t="s">
        <v>9243</v>
      </c>
      <c r="C2844" s="58" t="s">
        <v>108</v>
      </c>
      <c r="D2844" s="60">
        <v>50.96</v>
      </c>
    </row>
    <row r="2845" spans="1:4" ht="13.5" x14ac:dyDescent="0.25">
      <c r="A2845" s="58">
        <v>92990</v>
      </c>
      <c r="B2845" s="58" t="s">
        <v>1277</v>
      </c>
      <c r="C2845" s="58" t="s">
        <v>108</v>
      </c>
      <c r="D2845" s="60">
        <v>70.66</v>
      </c>
    </row>
    <row r="2846" spans="1:4" ht="13.5" x14ac:dyDescent="0.25">
      <c r="A2846" s="58">
        <v>92992</v>
      </c>
      <c r="B2846" s="58" t="s">
        <v>9244</v>
      </c>
      <c r="C2846" s="58" t="s">
        <v>108</v>
      </c>
      <c r="D2846" s="60">
        <v>91.41</v>
      </c>
    </row>
    <row r="2847" spans="1:4" ht="13.5" x14ac:dyDescent="0.25">
      <c r="A2847" s="58">
        <v>92994</v>
      </c>
      <c r="B2847" s="58" t="s">
        <v>9245</v>
      </c>
      <c r="C2847" s="58" t="s">
        <v>108</v>
      </c>
      <c r="D2847" s="60">
        <v>118.91</v>
      </c>
    </row>
    <row r="2848" spans="1:4" ht="13.5" x14ac:dyDescent="0.25">
      <c r="A2848" s="58">
        <v>92996</v>
      </c>
      <c r="B2848" s="58" t="s">
        <v>9246</v>
      </c>
      <c r="C2848" s="58" t="s">
        <v>108</v>
      </c>
      <c r="D2848" s="60">
        <v>143.88</v>
      </c>
    </row>
    <row r="2849" spans="1:4" ht="13.5" x14ac:dyDescent="0.25">
      <c r="A2849" s="58">
        <v>92998</v>
      </c>
      <c r="B2849" s="58" t="s">
        <v>9247</v>
      </c>
      <c r="C2849" s="58" t="s">
        <v>108</v>
      </c>
      <c r="D2849" s="60">
        <v>176.41</v>
      </c>
    </row>
    <row r="2850" spans="1:4" ht="13.5" x14ac:dyDescent="0.25">
      <c r="A2850" s="58">
        <v>93000</v>
      </c>
      <c r="B2850" s="58" t="s">
        <v>9248</v>
      </c>
      <c r="C2850" s="58" t="s">
        <v>108</v>
      </c>
      <c r="D2850" s="60">
        <v>233.7</v>
      </c>
    </row>
    <row r="2851" spans="1:4" ht="13.5" x14ac:dyDescent="0.25">
      <c r="A2851" s="58">
        <v>93002</v>
      </c>
      <c r="B2851" s="58" t="s">
        <v>9249</v>
      </c>
      <c r="C2851" s="58" t="s">
        <v>108</v>
      </c>
      <c r="D2851" s="60">
        <v>302.33999999999997</v>
      </c>
    </row>
    <row r="2852" spans="1:4" ht="13.5" x14ac:dyDescent="0.25">
      <c r="A2852" s="58">
        <v>101884</v>
      </c>
      <c r="B2852" s="58" t="s">
        <v>9250</v>
      </c>
      <c r="C2852" s="58" t="s">
        <v>108</v>
      </c>
      <c r="D2852" s="60">
        <v>9.9700000000000006</v>
      </c>
    </row>
    <row r="2853" spans="1:4" ht="13.5" x14ac:dyDescent="0.25">
      <c r="A2853" s="58">
        <v>101885</v>
      </c>
      <c r="B2853" s="58" t="s">
        <v>9251</v>
      </c>
      <c r="C2853" s="58" t="s">
        <v>108</v>
      </c>
      <c r="D2853" s="60">
        <v>9.52</v>
      </c>
    </row>
    <row r="2854" spans="1:4" ht="13.5" x14ac:dyDescent="0.25">
      <c r="A2854" s="58">
        <v>101886</v>
      </c>
      <c r="B2854" s="58" t="s">
        <v>9252</v>
      </c>
      <c r="C2854" s="58" t="s">
        <v>108</v>
      </c>
      <c r="D2854" s="60">
        <v>14.3</v>
      </c>
    </row>
    <row r="2855" spans="1:4" ht="13.5" x14ac:dyDescent="0.25">
      <c r="A2855" s="58">
        <v>101887</v>
      </c>
      <c r="B2855" s="58" t="s">
        <v>9253</v>
      </c>
      <c r="C2855" s="58" t="s">
        <v>108</v>
      </c>
      <c r="D2855" s="60">
        <v>15.18</v>
      </c>
    </row>
    <row r="2856" spans="1:4" ht="13.5" x14ac:dyDescent="0.25">
      <c r="A2856" s="58">
        <v>101888</v>
      </c>
      <c r="B2856" s="58" t="s">
        <v>9254</v>
      </c>
      <c r="C2856" s="58" t="s">
        <v>108</v>
      </c>
      <c r="D2856" s="60">
        <v>22.42</v>
      </c>
    </row>
    <row r="2857" spans="1:4" ht="13.5" x14ac:dyDescent="0.25">
      <c r="A2857" s="58">
        <v>101889</v>
      </c>
      <c r="B2857" s="58" t="s">
        <v>9255</v>
      </c>
      <c r="C2857" s="58" t="s">
        <v>108</v>
      </c>
      <c r="D2857" s="60">
        <v>23.56</v>
      </c>
    </row>
    <row r="2858" spans="1:4" ht="13.5" x14ac:dyDescent="0.25">
      <c r="A2858" s="58">
        <v>91936</v>
      </c>
      <c r="B2858" s="58" t="s">
        <v>1255</v>
      </c>
      <c r="C2858" s="58" t="s">
        <v>130</v>
      </c>
      <c r="D2858" s="60">
        <v>11.38</v>
      </c>
    </row>
    <row r="2859" spans="1:4" ht="13.5" x14ac:dyDescent="0.25">
      <c r="A2859" s="58">
        <v>91937</v>
      </c>
      <c r="B2859" s="58" t="s">
        <v>201</v>
      </c>
      <c r="C2859" s="58" t="s">
        <v>130</v>
      </c>
      <c r="D2859" s="60">
        <v>9.64</v>
      </c>
    </row>
    <row r="2860" spans="1:4" ht="13.5" x14ac:dyDescent="0.25">
      <c r="A2860" s="58">
        <v>91939</v>
      </c>
      <c r="B2860" s="58" t="s">
        <v>9256</v>
      </c>
      <c r="C2860" s="58" t="s">
        <v>130</v>
      </c>
      <c r="D2860" s="60">
        <v>23.62</v>
      </c>
    </row>
    <row r="2861" spans="1:4" ht="13.5" x14ac:dyDescent="0.25">
      <c r="A2861" s="58">
        <v>91940</v>
      </c>
      <c r="B2861" s="58" t="s">
        <v>1710</v>
      </c>
      <c r="C2861" s="58" t="s">
        <v>130</v>
      </c>
      <c r="D2861" s="60">
        <v>12.71</v>
      </c>
    </row>
    <row r="2862" spans="1:4" ht="13.5" x14ac:dyDescent="0.25">
      <c r="A2862" s="58">
        <v>91941</v>
      </c>
      <c r="B2862" s="58" t="s">
        <v>1252</v>
      </c>
      <c r="C2862" s="58" t="s">
        <v>130</v>
      </c>
      <c r="D2862" s="60">
        <v>8.6199999999999992</v>
      </c>
    </row>
    <row r="2863" spans="1:4" ht="13.5" x14ac:dyDescent="0.25">
      <c r="A2863" s="58">
        <v>91942</v>
      </c>
      <c r="B2863" s="58" t="s">
        <v>9257</v>
      </c>
      <c r="C2863" s="58" t="s">
        <v>130</v>
      </c>
      <c r="D2863" s="60">
        <v>29.09</v>
      </c>
    </row>
    <row r="2864" spans="1:4" ht="13.5" x14ac:dyDescent="0.25">
      <c r="A2864" s="58">
        <v>91943</v>
      </c>
      <c r="B2864" s="58" t="s">
        <v>9258</v>
      </c>
      <c r="C2864" s="58" t="s">
        <v>130</v>
      </c>
      <c r="D2864" s="60">
        <v>16.54</v>
      </c>
    </row>
    <row r="2865" spans="1:4" ht="13.5" x14ac:dyDescent="0.25">
      <c r="A2865" s="58">
        <v>91944</v>
      </c>
      <c r="B2865" s="58" t="s">
        <v>1550</v>
      </c>
      <c r="C2865" s="58" t="s">
        <v>130</v>
      </c>
      <c r="D2865" s="60">
        <v>11.83</v>
      </c>
    </row>
    <row r="2866" spans="1:4" ht="13.5" x14ac:dyDescent="0.25">
      <c r="A2866" s="58">
        <v>92865</v>
      </c>
      <c r="B2866" s="58" t="s">
        <v>9259</v>
      </c>
      <c r="C2866" s="58" t="s">
        <v>130</v>
      </c>
      <c r="D2866" s="60">
        <v>9.93</v>
      </c>
    </row>
    <row r="2867" spans="1:4" ht="13.5" x14ac:dyDescent="0.25">
      <c r="A2867" s="58">
        <v>92866</v>
      </c>
      <c r="B2867" s="58" t="s">
        <v>9260</v>
      </c>
      <c r="C2867" s="58" t="s">
        <v>130</v>
      </c>
      <c r="D2867" s="60">
        <v>7.65</v>
      </c>
    </row>
    <row r="2868" spans="1:4" ht="13.5" x14ac:dyDescent="0.25">
      <c r="A2868" s="58">
        <v>92867</v>
      </c>
      <c r="B2868" s="58" t="s">
        <v>9261</v>
      </c>
      <c r="C2868" s="58" t="s">
        <v>130</v>
      </c>
      <c r="D2868" s="60">
        <v>23.43</v>
      </c>
    </row>
    <row r="2869" spans="1:4" ht="13.5" x14ac:dyDescent="0.25">
      <c r="A2869" s="58">
        <v>92868</v>
      </c>
      <c r="B2869" s="58" t="s">
        <v>9262</v>
      </c>
      <c r="C2869" s="58" t="s">
        <v>130</v>
      </c>
      <c r="D2869" s="60">
        <v>12.52</v>
      </c>
    </row>
    <row r="2870" spans="1:4" ht="13.5" x14ac:dyDescent="0.25">
      <c r="A2870" s="58">
        <v>92869</v>
      </c>
      <c r="B2870" s="58" t="s">
        <v>9263</v>
      </c>
      <c r="C2870" s="58" t="s">
        <v>130</v>
      </c>
      <c r="D2870" s="60">
        <v>8.43</v>
      </c>
    </row>
    <row r="2871" spans="1:4" ht="13.5" x14ac:dyDescent="0.25">
      <c r="A2871" s="58">
        <v>92870</v>
      </c>
      <c r="B2871" s="58" t="s">
        <v>9264</v>
      </c>
      <c r="C2871" s="58" t="s">
        <v>130</v>
      </c>
      <c r="D2871" s="60">
        <v>28.95</v>
      </c>
    </row>
    <row r="2872" spans="1:4" ht="13.5" x14ac:dyDescent="0.25">
      <c r="A2872" s="58">
        <v>92871</v>
      </c>
      <c r="B2872" s="58" t="s">
        <v>9265</v>
      </c>
      <c r="C2872" s="58" t="s">
        <v>130</v>
      </c>
      <c r="D2872" s="60">
        <v>16.399999999999999</v>
      </c>
    </row>
    <row r="2873" spans="1:4" ht="13.5" x14ac:dyDescent="0.25">
      <c r="A2873" s="58">
        <v>92872</v>
      </c>
      <c r="B2873" s="58" t="s">
        <v>9266</v>
      </c>
      <c r="C2873" s="58" t="s">
        <v>130</v>
      </c>
      <c r="D2873" s="60">
        <v>11.69</v>
      </c>
    </row>
    <row r="2874" spans="1:4" ht="13.5" x14ac:dyDescent="0.25">
      <c r="A2874" s="58">
        <v>95777</v>
      </c>
      <c r="B2874" s="58" t="s">
        <v>9267</v>
      </c>
      <c r="C2874" s="58" t="s">
        <v>130</v>
      </c>
      <c r="D2874" s="60">
        <v>21.77</v>
      </c>
    </row>
    <row r="2875" spans="1:4" ht="13.5" x14ac:dyDescent="0.25">
      <c r="A2875" s="58">
        <v>95778</v>
      </c>
      <c r="B2875" s="58" t="s">
        <v>9268</v>
      </c>
      <c r="C2875" s="58" t="s">
        <v>130</v>
      </c>
      <c r="D2875" s="60">
        <v>24.21</v>
      </c>
    </row>
    <row r="2876" spans="1:4" ht="13.5" x14ac:dyDescent="0.25">
      <c r="A2876" s="58">
        <v>95779</v>
      </c>
      <c r="B2876" s="58" t="s">
        <v>9269</v>
      </c>
      <c r="C2876" s="58" t="s">
        <v>130</v>
      </c>
      <c r="D2876" s="60">
        <v>20.059999999999999</v>
      </c>
    </row>
    <row r="2877" spans="1:4" ht="13.5" x14ac:dyDescent="0.25">
      <c r="A2877" s="58">
        <v>95780</v>
      </c>
      <c r="B2877" s="58" t="s">
        <v>9270</v>
      </c>
      <c r="C2877" s="58" t="s">
        <v>130</v>
      </c>
      <c r="D2877" s="60">
        <v>26.17</v>
      </c>
    </row>
    <row r="2878" spans="1:4" ht="13.5" x14ac:dyDescent="0.25">
      <c r="A2878" s="58">
        <v>95781</v>
      </c>
      <c r="B2878" s="58" t="s">
        <v>9271</v>
      </c>
      <c r="C2878" s="58" t="s">
        <v>130</v>
      </c>
      <c r="D2878" s="60">
        <v>29.42</v>
      </c>
    </row>
    <row r="2879" spans="1:4" ht="13.5" x14ac:dyDescent="0.25">
      <c r="A2879" s="58">
        <v>95782</v>
      </c>
      <c r="B2879" s="58" t="s">
        <v>9272</v>
      </c>
      <c r="C2879" s="58" t="s">
        <v>130</v>
      </c>
      <c r="D2879" s="60">
        <v>28.13</v>
      </c>
    </row>
    <row r="2880" spans="1:4" ht="13.5" x14ac:dyDescent="0.25">
      <c r="A2880" s="58">
        <v>95785</v>
      </c>
      <c r="B2880" s="58" t="s">
        <v>9273</v>
      </c>
      <c r="C2880" s="58" t="s">
        <v>130</v>
      </c>
      <c r="D2880" s="60">
        <v>33.47</v>
      </c>
    </row>
    <row r="2881" spans="1:4" ht="13.5" x14ac:dyDescent="0.25">
      <c r="A2881" s="58">
        <v>95787</v>
      </c>
      <c r="B2881" s="58" t="s">
        <v>9274</v>
      </c>
      <c r="C2881" s="58" t="s">
        <v>130</v>
      </c>
      <c r="D2881" s="60">
        <v>23.82</v>
      </c>
    </row>
    <row r="2882" spans="1:4" ht="13.5" x14ac:dyDescent="0.25">
      <c r="A2882" s="58">
        <v>95789</v>
      </c>
      <c r="B2882" s="58" t="s">
        <v>9275</v>
      </c>
      <c r="C2882" s="58" t="s">
        <v>130</v>
      </c>
      <c r="D2882" s="60">
        <v>32.97</v>
      </c>
    </row>
    <row r="2883" spans="1:4" ht="13.5" x14ac:dyDescent="0.25">
      <c r="A2883" s="58">
        <v>95791</v>
      </c>
      <c r="B2883" s="58" t="s">
        <v>9276</v>
      </c>
      <c r="C2883" s="58" t="s">
        <v>130</v>
      </c>
      <c r="D2883" s="60">
        <v>46.43</v>
      </c>
    </row>
    <row r="2884" spans="1:4" ht="13.5" x14ac:dyDescent="0.25">
      <c r="A2884" s="58">
        <v>95795</v>
      </c>
      <c r="B2884" s="58" t="s">
        <v>9277</v>
      </c>
      <c r="C2884" s="58" t="s">
        <v>130</v>
      </c>
      <c r="D2884" s="60">
        <v>27.19</v>
      </c>
    </row>
    <row r="2885" spans="1:4" ht="13.5" x14ac:dyDescent="0.25">
      <c r="A2885" s="58">
        <v>95796</v>
      </c>
      <c r="B2885" s="58" t="s">
        <v>9278</v>
      </c>
      <c r="C2885" s="58" t="s">
        <v>130</v>
      </c>
      <c r="D2885" s="60">
        <v>38.75</v>
      </c>
    </row>
    <row r="2886" spans="1:4" ht="13.5" x14ac:dyDescent="0.25">
      <c r="A2886" s="58">
        <v>95797</v>
      </c>
      <c r="B2886" s="58" t="s">
        <v>9279</v>
      </c>
      <c r="C2886" s="58" t="s">
        <v>130</v>
      </c>
      <c r="D2886" s="60">
        <v>54.03</v>
      </c>
    </row>
    <row r="2887" spans="1:4" ht="13.5" x14ac:dyDescent="0.25">
      <c r="A2887" s="58">
        <v>95801</v>
      </c>
      <c r="B2887" s="58" t="s">
        <v>9280</v>
      </c>
      <c r="C2887" s="58" t="s">
        <v>130</v>
      </c>
      <c r="D2887" s="60">
        <v>32.86</v>
      </c>
    </row>
    <row r="2888" spans="1:4" ht="13.5" x14ac:dyDescent="0.25">
      <c r="A2888" s="58">
        <v>95802</v>
      </c>
      <c r="B2888" s="58" t="s">
        <v>9281</v>
      </c>
      <c r="C2888" s="58" t="s">
        <v>130</v>
      </c>
      <c r="D2888" s="60">
        <v>40.6</v>
      </c>
    </row>
    <row r="2889" spans="1:4" ht="13.5" x14ac:dyDescent="0.25">
      <c r="A2889" s="58">
        <v>95803</v>
      </c>
      <c r="B2889" s="58" t="s">
        <v>9282</v>
      </c>
      <c r="C2889" s="58" t="s">
        <v>130</v>
      </c>
      <c r="D2889" s="60">
        <v>59.86</v>
      </c>
    </row>
    <row r="2890" spans="1:4" ht="13.5" x14ac:dyDescent="0.25">
      <c r="A2890" s="58">
        <v>95804</v>
      </c>
      <c r="B2890" s="58" t="s">
        <v>9283</v>
      </c>
      <c r="C2890" s="58" t="s">
        <v>130</v>
      </c>
      <c r="D2890" s="60">
        <v>18.23</v>
      </c>
    </row>
    <row r="2891" spans="1:4" ht="13.5" x14ac:dyDescent="0.25">
      <c r="A2891" s="58">
        <v>95805</v>
      </c>
      <c r="B2891" s="58" t="s">
        <v>214</v>
      </c>
      <c r="C2891" s="58" t="s">
        <v>130</v>
      </c>
      <c r="D2891" s="60">
        <v>19.22</v>
      </c>
    </row>
    <row r="2892" spans="1:4" ht="13.5" x14ac:dyDescent="0.25">
      <c r="A2892" s="58">
        <v>95806</v>
      </c>
      <c r="B2892" s="58" t="s">
        <v>9284</v>
      </c>
      <c r="C2892" s="58" t="s">
        <v>130</v>
      </c>
      <c r="D2892" s="60">
        <v>21.04</v>
      </c>
    </row>
    <row r="2893" spans="1:4" ht="13.5" x14ac:dyDescent="0.25">
      <c r="A2893" s="58">
        <v>95807</v>
      </c>
      <c r="B2893" s="58" t="s">
        <v>9285</v>
      </c>
      <c r="C2893" s="58" t="s">
        <v>130</v>
      </c>
      <c r="D2893" s="60">
        <v>21.36</v>
      </c>
    </row>
    <row r="2894" spans="1:4" ht="13.5" x14ac:dyDescent="0.25">
      <c r="A2894" s="58">
        <v>95808</v>
      </c>
      <c r="B2894" s="58" t="s">
        <v>9286</v>
      </c>
      <c r="C2894" s="58" t="s">
        <v>130</v>
      </c>
      <c r="D2894" s="60">
        <v>24.36</v>
      </c>
    </row>
    <row r="2895" spans="1:4" ht="13.5" x14ac:dyDescent="0.25">
      <c r="A2895" s="58">
        <v>95809</v>
      </c>
      <c r="B2895" s="58" t="s">
        <v>9287</v>
      </c>
      <c r="C2895" s="58" t="s">
        <v>130</v>
      </c>
      <c r="D2895" s="60">
        <v>30.22</v>
      </c>
    </row>
    <row r="2896" spans="1:4" ht="13.5" x14ac:dyDescent="0.25">
      <c r="A2896" s="58">
        <v>95810</v>
      </c>
      <c r="B2896" s="58" t="s">
        <v>9288</v>
      </c>
      <c r="C2896" s="58" t="s">
        <v>130</v>
      </c>
      <c r="D2896" s="60">
        <v>13.41</v>
      </c>
    </row>
    <row r="2897" spans="1:4" ht="13.5" x14ac:dyDescent="0.25">
      <c r="A2897" s="58">
        <v>95811</v>
      </c>
      <c r="B2897" s="58" t="s">
        <v>215</v>
      </c>
      <c r="C2897" s="58" t="s">
        <v>130</v>
      </c>
      <c r="D2897" s="60">
        <v>16.41</v>
      </c>
    </row>
    <row r="2898" spans="1:4" ht="13.5" x14ac:dyDescent="0.25">
      <c r="A2898" s="58">
        <v>95812</v>
      </c>
      <c r="B2898" s="58" t="s">
        <v>9289</v>
      </c>
      <c r="C2898" s="58" t="s">
        <v>130</v>
      </c>
      <c r="D2898" s="60">
        <v>22.26</v>
      </c>
    </row>
    <row r="2899" spans="1:4" ht="13.5" x14ac:dyDescent="0.25">
      <c r="A2899" s="58">
        <v>95813</v>
      </c>
      <c r="B2899" s="58" t="s">
        <v>9290</v>
      </c>
      <c r="C2899" s="58" t="s">
        <v>130</v>
      </c>
      <c r="D2899" s="60">
        <v>15.54</v>
      </c>
    </row>
    <row r="2900" spans="1:4" ht="13.5" x14ac:dyDescent="0.25">
      <c r="A2900" s="58">
        <v>95814</v>
      </c>
      <c r="B2900" s="58" t="s">
        <v>9291</v>
      </c>
      <c r="C2900" s="58" t="s">
        <v>130</v>
      </c>
      <c r="D2900" s="60">
        <v>19.55</v>
      </c>
    </row>
    <row r="2901" spans="1:4" ht="13.5" x14ac:dyDescent="0.25">
      <c r="A2901" s="58">
        <v>95815</v>
      </c>
      <c r="B2901" s="58" t="s">
        <v>9292</v>
      </c>
      <c r="C2901" s="58" t="s">
        <v>130</v>
      </c>
      <c r="D2901" s="60">
        <v>28.7</v>
      </c>
    </row>
    <row r="2902" spans="1:4" ht="13.5" x14ac:dyDescent="0.25">
      <c r="A2902" s="58">
        <v>95816</v>
      </c>
      <c r="B2902" s="58" t="s">
        <v>9293</v>
      </c>
      <c r="C2902" s="58" t="s">
        <v>130</v>
      </c>
      <c r="D2902" s="60">
        <v>25.88</v>
      </c>
    </row>
    <row r="2903" spans="1:4" ht="13.5" x14ac:dyDescent="0.25">
      <c r="A2903" s="58">
        <v>95817</v>
      </c>
      <c r="B2903" s="58" t="s">
        <v>9294</v>
      </c>
      <c r="C2903" s="58" t="s">
        <v>130</v>
      </c>
      <c r="D2903" s="60">
        <v>30.46</v>
      </c>
    </row>
    <row r="2904" spans="1:4" ht="13.5" x14ac:dyDescent="0.25">
      <c r="A2904" s="58">
        <v>95818</v>
      </c>
      <c r="B2904" s="58" t="s">
        <v>9295</v>
      </c>
      <c r="C2904" s="58" t="s">
        <v>130</v>
      </c>
      <c r="D2904" s="60">
        <v>42.26</v>
      </c>
    </row>
    <row r="2905" spans="1:4" ht="13.5" x14ac:dyDescent="0.25">
      <c r="A2905" s="58">
        <v>97881</v>
      </c>
      <c r="B2905" s="58" t="s">
        <v>9296</v>
      </c>
      <c r="C2905" s="58" t="s">
        <v>130</v>
      </c>
      <c r="D2905" s="60">
        <v>128.41999999999999</v>
      </c>
    </row>
    <row r="2906" spans="1:4" ht="13.5" x14ac:dyDescent="0.25">
      <c r="A2906" s="58">
        <v>97882</v>
      </c>
      <c r="B2906" s="58" t="s">
        <v>9297</v>
      </c>
      <c r="C2906" s="58" t="s">
        <v>130</v>
      </c>
      <c r="D2906" s="60">
        <v>201.79</v>
      </c>
    </row>
    <row r="2907" spans="1:4" ht="13.5" x14ac:dyDescent="0.25">
      <c r="A2907" s="58">
        <v>97883</v>
      </c>
      <c r="B2907" s="58" t="s">
        <v>9298</v>
      </c>
      <c r="C2907" s="58" t="s">
        <v>130</v>
      </c>
      <c r="D2907" s="60">
        <v>390.44</v>
      </c>
    </row>
    <row r="2908" spans="1:4" ht="13.5" x14ac:dyDescent="0.25">
      <c r="A2908" s="58">
        <v>97884</v>
      </c>
      <c r="B2908" s="58" t="s">
        <v>9299</v>
      </c>
      <c r="C2908" s="58" t="s">
        <v>130</v>
      </c>
      <c r="D2908" s="60">
        <v>760.72</v>
      </c>
    </row>
    <row r="2909" spans="1:4" ht="13.5" x14ac:dyDescent="0.25">
      <c r="A2909" s="58">
        <v>97885</v>
      </c>
      <c r="B2909" s="58" t="s">
        <v>9300</v>
      </c>
      <c r="C2909" s="58" t="s">
        <v>130</v>
      </c>
      <c r="D2909" s="61">
        <v>1170.98</v>
      </c>
    </row>
    <row r="2910" spans="1:4" ht="13.5" x14ac:dyDescent="0.25">
      <c r="A2910" s="58">
        <v>97886</v>
      </c>
      <c r="B2910" s="58" t="s">
        <v>219</v>
      </c>
      <c r="C2910" s="58" t="s">
        <v>130</v>
      </c>
      <c r="D2910" s="60">
        <v>157.66</v>
      </c>
    </row>
    <row r="2911" spans="1:4" ht="13.5" x14ac:dyDescent="0.25">
      <c r="A2911" s="58">
        <v>97887</v>
      </c>
      <c r="B2911" s="58" t="s">
        <v>1258</v>
      </c>
      <c r="C2911" s="58" t="s">
        <v>130</v>
      </c>
      <c r="D2911" s="60">
        <v>247.3</v>
      </c>
    </row>
    <row r="2912" spans="1:4" ht="13.5" x14ac:dyDescent="0.25">
      <c r="A2912" s="58">
        <v>97888</v>
      </c>
      <c r="B2912" s="58" t="s">
        <v>9301</v>
      </c>
      <c r="C2912" s="58" t="s">
        <v>130</v>
      </c>
      <c r="D2912" s="60">
        <v>478.56</v>
      </c>
    </row>
    <row r="2913" spans="1:4" ht="13.5" x14ac:dyDescent="0.25">
      <c r="A2913" s="58">
        <v>97889</v>
      </c>
      <c r="B2913" s="58" t="s">
        <v>9302</v>
      </c>
      <c r="C2913" s="58" t="s">
        <v>130</v>
      </c>
      <c r="D2913" s="60">
        <v>651.30999999999995</v>
      </c>
    </row>
    <row r="2914" spans="1:4" ht="13.5" x14ac:dyDescent="0.25">
      <c r="A2914" s="58">
        <v>97890</v>
      </c>
      <c r="B2914" s="58" t="s">
        <v>9303</v>
      </c>
      <c r="C2914" s="58" t="s">
        <v>130</v>
      </c>
      <c r="D2914" s="60">
        <v>763.45</v>
      </c>
    </row>
    <row r="2915" spans="1:4" ht="13.5" x14ac:dyDescent="0.25">
      <c r="A2915" s="58">
        <v>97891</v>
      </c>
      <c r="B2915" s="58" t="s">
        <v>9304</v>
      </c>
      <c r="C2915" s="58" t="s">
        <v>130</v>
      </c>
      <c r="D2915" s="60">
        <v>187.92</v>
      </c>
    </row>
    <row r="2916" spans="1:4" ht="13.5" x14ac:dyDescent="0.25">
      <c r="A2916" s="58">
        <v>97892</v>
      </c>
      <c r="B2916" s="58" t="s">
        <v>9305</v>
      </c>
      <c r="C2916" s="58" t="s">
        <v>130</v>
      </c>
      <c r="D2916" s="60">
        <v>353.04</v>
      </c>
    </row>
    <row r="2917" spans="1:4" ht="13.5" x14ac:dyDescent="0.25">
      <c r="A2917" s="58">
        <v>97893</v>
      </c>
      <c r="B2917" s="58" t="s">
        <v>9306</v>
      </c>
      <c r="C2917" s="58" t="s">
        <v>130</v>
      </c>
      <c r="D2917" s="60">
        <v>491.23</v>
      </c>
    </row>
    <row r="2918" spans="1:4" ht="13.5" x14ac:dyDescent="0.25">
      <c r="A2918" s="58">
        <v>97894</v>
      </c>
      <c r="B2918" s="58" t="s">
        <v>9307</v>
      </c>
      <c r="C2918" s="58" t="s">
        <v>130</v>
      </c>
      <c r="D2918" s="60">
        <v>569.44000000000005</v>
      </c>
    </row>
    <row r="2919" spans="1:4" ht="13.5" x14ac:dyDescent="0.25">
      <c r="A2919" s="58">
        <v>104396</v>
      </c>
      <c r="B2919" s="58" t="s">
        <v>9308</v>
      </c>
      <c r="C2919" s="58" t="s">
        <v>130</v>
      </c>
      <c r="D2919" s="60">
        <v>18.100000000000001</v>
      </c>
    </row>
    <row r="2920" spans="1:4" ht="13.5" x14ac:dyDescent="0.25">
      <c r="A2920" s="58">
        <v>104397</v>
      </c>
      <c r="B2920" s="58" t="s">
        <v>9309</v>
      </c>
      <c r="C2920" s="58" t="s">
        <v>130</v>
      </c>
      <c r="D2920" s="60">
        <v>21.58</v>
      </c>
    </row>
    <row r="2921" spans="1:4" ht="13.5" x14ac:dyDescent="0.25">
      <c r="A2921" s="58">
        <v>104398</v>
      </c>
      <c r="B2921" s="58" t="s">
        <v>9310</v>
      </c>
      <c r="C2921" s="58" t="s">
        <v>130</v>
      </c>
      <c r="D2921" s="60">
        <v>21.34</v>
      </c>
    </row>
    <row r="2922" spans="1:4" ht="13.5" x14ac:dyDescent="0.25">
      <c r="A2922" s="58">
        <v>104399</v>
      </c>
      <c r="B2922" s="58" t="s">
        <v>9311</v>
      </c>
      <c r="C2922" s="58" t="s">
        <v>130</v>
      </c>
      <c r="D2922" s="60">
        <v>23.23</v>
      </c>
    </row>
    <row r="2923" spans="1:4" ht="13.5" x14ac:dyDescent="0.25">
      <c r="A2923" s="58">
        <v>104400</v>
      </c>
      <c r="B2923" s="58" t="s">
        <v>9312</v>
      </c>
      <c r="C2923" s="58" t="s">
        <v>130</v>
      </c>
      <c r="D2923" s="60">
        <v>29.73</v>
      </c>
    </row>
    <row r="2924" spans="1:4" ht="13.5" x14ac:dyDescent="0.25">
      <c r="A2924" s="58">
        <v>104401</v>
      </c>
      <c r="B2924" s="58" t="s">
        <v>9313</v>
      </c>
      <c r="C2924" s="58" t="s">
        <v>130</v>
      </c>
      <c r="D2924" s="60">
        <v>20.25</v>
      </c>
    </row>
    <row r="2925" spans="1:4" ht="13.5" x14ac:dyDescent="0.25">
      <c r="A2925" s="58">
        <v>104402</v>
      </c>
      <c r="B2925" s="58" t="s">
        <v>9314</v>
      </c>
      <c r="C2925" s="58" t="s">
        <v>130</v>
      </c>
      <c r="D2925" s="60">
        <v>21.13</v>
      </c>
    </row>
    <row r="2926" spans="1:4" ht="13.5" x14ac:dyDescent="0.25">
      <c r="A2926" s="58">
        <v>104403</v>
      </c>
      <c r="B2926" s="58" t="s">
        <v>9315</v>
      </c>
      <c r="C2926" s="58" t="s">
        <v>130</v>
      </c>
      <c r="D2926" s="60">
        <v>26.23</v>
      </c>
    </row>
    <row r="2927" spans="1:4" ht="13.5" x14ac:dyDescent="0.25">
      <c r="A2927" s="58">
        <v>104404</v>
      </c>
      <c r="B2927" s="58" t="s">
        <v>9316</v>
      </c>
      <c r="C2927" s="58" t="s">
        <v>130</v>
      </c>
      <c r="D2927" s="60">
        <v>27.15</v>
      </c>
    </row>
    <row r="2928" spans="1:4" ht="13.5" x14ac:dyDescent="0.25">
      <c r="A2928" s="58">
        <v>104405</v>
      </c>
      <c r="B2928" s="58" t="s">
        <v>9317</v>
      </c>
      <c r="C2928" s="58" t="s">
        <v>130</v>
      </c>
      <c r="D2928" s="60">
        <v>36.659999999999997</v>
      </c>
    </row>
    <row r="2929" spans="1:4" ht="13.5" x14ac:dyDescent="0.25">
      <c r="A2929" s="58">
        <v>93653</v>
      </c>
      <c r="B2929" s="58" t="s">
        <v>1069</v>
      </c>
      <c r="C2929" s="58" t="s">
        <v>130</v>
      </c>
      <c r="D2929" s="60">
        <v>11.67</v>
      </c>
    </row>
    <row r="2930" spans="1:4" ht="13.5" x14ac:dyDescent="0.25">
      <c r="A2930" s="58">
        <v>93654</v>
      </c>
      <c r="B2930" s="58" t="s">
        <v>1073</v>
      </c>
      <c r="C2930" s="58" t="s">
        <v>130</v>
      </c>
      <c r="D2930" s="60">
        <v>12.17</v>
      </c>
    </row>
    <row r="2931" spans="1:4" ht="13.5" x14ac:dyDescent="0.25">
      <c r="A2931" s="58">
        <v>93655</v>
      </c>
      <c r="B2931" s="58" t="s">
        <v>1075</v>
      </c>
      <c r="C2931" s="58" t="s">
        <v>130</v>
      </c>
      <c r="D2931" s="60">
        <v>13.23</v>
      </c>
    </row>
    <row r="2932" spans="1:4" ht="13.5" x14ac:dyDescent="0.25">
      <c r="A2932" s="58">
        <v>93656</v>
      </c>
      <c r="B2932" s="58" t="s">
        <v>1078</v>
      </c>
      <c r="C2932" s="58" t="s">
        <v>130</v>
      </c>
      <c r="D2932" s="60">
        <v>13.23</v>
      </c>
    </row>
    <row r="2933" spans="1:4" ht="13.5" x14ac:dyDescent="0.25">
      <c r="A2933" s="58">
        <v>93657</v>
      </c>
      <c r="B2933" s="58" t="s">
        <v>1080</v>
      </c>
      <c r="C2933" s="58" t="s">
        <v>130</v>
      </c>
      <c r="D2933" s="60">
        <v>14.48</v>
      </c>
    </row>
    <row r="2934" spans="1:4" ht="13.5" x14ac:dyDescent="0.25">
      <c r="A2934" s="58">
        <v>93658</v>
      </c>
      <c r="B2934" s="58" t="s">
        <v>9318</v>
      </c>
      <c r="C2934" s="58" t="s">
        <v>130</v>
      </c>
      <c r="D2934" s="60">
        <v>20.86</v>
      </c>
    </row>
    <row r="2935" spans="1:4" ht="13.5" x14ac:dyDescent="0.25">
      <c r="A2935" s="58">
        <v>93659</v>
      </c>
      <c r="B2935" s="58" t="s">
        <v>9319</v>
      </c>
      <c r="C2935" s="58" t="s">
        <v>130</v>
      </c>
      <c r="D2935" s="60">
        <v>23.34</v>
      </c>
    </row>
    <row r="2936" spans="1:4" ht="13.5" x14ac:dyDescent="0.25">
      <c r="A2936" s="58">
        <v>93660</v>
      </c>
      <c r="B2936" s="58" t="s">
        <v>9320</v>
      </c>
      <c r="C2936" s="58" t="s">
        <v>130</v>
      </c>
      <c r="D2936" s="60">
        <v>57.94</v>
      </c>
    </row>
    <row r="2937" spans="1:4" ht="13.5" x14ac:dyDescent="0.25">
      <c r="A2937" s="58">
        <v>93661</v>
      </c>
      <c r="B2937" s="58" t="s">
        <v>9321</v>
      </c>
      <c r="C2937" s="58" t="s">
        <v>130</v>
      </c>
      <c r="D2937" s="60">
        <v>58.94</v>
      </c>
    </row>
    <row r="2938" spans="1:4" ht="13.5" x14ac:dyDescent="0.25">
      <c r="A2938" s="58">
        <v>93662</v>
      </c>
      <c r="B2938" s="58" t="s">
        <v>9322</v>
      </c>
      <c r="C2938" s="58" t="s">
        <v>130</v>
      </c>
      <c r="D2938" s="60">
        <v>61.06</v>
      </c>
    </row>
    <row r="2939" spans="1:4" ht="13.5" x14ac:dyDescent="0.25">
      <c r="A2939" s="58">
        <v>93663</v>
      </c>
      <c r="B2939" s="58" t="s">
        <v>9323</v>
      </c>
      <c r="C2939" s="58" t="s">
        <v>130</v>
      </c>
      <c r="D2939" s="60">
        <v>61.06</v>
      </c>
    </row>
    <row r="2940" spans="1:4" ht="13.5" x14ac:dyDescent="0.25">
      <c r="A2940" s="58">
        <v>93664</v>
      </c>
      <c r="B2940" s="58" t="s">
        <v>9324</v>
      </c>
      <c r="C2940" s="58" t="s">
        <v>130</v>
      </c>
      <c r="D2940" s="60">
        <v>63.55</v>
      </c>
    </row>
    <row r="2941" spans="1:4" ht="13.5" x14ac:dyDescent="0.25">
      <c r="A2941" s="58">
        <v>93665</v>
      </c>
      <c r="B2941" s="58" t="s">
        <v>9325</v>
      </c>
      <c r="C2941" s="58" t="s">
        <v>130</v>
      </c>
      <c r="D2941" s="60">
        <v>66.53</v>
      </c>
    </row>
    <row r="2942" spans="1:4" ht="13.5" x14ac:dyDescent="0.25">
      <c r="A2942" s="58">
        <v>93666</v>
      </c>
      <c r="B2942" s="58" t="s">
        <v>9326</v>
      </c>
      <c r="C2942" s="58" t="s">
        <v>130</v>
      </c>
      <c r="D2942" s="60">
        <v>71.5</v>
      </c>
    </row>
    <row r="2943" spans="1:4" ht="13.5" x14ac:dyDescent="0.25">
      <c r="A2943" s="58">
        <v>93667</v>
      </c>
      <c r="B2943" s="58" t="s">
        <v>9327</v>
      </c>
      <c r="C2943" s="58" t="s">
        <v>130</v>
      </c>
      <c r="D2943" s="60">
        <v>72.319999999999993</v>
      </c>
    </row>
    <row r="2944" spans="1:4" ht="13.5" x14ac:dyDescent="0.25">
      <c r="A2944" s="58">
        <v>93668</v>
      </c>
      <c r="B2944" s="58" t="s">
        <v>9328</v>
      </c>
      <c r="C2944" s="58" t="s">
        <v>130</v>
      </c>
      <c r="D2944" s="60">
        <v>73.81</v>
      </c>
    </row>
    <row r="2945" spans="1:4" ht="13.5" x14ac:dyDescent="0.25">
      <c r="A2945" s="58">
        <v>93669</v>
      </c>
      <c r="B2945" s="58" t="s">
        <v>9329</v>
      </c>
      <c r="C2945" s="58" t="s">
        <v>130</v>
      </c>
      <c r="D2945" s="60">
        <v>76.989999999999995</v>
      </c>
    </row>
    <row r="2946" spans="1:4" ht="13.5" x14ac:dyDescent="0.25">
      <c r="A2946" s="58">
        <v>93670</v>
      </c>
      <c r="B2946" s="58" t="s">
        <v>9330</v>
      </c>
      <c r="C2946" s="58" t="s">
        <v>130</v>
      </c>
      <c r="D2946" s="60">
        <v>76.989999999999995</v>
      </c>
    </row>
    <row r="2947" spans="1:4" ht="13.5" x14ac:dyDescent="0.25">
      <c r="A2947" s="58">
        <v>93671</v>
      </c>
      <c r="B2947" s="58" t="s">
        <v>1083</v>
      </c>
      <c r="C2947" s="58" t="s">
        <v>130</v>
      </c>
      <c r="D2947" s="60">
        <v>80.73</v>
      </c>
    </row>
    <row r="2948" spans="1:4" ht="13.5" x14ac:dyDescent="0.25">
      <c r="A2948" s="58">
        <v>93672</v>
      </c>
      <c r="B2948" s="58" t="s">
        <v>1086</v>
      </c>
      <c r="C2948" s="58" t="s">
        <v>130</v>
      </c>
      <c r="D2948" s="60">
        <v>86.43</v>
      </c>
    </row>
    <row r="2949" spans="1:4" ht="13.5" x14ac:dyDescent="0.25">
      <c r="A2949" s="58">
        <v>93673</v>
      </c>
      <c r="B2949" s="58" t="s">
        <v>1089</v>
      </c>
      <c r="C2949" s="58" t="s">
        <v>130</v>
      </c>
      <c r="D2949" s="60">
        <v>93.89</v>
      </c>
    </row>
    <row r="2950" spans="1:4" ht="13.5" x14ac:dyDescent="0.25">
      <c r="A2950" s="58">
        <v>97359</v>
      </c>
      <c r="B2950" s="58" t="s">
        <v>9331</v>
      </c>
      <c r="C2950" s="58" t="s">
        <v>130</v>
      </c>
      <c r="D2950" s="61">
        <v>2789.1</v>
      </c>
    </row>
    <row r="2951" spans="1:4" ht="13.5" x14ac:dyDescent="0.25">
      <c r="A2951" s="58">
        <v>97360</v>
      </c>
      <c r="B2951" s="58" t="s">
        <v>9332</v>
      </c>
      <c r="C2951" s="58" t="s">
        <v>130</v>
      </c>
      <c r="D2951" s="61">
        <v>5372.71</v>
      </c>
    </row>
    <row r="2952" spans="1:4" ht="13.5" x14ac:dyDescent="0.25">
      <c r="A2952" s="58">
        <v>97361</v>
      </c>
      <c r="B2952" s="58" t="s">
        <v>9333</v>
      </c>
      <c r="C2952" s="58" t="s">
        <v>130</v>
      </c>
      <c r="D2952" s="61">
        <v>7163.62</v>
      </c>
    </row>
    <row r="2953" spans="1:4" ht="13.5" x14ac:dyDescent="0.25">
      <c r="A2953" s="58">
        <v>97362</v>
      </c>
      <c r="B2953" s="58" t="s">
        <v>9334</v>
      </c>
      <c r="C2953" s="58" t="s">
        <v>130</v>
      </c>
      <c r="D2953" s="61">
        <v>2258.09</v>
      </c>
    </row>
    <row r="2954" spans="1:4" ht="13.5" x14ac:dyDescent="0.25">
      <c r="A2954" s="58">
        <v>101875</v>
      </c>
      <c r="B2954" s="58" t="s">
        <v>253</v>
      </c>
      <c r="C2954" s="58" t="s">
        <v>130</v>
      </c>
      <c r="D2954" s="60">
        <v>477.76</v>
      </c>
    </row>
    <row r="2955" spans="1:4" ht="13.5" x14ac:dyDescent="0.25">
      <c r="A2955" s="58">
        <v>101876</v>
      </c>
      <c r="B2955" s="58" t="s">
        <v>156</v>
      </c>
      <c r="C2955" s="58" t="s">
        <v>130</v>
      </c>
      <c r="D2955" s="60">
        <v>63.82</v>
      </c>
    </row>
    <row r="2956" spans="1:4" ht="13.5" x14ac:dyDescent="0.25">
      <c r="A2956" s="58">
        <v>101877</v>
      </c>
      <c r="B2956" s="58" t="s">
        <v>9335</v>
      </c>
      <c r="C2956" s="58" t="s">
        <v>130</v>
      </c>
      <c r="D2956" s="60">
        <v>44.22</v>
      </c>
    </row>
    <row r="2957" spans="1:4" ht="13.5" x14ac:dyDescent="0.25">
      <c r="A2957" s="58">
        <v>101878</v>
      </c>
      <c r="B2957" s="58" t="s">
        <v>9336</v>
      </c>
      <c r="C2957" s="58" t="s">
        <v>130</v>
      </c>
      <c r="D2957" s="60">
        <v>645.54</v>
      </c>
    </row>
    <row r="2958" spans="1:4" ht="13.5" x14ac:dyDescent="0.25">
      <c r="A2958" s="58">
        <v>101879</v>
      </c>
      <c r="B2958" s="58" t="s">
        <v>1110</v>
      </c>
      <c r="C2958" s="58" t="s">
        <v>130</v>
      </c>
      <c r="D2958" s="60">
        <v>694.74</v>
      </c>
    </row>
    <row r="2959" spans="1:4" ht="13.5" x14ac:dyDescent="0.25">
      <c r="A2959" s="58">
        <v>101880</v>
      </c>
      <c r="B2959" s="58" t="s">
        <v>1114</v>
      </c>
      <c r="C2959" s="58" t="s">
        <v>130</v>
      </c>
      <c r="D2959" s="60">
        <v>799.36</v>
      </c>
    </row>
    <row r="2960" spans="1:4" ht="13.5" x14ac:dyDescent="0.25">
      <c r="A2960" s="58">
        <v>101881</v>
      </c>
      <c r="B2960" s="58" t="s">
        <v>9337</v>
      </c>
      <c r="C2960" s="58" t="s">
        <v>130</v>
      </c>
      <c r="D2960" s="61">
        <v>1155.02</v>
      </c>
    </row>
    <row r="2961" spans="1:4" ht="13.5" x14ac:dyDescent="0.25">
      <c r="A2961" s="58">
        <v>101882</v>
      </c>
      <c r="B2961" s="58" t="s">
        <v>9338</v>
      </c>
      <c r="C2961" s="58" t="s">
        <v>130</v>
      </c>
      <c r="D2961" s="61">
        <v>1645.28</v>
      </c>
    </row>
    <row r="2962" spans="1:4" ht="13.5" x14ac:dyDescent="0.25">
      <c r="A2962" s="58">
        <v>101883</v>
      </c>
      <c r="B2962" s="58" t="s">
        <v>9339</v>
      </c>
      <c r="C2962" s="58" t="s">
        <v>130</v>
      </c>
      <c r="D2962" s="60">
        <v>661.88</v>
      </c>
    </row>
    <row r="2963" spans="1:4" ht="13.5" x14ac:dyDescent="0.25">
      <c r="A2963" s="58">
        <v>101890</v>
      </c>
      <c r="B2963" s="58" t="s">
        <v>9340</v>
      </c>
      <c r="C2963" s="58" t="s">
        <v>130</v>
      </c>
      <c r="D2963" s="60">
        <v>15.97</v>
      </c>
    </row>
    <row r="2964" spans="1:4" ht="13.5" x14ac:dyDescent="0.25">
      <c r="A2964" s="58">
        <v>101891</v>
      </c>
      <c r="B2964" s="58" t="s">
        <v>158</v>
      </c>
      <c r="C2964" s="58" t="s">
        <v>130</v>
      </c>
      <c r="D2964" s="60">
        <v>27.25</v>
      </c>
    </row>
    <row r="2965" spans="1:4" ht="13.5" x14ac:dyDescent="0.25">
      <c r="A2965" s="58">
        <v>101892</v>
      </c>
      <c r="B2965" s="58" t="s">
        <v>9341</v>
      </c>
      <c r="C2965" s="58" t="s">
        <v>130</v>
      </c>
      <c r="D2965" s="60">
        <v>72.53</v>
      </c>
    </row>
    <row r="2966" spans="1:4" ht="13.5" x14ac:dyDescent="0.25">
      <c r="A2966" s="58">
        <v>101893</v>
      </c>
      <c r="B2966" s="58" t="s">
        <v>9342</v>
      </c>
      <c r="C2966" s="58" t="s">
        <v>130</v>
      </c>
      <c r="D2966" s="60">
        <v>92.47</v>
      </c>
    </row>
    <row r="2967" spans="1:4" ht="13.5" x14ac:dyDescent="0.25">
      <c r="A2967" s="58">
        <v>101894</v>
      </c>
      <c r="B2967" s="58" t="s">
        <v>1092</v>
      </c>
      <c r="C2967" s="58" t="s">
        <v>130</v>
      </c>
      <c r="D2967" s="60">
        <v>153.29</v>
      </c>
    </row>
    <row r="2968" spans="1:4" ht="13.5" x14ac:dyDescent="0.25">
      <c r="A2968" s="58">
        <v>101895</v>
      </c>
      <c r="B2968" s="58" t="s">
        <v>1097</v>
      </c>
      <c r="C2968" s="58" t="s">
        <v>130</v>
      </c>
      <c r="D2968" s="60">
        <v>424.4</v>
      </c>
    </row>
    <row r="2969" spans="1:4" ht="13.5" x14ac:dyDescent="0.25">
      <c r="A2969" s="58">
        <v>101896</v>
      </c>
      <c r="B2969" s="58" t="s">
        <v>9343</v>
      </c>
      <c r="C2969" s="58" t="s">
        <v>130</v>
      </c>
      <c r="D2969" s="60">
        <v>643.35</v>
      </c>
    </row>
    <row r="2970" spans="1:4" ht="13.5" x14ac:dyDescent="0.25">
      <c r="A2970" s="58">
        <v>101897</v>
      </c>
      <c r="B2970" s="58" t="s">
        <v>9344</v>
      </c>
      <c r="C2970" s="58" t="s">
        <v>130</v>
      </c>
      <c r="D2970" s="61">
        <v>1034.81</v>
      </c>
    </row>
    <row r="2971" spans="1:4" ht="13.5" x14ac:dyDescent="0.25">
      <c r="A2971" s="58">
        <v>101898</v>
      </c>
      <c r="B2971" s="58" t="s">
        <v>9345</v>
      </c>
      <c r="C2971" s="58" t="s">
        <v>130</v>
      </c>
      <c r="D2971" s="61">
        <v>1388.38</v>
      </c>
    </row>
    <row r="2972" spans="1:4" ht="13.5" x14ac:dyDescent="0.25">
      <c r="A2972" s="58">
        <v>101899</v>
      </c>
      <c r="B2972" s="58" t="s">
        <v>9346</v>
      </c>
      <c r="C2972" s="58" t="s">
        <v>130</v>
      </c>
      <c r="D2972" s="61">
        <v>2229.41</v>
      </c>
    </row>
    <row r="2973" spans="1:4" ht="13.5" x14ac:dyDescent="0.25">
      <c r="A2973" s="58">
        <v>101900</v>
      </c>
      <c r="B2973" s="58" t="s">
        <v>9347</v>
      </c>
      <c r="C2973" s="58" t="s">
        <v>130</v>
      </c>
      <c r="D2973" s="61">
        <v>4665.38</v>
      </c>
    </row>
    <row r="2974" spans="1:4" ht="13.5" x14ac:dyDescent="0.25">
      <c r="A2974" s="58">
        <v>101901</v>
      </c>
      <c r="B2974" s="58" t="s">
        <v>9348</v>
      </c>
      <c r="C2974" s="58" t="s">
        <v>130</v>
      </c>
      <c r="D2974" s="60">
        <v>111.27</v>
      </c>
    </row>
    <row r="2975" spans="1:4" ht="13.5" x14ac:dyDescent="0.25">
      <c r="A2975" s="58">
        <v>101902</v>
      </c>
      <c r="B2975" s="58" t="s">
        <v>9349</v>
      </c>
      <c r="C2975" s="58" t="s">
        <v>130</v>
      </c>
      <c r="D2975" s="60">
        <v>137.63999999999999</v>
      </c>
    </row>
    <row r="2976" spans="1:4" ht="13.5" x14ac:dyDescent="0.25">
      <c r="A2976" s="58">
        <v>101903</v>
      </c>
      <c r="B2976" s="58" t="s">
        <v>9350</v>
      </c>
      <c r="C2976" s="58" t="s">
        <v>130</v>
      </c>
      <c r="D2976" s="60">
        <v>286.20999999999998</v>
      </c>
    </row>
    <row r="2977" spans="1:4" ht="13.5" x14ac:dyDescent="0.25">
      <c r="A2977" s="58">
        <v>101904</v>
      </c>
      <c r="B2977" s="58" t="s">
        <v>9351</v>
      </c>
      <c r="C2977" s="58" t="s">
        <v>130</v>
      </c>
      <c r="D2977" s="61">
        <v>1047.23</v>
      </c>
    </row>
    <row r="2978" spans="1:4" ht="13.5" x14ac:dyDescent="0.25">
      <c r="A2978" s="58">
        <v>101938</v>
      </c>
      <c r="B2978" s="58" t="s">
        <v>9352</v>
      </c>
      <c r="C2978" s="58" t="s">
        <v>130</v>
      </c>
      <c r="D2978" s="60">
        <v>86</v>
      </c>
    </row>
    <row r="2979" spans="1:4" ht="13.5" x14ac:dyDescent="0.25">
      <c r="A2979" s="58">
        <v>101946</v>
      </c>
      <c r="B2979" s="58" t="s">
        <v>9353</v>
      </c>
      <c r="C2979" s="58" t="s">
        <v>130</v>
      </c>
      <c r="D2979" s="60">
        <v>126.37</v>
      </c>
    </row>
    <row r="2980" spans="1:4" ht="13.5" x14ac:dyDescent="0.25">
      <c r="A2980" s="58">
        <v>91945</v>
      </c>
      <c r="B2980" s="58" t="s">
        <v>259</v>
      </c>
      <c r="C2980" s="58" t="s">
        <v>130</v>
      </c>
      <c r="D2980" s="60">
        <v>8.98</v>
      </c>
    </row>
    <row r="2981" spans="1:4" ht="13.5" x14ac:dyDescent="0.25">
      <c r="A2981" s="58">
        <v>91946</v>
      </c>
      <c r="B2981" s="58" t="s">
        <v>1199</v>
      </c>
      <c r="C2981" s="58" t="s">
        <v>130</v>
      </c>
      <c r="D2981" s="60">
        <v>7.7</v>
      </c>
    </row>
    <row r="2982" spans="1:4" ht="13.5" x14ac:dyDescent="0.25">
      <c r="A2982" s="58">
        <v>91947</v>
      </c>
      <c r="B2982" s="58" t="s">
        <v>9354</v>
      </c>
      <c r="C2982" s="58" t="s">
        <v>130</v>
      </c>
      <c r="D2982" s="60">
        <v>6.91</v>
      </c>
    </row>
    <row r="2983" spans="1:4" ht="13.5" x14ac:dyDescent="0.25">
      <c r="A2983" s="58">
        <v>91949</v>
      </c>
      <c r="B2983" s="58" t="s">
        <v>9355</v>
      </c>
      <c r="C2983" s="58" t="s">
        <v>130</v>
      </c>
      <c r="D2983" s="60">
        <v>14.18</v>
      </c>
    </row>
    <row r="2984" spans="1:4" ht="13.5" x14ac:dyDescent="0.25">
      <c r="A2984" s="58">
        <v>91950</v>
      </c>
      <c r="B2984" s="58" t="s">
        <v>9356</v>
      </c>
      <c r="C2984" s="58" t="s">
        <v>130</v>
      </c>
      <c r="D2984" s="60">
        <v>12.64</v>
      </c>
    </row>
    <row r="2985" spans="1:4" ht="13.5" x14ac:dyDescent="0.25">
      <c r="A2985" s="58">
        <v>91951</v>
      </c>
      <c r="B2985" s="58" t="s">
        <v>9357</v>
      </c>
      <c r="C2985" s="58" t="s">
        <v>130</v>
      </c>
      <c r="D2985" s="60">
        <v>11.72</v>
      </c>
    </row>
    <row r="2986" spans="1:4" ht="13.5" x14ac:dyDescent="0.25">
      <c r="A2986" s="58">
        <v>91952</v>
      </c>
      <c r="B2986" s="58" t="s">
        <v>1203</v>
      </c>
      <c r="C2986" s="58" t="s">
        <v>130</v>
      </c>
      <c r="D2986" s="60">
        <v>16.75</v>
      </c>
    </row>
    <row r="2987" spans="1:4" ht="13.5" x14ac:dyDescent="0.25">
      <c r="A2987" s="58">
        <v>91953</v>
      </c>
      <c r="B2987" s="58" t="s">
        <v>1202</v>
      </c>
      <c r="C2987" s="58" t="s">
        <v>130</v>
      </c>
      <c r="D2987" s="60">
        <v>24.45</v>
      </c>
    </row>
    <row r="2988" spans="1:4" ht="13.5" x14ac:dyDescent="0.25">
      <c r="A2988" s="58">
        <v>91954</v>
      </c>
      <c r="B2988" s="58" t="s">
        <v>1200</v>
      </c>
      <c r="C2988" s="58" t="s">
        <v>130</v>
      </c>
      <c r="D2988" s="60">
        <v>22.42</v>
      </c>
    </row>
    <row r="2989" spans="1:4" ht="13.5" x14ac:dyDescent="0.25">
      <c r="A2989" s="58">
        <v>91955</v>
      </c>
      <c r="B2989" s="58" t="s">
        <v>1198</v>
      </c>
      <c r="C2989" s="58" t="s">
        <v>130</v>
      </c>
      <c r="D2989" s="60">
        <v>30.12</v>
      </c>
    </row>
    <row r="2990" spans="1:4" ht="13.5" x14ac:dyDescent="0.25">
      <c r="A2990" s="58">
        <v>91956</v>
      </c>
      <c r="B2990" s="58" t="s">
        <v>9358</v>
      </c>
      <c r="C2990" s="58" t="s">
        <v>130</v>
      </c>
      <c r="D2990" s="60">
        <v>36.74</v>
      </c>
    </row>
    <row r="2991" spans="1:4" ht="13.5" x14ac:dyDescent="0.25">
      <c r="A2991" s="58">
        <v>91957</v>
      </c>
      <c r="B2991" s="58" t="s">
        <v>9359</v>
      </c>
      <c r="C2991" s="58" t="s">
        <v>130</v>
      </c>
      <c r="D2991" s="60">
        <v>44.44</v>
      </c>
    </row>
    <row r="2992" spans="1:4" ht="13.5" x14ac:dyDescent="0.25">
      <c r="A2992" s="58">
        <v>91958</v>
      </c>
      <c r="B2992" s="58" t="s">
        <v>1205</v>
      </c>
      <c r="C2992" s="58" t="s">
        <v>130</v>
      </c>
      <c r="D2992" s="60">
        <v>31.12</v>
      </c>
    </row>
    <row r="2993" spans="1:4" ht="13.5" x14ac:dyDescent="0.25">
      <c r="A2993" s="58">
        <v>91959</v>
      </c>
      <c r="B2993" s="58" t="s">
        <v>202</v>
      </c>
      <c r="C2993" s="58" t="s">
        <v>130</v>
      </c>
      <c r="D2993" s="60">
        <v>38.82</v>
      </c>
    </row>
    <row r="2994" spans="1:4" ht="13.5" x14ac:dyDescent="0.25">
      <c r="A2994" s="58">
        <v>91960</v>
      </c>
      <c r="B2994" s="58" t="s">
        <v>9360</v>
      </c>
      <c r="C2994" s="58" t="s">
        <v>130</v>
      </c>
      <c r="D2994" s="60">
        <v>42.41</v>
      </c>
    </row>
    <row r="2995" spans="1:4" ht="13.5" x14ac:dyDescent="0.25">
      <c r="A2995" s="58">
        <v>91961</v>
      </c>
      <c r="B2995" s="58" t="s">
        <v>9361</v>
      </c>
      <c r="C2995" s="58" t="s">
        <v>130</v>
      </c>
      <c r="D2995" s="60">
        <v>50.11</v>
      </c>
    </row>
    <row r="2996" spans="1:4" ht="13.5" x14ac:dyDescent="0.25">
      <c r="A2996" s="58">
        <v>91962</v>
      </c>
      <c r="B2996" s="58" t="s">
        <v>9362</v>
      </c>
      <c r="C2996" s="58" t="s">
        <v>130</v>
      </c>
      <c r="D2996" s="60">
        <v>56.77</v>
      </c>
    </row>
    <row r="2997" spans="1:4" ht="13.5" x14ac:dyDescent="0.25">
      <c r="A2997" s="58">
        <v>91963</v>
      </c>
      <c r="B2997" s="58" t="s">
        <v>9363</v>
      </c>
      <c r="C2997" s="58" t="s">
        <v>130</v>
      </c>
      <c r="D2997" s="60">
        <v>64.47</v>
      </c>
    </row>
    <row r="2998" spans="1:4" ht="13.5" x14ac:dyDescent="0.25">
      <c r="A2998" s="58">
        <v>91964</v>
      </c>
      <c r="B2998" s="58" t="s">
        <v>9364</v>
      </c>
      <c r="C2998" s="58" t="s">
        <v>130</v>
      </c>
      <c r="D2998" s="60">
        <v>51.1</v>
      </c>
    </row>
    <row r="2999" spans="1:4" ht="13.5" x14ac:dyDescent="0.25">
      <c r="A2999" s="58">
        <v>91965</v>
      </c>
      <c r="B2999" s="58" t="s">
        <v>9365</v>
      </c>
      <c r="C2999" s="58" t="s">
        <v>130</v>
      </c>
      <c r="D2999" s="60">
        <v>58.8</v>
      </c>
    </row>
    <row r="3000" spans="1:4" ht="13.5" x14ac:dyDescent="0.25">
      <c r="A3000" s="58">
        <v>91966</v>
      </c>
      <c r="B3000" s="58" t="s">
        <v>1207</v>
      </c>
      <c r="C3000" s="58" t="s">
        <v>130</v>
      </c>
      <c r="D3000" s="60">
        <v>45.47</v>
      </c>
    </row>
    <row r="3001" spans="1:4" ht="13.5" x14ac:dyDescent="0.25">
      <c r="A3001" s="58">
        <v>91967</v>
      </c>
      <c r="B3001" s="58" t="s">
        <v>203</v>
      </c>
      <c r="C3001" s="58" t="s">
        <v>130</v>
      </c>
      <c r="D3001" s="60">
        <v>53.17</v>
      </c>
    </row>
    <row r="3002" spans="1:4" ht="13.5" x14ac:dyDescent="0.25">
      <c r="A3002" s="58">
        <v>91968</v>
      </c>
      <c r="B3002" s="58" t="s">
        <v>9366</v>
      </c>
      <c r="C3002" s="58" t="s">
        <v>130</v>
      </c>
      <c r="D3002" s="60">
        <v>62.4</v>
      </c>
    </row>
    <row r="3003" spans="1:4" ht="13.5" x14ac:dyDescent="0.25">
      <c r="A3003" s="58">
        <v>91969</v>
      </c>
      <c r="B3003" s="58" t="s">
        <v>9367</v>
      </c>
      <c r="C3003" s="58" t="s">
        <v>130</v>
      </c>
      <c r="D3003" s="60">
        <v>70.099999999999994</v>
      </c>
    </row>
    <row r="3004" spans="1:4" ht="13.5" x14ac:dyDescent="0.25">
      <c r="A3004" s="58">
        <v>91970</v>
      </c>
      <c r="B3004" s="58" t="s">
        <v>9368</v>
      </c>
      <c r="C3004" s="58" t="s">
        <v>130</v>
      </c>
      <c r="D3004" s="60">
        <v>65.739999999999995</v>
      </c>
    </row>
    <row r="3005" spans="1:4" ht="13.5" x14ac:dyDescent="0.25">
      <c r="A3005" s="58">
        <v>91971</v>
      </c>
      <c r="B3005" s="58" t="s">
        <v>9369</v>
      </c>
      <c r="C3005" s="58" t="s">
        <v>130</v>
      </c>
      <c r="D3005" s="60">
        <v>78.38</v>
      </c>
    </row>
    <row r="3006" spans="1:4" ht="13.5" x14ac:dyDescent="0.25">
      <c r="A3006" s="58">
        <v>91972</v>
      </c>
      <c r="B3006" s="58" t="s">
        <v>9370</v>
      </c>
      <c r="C3006" s="58" t="s">
        <v>130</v>
      </c>
      <c r="D3006" s="60">
        <v>71.41</v>
      </c>
    </row>
    <row r="3007" spans="1:4" ht="13.5" x14ac:dyDescent="0.25">
      <c r="A3007" s="58">
        <v>91973</v>
      </c>
      <c r="B3007" s="58" t="s">
        <v>9371</v>
      </c>
      <c r="C3007" s="58" t="s">
        <v>130</v>
      </c>
      <c r="D3007" s="60">
        <v>84.05</v>
      </c>
    </row>
    <row r="3008" spans="1:4" ht="13.5" x14ac:dyDescent="0.25">
      <c r="A3008" s="58">
        <v>91974</v>
      </c>
      <c r="B3008" s="58" t="s">
        <v>9372</v>
      </c>
      <c r="C3008" s="58" t="s">
        <v>130</v>
      </c>
      <c r="D3008" s="60">
        <v>60.07</v>
      </c>
    </row>
    <row r="3009" spans="1:4" ht="13.5" x14ac:dyDescent="0.25">
      <c r="A3009" s="58">
        <v>91975</v>
      </c>
      <c r="B3009" s="58" t="s">
        <v>9373</v>
      </c>
      <c r="C3009" s="58" t="s">
        <v>130</v>
      </c>
      <c r="D3009" s="60">
        <v>72.709999999999994</v>
      </c>
    </row>
    <row r="3010" spans="1:4" ht="13.5" x14ac:dyDescent="0.25">
      <c r="A3010" s="58">
        <v>91976</v>
      </c>
      <c r="B3010" s="58" t="s">
        <v>9374</v>
      </c>
      <c r="C3010" s="58" t="s">
        <v>130</v>
      </c>
      <c r="D3010" s="60">
        <v>88.87</v>
      </c>
    </row>
    <row r="3011" spans="1:4" ht="13.5" x14ac:dyDescent="0.25">
      <c r="A3011" s="58">
        <v>91977</v>
      </c>
      <c r="B3011" s="58" t="s">
        <v>9375</v>
      </c>
      <c r="C3011" s="58" t="s">
        <v>130</v>
      </c>
      <c r="D3011" s="60">
        <v>101.51</v>
      </c>
    </row>
    <row r="3012" spans="1:4" ht="13.5" x14ac:dyDescent="0.25">
      <c r="A3012" s="58">
        <v>91978</v>
      </c>
      <c r="B3012" s="58" t="s">
        <v>9376</v>
      </c>
      <c r="C3012" s="58" t="s">
        <v>130</v>
      </c>
      <c r="D3012" s="60">
        <v>37.049999999999997</v>
      </c>
    </row>
    <row r="3013" spans="1:4" ht="13.5" x14ac:dyDescent="0.25">
      <c r="A3013" s="58">
        <v>91979</v>
      </c>
      <c r="B3013" s="58" t="s">
        <v>9377</v>
      </c>
      <c r="C3013" s="58" t="s">
        <v>130</v>
      </c>
      <c r="D3013" s="60">
        <v>44.75</v>
      </c>
    </row>
    <row r="3014" spans="1:4" ht="13.5" x14ac:dyDescent="0.25">
      <c r="A3014" s="58">
        <v>91980</v>
      </c>
      <c r="B3014" s="58" t="s">
        <v>9378</v>
      </c>
      <c r="C3014" s="58" t="s">
        <v>130</v>
      </c>
      <c r="D3014" s="60">
        <v>35.69</v>
      </c>
    </row>
    <row r="3015" spans="1:4" ht="13.5" x14ac:dyDescent="0.25">
      <c r="A3015" s="58">
        <v>91981</v>
      </c>
      <c r="B3015" s="58" t="s">
        <v>9379</v>
      </c>
      <c r="C3015" s="58" t="s">
        <v>130</v>
      </c>
      <c r="D3015" s="60">
        <v>43.39</v>
      </c>
    </row>
    <row r="3016" spans="1:4" ht="13.5" x14ac:dyDescent="0.25">
      <c r="A3016" s="58">
        <v>91982</v>
      </c>
      <c r="B3016" s="58" t="s">
        <v>9380</v>
      </c>
      <c r="C3016" s="58" t="s">
        <v>130</v>
      </c>
      <c r="D3016" s="60">
        <v>95.16</v>
      </c>
    </row>
    <row r="3017" spans="1:4" ht="13.5" x14ac:dyDescent="0.25">
      <c r="A3017" s="58">
        <v>91983</v>
      </c>
      <c r="B3017" s="58" t="s">
        <v>9381</v>
      </c>
      <c r="C3017" s="58" t="s">
        <v>130</v>
      </c>
      <c r="D3017" s="60">
        <v>102.86</v>
      </c>
    </row>
    <row r="3018" spans="1:4" ht="13.5" x14ac:dyDescent="0.25">
      <c r="A3018" s="58">
        <v>91984</v>
      </c>
      <c r="B3018" s="58" t="s">
        <v>9382</v>
      </c>
      <c r="C3018" s="58" t="s">
        <v>130</v>
      </c>
      <c r="D3018" s="60">
        <v>15.49</v>
      </c>
    </row>
    <row r="3019" spans="1:4" ht="13.5" x14ac:dyDescent="0.25">
      <c r="A3019" s="58">
        <v>91985</v>
      </c>
      <c r="B3019" s="58" t="s">
        <v>9383</v>
      </c>
      <c r="C3019" s="58" t="s">
        <v>130</v>
      </c>
      <c r="D3019" s="60">
        <v>23.19</v>
      </c>
    </row>
    <row r="3020" spans="1:4" ht="13.5" x14ac:dyDescent="0.25">
      <c r="A3020" s="58">
        <v>91986</v>
      </c>
      <c r="B3020" s="58" t="s">
        <v>9384</v>
      </c>
      <c r="C3020" s="58" t="s">
        <v>130</v>
      </c>
      <c r="D3020" s="60">
        <v>34.81</v>
      </c>
    </row>
    <row r="3021" spans="1:4" ht="13.5" x14ac:dyDescent="0.25">
      <c r="A3021" s="58">
        <v>91987</v>
      </c>
      <c r="B3021" s="58" t="s">
        <v>9385</v>
      </c>
      <c r="C3021" s="58" t="s">
        <v>130</v>
      </c>
      <c r="D3021" s="60">
        <v>42.51</v>
      </c>
    </row>
    <row r="3022" spans="1:4" ht="13.5" x14ac:dyDescent="0.25">
      <c r="A3022" s="58">
        <v>91988</v>
      </c>
      <c r="B3022" s="58" t="s">
        <v>9386</v>
      </c>
      <c r="C3022" s="58" t="s">
        <v>130</v>
      </c>
      <c r="D3022" s="60">
        <v>20.05</v>
      </c>
    </row>
    <row r="3023" spans="1:4" ht="13.5" x14ac:dyDescent="0.25">
      <c r="A3023" s="58">
        <v>91989</v>
      </c>
      <c r="B3023" s="58" t="s">
        <v>9387</v>
      </c>
      <c r="C3023" s="58" t="s">
        <v>130</v>
      </c>
      <c r="D3023" s="60">
        <v>27.75</v>
      </c>
    </row>
    <row r="3024" spans="1:4" ht="13.5" x14ac:dyDescent="0.25">
      <c r="A3024" s="58">
        <v>91990</v>
      </c>
      <c r="B3024" s="58" t="s">
        <v>1215</v>
      </c>
      <c r="C3024" s="58" t="s">
        <v>130</v>
      </c>
      <c r="D3024" s="60">
        <v>28.7</v>
      </c>
    </row>
    <row r="3025" spans="1:4" ht="13.5" x14ac:dyDescent="0.25">
      <c r="A3025" s="58">
        <v>91991</v>
      </c>
      <c r="B3025" s="58" t="s">
        <v>9388</v>
      </c>
      <c r="C3025" s="58" t="s">
        <v>130</v>
      </c>
      <c r="D3025" s="60">
        <v>31.16</v>
      </c>
    </row>
    <row r="3026" spans="1:4" ht="13.5" x14ac:dyDescent="0.25">
      <c r="A3026" s="58">
        <v>91992</v>
      </c>
      <c r="B3026" s="58" t="s">
        <v>1214</v>
      </c>
      <c r="C3026" s="58" t="s">
        <v>130</v>
      </c>
      <c r="D3026" s="60">
        <v>36.4</v>
      </c>
    </row>
    <row r="3027" spans="1:4" ht="13.5" x14ac:dyDescent="0.25">
      <c r="A3027" s="58">
        <v>91993</v>
      </c>
      <c r="B3027" s="58" t="s">
        <v>9389</v>
      </c>
      <c r="C3027" s="58" t="s">
        <v>130</v>
      </c>
      <c r="D3027" s="60">
        <v>38.86</v>
      </c>
    </row>
    <row r="3028" spans="1:4" ht="13.5" x14ac:dyDescent="0.25">
      <c r="A3028" s="58">
        <v>91994</v>
      </c>
      <c r="B3028" s="58" t="s">
        <v>9390</v>
      </c>
      <c r="C3028" s="58" t="s">
        <v>130</v>
      </c>
      <c r="D3028" s="60">
        <v>21.15</v>
      </c>
    </row>
    <row r="3029" spans="1:4" ht="13.5" x14ac:dyDescent="0.25">
      <c r="A3029" s="58">
        <v>91995</v>
      </c>
      <c r="B3029" s="58" t="s">
        <v>9391</v>
      </c>
      <c r="C3029" s="58" t="s">
        <v>130</v>
      </c>
      <c r="D3029" s="60">
        <v>23.61</v>
      </c>
    </row>
    <row r="3030" spans="1:4" ht="13.5" x14ac:dyDescent="0.25">
      <c r="A3030" s="58">
        <v>91996</v>
      </c>
      <c r="B3030" s="58" t="s">
        <v>9392</v>
      </c>
      <c r="C3030" s="58" t="s">
        <v>130</v>
      </c>
      <c r="D3030" s="60">
        <v>28.85</v>
      </c>
    </row>
    <row r="3031" spans="1:4" ht="13.5" x14ac:dyDescent="0.25">
      <c r="A3031" s="58">
        <v>91997</v>
      </c>
      <c r="B3031" s="58" t="s">
        <v>9393</v>
      </c>
      <c r="C3031" s="58" t="s">
        <v>130</v>
      </c>
      <c r="D3031" s="60">
        <v>31.31</v>
      </c>
    </row>
    <row r="3032" spans="1:4" ht="13.5" x14ac:dyDescent="0.25">
      <c r="A3032" s="58">
        <v>91998</v>
      </c>
      <c r="B3032" s="58" t="s">
        <v>9394</v>
      </c>
      <c r="C3032" s="58" t="s">
        <v>130</v>
      </c>
      <c r="D3032" s="60">
        <v>18.23</v>
      </c>
    </row>
    <row r="3033" spans="1:4" ht="13.5" x14ac:dyDescent="0.25">
      <c r="A3033" s="58">
        <v>91999</v>
      </c>
      <c r="B3033" s="58" t="s">
        <v>9395</v>
      </c>
      <c r="C3033" s="58" t="s">
        <v>130</v>
      </c>
      <c r="D3033" s="60">
        <v>20.69</v>
      </c>
    </row>
    <row r="3034" spans="1:4" ht="13.5" x14ac:dyDescent="0.25">
      <c r="A3034" s="58">
        <v>92000</v>
      </c>
      <c r="B3034" s="58" t="s">
        <v>204</v>
      </c>
      <c r="C3034" s="58" t="s">
        <v>130</v>
      </c>
      <c r="D3034" s="60">
        <v>25.93</v>
      </c>
    </row>
    <row r="3035" spans="1:4" ht="13.5" x14ac:dyDescent="0.25">
      <c r="A3035" s="58">
        <v>92001</v>
      </c>
      <c r="B3035" s="58" t="s">
        <v>9396</v>
      </c>
      <c r="C3035" s="58" t="s">
        <v>130</v>
      </c>
      <c r="D3035" s="60">
        <v>28.39</v>
      </c>
    </row>
    <row r="3036" spans="1:4" ht="13.5" x14ac:dyDescent="0.25">
      <c r="A3036" s="58">
        <v>92002</v>
      </c>
      <c r="B3036" s="58" t="s">
        <v>9397</v>
      </c>
      <c r="C3036" s="58" t="s">
        <v>130</v>
      </c>
      <c r="D3036" s="60">
        <v>39.869999999999997</v>
      </c>
    </row>
    <row r="3037" spans="1:4" ht="13.5" x14ac:dyDescent="0.25">
      <c r="A3037" s="58">
        <v>92003</v>
      </c>
      <c r="B3037" s="58" t="s">
        <v>9398</v>
      </c>
      <c r="C3037" s="58" t="s">
        <v>130</v>
      </c>
      <c r="D3037" s="60">
        <v>44.79</v>
      </c>
    </row>
    <row r="3038" spans="1:4" ht="13.5" x14ac:dyDescent="0.25">
      <c r="A3038" s="58">
        <v>92004</v>
      </c>
      <c r="B3038" s="58" t="s">
        <v>9399</v>
      </c>
      <c r="C3038" s="58" t="s">
        <v>130</v>
      </c>
      <c r="D3038" s="60">
        <v>47.57</v>
      </c>
    </row>
    <row r="3039" spans="1:4" ht="13.5" x14ac:dyDescent="0.25">
      <c r="A3039" s="58">
        <v>92005</v>
      </c>
      <c r="B3039" s="58" t="s">
        <v>9400</v>
      </c>
      <c r="C3039" s="58" t="s">
        <v>130</v>
      </c>
      <c r="D3039" s="60">
        <v>52.49</v>
      </c>
    </row>
    <row r="3040" spans="1:4" ht="13.5" x14ac:dyDescent="0.25">
      <c r="A3040" s="58">
        <v>92006</v>
      </c>
      <c r="B3040" s="58" t="s">
        <v>1212</v>
      </c>
      <c r="C3040" s="58" t="s">
        <v>130</v>
      </c>
      <c r="D3040" s="60">
        <v>34.01</v>
      </c>
    </row>
    <row r="3041" spans="1:4" ht="13.5" x14ac:dyDescent="0.25">
      <c r="A3041" s="58">
        <v>92007</v>
      </c>
      <c r="B3041" s="58" t="s">
        <v>9401</v>
      </c>
      <c r="C3041" s="58" t="s">
        <v>130</v>
      </c>
      <c r="D3041" s="60">
        <v>38.93</v>
      </c>
    </row>
    <row r="3042" spans="1:4" ht="13.5" x14ac:dyDescent="0.25">
      <c r="A3042" s="58">
        <v>92008</v>
      </c>
      <c r="B3042" s="58" t="s">
        <v>242</v>
      </c>
      <c r="C3042" s="58" t="s">
        <v>130</v>
      </c>
      <c r="D3042" s="60">
        <v>41.71</v>
      </c>
    </row>
    <row r="3043" spans="1:4" ht="13.5" x14ac:dyDescent="0.25">
      <c r="A3043" s="58">
        <v>92009</v>
      </c>
      <c r="B3043" s="58" t="s">
        <v>9402</v>
      </c>
      <c r="C3043" s="58" t="s">
        <v>130</v>
      </c>
      <c r="D3043" s="60">
        <v>46.63</v>
      </c>
    </row>
    <row r="3044" spans="1:4" ht="13.5" x14ac:dyDescent="0.25">
      <c r="A3044" s="58">
        <v>92010</v>
      </c>
      <c r="B3044" s="58" t="s">
        <v>9403</v>
      </c>
      <c r="C3044" s="58" t="s">
        <v>130</v>
      </c>
      <c r="D3044" s="60">
        <v>58.59</v>
      </c>
    </row>
    <row r="3045" spans="1:4" ht="13.5" x14ac:dyDescent="0.25">
      <c r="A3045" s="58">
        <v>92011</v>
      </c>
      <c r="B3045" s="58" t="s">
        <v>9404</v>
      </c>
      <c r="C3045" s="58" t="s">
        <v>130</v>
      </c>
      <c r="D3045" s="60">
        <v>65.97</v>
      </c>
    </row>
    <row r="3046" spans="1:4" ht="13.5" x14ac:dyDescent="0.25">
      <c r="A3046" s="58">
        <v>92012</v>
      </c>
      <c r="B3046" s="58" t="s">
        <v>9405</v>
      </c>
      <c r="C3046" s="58" t="s">
        <v>130</v>
      </c>
      <c r="D3046" s="60">
        <v>66.290000000000006</v>
      </c>
    </row>
    <row r="3047" spans="1:4" ht="13.5" x14ac:dyDescent="0.25">
      <c r="A3047" s="58">
        <v>92013</v>
      </c>
      <c r="B3047" s="58" t="s">
        <v>9406</v>
      </c>
      <c r="C3047" s="58" t="s">
        <v>130</v>
      </c>
      <c r="D3047" s="60">
        <v>73.67</v>
      </c>
    </row>
    <row r="3048" spans="1:4" ht="13.5" x14ac:dyDescent="0.25">
      <c r="A3048" s="58">
        <v>92014</v>
      </c>
      <c r="B3048" s="58" t="s">
        <v>9407</v>
      </c>
      <c r="C3048" s="58" t="s">
        <v>130</v>
      </c>
      <c r="D3048" s="60">
        <v>49.8</v>
      </c>
    </row>
    <row r="3049" spans="1:4" ht="13.5" x14ac:dyDescent="0.25">
      <c r="A3049" s="58">
        <v>92015</v>
      </c>
      <c r="B3049" s="58" t="s">
        <v>9408</v>
      </c>
      <c r="C3049" s="58" t="s">
        <v>130</v>
      </c>
      <c r="D3049" s="60">
        <v>57.18</v>
      </c>
    </row>
    <row r="3050" spans="1:4" ht="13.5" x14ac:dyDescent="0.25">
      <c r="A3050" s="58">
        <v>92016</v>
      </c>
      <c r="B3050" s="58" t="s">
        <v>9409</v>
      </c>
      <c r="C3050" s="58" t="s">
        <v>130</v>
      </c>
      <c r="D3050" s="60">
        <v>57.5</v>
      </c>
    </row>
    <row r="3051" spans="1:4" ht="13.5" x14ac:dyDescent="0.25">
      <c r="A3051" s="58">
        <v>92017</v>
      </c>
      <c r="B3051" s="58" t="s">
        <v>9410</v>
      </c>
      <c r="C3051" s="58" t="s">
        <v>130</v>
      </c>
      <c r="D3051" s="60">
        <v>64.88</v>
      </c>
    </row>
    <row r="3052" spans="1:4" ht="13.5" x14ac:dyDescent="0.25">
      <c r="A3052" s="58">
        <v>92018</v>
      </c>
      <c r="B3052" s="58" t="s">
        <v>9411</v>
      </c>
      <c r="C3052" s="58" t="s">
        <v>130</v>
      </c>
      <c r="D3052" s="60">
        <v>65.989999999999995</v>
      </c>
    </row>
    <row r="3053" spans="1:4" ht="13.5" x14ac:dyDescent="0.25">
      <c r="A3053" s="58">
        <v>92019</v>
      </c>
      <c r="B3053" s="58" t="s">
        <v>9412</v>
      </c>
      <c r="C3053" s="58" t="s">
        <v>130</v>
      </c>
      <c r="D3053" s="60">
        <v>78.63</v>
      </c>
    </row>
    <row r="3054" spans="1:4" ht="13.5" x14ac:dyDescent="0.25">
      <c r="A3054" s="58">
        <v>92020</v>
      </c>
      <c r="B3054" s="58" t="s">
        <v>9413</v>
      </c>
      <c r="C3054" s="58" t="s">
        <v>130</v>
      </c>
      <c r="D3054" s="60">
        <v>97.77</v>
      </c>
    </row>
    <row r="3055" spans="1:4" ht="13.5" x14ac:dyDescent="0.25">
      <c r="A3055" s="58">
        <v>92021</v>
      </c>
      <c r="B3055" s="58" t="s">
        <v>9414</v>
      </c>
      <c r="C3055" s="58" t="s">
        <v>130</v>
      </c>
      <c r="D3055" s="60">
        <v>110.41</v>
      </c>
    </row>
    <row r="3056" spans="1:4" ht="13.5" x14ac:dyDescent="0.25">
      <c r="A3056" s="58">
        <v>92022</v>
      </c>
      <c r="B3056" s="58" t="s">
        <v>9415</v>
      </c>
      <c r="C3056" s="58" t="s">
        <v>130</v>
      </c>
      <c r="D3056" s="60">
        <v>35.47</v>
      </c>
    </row>
    <row r="3057" spans="1:4" ht="13.5" x14ac:dyDescent="0.25">
      <c r="A3057" s="58">
        <v>92023</v>
      </c>
      <c r="B3057" s="58" t="s">
        <v>243</v>
      </c>
      <c r="C3057" s="58" t="s">
        <v>130</v>
      </c>
      <c r="D3057" s="60">
        <v>43.17</v>
      </c>
    </row>
    <row r="3058" spans="1:4" ht="13.5" x14ac:dyDescent="0.25">
      <c r="A3058" s="58">
        <v>92024</v>
      </c>
      <c r="B3058" s="58" t="s">
        <v>9416</v>
      </c>
      <c r="C3058" s="58" t="s">
        <v>130</v>
      </c>
      <c r="D3058" s="60">
        <v>54.23</v>
      </c>
    </row>
    <row r="3059" spans="1:4" ht="13.5" x14ac:dyDescent="0.25">
      <c r="A3059" s="58">
        <v>92025</v>
      </c>
      <c r="B3059" s="58" t="s">
        <v>267</v>
      </c>
      <c r="C3059" s="58" t="s">
        <v>130</v>
      </c>
      <c r="D3059" s="60">
        <v>61.93</v>
      </c>
    </row>
    <row r="3060" spans="1:4" ht="13.5" x14ac:dyDescent="0.25">
      <c r="A3060" s="58">
        <v>92026</v>
      </c>
      <c r="B3060" s="58" t="s">
        <v>9417</v>
      </c>
      <c r="C3060" s="58" t="s">
        <v>130</v>
      </c>
      <c r="D3060" s="60">
        <v>49.83</v>
      </c>
    </row>
    <row r="3061" spans="1:4" ht="13.5" x14ac:dyDescent="0.25">
      <c r="A3061" s="58">
        <v>92027</v>
      </c>
      <c r="B3061" s="58" t="s">
        <v>9418</v>
      </c>
      <c r="C3061" s="58" t="s">
        <v>130</v>
      </c>
      <c r="D3061" s="60">
        <v>57.53</v>
      </c>
    </row>
    <row r="3062" spans="1:4" ht="13.5" x14ac:dyDescent="0.25">
      <c r="A3062" s="58">
        <v>92028</v>
      </c>
      <c r="B3062" s="58" t="s">
        <v>9419</v>
      </c>
      <c r="C3062" s="58" t="s">
        <v>130</v>
      </c>
      <c r="D3062" s="60">
        <v>41.14</v>
      </c>
    </row>
    <row r="3063" spans="1:4" ht="13.5" x14ac:dyDescent="0.25">
      <c r="A3063" s="58">
        <v>92029</v>
      </c>
      <c r="B3063" s="58" t="s">
        <v>9420</v>
      </c>
      <c r="C3063" s="58" t="s">
        <v>130</v>
      </c>
      <c r="D3063" s="60">
        <v>48.84</v>
      </c>
    </row>
    <row r="3064" spans="1:4" ht="13.5" x14ac:dyDescent="0.25">
      <c r="A3064" s="58">
        <v>92030</v>
      </c>
      <c r="B3064" s="58" t="s">
        <v>9421</v>
      </c>
      <c r="C3064" s="58" t="s">
        <v>130</v>
      </c>
      <c r="D3064" s="60">
        <v>59.86</v>
      </c>
    </row>
    <row r="3065" spans="1:4" ht="13.5" x14ac:dyDescent="0.25">
      <c r="A3065" s="58">
        <v>92031</v>
      </c>
      <c r="B3065" s="58" t="s">
        <v>9422</v>
      </c>
      <c r="C3065" s="58" t="s">
        <v>130</v>
      </c>
      <c r="D3065" s="60">
        <v>67.56</v>
      </c>
    </row>
    <row r="3066" spans="1:4" ht="13.5" x14ac:dyDescent="0.25">
      <c r="A3066" s="58">
        <v>92032</v>
      </c>
      <c r="B3066" s="58" t="s">
        <v>9423</v>
      </c>
      <c r="C3066" s="58" t="s">
        <v>130</v>
      </c>
      <c r="D3066" s="60">
        <v>61.13</v>
      </c>
    </row>
    <row r="3067" spans="1:4" ht="13.5" x14ac:dyDescent="0.25">
      <c r="A3067" s="58">
        <v>92033</v>
      </c>
      <c r="B3067" s="58" t="s">
        <v>9424</v>
      </c>
      <c r="C3067" s="58" t="s">
        <v>130</v>
      </c>
      <c r="D3067" s="60">
        <v>68.83</v>
      </c>
    </row>
    <row r="3068" spans="1:4" ht="13.5" x14ac:dyDescent="0.25">
      <c r="A3068" s="58">
        <v>92034</v>
      </c>
      <c r="B3068" s="58" t="s">
        <v>9425</v>
      </c>
      <c r="C3068" s="58" t="s">
        <v>130</v>
      </c>
      <c r="D3068" s="60">
        <v>55.5</v>
      </c>
    </row>
    <row r="3069" spans="1:4" ht="13.5" x14ac:dyDescent="0.25">
      <c r="A3069" s="58">
        <v>92035</v>
      </c>
      <c r="B3069" s="58" t="s">
        <v>9426</v>
      </c>
      <c r="C3069" s="58" t="s">
        <v>130</v>
      </c>
      <c r="D3069" s="60">
        <v>63.2</v>
      </c>
    </row>
    <row r="3070" spans="1:4" ht="13.5" x14ac:dyDescent="0.25">
      <c r="A3070" s="58">
        <v>97583</v>
      </c>
      <c r="B3070" s="58" t="s">
        <v>9427</v>
      </c>
      <c r="C3070" s="58" t="s">
        <v>130</v>
      </c>
      <c r="D3070" s="60">
        <v>83.2</v>
      </c>
    </row>
    <row r="3071" spans="1:4" ht="13.5" x14ac:dyDescent="0.25">
      <c r="A3071" s="58">
        <v>97584</v>
      </c>
      <c r="B3071" s="58" t="s">
        <v>9428</v>
      </c>
      <c r="C3071" s="58" t="s">
        <v>130</v>
      </c>
      <c r="D3071" s="60">
        <v>117.64</v>
      </c>
    </row>
    <row r="3072" spans="1:4" ht="13.5" x14ac:dyDescent="0.25">
      <c r="A3072" s="58">
        <v>97585</v>
      </c>
      <c r="B3072" s="58" t="s">
        <v>9429</v>
      </c>
      <c r="C3072" s="58" t="s">
        <v>130</v>
      </c>
      <c r="D3072" s="60">
        <v>112.62</v>
      </c>
    </row>
    <row r="3073" spans="1:4" ht="13.5" x14ac:dyDescent="0.25">
      <c r="A3073" s="58">
        <v>97586</v>
      </c>
      <c r="B3073" s="58" t="s">
        <v>218</v>
      </c>
      <c r="C3073" s="58" t="s">
        <v>130</v>
      </c>
      <c r="D3073" s="60">
        <v>154.21</v>
      </c>
    </row>
    <row r="3074" spans="1:4" ht="13.5" x14ac:dyDescent="0.25">
      <c r="A3074" s="58">
        <v>97587</v>
      </c>
      <c r="B3074" s="58" t="s">
        <v>9430</v>
      </c>
      <c r="C3074" s="58" t="s">
        <v>130</v>
      </c>
      <c r="D3074" s="60">
        <v>284.83999999999997</v>
      </c>
    </row>
    <row r="3075" spans="1:4" ht="13.5" x14ac:dyDescent="0.25">
      <c r="A3075" s="58">
        <v>97589</v>
      </c>
      <c r="B3075" s="58" t="s">
        <v>9431</v>
      </c>
      <c r="C3075" s="58" t="s">
        <v>130</v>
      </c>
      <c r="D3075" s="60">
        <v>33.700000000000003</v>
      </c>
    </row>
    <row r="3076" spans="1:4" ht="13.5" x14ac:dyDescent="0.25">
      <c r="A3076" s="58">
        <v>97590</v>
      </c>
      <c r="B3076" s="58" t="s">
        <v>9432</v>
      </c>
      <c r="C3076" s="58" t="s">
        <v>130</v>
      </c>
      <c r="D3076" s="60">
        <v>91.17</v>
      </c>
    </row>
    <row r="3077" spans="1:4" ht="13.5" x14ac:dyDescent="0.25">
      <c r="A3077" s="58">
        <v>97591</v>
      </c>
      <c r="B3077" s="58" t="s">
        <v>9433</v>
      </c>
      <c r="C3077" s="58" t="s">
        <v>130</v>
      </c>
      <c r="D3077" s="60">
        <v>117.02</v>
      </c>
    </row>
    <row r="3078" spans="1:4" ht="13.5" x14ac:dyDescent="0.25">
      <c r="A3078" s="58">
        <v>97593</v>
      </c>
      <c r="B3078" s="58" t="s">
        <v>260</v>
      </c>
      <c r="C3078" s="58" t="s">
        <v>130</v>
      </c>
      <c r="D3078" s="60">
        <v>135.97</v>
      </c>
    </row>
    <row r="3079" spans="1:4" ht="13.5" x14ac:dyDescent="0.25">
      <c r="A3079" s="58">
        <v>97594</v>
      </c>
      <c r="B3079" s="58" t="s">
        <v>9434</v>
      </c>
      <c r="C3079" s="58" t="s">
        <v>130</v>
      </c>
      <c r="D3079" s="60">
        <v>118.55</v>
      </c>
    </row>
    <row r="3080" spans="1:4" ht="13.5" x14ac:dyDescent="0.25">
      <c r="A3080" s="58">
        <v>97595</v>
      </c>
      <c r="B3080" s="58" t="s">
        <v>9435</v>
      </c>
      <c r="C3080" s="58" t="s">
        <v>130</v>
      </c>
      <c r="D3080" s="60">
        <v>98.02</v>
      </c>
    </row>
    <row r="3081" spans="1:4" ht="13.5" x14ac:dyDescent="0.25">
      <c r="A3081" s="58">
        <v>97596</v>
      </c>
      <c r="B3081" s="58" t="s">
        <v>9436</v>
      </c>
      <c r="C3081" s="58" t="s">
        <v>130</v>
      </c>
      <c r="D3081" s="60">
        <v>66.98</v>
      </c>
    </row>
    <row r="3082" spans="1:4" ht="13.5" x14ac:dyDescent="0.25">
      <c r="A3082" s="58">
        <v>97597</v>
      </c>
      <c r="B3082" s="58" t="s">
        <v>1221</v>
      </c>
      <c r="C3082" s="58" t="s">
        <v>130</v>
      </c>
      <c r="D3082" s="60">
        <v>67.72</v>
      </c>
    </row>
    <row r="3083" spans="1:4" ht="13.5" x14ac:dyDescent="0.25">
      <c r="A3083" s="58">
        <v>97598</v>
      </c>
      <c r="B3083" s="58" t="s">
        <v>9437</v>
      </c>
      <c r="C3083" s="58" t="s">
        <v>130</v>
      </c>
      <c r="D3083" s="60">
        <v>63.75</v>
      </c>
    </row>
    <row r="3084" spans="1:4" ht="13.5" x14ac:dyDescent="0.25">
      <c r="A3084" s="58">
        <v>97599</v>
      </c>
      <c r="B3084" s="58" t="s">
        <v>1412</v>
      </c>
      <c r="C3084" s="58" t="s">
        <v>130</v>
      </c>
      <c r="D3084" s="60">
        <v>27.9</v>
      </c>
    </row>
    <row r="3085" spans="1:4" ht="13.5" x14ac:dyDescent="0.25">
      <c r="A3085" s="58">
        <v>97609</v>
      </c>
      <c r="B3085" s="58" t="s">
        <v>9438</v>
      </c>
      <c r="C3085" s="58" t="s">
        <v>130</v>
      </c>
      <c r="D3085" s="60">
        <v>15.12</v>
      </c>
    </row>
    <row r="3086" spans="1:4" ht="13.5" x14ac:dyDescent="0.25">
      <c r="A3086" s="58">
        <v>97610</v>
      </c>
      <c r="B3086" s="58" t="s">
        <v>9439</v>
      </c>
      <c r="C3086" s="58" t="s">
        <v>130</v>
      </c>
      <c r="D3086" s="60">
        <v>16.3</v>
      </c>
    </row>
    <row r="3087" spans="1:4" ht="13.5" x14ac:dyDescent="0.25">
      <c r="A3087" s="58">
        <v>97611</v>
      </c>
      <c r="B3087" s="58" t="s">
        <v>261</v>
      </c>
      <c r="C3087" s="58" t="s">
        <v>130</v>
      </c>
      <c r="D3087" s="60">
        <v>18.38</v>
      </c>
    </row>
    <row r="3088" spans="1:4" ht="13.5" x14ac:dyDescent="0.25">
      <c r="A3088" s="58">
        <v>97612</v>
      </c>
      <c r="B3088" s="58" t="s">
        <v>262</v>
      </c>
      <c r="C3088" s="58" t="s">
        <v>130</v>
      </c>
      <c r="D3088" s="60">
        <v>19.95</v>
      </c>
    </row>
    <row r="3089" spans="1:4" ht="13.5" x14ac:dyDescent="0.25">
      <c r="A3089" s="58">
        <v>97613</v>
      </c>
      <c r="B3089" s="58" t="s">
        <v>9440</v>
      </c>
      <c r="C3089" s="58" t="s">
        <v>130</v>
      </c>
      <c r="D3089" s="60">
        <v>25.14</v>
      </c>
    </row>
    <row r="3090" spans="1:4" ht="13.5" x14ac:dyDescent="0.25">
      <c r="A3090" s="58">
        <v>97614</v>
      </c>
      <c r="B3090" s="58" t="s">
        <v>9441</v>
      </c>
      <c r="C3090" s="58" t="s">
        <v>130</v>
      </c>
      <c r="D3090" s="60">
        <v>43.88</v>
      </c>
    </row>
    <row r="3091" spans="1:4" ht="13.5" x14ac:dyDescent="0.25">
      <c r="A3091" s="58">
        <v>97615</v>
      </c>
      <c r="B3091" s="58" t="s">
        <v>9442</v>
      </c>
      <c r="C3091" s="58" t="s">
        <v>130</v>
      </c>
      <c r="D3091" s="60">
        <v>48.56</v>
      </c>
    </row>
    <row r="3092" spans="1:4" ht="13.5" x14ac:dyDescent="0.25">
      <c r="A3092" s="58">
        <v>97616</v>
      </c>
      <c r="B3092" s="58" t="s">
        <v>9443</v>
      </c>
      <c r="C3092" s="58" t="s">
        <v>130</v>
      </c>
      <c r="D3092" s="60">
        <v>56.37</v>
      </c>
    </row>
    <row r="3093" spans="1:4" ht="13.5" x14ac:dyDescent="0.25">
      <c r="A3093" s="58">
        <v>97617</v>
      </c>
      <c r="B3093" s="58" t="s">
        <v>9444</v>
      </c>
      <c r="C3093" s="58" t="s">
        <v>130</v>
      </c>
      <c r="D3093" s="60">
        <v>56.13</v>
      </c>
    </row>
    <row r="3094" spans="1:4" ht="13.5" x14ac:dyDescent="0.25">
      <c r="A3094" s="58">
        <v>97618</v>
      </c>
      <c r="B3094" s="58" t="s">
        <v>9445</v>
      </c>
      <c r="C3094" s="58" t="s">
        <v>130</v>
      </c>
      <c r="D3094" s="60">
        <v>50.76</v>
      </c>
    </row>
    <row r="3095" spans="1:4" ht="13.5" x14ac:dyDescent="0.25">
      <c r="A3095" s="58">
        <v>100902</v>
      </c>
      <c r="B3095" s="58" t="s">
        <v>9446</v>
      </c>
      <c r="C3095" s="58" t="s">
        <v>130</v>
      </c>
      <c r="D3095" s="60">
        <v>24.18</v>
      </c>
    </row>
    <row r="3096" spans="1:4" ht="13.5" x14ac:dyDescent="0.25">
      <c r="A3096" s="58">
        <v>100903</v>
      </c>
      <c r="B3096" s="58" t="s">
        <v>9447</v>
      </c>
      <c r="C3096" s="58" t="s">
        <v>130</v>
      </c>
      <c r="D3096" s="60">
        <v>29.4</v>
      </c>
    </row>
    <row r="3097" spans="1:4" ht="13.5" x14ac:dyDescent="0.25">
      <c r="A3097" s="58">
        <v>100904</v>
      </c>
      <c r="B3097" s="58" t="s">
        <v>9448</v>
      </c>
      <c r="C3097" s="58" t="s">
        <v>130</v>
      </c>
      <c r="D3097" s="60">
        <v>83.2</v>
      </c>
    </row>
    <row r="3098" spans="1:4" ht="13.5" x14ac:dyDescent="0.25">
      <c r="A3098" s="58">
        <v>100905</v>
      </c>
      <c r="B3098" s="58" t="s">
        <v>9449</v>
      </c>
      <c r="C3098" s="58" t="s">
        <v>130</v>
      </c>
      <c r="D3098" s="60">
        <v>225.25</v>
      </c>
    </row>
    <row r="3099" spans="1:4" ht="13.5" x14ac:dyDescent="0.25">
      <c r="A3099" s="58">
        <v>100906</v>
      </c>
      <c r="B3099" s="58" t="s">
        <v>9450</v>
      </c>
      <c r="C3099" s="58" t="s">
        <v>130</v>
      </c>
      <c r="D3099" s="60">
        <v>308.43</v>
      </c>
    </row>
    <row r="3100" spans="1:4" ht="13.5" x14ac:dyDescent="0.25">
      <c r="A3100" s="58">
        <v>100919</v>
      </c>
      <c r="B3100" s="58" t="s">
        <v>9451</v>
      </c>
      <c r="C3100" s="58" t="s">
        <v>130</v>
      </c>
      <c r="D3100" s="60">
        <v>50.01</v>
      </c>
    </row>
    <row r="3101" spans="1:4" ht="13.5" x14ac:dyDescent="0.25">
      <c r="A3101" s="58">
        <v>100920</v>
      </c>
      <c r="B3101" s="58" t="s">
        <v>9452</v>
      </c>
      <c r="C3101" s="58" t="s">
        <v>130</v>
      </c>
      <c r="D3101" s="60">
        <v>84.58</v>
      </c>
    </row>
    <row r="3102" spans="1:4" ht="13.5" x14ac:dyDescent="0.25">
      <c r="A3102" s="58">
        <v>100921</v>
      </c>
      <c r="B3102" s="58" t="s">
        <v>9453</v>
      </c>
      <c r="C3102" s="58" t="s">
        <v>130</v>
      </c>
      <c r="D3102" s="60">
        <v>60.78</v>
      </c>
    </row>
    <row r="3103" spans="1:4" ht="13.5" x14ac:dyDescent="0.25">
      <c r="A3103" s="58">
        <v>100922</v>
      </c>
      <c r="B3103" s="58" t="s">
        <v>9454</v>
      </c>
      <c r="C3103" s="58" t="s">
        <v>130</v>
      </c>
      <c r="D3103" s="60">
        <v>43.8</v>
      </c>
    </row>
    <row r="3104" spans="1:4" ht="13.5" x14ac:dyDescent="0.25">
      <c r="A3104" s="58">
        <v>100923</v>
      </c>
      <c r="B3104" s="58" t="s">
        <v>9455</v>
      </c>
      <c r="C3104" s="58" t="s">
        <v>130</v>
      </c>
      <c r="D3104" s="60">
        <v>51.22</v>
      </c>
    </row>
    <row r="3105" spans="1:4" ht="13.5" x14ac:dyDescent="0.25">
      <c r="A3105" s="58">
        <v>103782</v>
      </c>
      <c r="B3105" s="58" t="s">
        <v>9456</v>
      </c>
      <c r="C3105" s="58" t="s">
        <v>130</v>
      </c>
      <c r="D3105" s="60">
        <v>35.51</v>
      </c>
    </row>
    <row r="3106" spans="1:4" ht="13.5" x14ac:dyDescent="0.25">
      <c r="A3106" s="58">
        <v>101489</v>
      </c>
      <c r="B3106" s="58" t="s">
        <v>9457</v>
      </c>
      <c r="C3106" s="58" t="s">
        <v>130</v>
      </c>
      <c r="D3106" s="61">
        <v>1254.97</v>
      </c>
    </row>
    <row r="3107" spans="1:4" ht="13.5" x14ac:dyDescent="0.25">
      <c r="A3107" s="58">
        <v>101490</v>
      </c>
      <c r="B3107" s="58" t="s">
        <v>9458</v>
      </c>
      <c r="C3107" s="58" t="s">
        <v>130</v>
      </c>
      <c r="D3107" s="61">
        <v>1342.09</v>
      </c>
    </row>
    <row r="3108" spans="1:4" ht="13.5" x14ac:dyDescent="0.25">
      <c r="A3108" s="58">
        <v>101491</v>
      </c>
      <c r="B3108" s="58" t="s">
        <v>9459</v>
      </c>
      <c r="C3108" s="58" t="s">
        <v>130</v>
      </c>
      <c r="D3108" s="61">
        <v>1379.38</v>
      </c>
    </row>
    <row r="3109" spans="1:4" ht="13.5" x14ac:dyDescent="0.25">
      <c r="A3109" s="58">
        <v>101492</v>
      </c>
      <c r="B3109" s="58" t="s">
        <v>9460</v>
      </c>
      <c r="C3109" s="58" t="s">
        <v>130</v>
      </c>
      <c r="D3109" s="61">
        <v>1514.76</v>
      </c>
    </row>
    <row r="3110" spans="1:4" ht="13.5" x14ac:dyDescent="0.25">
      <c r="A3110" s="58">
        <v>101493</v>
      </c>
      <c r="B3110" s="58" t="s">
        <v>9461</v>
      </c>
      <c r="C3110" s="58" t="s">
        <v>130</v>
      </c>
      <c r="D3110" s="61">
        <v>1243.5999999999999</v>
      </c>
    </row>
    <row r="3111" spans="1:4" ht="13.5" x14ac:dyDescent="0.25">
      <c r="A3111" s="58">
        <v>101494</v>
      </c>
      <c r="B3111" s="58" t="s">
        <v>9462</v>
      </c>
      <c r="C3111" s="58" t="s">
        <v>130</v>
      </c>
      <c r="D3111" s="61">
        <v>1330.72</v>
      </c>
    </row>
    <row r="3112" spans="1:4" ht="13.5" x14ac:dyDescent="0.25">
      <c r="A3112" s="58">
        <v>101495</v>
      </c>
      <c r="B3112" s="58" t="s">
        <v>9463</v>
      </c>
      <c r="C3112" s="58" t="s">
        <v>130</v>
      </c>
      <c r="D3112" s="61">
        <v>1368.01</v>
      </c>
    </row>
    <row r="3113" spans="1:4" ht="13.5" x14ac:dyDescent="0.25">
      <c r="A3113" s="58">
        <v>101496</v>
      </c>
      <c r="B3113" s="58" t="s">
        <v>9464</v>
      </c>
      <c r="C3113" s="58" t="s">
        <v>130</v>
      </c>
      <c r="D3113" s="61">
        <v>1503.39</v>
      </c>
    </row>
    <row r="3114" spans="1:4" ht="13.5" x14ac:dyDescent="0.25">
      <c r="A3114" s="58">
        <v>101497</v>
      </c>
      <c r="B3114" s="58" t="s">
        <v>9465</v>
      </c>
      <c r="C3114" s="58" t="s">
        <v>130</v>
      </c>
      <c r="D3114" s="61">
        <v>1470.18</v>
      </c>
    </row>
    <row r="3115" spans="1:4" ht="13.5" x14ac:dyDescent="0.25">
      <c r="A3115" s="58">
        <v>101498</v>
      </c>
      <c r="B3115" s="58" t="s">
        <v>9466</v>
      </c>
      <c r="C3115" s="58" t="s">
        <v>130</v>
      </c>
      <c r="D3115" s="61">
        <v>1602.05</v>
      </c>
    </row>
    <row r="3116" spans="1:4" ht="13.5" x14ac:dyDescent="0.25">
      <c r="A3116" s="58">
        <v>101499</v>
      </c>
      <c r="B3116" s="58" t="s">
        <v>9467</v>
      </c>
      <c r="C3116" s="58" t="s">
        <v>130</v>
      </c>
      <c r="D3116" s="61">
        <v>1658.49</v>
      </c>
    </row>
    <row r="3117" spans="1:4" ht="13.5" x14ac:dyDescent="0.25">
      <c r="A3117" s="58">
        <v>101500</v>
      </c>
      <c r="B3117" s="58" t="s">
        <v>9468</v>
      </c>
      <c r="C3117" s="58" t="s">
        <v>130</v>
      </c>
      <c r="D3117" s="61">
        <v>1849.07</v>
      </c>
    </row>
    <row r="3118" spans="1:4" ht="13.5" x14ac:dyDescent="0.25">
      <c r="A3118" s="58">
        <v>101501</v>
      </c>
      <c r="B3118" s="58" t="s">
        <v>9469</v>
      </c>
      <c r="C3118" s="58" t="s">
        <v>130</v>
      </c>
      <c r="D3118" s="61">
        <v>1466.13</v>
      </c>
    </row>
    <row r="3119" spans="1:4" ht="13.5" x14ac:dyDescent="0.25">
      <c r="A3119" s="58">
        <v>101502</v>
      </c>
      <c r="B3119" s="58" t="s">
        <v>9470</v>
      </c>
      <c r="C3119" s="58" t="s">
        <v>130</v>
      </c>
      <c r="D3119" s="61">
        <v>1598</v>
      </c>
    </row>
    <row r="3120" spans="1:4" ht="13.5" x14ac:dyDescent="0.25">
      <c r="A3120" s="58">
        <v>101503</v>
      </c>
      <c r="B3120" s="58" t="s">
        <v>9471</v>
      </c>
      <c r="C3120" s="58" t="s">
        <v>130</v>
      </c>
      <c r="D3120" s="61">
        <v>1654.44</v>
      </c>
    </row>
    <row r="3121" spans="1:4" ht="13.5" x14ac:dyDescent="0.25">
      <c r="A3121" s="58">
        <v>101504</v>
      </c>
      <c r="B3121" s="58" t="s">
        <v>9472</v>
      </c>
      <c r="C3121" s="58" t="s">
        <v>130</v>
      </c>
      <c r="D3121" s="61">
        <v>1845.02</v>
      </c>
    </row>
    <row r="3122" spans="1:4" ht="13.5" x14ac:dyDescent="0.25">
      <c r="A3122" s="58">
        <v>101505</v>
      </c>
      <c r="B3122" s="58" t="s">
        <v>9473</v>
      </c>
      <c r="C3122" s="58" t="s">
        <v>130</v>
      </c>
      <c r="D3122" s="61">
        <v>1569.88</v>
      </c>
    </row>
    <row r="3123" spans="1:4" ht="13.5" x14ac:dyDescent="0.25">
      <c r="A3123" s="58">
        <v>101506</v>
      </c>
      <c r="B3123" s="58" t="s">
        <v>9474</v>
      </c>
      <c r="C3123" s="58" t="s">
        <v>130</v>
      </c>
      <c r="D3123" s="61">
        <v>1745.71</v>
      </c>
    </row>
    <row r="3124" spans="1:4" ht="13.5" x14ac:dyDescent="0.25">
      <c r="A3124" s="58">
        <v>101507</v>
      </c>
      <c r="B3124" s="58" t="s">
        <v>9475</v>
      </c>
      <c r="C3124" s="58" t="s">
        <v>130</v>
      </c>
      <c r="D3124" s="61">
        <v>1820.96</v>
      </c>
    </row>
    <row r="3125" spans="1:4" ht="13.5" x14ac:dyDescent="0.25">
      <c r="A3125" s="58">
        <v>101508</v>
      </c>
      <c r="B3125" s="58" t="s">
        <v>9476</v>
      </c>
      <c r="C3125" s="58" t="s">
        <v>130</v>
      </c>
      <c r="D3125" s="61">
        <v>2065.77</v>
      </c>
    </row>
    <row r="3126" spans="1:4" ht="13.5" x14ac:dyDescent="0.25">
      <c r="A3126" s="58">
        <v>101509</v>
      </c>
      <c r="B3126" s="58" t="s">
        <v>9477</v>
      </c>
      <c r="C3126" s="58" t="s">
        <v>130</v>
      </c>
      <c r="D3126" s="61">
        <v>1752.14</v>
      </c>
    </row>
    <row r="3127" spans="1:4" ht="13.5" x14ac:dyDescent="0.25">
      <c r="A3127" s="58">
        <v>101510</v>
      </c>
      <c r="B3127" s="58" t="s">
        <v>9478</v>
      </c>
      <c r="C3127" s="58" t="s">
        <v>130</v>
      </c>
      <c r="D3127" s="61">
        <v>1927.97</v>
      </c>
    </row>
    <row r="3128" spans="1:4" ht="13.5" x14ac:dyDescent="0.25">
      <c r="A3128" s="58">
        <v>101511</v>
      </c>
      <c r="B3128" s="58" t="s">
        <v>9479</v>
      </c>
      <c r="C3128" s="58" t="s">
        <v>130</v>
      </c>
      <c r="D3128" s="61">
        <v>2003.22</v>
      </c>
    </row>
    <row r="3129" spans="1:4" ht="13.5" x14ac:dyDescent="0.25">
      <c r="A3129" s="58">
        <v>101512</v>
      </c>
      <c r="B3129" s="58" t="s">
        <v>9480</v>
      </c>
      <c r="C3129" s="58" t="s">
        <v>130</v>
      </c>
      <c r="D3129" s="61">
        <v>2248.0300000000002</v>
      </c>
    </row>
    <row r="3130" spans="1:4" ht="13.5" x14ac:dyDescent="0.25">
      <c r="A3130" s="58">
        <v>101513</v>
      </c>
      <c r="B3130" s="58" t="s">
        <v>9481</v>
      </c>
      <c r="C3130" s="58" t="s">
        <v>130</v>
      </c>
      <c r="D3130" s="60">
        <v>741.43</v>
      </c>
    </row>
    <row r="3131" spans="1:4" ht="13.5" x14ac:dyDescent="0.25">
      <c r="A3131" s="58">
        <v>101514</v>
      </c>
      <c r="B3131" s="58" t="s">
        <v>9482</v>
      </c>
      <c r="C3131" s="58" t="s">
        <v>130</v>
      </c>
      <c r="D3131" s="60">
        <v>845.98</v>
      </c>
    </row>
    <row r="3132" spans="1:4" ht="13.5" x14ac:dyDescent="0.25">
      <c r="A3132" s="58">
        <v>101515</v>
      </c>
      <c r="B3132" s="58" t="s">
        <v>9483</v>
      </c>
      <c r="C3132" s="58" t="s">
        <v>130</v>
      </c>
      <c r="D3132" s="60">
        <v>890.72</v>
      </c>
    </row>
    <row r="3133" spans="1:4" ht="13.5" x14ac:dyDescent="0.25">
      <c r="A3133" s="58">
        <v>101516</v>
      </c>
      <c r="B3133" s="58" t="s">
        <v>9484</v>
      </c>
      <c r="C3133" s="58" t="s">
        <v>130</v>
      </c>
      <c r="D3133" s="61">
        <v>1019.69</v>
      </c>
    </row>
    <row r="3134" spans="1:4" ht="13.5" x14ac:dyDescent="0.25">
      <c r="A3134" s="58">
        <v>101517</v>
      </c>
      <c r="B3134" s="58" t="s">
        <v>9485</v>
      </c>
      <c r="C3134" s="58" t="s">
        <v>130</v>
      </c>
      <c r="D3134" s="60">
        <v>730.06</v>
      </c>
    </row>
    <row r="3135" spans="1:4" ht="13.5" x14ac:dyDescent="0.25">
      <c r="A3135" s="58">
        <v>101518</v>
      </c>
      <c r="B3135" s="58" t="s">
        <v>9486</v>
      </c>
      <c r="C3135" s="58" t="s">
        <v>130</v>
      </c>
      <c r="D3135" s="60">
        <v>834.61</v>
      </c>
    </row>
    <row r="3136" spans="1:4" ht="13.5" x14ac:dyDescent="0.25">
      <c r="A3136" s="58">
        <v>101519</v>
      </c>
      <c r="B3136" s="58" t="s">
        <v>9487</v>
      </c>
      <c r="C3136" s="58" t="s">
        <v>130</v>
      </c>
      <c r="D3136" s="60">
        <v>879.35</v>
      </c>
    </row>
    <row r="3137" spans="1:4" ht="13.5" x14ac:dyDescent="0.25">
      <c r="A3137" s="58">
        <v>101520</v>
      </c>
      <c r="B3137" s="58" t="s">
        <v>9488</v>
      </c>
      <c r="C3137" s="58" t="s">
        <v>130</v>
      </c>
      <c r="D3137" s="61">
        <v>1008.32</v>
      </c>
    </row>
    <row r="3138" spans="1:4" ht="13.5" x14ac:dyDescent="0.25">
      <c r="A3138" s="58">
        <v>101521</v>
      </c>
      <c r="B3138" s="58" t="s">
        <v>9489</v>
      </c>
      <c r="C3138" s="58" t="s">
        <v>130</v>
      </c>
      <c r="D3138" s="60">
        <v>969.88</v>
      </c>
    </row>
    <row r="3139" spans="1:4" ht="13.5" x14ac:dyDescent="0.25">
      <c r="A3139" s="58">
        <v>101522</v>
      </c>
      <c r="B3139" s="58" t="s">
        <v>9490</v>
      </c>
      <c r="C3139" s="58" t="s">
        <v>130</v>
      </c>
      <c r="D3139" s="61">
        <v>1126.7</v>
      </c>
    </row>
    <row r="3140" spans="1:4" ht="13.5" x14ac:dyDescent="0.25">
      <c r="A3140" s="58">
        <v>101523</v>
      </c>
      <c r="B3140" s="58" t="s">
        <v>9491</v>
      </c>
      <c r="C3140" s="58" t="s">
        <v>130</v>
      </c>
      <c r="D3140" s="61">
        <v>1193.82</v>
      </c>
    </row>
    <row r="3141" spans="1:4" ht="13.5" x14ac:dyDescent="0.25">
      <c r="A3141" s="58">
        <v>101524</v>
      </c>
      <c r="B3141" s="58" t="s">
        <v>9492</v>
      </c>
      <c r="C3141" s="58" t="s">
        <v>130</v>
      </c>
      <c r="D3141" s="61">
        <v>1387.26</v>
      </c>
    </row>
    <row r="3142" spans="1:4" ht="13.5" x14ac:dyDescent="0.25">
      <c r="A3142" s="58">
        <v>101525</v>
      </c>
      <c r="B3142" s="58" t="s">
        <v>9493</v>
      </c>
      <c r="C3142" s="58" t="s">
        <v>130</v>
      </c>
      <c r="D3142" s="60">
        <v>965.83</v>
      </c>
    </row>
    <row r="3143" spans="1:4" ht="13.5" x14ac:dyDescent="0.25">
      <c r="A3143" s="58">
        <v>101526</v>
      </c>
      <c r="B3143" s="58" t="s">
        <v>9494</v>
      </c>
      <c r="C3143" s="58" t="s">
        <v>130</v>
      </c>
      <c r="D3143" s="61">
        <v>1122.6500000000001</v>
      </c>
    </row>
    <row r="3144" spans="1:4" ht="13.5" x14ac:dyDescent="0.25">
      <c r="A3144" s="58">
        <v>101527</v>
      </c>
      <c r="B3144" s="58" t="s">
        <v>9495</v>
      </c>
      <c r="C3144" s="58" t="s">
        <v>130</v>
      </c>
      <c r="D3144" s="61">
        <v>1189.77</v>
      </c>
    </row>
    <row r="3145" spans="1:4" ht="13.5" x14ac:dyDescent="0.25">
      <c r="A3145" s="58">
        <v>101528</v>
      </c>
      <c r="B3145" s="58" t="s">
        <v>9496</v>
      </c>
      <c r="C3145" s="58" t="s">
        <v>130</v>
      </c>
      <c r="D3145" s="61">
        <v>1383.21</v>
      </c>
    </row>
    <row r="3146" spans="1:4" ht="13.5" x14ac:dyDescent="0.25">
      <c r="A3146" s="58">
        <v>101529</v>
      </c>
      <c r="B3146" s="58" t="s">
        <v>9497</v>
      </c>
      <c r="C3146" s="58" t="s">
        <v>130</v>
      </c>
      <c r="D3146" s="61">
        <v>1084.21</v>
      </c>
    </row>
    <row r="3147" spans="1:4" ht="13.5" x14ac:dyDescent="0.25">
      <c r="A3147" s="58">
        <v>101530</v>
      </c>
      <c r="B3147" s="58" t="s">
        <v>9498</v>
      </c>
      <c r="C3147" s="58" t="s">
        <v>130</v>
      </c>
      <c r="D3147" s="61">
        <v>1293.3</v>
      </c>
    </row>
    <row r="3148" spans="1:4" ht="13.5" x14ac:dyDescent="0.25">
      <c r="A3148" s="58">
        <v>101531</v>
      </c>
      <c r="B3148" s="58" t="s">
        <v>9499</v>
      </c>
      <c r="C3148" s="58" t="s">
        <v>130</v>
      </c>
      <c r="D3148" s="61">
        <v>1382.79</v>
      </c>
    </row>
    <row r="3149" spans="1:4" ht="13.5" x14ac:dyDescent="0.25">
      <c r="A3149" s="58">
        <v>101532</v>
      </c>
      <c r="B3149" s="58" t="s">
        <v>9500</v>
      </c>
      <c r="C3149" s="58" t="s">
        <v>130</v>
      </c>
      <c r="D3149" s="61">
        <v>1640.72</v>
      </c>
    </row>
    <row r="3150" spans="1:4" ht="13.5" x14ac:dyDescent="0.25">
      <c r="A3150" s="58">
        <v>101533</v>
      </c>
      <c r="B3150" s="58" t="s">
        <v>9501</v>
      </c>
      <c r="C3150" s="58" t="s">
        <v>130</v>
      </c>
      <c r="D3150" s="61">
        <v>1266.47</v>
      </c>
    </row>
    <row r="3151" spans="1:4" ht="13.5" x14ac:dyDescent="0.25">
      <c r="A3151" s="58">
        <v>101534</v>
      </c>
      <c r="B3151" s="58" t="s">
        <v>9502</v>
      </c>
      <c r="C3151" s="58" t="s">
        <v>130</v>
      </c>
      <c r="D3151" s="61">
        <v>1475.56</v>
      </c>
    </row>
    <row r="3152" spans="1:4" ht="13.5" x14ac:dyDescent="0.25">
      <c r="A3152" s="58">
        <v>101535</v>
      </c>
      <c r="B3152" s="58" t="s">
        <v>9503</v>
      </c>
      <c r="C3152" s="58" t="s">
        <v>130</v>
      </c>
      <c r="D3152" s="61">
        <v>1565.05</v>
      </c>
    </row>
    <row r="3153" spans="1:4" ht="13.5" x14ac:dyDescent="0.25">
      <c r="A3153" s="58">
        <v>101536</v>
      </c>
      <c r="B3153" s="58" t="s">
        <v>9504</v>
      </c>
      <c r="C3153" s="58" t="s">
        <v>130</v>
      </c>
      <c r="D3153" s="61">
        <v>1822.98</v>
      </c>
    </row>
    <row r="3154" spans="1:4" ht="13.5" x14ac:dyDescent="0.25">
      <c r="A3154" s="58">
        <v>101537</v>
      </c>
      <c r="B3154" s="58" t="s">
        <v>9505</v>
      </c>
      <c r="C3154" s="58" t="s">
        <v>130</v>
      </c>
      <c r="D3154" s="60">
        <v>131.44</v>
      </c>
    </row>
    <row r="3155" spans="1:4" ht="13.5" x14ac:dyDescent="0.25">
      <c r="A3155" s="58">
        <v>101538</v>
      </c>
      <c r="B3155" s="58" t="s">
        <v>9506</v>
      </c>
      <c r="C3155" s="58" t="s">
        <v>130</v>
      </c>
      <c r="D3155" s="60">
        <v>41.52</v>
      </c>
    </row>
    <row r="3156" spans="1:4" ht="13.5" x14ac:dyDescent="0.25">
      <c r="A3156" s="58">
        <v>101539</v>
      </c>
      <c r="B3156" s="58" t="s">
        <v>9507</v>
      </c>
      <c r="C3156" s="58" t="s">
        <v>130</v>
      </c>
      <c r="D3156" s="60">
        <v>68.56</v>
      </c>
    </row>
    <row r="3157" spans="1:4" ht="13.5" x14ac:dyDescent="0.25">
      <c r="A3157" s="58">
        <v>101540</v>
      </c>
      <c r="B3157" s="58" t="s">
        <v>9508</v>
      </c>
      <c r="C3157" s="58" t="s">
        <v>130</v>
      </c>
      <c r="D3157" s="60">
        <v>115.74</v>
      </c>
    </row>
    <row r="3158" spans="1:4" ht="13.5" x14ac:dyDescent="0.25">
      <c r="A3158" s="58">
        <v>101541</v>
      </c>
      <c r="B3158" s="58" t="s">
        <v>9509</v>
      </c>
      <c r="C3158" s="58" t="s">
        <v>130</v>
      </c>
      <c r="D3158" s="60">
        <v>150.91</v>
      </c>
    </row>
    <row r="3159" spans="1:4" ht="13.5" x14ac:dyDescent="0.25">
      <c r="A3159" s="58">
        <v>101542</v>
      </c>
      <c r="B3159" s="58" t="s">
        <v>9510</v>
      </c>
      <c r="C3159" s="58" t="s">
        <v>130</v>
      </c>
      <c r="D3159" s="60">
        <v>31.54</v>
      </c>
    </row>
    <row r="3160" spans="1:4" ht="13.5" x14ac:dyDescent="0.25">
      <c r="A3160" s="58">
        <v>101543</v>
      </c>
      <c r="B3160" s="58" t="s">
        <v>9511</v>
      </c>
      <c r="C3160" s="58" t="s">
        <v>130</v>
      </c>
      <c r="D3160" s="60">
        <v>56.09</v>
      </c>
    </row>
    <row r="3161" spans="1:4" ht="13.5" x14ac:dyDescent="0.25">
      <c r="A3161" s="58">
        <v>101544</v>
      </c>
      <c r="B3161" s="58" t="s">
        <v>9512</v>
      </c>
      <c r="C3161" s="58" t="s">
        <v>130</v>
      </c>
      <c r="D3161" s="60">
        <v>89.73</v>
      </c>
    </row>
    <row r="3162" spans="1:4" ht="13.5" x14ac:dyDescent="0.25">
      <c r="A3162" s="58">
        <v>101545</v>
      </c>
      <c r="B3162" s="58" t="s">
        <v>9513</v>
      </c>
      <c r="C3162" s="58" t="s">
        <v>130</v>
      </c>
      <c r="D3162" s="60">
        <v>130.19</v>
      </c>
    </row>
    <row r="3163" spans="1:4" ht="13.5" x14ac:dyDescent="0.25">
      <c r="A3163" s="58">
        <v>101546</v>
      </c>
      <c r="B3163" s="58" t="s">
        <v>9514</v>
      </c>
      <c r="C3163" s="58" t="s">
        <v>130</v>
      </c>
      <c r="D3163" s="60">
        <v>13.48</v>
      </c>
    </row>
    <row r="3164" spans="1:4" ht="13.5" x14ac:dyDescent="0.25">
      <c r="A3164" s="58">
        <v>101547</v>
      </c>
      <c r="B3164" s="58" t="s">
        <v>1327</v>
      </c>
      <c r="C3164" s="58" t="s">
        <v>130</v>
      </c>
      <c r="D3164" s="60">
        <v>40.68</v>
      </c>
    </row>
    <row r="3165" spans="1:4" ht="13.5" x14ac:dyDescent="0.25">
      <c r="A3165" s="58">
        <v>101548</v>
      </c>
      <c r="B3165" s="58" t="s">
        <v>9515</v>
      </c>
      <c r="C3165" s="58" t="s">
        <v>130</v>
      </c>
      <c r="D3165" s="60">
        <v>3.88</v>
      </c>
    </row>
    <row r="3166" spans="1:4" ht="13.5" x14ac:dyDescent="0.25">
      <c r="A3166" s="58">
        <v>101549</v>
      </c>
      <c r="B3166" s="58" t="s">
        <v>1324</v>
      </c>
      <c r="C3166" s="58" t="s">
        <v>130</v>
      </c>
      <c r="D3166" s="60">
        <v>18.54</v>
      </c>
    </row>
    <row r="3167" spans="1:4" ht="13.5" x14ac:dyDescent="0.25">
      <c r="A3167" s="58">
        <v>101553</v>
      </c>
      <c r="B3167" s="58" t="s">
        <v>1263</v>
      </c>
      <c r="C3167" s="58" t="s">
        <v>130</v>
      </c>
      <c r="D3167" s="60">
        <v>14.13</v>
      </c>
    </row>
    <row r="3168" spans="1:4" ht="13.5" x14ac:dyDescent="0.25">
      <c r="A3168" s="58">
        <v>101554</v>
      </c>
      <c r="B3168" s="58" t="s">
        <v>9516</v>
      </c>
      <c r="C3168" s="58" t="s">
        <v>130</v>
      </c>
      <c r="D3168" s="60">
        <v>10.02</v>
      </c>
    </row>
    <row r="3169" spans="1:4" ht="13.5" x14ac:dyDescent="0.25">
      <c r="A3169" s="58">
        <v>101555</v>
      </c>
      <c r="B3169" s="58" t="s">
        <v>9517</v>
      </c>
      <c r="C3169" s="58" t="s">
        <v>130</v>
      </c>
      <c r="D3169" s="60">
        <v>6.27</v>
      </c>
    </row>
    <row r="3170" spans="1:4" ht="13.5" x14ac:dyDescent="0.25">
      <c r="A3170" s="58">
        <v>101556</v>
      </c>
      <c r="B3170" s="58" t="s">
        <v>9518</v>
      </c>
      <c r="C3170" s="58" t="s">
        <v>130</v>
      </c>
      <c r="D3170" s="60">
        <v>5.67</v>
      </c>
    </row>
    <row r="3171" spans="1:4" ht="13.5" x14ac:dyDescent="0.25">
      <c r="A3171" s="58">
        <v>101560</v>
      </c>
      <c r="B3171" s="58" t="s">
        <v>9519</v>
      </c>
      <c r="C3171" s="58" t="s">
        <v>108</v>
      </c>
      <c r="D3171" s="60">
        <v>9.51</v>
      </c>
    </row>
    <row r="3172" spans="1:4" ht="13.5" x14ac:dyDescent="0.25">
      <c r="A3172" s="58">
        <v>101561</v>
      </c>
      <c r="B3172" s="58" t="s">
        <v>9520</v>
      </c>
      <c r="C3172" s="58" t="s">
        <v>108</v>
      </c>
      <c r="D3172" s="60">
        <v>15.11</v>
      </c>
    </row>
    <row r="3173" spans="1:4" ht="13.5" x14ac:dyDescent="0.25">
      <c r="A3173" s="58">
        <v>101562</v>
      </c>
      <c r="B3173" s="58" t="s">
        <v>1141</v>
      </c>
      <c r="C3173" s="58" t="s">
        <v>108</v>
      </c>
      <c r="D3173" s="60">
        <v>23.39</v>
      </c>
    </row>
    <row r="3174" spans="1:4" ht="13.5" x14ac:dyDescent="0.25">
      <c r="A3174" s="58">
        <v>101563</v>
      </c>
      <c r="B3174" s="58" t="s">
        <v>1144</v>
      </c>
      <c r="C3174" s="58" t="s">
        <v>108</v>
      </c>
      <c r="D3174" s="60">
        <v>33.04</v>
      </c>
    </row>
    <row r="3175" spans="1:4" ht="13.5" x14ac:dyDescent="0.25">
      <c r="A3175" s="58">
        <v>101564</v>
      </c>
      <c r="B3175" s="58" t="s">
        <v>1147</v>
      </c>
      <c r="C3175" s="58" t="s">
        <v>108</v>
      </c>
      <c r="D3175" s="60">
        <v>48.84</v>
      </c>
    </row>
    <row r="3176" spans="1:4" ht="13.5" x14ac:dyDescent="0.25">
      <c r="A3176" s="58">
        <v>101565</v>
      </c>
      <c r="B3176" s="58" t="s">
        <v>1150</v>
      </c>
      <c r="C3176" s="58" t="s">
        <v>108</v>
      </c>
      <c r="D3176" s="60">
        <v>68.3</v>
      </c>
    </row>
    <row r="3177" spans="1:4" ht="13.5" x14ac:dyDescent="0.25">
      <c r="A3177" s="58">
        <v>101567</v>
      </c>
      <c r="B3177" s="58" t="s">
        <v>9521</v>
      </c>
      <c r="C3177" s="58" t="s">
        <v>108</v>
      </c>
      <c r="D3177" s="60">
        <v>88.67</v>
      </c>
    </row>
    <row r="3178" spans="1:4" ht="13.5" x14ac:dyDescent="0.25">
      <c r="A3178" s="58">
        <v>101568</v>
      </c>
      <c r="B3178" s="58" t="s">
        <v>9522</v>
      </c>
      <c r="C3178" s="58" t="s">
        <v>108</v>
      </c>
      <c r="D3178" s="60">
        <v>115.93</v>
      </c>
    </row>
    <row r="3179" spans="1:4" ht="13.5" x14ac:dyDescent="0.25">
      <c r="A3179" s="58">
        <v>101626</v>
      </c>
      <c r="B3179" s="58" t="s">
        <v>9523</v>
      </c>
      <c r="C3179" s="58" t="s">
        <v>130</v>
      </c>
      <c r="D3179" s="60">
        <v>168.03</v>
      </c>
    </row>
    <row r="3180" spans="1:4" ht="13.5" x14ac:dyDescent="0.25">
      <c r="A3180" s="58">
        <v>101627</v>
      </c>
      <c r="B3180" s="58" t="s">
        <v>9524</v>
      </c>
      <c r="C3180" s="58" t="s">
        <v>130</v>
      </c>
      <c r="D3180" s="60">
        <v>262.19</v>
      </c>
    </row>
    <row r="3181" spans="1:4" ht="13.5" x14ac:dyDescent="0.25">
      <c r="A3181" s="58">
        <v>101628</v>
      </c>
      <c r="B3181" s="58" t="s">
        <v>9525</v>
      </c>
      <c r="C3181" s="58" t="s">
        <v>130</v>
      </c>
      <c r="D3181" s="60">
        <v>124.46</v>
      </c>
    </row>
    <row r="3182" spans="1:4" ht="13.5" x14ac:dyDescent="0.25">
      <c r="A3182" s="58">
        <v>101629</v>
      </c>
      <c r="B3182" s="58" t="s">
        <v>9526</v>
      </c>
      <c r="C3182" s="58" t="s">
        <v>130</v>
      </c>
      <c r="D3182" s="60">
        <v>146.9</v>
      </c>
    </row>
    <row r="3183" spans="1:4" ht="13.5" x14ac:dyDescent="0.25">
      <c r="A3183" s="58">
        <v>101630</v>
      </c>
      <c r="B3183" s="58" t="s">
        <v>9527</v>
      </c>
      <c r="C3183" s="58" t="s">
        <v>130</v>
      </c>
      <c r="D3183" s="60">
        <v>73.81</v>
      </c>
    </row>
    <row r="3184" spans="1:4" ht="13.5" x14ac:dyDescent="0.25">
      <c r="A3184" s="58">
        <v>101631</v>
      </c>
      <c r="B3184" s="58" t="s">
        <v>9528</v>
      </c>
      <c r="C3184" s="58" t="s">
        <v>130</v>
      </c>
      <c r="D3184" s="60">
        <v>35.19</v>
      </c>
    </row>
    <row r="3185" spans="1:4" ht="13.5" x14ac:dyDescent="0.25">
      <c r="A3185" s="58">
        <v>101632</v>
      </c>
      <c r="B3185" s="58" t="s">
        <v>9529</v>
      </c>
      <c r="C3185" s="58" t="s">
        <v>130</v>
      </c>
      <c r="D3185" s="60">
        <v>37.590000000000003</v>
      </c>
    </row>
    <row r="3186" spans="1:4" ht="13.5" x14ac:dyDescent="0.25">
      <c r="A3186" s="58">
        <v>101633</v>
      </c>
      <c r="B3186" s="58" t="s">
        <v>9530</v>
      </c>
      <c r="C3186" s="58" t="s">
        <v>130</v>
      </c>
      <c r="D3186" s="60">
        <v>100.94</v>
      </c>
    </row>
    <row r="3187" spans="1:4" ht="13.5" x14ac:dyDescent="0.25">
      <c r="A3187" s="58">
        <v>101636</v>
      </c>
      <c r="B3187" s="58" t="s">
        <v>9531</v>
      </c>
      <c r="C3187" s="58" t="s">
        <v>130</v>
      </c>
      <c r="D3187" s="60">
        <v>142.57</v>
      </c>
    </row>
    <row r="3188" spans="1:4" ht="13.5" x14ac:dyDescent="0.25">
      <c r="A3188" s="58">
        <v>101637</v>
      </c>
      <c r="B3188" s="58" t="s">
        <v>9532</v>
      </c>
      <c r="C3188" s="58" t="s">
        <v>130</v>
      </c>
      <c r="D3188" s="60">
        <v>137.61000000000001</v>
      </c>
    </row>
    <row r="3189" spans="1:4" ht="13.5" x14ac:dyDescent="0.25">
      <c r="A3189" s="58">
        <v>101640</v>
      </c>
      <c r="B3189" s="58" t="s">
        <v>9533</v>
      </c>
      <c r="C3189" s="58" t="s">
        <v>130</v>
      </c>
      <c r="D3189" s="60">
        <v>72.680000000000007</v>
      </c>
    </row>
    <row r="3190" spans="1:4" ht="13.5" x14ac:dyDescent="0.25">
      <c r="A3190" s="58">
        <v>101641</v>
      </c>
      <c r="B3190" s="58" t="s">
        <v>9534</v>
      </c>
      <c r="C3190" s="58" t="s">
        <v>130</v>
      </c>
      <c r="D3190" s="60">
        <v>37.67</v>
      </c>
    </row>
    <row r="3191" spans="1:4" ht="13.5" x14ac:dyDescent="0.25">
      <c r="A3191" s="58">
        <v>101642</v>
      </c>
      <c r="B3191" s="58" t="s">
        <v>9535</v>
      </c>
      <c r="C3191" s="58" t="s">
        <v>130</v>
      </c>
      <c r="D3191" s="60">
        <v>18.93</v>
      </c>
    </row>
    <row r="3192" spans="1:4" ht="13.5" x14ac:dyDescent="0.25">
      <c r="A3192" s="58">
        <v>101643</v>
      </c>
      <c r="B3192" s="58" t="s">
        <v>9536</v>
      </c>
      <c r="C3192" s="58" t="s">
        <v>130</v>
      </c>
      <c r="D3192" s="60">
        <v>32.89</v>
      </c>
    </row>
    <row r="3193" spans="1:4" ht="13.5" x14ac:dyDescent="0.25">
      <c r="A3193" s="58">
        <v>101644</v>
      </c>
      <c r="B3193" s="58" t="s">
        <v>9537</v>
      </c>
      <c r="C3193" s="58" t="s">
        <v>130</v>
      </c>
      <c r="D3193" s="60">
        <v>44.49</v>
      </c>
    </row>
    <row r="3194" spans="1:4" ht="13.5" x14ac:dyDescent="0.25">
      <c r="A3194" s="58">
        <v>101645</v>
      </c>
      <c r="B3194" s="58" t="s">
        <v>9538</v>
      </c>
      <c r="C3194" s="58" t="s">
        <v>130</v>
      </c>
      <c r="D3194" s="60">
        <v>21.09</v>
      </c>
    </row>
    <row r="3195" spans="1:4" ht="13.5" x14ac:dyDescent="0.25">
      <c r="A3195" s="58">
        <v>101646</v>
      </c>
      <c r="B3195" s="58" t="s">
        <v>9539</v>
      </c>
      <c r="C3195" s="58" t="s">
        <v>130</v>
      </c>
      <c r="D3195" s="60">
        <v>27.99</v>
      </c>
    </row>
    <row r="3196" spans="1:4" ht="13.5" x14ac:dyDescent="0.25">
      <c r="A3196" s="58">
        <v>101647</v>
      </c>
      <c r="B3196" s="58" t="s">
        <v>9540</v>
      </c>
      <c r="C3196" s="58" t="s">
        <v>130</v>
      </c>
      <c r="D3196" s="60">
        <v>51.35</v>
      </c>
    </row>
    <row r="3197" spans="1:4" ht="13.5" x14ac:dyDescent="0.25">
      <c r="A3197" s="58">
        <v>101648</v>
      </c>
      <c r="B3197" s="58" t="s">
        <v>9541</v>
      </c>
      <c r="C3197" s="58" t="s">
        <v>130</v>
      </c>
      <c r="D3197" s="60">
        <v>39.74</v>
      </c>
    </row>
    <row r="3198" spans="1:4" ht="13.5" x14ac:dyDescent="0.25">
      <c r="A3198" s="58">
        <v>101649</v>
      </c>
      <c r="B3198" s="58" t="s">
        <v>9542</v>
      </c>
      <c r="C3198" s="58" t="s">
        <v>130</v>
      </c>
      <c r="D3198" s="60">
        <v>45.77</v>
      </c>
    </row>
    <row r="3199" spans="1:4" ht="13.5" x14ac:dyDescent="0.25">
      <c r="A3199" s="58">
        <v>101650</v>
      </c>
      <c r="B3199" s="58" t="s">
        <v>9543</v>
      </c>
      <c r="C3199" s="58" t="s">
        <v>130</v>
      </c>
      <c r="D3199" s="60">
        <v>53.19</v>
      </c>
    </row>
    <row r="3200" spans="1:4" ht="13.5" x14ac:dyDescent="0.25">
      <c r="A3200" s="58">
        <v>101651</v>
      </c>
      <c r="B3200" s="58" t="s">
        <v>9544</v>
      </c>
      <c r="C3200" s="58" t="s">
        <v>130</v>
      </c>
      <c r="D3200" s="60">
        <v>65.010000000000005</v>
      </c>
    </row>
    <row r="3201" spans="1:4" ht="13.5" x14ac:dyDescent="0.25">
      <c r="A3201" s="58">
        <v>101652</v>
      </c>
      <c r="B3201" s="58" t="s">
        <v>9545</v>
      </c>
      <c r="C3201" s="58" t="s">
        <v>130</v>
      </c>
      <c r="D3201" s="60">
        <v>500.33</v>
      </c>
    </row>
    <row r="3202" spans="1:4" ht="13.5" x14ac:dyDescent="0.25">
      <c r="A3202" s="58">
        <v>101653</v>
      </c>
      <c r="B3202" s="58" t="s">
        <v>9546</v>
      </c>
      <c r="C3202" s="58" t="s">
        <v>130</v>
      </c>
      <c r="D3202" s="60">
        <v>261.95999999999998</v>
      </c>
    </row>
    <row r="3203" spans="1:4" ht="13.5" x14ac:dyDescent="0.25">
      <c r="A3203" s="58">
        <v>101654</v>
      </c>
      <c r="B3203" s="58" t="s">
        <v>9547</v>
      </c>
      <c r="C3203" s="58" t="s">
        <v>130</v>
      </c>
      <c r="D3203" s="60">
        <v>304.20999999999998</v>
      </c>
    </row>
    <row r="3204" spans="1:4" ht="13.5" x14ac:dyDescent="0.25">
      <c r="A3204" s="58">
        <v>101655</v>
      </c>
      <c r="B3204" s="58" t="s">
        <v>9548</v>
      </c>
      <c r="C3204" s="58" t="s">
        <v>130</v>
      </c>
      <c r="D3204" s="60">
        <v>500.26</v>
      </c>
    </row>
    <row r="3205" spans="1:4" ht="13.5" x14ac:dyDescent="0.25">
      <c r="A3205" s="58">
        <v>101656</v>
      </c>
      <c r="B3205" s="58" t="s">
        <v>9549</v>
      </c>
      <c r="C3205" s="58" t="s">
        <v>130</v>
      </c>
      <c r="D3205" s="60">
        <v>546.03</v>
      </c>
    </row>
    <row r="3206" spans="1:4" ht="13.5" x14ac:dyDescent="0.25">
      <c r="A3206" s="58">
        <v>101657</v>
      </c>
      <c r="B3206" s="58" t="s">
        <v>9550</v>
      </c>
      <c r="C3206" s="58" t="s">
        <v>130</v>
      </c>
      <c r="D3206" s="60">
        <v>643.54</v>
      </c>
    </row>
    <row r="3207" spans="1:4" ht="13.5" x14ac:dyDescent="0.25">
      <c r="A3207" s="58">
        <v>101658</v>
      </c>
      <c r="B3207" s="58" t="s">
        <v>9551</v>
      </c>
      <c r="C3207" s="58" t="s">
        <v>130</v>
      </c>
      <c r="D3207" s="60">
        <v>844.03</v>
      </c>
    </row>
    <row r="3208" spans="1:4" ht="13.5" x14ac:dyDescent="0.25">
      <c r="A3208" s="58">
        <v>101659</v>
      </c>
      <c r="B3208" s="58" t="s">
        <v>9552</v>
      </c>
      <c r="C3208" s="58" t="s">
        <v>130</v>
      </c>
      <c r="D3208" s="60">
        <v>968.72</v>
      </c>
    </row>
    <row r="3209" spans="1:4" ht="13.5" x14ac:dyDescent="0.25">
      <c r="A3209" s="58">
        <v>101660</v>
      </c>
      <c r="B3209" s="58" t="s">
        <v>9553</v>
      </c>
      <c r="C3209" s="58" t="s">
        <v>130</v>
      </c>
      <c r="D3209" s="61">
        <v>1557.36</v>
      </c>
    </row>
    <row r="3210" spans="1:4" ht="13.5" x14ac:dyDescent="0.25">
      <c r="A3210" s="58">
        <v>101661</v>
      </c>
      <c r="B3210" s="58" t="s">
        <v>9554</v>
      </c>
      <c r="C3210" s="58" t="s">
        <v>130</v>
      </c>
      <c r="D3210" s="60">
        <v>104.74</v>
      </c>
    </row>
    <row r="3211" spans="1:4" ht="13.5" x14ac:dyDescent="0.25">
      <c r="A3211" s="58">
        <v>101662</v>
      </c>
      <c r="B3211" s="58" t="s">
        <v>9555</v>
      </c>
      <c r="C3211" s="58" t="s">
        <v>130</v>
      </c>
      <c r="D3211" s="60">
        <v>680.14</v>
      </c>
    </row>
    <row r="3212" spans="1:4" ht="13.5" x14ac:dyDescent="0.25">
      <c r="A3212" s="58">
        <v>101663</v>
      </c>
      <c r="B3212" s="58" t="s">
        <v>9556</v>
      </c>
      <c r="C3212" s="58" t="s">
        <v>130</v>
      </c>
      <c r="D3212" s="60">
        <v>23</v>
      </c>
    </row>
    <row r="3213" spans="1:4" ht="13.5" x14ac:dyDescent="0.25">
      <c r="A3213" s="58">
        <v>101664</v>
      </c>
      <c r="B3213" s="58" t="s">
        <v>9557</v>
      </c>
      <c r="C3213" s="58" t="s">
        <v>130</v>
      </c>
      <c r="D3213" s="60">
        <v>24.21</v>
      </c>
    </row>
    <row r="3214" spans="1:4" ht="13.5" x14ac:dyDescent="0.25">
      <c r="A3214" s="58">
        <v>101665</v>
      </c>
      <c r="B3214" s="58" t="s">
        <v>9558</v>
      </c>
      <c r="C3214" s="58" t="s">
        <v>130</v>
      </c>
      <c r="D3214" s="60">
        <v>29.39</v>
      </c>
    </row>
    <row r="3215" spans="1:4" ht="13.5" x14ac:dyDescent="0.25">
      <c r="A3215" s="58">
        <v>101666</v>
      </c>
      <c r="B3215" s="58" t="s">
        <v>9559</v>
      </c>
      <c r="C3215" s="58" t="s">
        <v>130</v>
      </c>
      <c r="D3215" s="60">
        <v>367.68</v>
      </c>
    </row>
    <row r="3216" spans="1:4" ht="13.5" x14ac:dyDescent="0.25">
      <c r="A3216" s="58">
        <v>102085</v>
      </c>
      <c r="B3216" s="58" t="s">
        <v>9560</v>
      </c>
      <c r="C3216" s="58" t="s">
        <v>130</v>
      </c>
      <c r="D3216" s="60">
        <v>191.79</v>
      </c>
    </row>
    <row r="3217" spans="1:4" ht="13.5" x14ac:dyDescent="0.25">
      <c r="A3217" s="58">
        <v>100578</v>
      </c>
      <c r="B3217" s="58" t="s">
        <v>9561</v>
      </c>
      <c r="C3217" s="58" t="s">
        <v>130</v>
      </c>
      <c r="D3217" s="60">
        <v>442.14</v>
      </c>
    </row>
    <row r="3218" spans="1:4" ht="13.5" x14ac:dyDescent="0.25">
      <c r="A3218" s="58">
        <v>100579</v>
      </c>
      <c r="B3218" s="58" t="s">
        <v>9562</v>
      </c>
      <c r="C3218" s="58" t="s">
        <v>130</v>
      </c>
      <c r="D3218" s="60">
        <v>485.39</v>
      </c>
    </row>
    <row r="3219" spans="1:4" ht="13.5" x14ac:dyDescent="0.25">
      <c r="A3219" s="58">
        <v>100580</v>
      </c>
      <c r="B3219" s="58" t="s">
        <v>9563</v>
      </c>
      <c r="C3219" s="58" t="s">
        <v>130</v>
      </c>
      <c r="D3219" s="60">
        <v>524.36</v>
      </c>
    </row>
    <row r="3220" spans="1:4" ht="13.5" x14ac:dyDescent="0.25">
      <c r="A3220" s="58">
        <v>100581</v>
      </c>
      <c r="B3220" s="58" t="s">
        <v>9564</v>
      </c>
      <c r="C3220" s="58" t="s">
        <v>130</v>
      </c>
      <c r="D3220" s="60">
        <v>506.83</v>
      </c>
    </row>
    <row r="3221" spans="1:4" ht="13.5" x14ac:dyDescent="0.25">
      <c r="A3221" s="58">
        <v>100582</v>
      </c>
      <c r="B3221" s="58" t="s">
        <v>9565</v>
      </c>
      <c r="C3221" s="58" t="s">
        <v>130</v>
      </c>
      <c r="D3221" s="60">
        <v>576.95000000000005</v>
      </c>
    </row>
    <row r="3222" spans="1:4" ht="13.5" x14ac:dyDescent="0.25">
      <c r="A3222" s="58">
        <v>100583</v>
      </c>
      <c r="B3222" s="58" t="s">
        <v>1347</v>
      </c>
      <c r="C3222" s="58" t="s">
        <v>130</v>
      </c>
      <c r="D3222" s="60">
        <v>529.58000000000004</v>
      </c>
    </row>
    <row r="3223" spans="1:4" ht="13.5" x14ac:dyDescent="0.25">
      <c r="A3223" s="58">
        <v>100584</v>
      </c>
      <c r="B3223" s="58" t="s">
        <v>9566</v>
      </c>
      <c r="C3223" s="58" t="s">
        <v>130</v>
      </c>
      <c r="D3223" s="60">
        <v>571.84</v>
      </c>
    </row>
    <row r="3224" spans="1:4" ht="13.5" x14ac:dyDescent="0.25">
      <c r="A3224" s="58">
        <v>100585</v>
      </c>
      <c r="B3224" s="58" t="s">
        <v>9567</v>
      </c>
      <c r="C3224" s="58" t="s">
        <v>130</v>
      </c>
      <c r="D3224" s="60">
        <v>573.96</v>
      </c>
    </row>
    <row r="3225" spans="1:4" ht="13.5" x14ac:dyDescent="0.25">
      <c r="A3225" s="58">
        <v>100586</v>
      </c>
      <c r="B3225" s="58" t="s">
        <v>9568</v>
      </c>
      <c r="C3225" s="58" t="s">
        <v>130</v>
      </c>
      <c r="D3225" s="60">
        <v>641.39</v>
      </c>
    </row>
    <row r="3226" spans="1:4" ht="13.5" x14ac:dyDescent="0.25">
      <c r="A3226" s="58">
        <v>100587</v>
      </c>
      <c r="B3226" s="58" t="s">
        <v>9569</v>
      </c>
      <c r="C3226" s="58" t="s">
        <v>130</v>
      </c>
      <c r="D3226" s="60">
        <v>619.64</v>
      </c>
    </row>
    <row r="3227" spans="1:4" ht="13.5" x14ac:dyDescent="0.25">
      <c r="A3227" s="58">
        <v>100588</v>
      </c>
      <c r="B3227" s="58" t="s">
        <v>9570</v>
      </c>
      <c r="C3227" s="58" t="s">
        <v>130</v>
      </c>
      <c r="D3227" s="60">
        <v>672.07</v>
      </c>
    </row>
    <row r="3228" spans="1:4" ht="13.5" x14ac:dyDescent="0.25">
      <c r="A3228" s="58">
        <v>100589</v>
      </c>
      <c r="B3228" s="58" t="s">
        <v>9571</v>
      </c>
      <c r="C3228" s="58" t="s">
        <v>130</v>
      </c>
      <c r="D3228" s="60">
        <v>678.52</v>
      </c>
    </row>
    <row r="3229" spans="1:4" ht="13.5" x14ac:dyDescent="0.25">
      <c r="A3229" s="58">
        <v>100590</v>
      </c>
      <c r="B3229" s="58" t="s">
        <v>9572</v>
      </c>
      <c r="C3229" s="58" t="s">
        <v>130</v>
      </c>
      <c r="D3229" s="60">
        <v>730.08</v>
      </c>
    </row>
    <row r="3230" spans="1:4" ht="13.5" x14ac:dyDescent="0.25">
      <c r="A3230" s="58">
        <v>100591</v>
      </c>
      <c r="B3230" s="58" t="s">
        <v>9573</v>
      </c>
      <c r="C3230" s="58" t="s">
        <v>130</v>
      </c>
      <c r="D3230" s="60">
        <v>679.2</v>
      </c>
    </row>
    <row r="3231" spans="1:4" ht="13.5" x14ac:dyDescent="0.25">
      <c r="A3231" s="58">
        <v>100592</v>
      </c>
      <c r="B3231" s="58" t="s">
        <v>9574</v>
      </c>
      <c r="C3231" s="58" t="s">
        <v>130</v>
      </c>
      <c r="D3231" s="60">
        <v>722</v>
      </c>
    </row>
    <row r="3232" spans="1:4" ht="13.5" x14ac:dyDescent="0.25">
      <c r="A3232" s="58">
        <v>100593</v>
      </c>
      <c r="B3232" s="58" t="s">
        <v>9575</v>
      </c>
      <c r="C3232" s="58" t="s">
        <v>130</v>
      </c>
      <c r="D3232" s="60">
        <v>727.26</v>
      </c>
    </row>
    <row r="3233" spans="1:4" ht="13.5" x14ac:dyDescent="0.25">
      <c r="A3233" s="58">
        <v>100594</v>
      </c>
      <c r="B3233" s="58" t="s">
        <v>9576</v>
      </c>
      <c r="C3233" s="58" t="s">
        <v>130</v>
      </c>
      <c r="D3233" s="60">
        <v>800.01</v>
      </c>
    </row>
    <row r="3234" spans="1:4" ht="13.5" x14ac:dyDescent="0.25">
      <c r="A3234" s="58">
        <v>100595</v>
      </c>
      <c r="B3234" s="58" t="s">
        <v>9577</v>
      </c>
      <c r="C3234" s="58" t="s">
        <v>130</v>
      </c>
      <c r="D3234" s="60">
        <v>871.3</v>
      </c>
    </row>
    <row r="3235" spans="1:4" ht="13.5" x14ac:dyDescent="0.25">
      <c r="A3235" s="58">
        <v>100596</v>
      </c>
      <c r="B3235" s="58" t="s">
        <v>9578</v>
      </c>
      <c r="C3235" s="58" t="s">
        <v>130</v>
      </c>
      <c r="D3235" s="60">
        <v>969.65</v>
      </c>
    </row>
    <row r="3236" spans="1:4" ht="13.5" x14ac:dyDescent="0.25">
      <c r="A3236" s="58">
        <v>100597</v>
      </c>
      <c r="B3236" s="58" t="s">
        <v>9579</v>
      </c>
      <c r="C3236" s="58" t="s">
        <v>130</v>
      </c>
      <c r="D3236" s="61">
        <v>1000.71</v>
      </c>
    </row>
    <row r="3237" spans="1:4" ht="13.5" x14ac:dyDescent="0.25">
      <c r="A3237" s="58">
        <v>100598</v>
      </c>
      <c r="B3237" s="58" t="s">
        <v>9580</v>
      </c>
      <c r="C3237" s="58" t="s">
        <v>130</v>
      </c>
      <c r="D3237" s="61">
        <v>1081.82</v>
      </c>
    </row>
    <row r="3238" spans="1:4" ht="13.5" x14ac:dyDescent="0.25">
      <c r="A3238" s="58">
        <v>100599</v>
      </c>
      <c r="B3238" s="58" t="s">
        <v>9581</v>
      </c>
      <c r="C3238" s="58" t="s">
        <v>130</v>
      </c>
      <c r="D3238" s="60">
        <v>483.58</v>
      </c>
    </row>
    <row r="3239" spans="1:4" ht="13.5" x14ac:dyDescent="0.25">
      <c r="A3239" s="58">
        <v>100600</v>
      </c>
      <c r="B3239" s="58" t="s">
        <v>9582</v>
      </c>
      <c r="C3239" s="58" t="s">
        <v>130</v>
      </c>
      <c r="D3239" s="60">
        <v>579.28</v>
      </c>
    </row>
    <row r="3240" spans="1:4" ht="13.5" x14ac:dyDescent="0.25">
      <c r="A3240" s="58">
        <v>100601</v>
      </c>
      <c r="B3240" s="58" t="s">
        <v>9583</v>
      </c>
      <c r="C3240" s="58" t="s">
        <v>130</v>
      </c>
      <c r="D3240" s="60">
        <v>749.06</v>
      </c>
    </row>
    <row r="3241" spans="1:4" ht="13.5" x14ac:dyDescent="0.25">
      <c r="A3241" s="58">
        <v>100602</v>
      </c>
      <c r="B3241" s="58" t="s">
        <v>9584</v>
      </c>
      <c r="C3241" s="58" t="s">
        <v>130</v>
      </c>
      <c r="D3241" s="60">
        <v>960.8</v>
      </c>
    </row>
    <row r="3242" spans="1:4" ht="13.5" x14ac:dyDescent="0.25">
      <c r="A3242" s="58">
        <v>100603</v>
      </c>
      <c r="B3242" s="58" t="s">
        <v>9585</v>
      </c>
      <c r="C3242" s="58" t="s">
        <v>130</v>
      </c>
      <c r="D3242" s="61">
        <v>1502.53</v>
      </c>
    </row>
    <row r="3243" spans="1:4" ht="13.5" x14ac:dyDescent="0.25">
      <c r="A3243" s="58">
        <v>100604</v>
      </c>
      <c r="B3243" s="58" t="s">
        <v>9586</v>
      </c>
      <c r="C3243" s="58" t="s">
        <v>130</v>
      </c>
      <c r="D3243" s="60">
        <v>612.41</v>
      </c>
    </row>
    <row r="3244" spans="1:4" ht="13.5" x14ac:dyDescent="0.25">
      <c r="A3244" s="58">
        <v>100605</v>
      </c>
      <c r="B3244" s="58" t="s">
        <v>9587</v>
      </c>
      <c r="C3244" s="58" t="s">
        <v>130</v>
      </c>
      <c r="D3244" s="61">
        <v>1000.72</v>
      </c>
    </row>
    <row r="3245" spans="1:4" ht="13.5" x14ac:dyDescent="0.25">
      <c r="A3245" s="58">
        <v>100606</v>
      </c>
      <c r="B3245" s="58" t="s">
        <v>9588</v>
      </c>
      <c r="C3245" s="58" t="s">
        <v>130</v>
      </c>
      <c r="D3245" s="61">
        <v>1551.02</v>
      </c>
    </row>
    <row r="3246" spans="1:4" ht="13.5" x14ac:dyDescent="0.25">
      <c r="A3246" s="58">
        <v>100607</v>
      </c>
      <c r="B3246" s="58" t="s">
        <v>9589</v>
      </c>
      <c r="C3246" s="58" t="s">
        <v>130</v>
      </c>
      <c r="D3246" s="60">
        <v>627.92999999999995</v>
      </c>
    </row>
    <row r="3247" spans="1:4" ht="13.5" x14ac:dyDescent="0.25">
      <c r="A3247" s="58">
        <v>100608</v>
      </c>
      <c r="B3247" s="58" t="s">
        <v>9590</v>
      </c>
      <c r="C3247" s="58" t="s">
        <v>130</v>
      </c>
      <c r="D3247" s="61">
        <v>1020.37</v>
      </c>
    </row>
    <row r="3248" spans="1:4" ht="13.5" x14ac:dyDescent="0.25">
      <c r="A3248" s="58">
        <v>100609</v>
      </c>
      <c r="B3248" s="58" t="s">
        <v>9591</v>
      </c>
      <c r="C3248" s="58" t="s">
        <v>130</v>
      </c>
      <c r="D3248" s="61">
        <v>1576.9</v>
      </c>
    </row>
    <row r="3249" spans="1:4" ht="13.5" x14ac:dyDescent="0.25">
      <c r="A3249" s="58">
        <v>100610</v>
      </c>
      <c r="B3249" s="58" t="s">
        <v>9592</v>
      </c>
      <c r="C3249" s="58" t="s">
        <v>130</v>
      </c>
      <c r="D3249" s="60">
        <v>643.47</v>
      </c>
    </row>
    <row r="3250" spans="1:4" ht="13.5" x14ac:dyDescent="0.25">
      <c r="A3250" s="58">
        <v>100611</v>
      </c>
      <c r="B3250" s="58" t="s">
        <v>9593</v>
      </c>
      <c r="C3250" s="58" t="s">
        <v>130</v>
      </c>
      <c r="D3250" s="60">
        <v>819.25</v>
      </c>
    </row>
    <row r="3251" spans="1:4" ht="13.5" x14ac:dyDescent="0.25">
      <c r="A3251" s="58">
        <v>100612</v>
      </c>
      <c r="B3251" s="58" t="s">
        <v>9594</v>
      </c>
      <c r="C3251" s="58" t="s">
        <v>130</v>
      </c>
      <c r="D3251" s="61">
        <v>1039.58</v>
      </c>
    </row>
    <row r="3252" spans="1:4" ht="13.5" x14ac:dyDescent="0.25">
      <c r="A3252" s="58">
        <v>100613</v>
      </c>
      <c r="B3252" s="58" t="s">
        <v>9595</v>
      </c>
      <c r="C3252" s="58" t="s">
        <v>130</v>
      </c>
      <c r="D3252" s="61">
        <v>1601.96</v>
      </c>
    </row>
    <row r="3253" spans="1:4" ht="13.5" x14ac:dyDescent="0.25">
      <c r="A3253" s="58">
        <v>100614</v>
      </c>
      <c r="B3253" s="58" t="s">
        <v>9596</v>
      </c>
      <c r="C3253" s="58" t="s">
        <v>130</v>
      </c>
      <c r="D3253" s="60">
        <v>853.64</v>
      </c>
    </row>
    <row r="3254" spans="1:4" ht="13.5" x14ac:dyDescent="0.25">
      <c r="A3254" s="58">
        <v>100615</v>
      </c>
      <c r="B3254" s="58" t="s">
        <v>9597</v>
      </c>
      <c r="C3254" s="58" t="s">
        <v>130</v>
      </c>
      <c r="D3254" s="61">
        <v>1077.53</v>
      </c>
    </row>
    <row r="3255" spans="1:4" ht="13.5" x14ac:dyDescent="0.25">
      <c r="A3255" s="58">
        <v>100616</v>
      </c>
      <c r="B3255" s="58" t="s">
        <v>9598</v>
      </c>
      <c r="C3255" s="58" t="s">
        <v>130</v>
      </c>
      <c r="D3255" s="61">
        <v>1654.44</v>
      </c>
    </row>
    <row r="3256" spans="1:4" ht="13.5" x14ac:dyDescent="0.25">
      <c r="A3256" s="58">
        <v>100617</v>
      </c>
      <c r="B3256" s="58" t="s">
        <v>9599</v>
      </c>
      <c r="C3256" s="58" t="s">
        <v>130</v>
      </c>
      <c r="D3256" s="61">
        <v>1115.1500000000001</v>
      </c>
    </row>
    <row r="3257" spans="1:4" ht="13.5" x14ac:dyDescent="0.25">
      <c r="A3257" s="58">
        <v>100618</v>
      </c>
      <c r="B3257" s="58" t="s">
        <v>9600</v>
      </c>
      <c r="C3257" s="58" t="s">
        <v>130</v>
      </c>
      <c r="D3257" s="61">
        <v>1716.27</v>
      </c>
    </row>
    <row r="3258" spans="1:4" ht="13.5" x14ac:dyDescent="0.25">
      <c r="A3258" s="58">
        <v>100619</v>
      </c>
      <c r="B3258" s="58" t="s">
        <v>9601</v>
      </c>
      <c r="C3258" s="58" t="s">
        <v>130</v>
      </c>
      <c r="D3258" s="60">
        <v>565.22</v>
      </c>
    </row>
    <row r="3259" spans="1:4" ht="13.5" x14ac:dyDescent="0.25">
      <c r="A3259" s="58">
        <v>100620</v>
      </c>
      <c r="B3259" s="58" t="s">
        <v>9602</v>
      </c>
      <c r="C3259" s="58" t="s">
        <v>130</v>
      </c>
      <c r="D3259" s="61">
        <v>3593.05</v>
      </c>
    </row>
    <row r="3260" spans="1:4" ht="13.5" x14ac:dyDescent="0.25">
      <c r="A3260" s="58">
        <v>100621</v>
      </c>
      <c r="B3260" s="58" t="s">
        <v>9603</v>
      </c>
      <c r="C3260" s="58" t="s">
        <v>130</v>
      </c>
      <c r="D3260" s="61">
        <v>4056.1</v>
      </c>
    </row>
    <row r="3261" spans="1:4" ht="13.5" x14ac:dyDescent="0.25">
      <c r="A3261" s="58">
        <v>100622</v>
      </c>
      <c r="B3261" s="58" t="s">
        <v>9604</v>
      </c>
      <c r="C3261" s="58" t="s">
        <v>130</v>
      </c>
      <c r="D3261" s="61">
        <v>2504.4499999999998</v>
      </c>
    </row>
    <row r="3262" spans="1:4" ht="13.5" x14ac:dyDescent="0.25">
      <c r="A3262" s="58">
        <v>100623</v>
      </c>
      <c r="B3262" s="58" t="s">
        <v>9605</v>
      </c>
      <c r="C3262" s="58" t="s">
        <v>130</v>
      </c>
      <c r="D3262" s="61">
        <v>2685.38</v>
      </c>
    </row>
    <row r="3263" spans="1:4" ht="13.5" x14ac:dyDescent="0.25">
      <c r="A3263" s="58">
        <v>97600</v>
      </c>
      <c r="B3263" s="58" t="s">
        <v>9606</v>
      </c>
      <c r="C3263" s="58" t="s">
        <v>130</v>
      </c>
      <c r="D3263" s="60">
        <v>277.60000000000002</v>
      </c>
    </row>
    <row r="3264" spans="1:4" ht="13.5" x14ac:dyDescent="0.25">
      <c r="A3264" s="58">
        <v>97601</v>
      </c>
      <c r="B3264" s="58" t="s">
        <v>9607</v>
      </c>
      <c r="C3264" s="58" t="s">
        <v>130</v>
      </c>
      <c r="D3264" s="60">
        <v>291.56</v>
      </c>
    </row>
    <row r="3265" spans="1:4" ht="13.5" x14ac:dyDescent="0.25">
      <c r="A3265" s="58">
        <v>97605</v>
      </c>
      <c r="B3265" s="58" t="s">
        <v>9608</v>
      </c>
      <c r="C3265" s="58" t="s">
        <v>130</v>
      </c>
      <c r="D3265" s="60">
        <v>89.58</v>
      </c>
    </row>
    <row r="3266" spans="1:4" ht="13.5" x14ac:dyDescent="0.25">
      <c r="A3266" s="58">
        <v>97606</v>
      </c>
      <c r="B3266" s="58" t="s">
        <v>9609</v>
      </c>
      <c r="C3266" s="58" t="s">
        <v>130</v>
      </c>
      <c r="D3266" s="60">
        <v>92.84</v>
      </c>
    </row>
    <row r="3267" spans="1:4" ht="13.5" x14ac:dyDescent="0.25">
      <c r="A3267" s="58">
        <v>97607</v>
      </c>
      <c r="B3267" s="58" t="s">
        <v>9610</v>
      </c>
      <c r="C3267" s="58" t="s">
        <v>130</v>
      </c>
      <c r="D3267" s="60">
        <v>108.01</v>
      </c>
    </row>
    <row r="3268" spans="1:4" ht="13.5" x14ac:dyDescent="0.25">
      <c r="A3268" s="58">
        <v>97608</v>
      </c>
      <c r="B3268" s="58" t="s">
        <v>9611</v>
      </c>
      <c r="C3268" s="58" t="s">
        <v>130</v>
      </c>
      <c r="D3268" s="60">
        <v>111.27</v>
      </c>
    </row>
    <row r="3269" spans="1:4" ht="13.5" x14ac:dyDescent="0.25">
      <c r="A3269" s="58">
        <v>102102</v>
      </c>
      <c r="B3269" s="58" t="s">
        <v>9612</v>
      </c>
      <c r="C3269" s="58" t="s">
        <v>130</v>
      </c>
      <c r="D3269" s="61">
        <v>14317.26</v>
      </c>
    </row>
    <row r="3270" spans="1:4" ht="13.5" x14ac:dyDescent="0.25">
      <c r="A3270" s="58">
        <v>102103</v>
      </c>
      <c r="B3270" s="58" t="s">
        <v>9613</v>
      </c>
      <c r="C3270" s="58" t="s">
        <v>130</v>
      </c>
      <c r="D3270" s="61">
        <v>15957.6</v>
      </c>
    </row>
    <row r="3271" spans="1:4" ht="13.5" x14ac:dyDescent="0.25">
      <c r="A3271" s="58">
        <v>102104</v>
      </c>
      <c r="B3271" s="58" t="s">
        <v>9614</v>
      </c>
      <c r="C3271" s="58" t="s">
        <v>130</v>
      </c>
      <c r="D3271" s="61">
        <v>20538.189999999999</v>
      </c>
    </row>
    <row r="3272" spans="1:4" ht="13.5" x14ac:dyDescent="0.25">
      <c r="A3272" s="58">
        <v>102105</v>
      </c>
      <c r="B3272" s="58" t="s">
        <v>1359</v>
      </c>
      <c r="C3272" s="58" t="s">
        <v>130</v>
      </c>
      <c r="D3272" s="61">
        <v>25297.96</v>
      </c>
    </row>
    <row r="3273" spans="1:4" ht="13.5" x14ac:dyDescent="0.25">
      <c r="A3273" s="58">
        <v>102106</v>
      </c>
      <c r="B3273" s="58" t="s">
        <v>9615</v>
      </c>
      <c r="C3273" s="58" t="s">
        <v>130</v>
      </c>
      <c r="D3273" s="61">
        <v>31803.06</v>
      </c>
    </row>
    <row r="3274" spans="1:4" ht="13.5" x14ac:dyDescent="0.25">
      <c r="A3274" s="58">
        <v>102107</v>
      </c>
      <c r="B3274" s="58" t="s">
        <v>9616</v>
      </c>
      <c r="C3274" s="58" t="s">
        <v>130</v>
      </c>
      <c r="D3274" s="61">
        <v>44475.35</v>
      </c>
    </row>
    <row r="3275" spans="1:4" ht="13.5" x14ac:dyDescent="0.25">
      <c r="A3275" s="58">
        <v>102108</v>
      </c>
      <c r="B3275" s="58" t="s">
        <v>9617</v>
      </c>
      <c r="C3275" s="58" t="s">
        <v>130</v>
      </c>
      <c r="D3275" s="61">
        <v>51831.62</v>
      </c>
    </row>
    <row r="3276" spans="1:4" ht="13.5" x14ac:dyDescent="0.25">
      <c r="A3276" s="58">
        <v>102109</v>
      </c>
      <c r="B3276" s="58" t="s">
        <v>9618</v>
      </c>
      <c r="C3276" s="58" t="s">
        <v>130</v>
      </c>
      <c r="D3276" s="60">
        <v>52.9</v>
      </c>
    </row>
    <row r="3277" spans="1:4" ht="13.5" x14ac:dyDescent="0.25">
      <c r="A3277" s="58">
        <v>102110</v>
      </c>
      <c r="B3277" s="58" t="s">
        <v>1356</v>
      </c>
      <c r="C3277" s="58" t="s">
        <v>130</v>
      </c>
      <c r="D3277" s="60">
        <v>170.87</v>
      </c>
    </row>
    <row r="3278" spans="1:4" ht="13.5" x14ac:dyDescent="0.25">
      <c r="A3278" s="58">
        <v>103654</v>
      </c>
      <c r="B3278" s="58" t="s">
        <v>9619</v>
      </c>
      <c r="C3278" s="58" t="s">
        <v>130</v>
      </c>
      <c r="D3278" s="61">
        <v>84195.199999999997</v>
      </c>
    </row>
    <row r="3279" spans="1:4" ht="13.5" x14ac:dyDescent="0.25">
      <c r="A3279" s="58">
        <v>103655</v>
      </c>
      <c r="B3279" s="58" t="s">
        <v>9620</v>
      </c>
      <c r="C3279" s="58" t="s">
        <v>130</v>
      </c>
      <c r="D3279" s="61">
        <v>115397.49</v>
      </c>
    </row>
    <row r="3280" spans="1:4" ht="13.5" x14ac:dyDescent="0.25">
      <c r="A3280" s="58">
        <v>103656</v>
      </c>
      <c r="B3280" s="58" t="s">
        <v>9621</v>
      </c>
      <c r="C3280" s="58" t="s">
        <v>130</v>
      </c>
      <c r="D3280" s="61">
        <v>161433.70000000001</v>
      </c>
    </row>
    <row r="3281" spans="1:4" ht="13.5" x14ac:dyDescent="0.25">
      <c r="A3281" s="58">
        <v>104473</v>
      </c>
      <c r="B3281" s="58" t="s">
        <v>9622</v>
      </c>
      <c r="C3281" s="58" t="s">
        <v>130</v>
      </c>
      <c r="D3281" s="60">
        <v>132.88999999999999</v>
      </c>
    </row>
    <row r="3282" spans="1:4" ht="13.5" x14ac:dyDescent="0.25">
      <c r="A3282" s="58">
        <v>104474</v>
      </c>
      <c r="B3282" s="58" t="s">
        <v>9623</v>
      </c>
      <c r="C3282" s="58" t="s">
        <v>130</v>
      </c>
      <c r="D3282" s="60">
        <v>291.27999999999997</v>
      </c>
    </row>
    <row r="3283" spans="1:4" ht="13.5" x14ac:dyDescent="0.25">
      <c r="A3283" s="58">
        <v>104475</v>
      </c>
      <c r="B3283" s="58" t="s">
        <v>9624</v>
      </c>
      <c r="C3283" s="58" t="s">
        <v>130</v>
      </c>
      <c r="D3283" s="60">
        <v>116.84</v>
      </c>
    </row>
    <row r="3284" spans="1:4" ht="13.5" x14ac:dyDescent="0.25">
      <c r="A3284" s="58">
        <v>104476</v>
      </c>
      <c r="B3284" s="58" t="s">
        <v>9625</v>
      </c>
      <c r="C3284" s="58" t="s">
        <v>130</v>
      </c>
      <c r="D3284" s="60">
        <v>148.41999999999999</v>
      </c>
    </row>
    <row r="3285" spans="1:4" ht="13.5" x14ac:dyDescent="0.25">
      <c r="A3285" s="58">
        <v>104477</v>
      </c>
      <c r="B3285" s="58" t="s">
        <v>9626</v>
      </c>
      <c r="C3285" s="58" t="s">
        <v>130</v>
      </c>
      <c r="D3285" s="60">
        <v>112.22</v>
      </c>
    </row>
    <row r="3286" spans="1:4" ht="13.5" x14ac:dyDescent="0.25">
      <c r="A3286" s="58">
        <v>104478</v>
      </c>
      <c r="B3286" s="58" t="s">
        <v>9627</v>
      </c>
      <c r="C3286" s="58" t="s">
        <v>130</v>
      </c>
      <c r="D3286" s="60">
        <v>254.68</v>
      </c>
    </row>
    <row r="3287" spans="1:4" ht="13.5" x14ac:dyDescent="0.25">
      <c r="A3287" s="58">
        <v>104479</v>
      </c>
      <c r="B3287" s="58" t="s">
        <v>9628</v>
      </c>
      <c r="C3287" s="58" t="s">
        <v>130</v>
      </c>
      <c r="D3287" s="60">
        <v>102.12</v>
      </c>
    </row>
    <row r="3288" spans="1:4" ht="13.5" x14ac:dyDescent="0.25">
      <c r="A3288" s="58">
        <v>104480</v>
      </c>
      <c r="B3288" s="58" t="s">
        <v>9629</v>
      </c>
      <c r="C3288" s="58" t="s">
        <v>130</v>
      </c>
      <c r="D3288" s="60">
        <v>116.22</v>
      </c>
    </row>
    <row r="3289" spans="1:4" ht="13.5" x14ac:dyDescent="0.25">
      <c r="A3289" s="58">
        <v>104481</v>
      </c>
      <c r="B3289" s="58" t="s">
        <v>9630</v>
      </c>
      <c r="C3289" s="58" t="s">
        <v>130</v>
      </c>
      <c r="D3289" s="60">
        <v>279.57</v>
      </c>
    </row>
    <row r="3290" spans="1:4" ht="13.5" x14ac:dyDescent="0.25">
      <c r="A3290" s="58">
        <v>96971</v>
      </c>
      <c r="B3290" s="58" t="s">
        <v>9631</v>
      </c>
      <c r="C3290" s="58" t="s">
        <v>108</v>
      </c>
      <c r="D3290" s="60">
        <v>31.64</v>
      </c>
    </row>
    <row r="3291" spans="1:4" ht="13.5" x14ac:dyDescent="0.25">
      <c r="A3291" s="58">
        <v>96972</v>
      </c>
      <c r="B3291" s="58" t="s">
        <v>9632</v>
      </c>
      <c r="C3291" s="58" t="s">
        <v>108</v>
      </c>
      <c r="D3291" s="60">
        <v>42.6</v>
      </c>
    </row>
    <row r="3292" spans="1:4" ht="13.5" x14ac:dyDescent="0.25">
      <c r="A3292" s="58">
        <v>96973</v>
      </c>
      <c r="B3292" s="58" t="s">
        <v>1678</v>
      </c>
      <c r="C3292" s="58" t="s">
        <v>108</v>
      </c>
      <c r="D3292" s="60">
        <v>56.99</v>
      </c>
    </row>
    <row r="3293" spans="1:4" ht="13.5" x14ac:dyDescent="0.25">
      <c r="A3293" s="58">
        <v>96974</v>
      </c>
      <c r="B3293" s="58" t="s">
        <v>9633</v>
      </c>
      <c r="C3293" s="58" t="s">
        <v>108</v>
      </c>
      <c r="D3293" s="60">
        <v>75.3</v>
      </c>
    </row>
    <row r="3294" spans="1:4" ht="13.5" x14ac:dyDescent="0.25">
      <c r="A3294" s="58">
        <v>96975</v>
      </c>
      <c r="B3294" s="58" t="s">
        <v>9634</v>
      </c>
      <c r="C3294" s="58" t="s">
        <v>108</v>
      </c>
      <c r="D3294" s="60">
        <v>94.64</v>
      </c>
    </row>
    <row r="3295" spans="1:4" ht="13.5" x14ac:dyDescent="0.25">
      <c r="A3295" s="58">
        <v>96976</v>
      </c>
      <c r="B3295" s="58" t="s">
        <v>9635</v>
      </c>
      <c r="C3295" s="58" t="s">
        <v>108</v>
      </c>
      <c r="D3295" s="60">
        <v>127.08</v>
      </c>
    </row>
    <row r="3296" spans="1:4" ht="13.5" x14ac:dyDescent="0.25">
      <c r="A3296" s="58">
        <v>96977</v>
      </c>
      <c r="B3296" s="58" t="s">
        <v>1274</v>
      </c>
      <c r="C3296" s="58" t="s">
        <v>108</v>
      </c>
      <c r="D3296" s="60">
        <v>55.59</v>
      </c>
    </row>
    <row r="3297" spans="1:4" ht="13.5" x14ac:dyDescent="0.25">
      <c r="A3297" s="58">
        <v>96978</v>
      </c>
      <c r="B3297" s="58" t="s">
        <v>9636</v>
      </c>
      <c r="C3297" s="58" t="s">
        <v>108</v>
      </c>
      <c r="D3297" s="60">
        <v>73.27</v>
      </c>
    </row>
    <row r="3298" spans="1:4" ht="13.5" x14ac:dyDescent="0.25">
      <c r="A3298" s="58">
        <v>96979</v>
      </c>
      <c r="B3298" s="58" t="s">
        <v>9637</v>
      </c>
      <c r="C3298" s="58" t="s">
        <v>108</v>
      </c>
      <c r="D3298" s="60">
        <v>104.93</v>
      </c>
    </row>
    <row r="3299" spans="1:4" ht="13.5" x14ac:dyDescent="0.25">
      <c r="A3299" s="58">
        <v>96984</v>
      </c>
      <c r="B3299" s="58" t="s">
        <v>9638</v>
      </c>
      <c r="C3299" s="58" t="s">
        <v>130</v>
      </c>
      <c r="D3299" s="60">
        <v>52.56</v>
      </c>
    </row>
    <row r="3300" spans="1:4" ht="13.5" x14ac:dyDescent="0.25">
      <c r="A3300" s="58">
        <v>96985</v>
      </c>
      <c r="B3300" s="58" t="s">
        <v>216</v>
      </c>
      <c r="C3300" s="58" t="s">
        <v>130</v>
      </c>
      <c r="D3300" s="60">
        <v>80.739999999999995</v>
      </c>
    </row>
    <row r="3301" spans="1:4" ht="13.5" x14ac:dyDescent="0.25">
      <c r="A3301" s="58">
        <v>96986</v>
      </c>
      <c r="B3301" s="58" t="s">
        <v>9639</v>
      </c>
      <c r="C3301" s="58" t="s">
        <v>130</v>
      </c>
      <c r="D3301" s="60">
        <v>120.33</v>
      </c>
    </row>
    <row r="3302" spans="1:4" ht="13.5" x14ac:dyDescent="0.25">
      <c r="A3302" s="58">
        <v>96987</v>
      </c>
      <c r="B3302" s="58" t="s">
        <v>1687</v>
      </c>
      <c r="C3302" s="58" t="s">
        <v>130</v>
      </c>
      <c r="D3302" s="60">
        <v>99.19</v>
      </c>
    </row>
    <row r="3303" spans="1:4" ht="13.5" x14ac:dyDescent="0.25">
      <c r="A3303" s="58">
        <v>96988</v>
      </c>
      <c r="B3303" s="58" t="s">
        <v>1690</v>
      </c>
      <c r="C3303" s="58" t="s">
        <v>130</v>
      </c>
      <c r="D3303" s="60">
        <v>165.21</v>
      </c>
    </row>
    <row r="3304" spans="1:4" ht="13.5" x14ac:dyDescent="0.25">
      <c r="A3304" s="58">
        <v>96989</v>
      </c>
      <c r="B3304" s="58" t="s">
        <v>1693</v>
      </c>
      <c r="C3304" s="58" t="s">
        <v>130</v>
      </c>
      <c r="D3304" s="60">
        <v>138.31</v>
      </c>
    </row>
    <row r="3305" spans="1:4" ht="13.5" x14ac:dyDescent="0.25">
      <c r="A3305" s="58">
        <v>98463</v>
      </c>
      <c r="B3305" s="58" t="s">
        <v>1679</v>
      </c>
      <c r="C3305" s="58" t="s">
        <v>130</v>
      </c>
      <c r="D3305" s="60">
        <v>21</v>
      </c>
    </row>
    <row r="3306" spans="1:4" ht="13.5" x14ac:dyDescent="0.25">
      <c r="A3306" s="58">
        <v>103490</v>
      </c>
      <c r="B3306" s="58" t="s">
        <v>9640</v>
      </c>
      <c r="C3306" s="58" t="s">
        <v>7984</v>
      </c>
      <c r="D3306" s="61">
        <v>2866.06</v>
      </c>
    </row>
    <row r="3307" spans="1:4" ht="13.5" x14ac:dyDescent="0.25">
      <c r="A3307" s="58">
        <v>103491</v>
      </c>
      <c r="B3307" s="58" t="s">
        <v>9641</v>
      </c>
      <c r="C3307" s="58" t="s">
        <v>7984</v>
      </c>
      <c r="D3307" s="60">
        <v>810.87</v>
      </c>
    </row>
    <row r="3308" spans="1:4" ht="13.5" x14ac:dyDescent="0.25">
      <c r="A3308" s="58">
        <v>96765</v>
      </c>
      <c r="B3308" s="58" t="s">
        <v>9642</v>
      </c>
      <c r="C3308" s="58" t="s">
        <v>130</v>
      </c>
      <c r="D3308" s="61">
        <v>1567.63</v>
      </c>
    </row>
    <row r="3309" spans="1:4" ht="13.5" x14ac:dyDescent="0.25">
      <c r="A3309" s="58">
        <v>101905</v>
      </c>
      <c r="B3309" s="58" t="s">
        <v>9643</v>
      </c>
      <c r="C3309" s="58" t="s">
        <v>130</v>
      </c>
      <c r="D3309" s="60">
        <v>193.83</v>
      </c>
    </row>
    <row r="3310" spans="1:4" ht="13.5" x14ac:dyDescent="0.25">
      <c r="A3310" s="58">
        <v>101906</v>
      </c>
      <c r="B3310" s="58" t="s">
        <v>9644</v>
      </c>
      <c r="C3310" s="58" t="s">
        <v>130</v>
      </c>
      <c r="D3310" s="60">
        <v>572.66999999999996</v>
      </c>
    </row>
    <row r="3311" spans="1:4" ht="13.5" x14ac:dyDescent="0.25">
      <c r="A3311" s="58">
        <v>101907</v>
      </c>
      <c r="B3311" s="58" t="s">
        <v>1320</v>
      </c>
      <c r="C3311" s="58" t="s">
        <v>130</v>
      </c>
      <c r="D3311" s="60">
        <v>618.83000000000004</v>
      </c>
    </row>
    <row r="3312" spans="1:4" ht="13.5" x14ac:dyDescent="0.25">
      <c r="A3312" s="58">
        <v>101908</v>
      </c>
      <c r="B3312" s="58" t="s">
        <v>1415</v>
      </c>
      <c r="C3312" s="58" t="s">
        <v>130</v>
      </c>
      <c r="D3312" s="60">
        <v>188.06</v>
      </c>
    </row>
    <row r="3313" spans="1:4" ht="13.5" x14ac:dyDescent="0.25">
      <c r="A3313" s="58">
        <v>101909</v>
      </c>
      <c r="B3313" s="58" t="s">
        <v>9645</v>
      </c>
      <c r="C3313" s="58" t="s">
        <v>130</v>
      </c>
      <c r="D3313" s="60">
        <v>218.83</v>
      </c>
    </row>
    <row r="3314" spans="1:4" ht="13.5" x14ac:dyDescent="0.25">
      <c r="A3314" s="58">
        <v>101910</v>
      </c>
      <c r="B3314" s="58" t="s">
        <v>9646</v>
      </c>
      <c r="C3314" s="58" t="s">
        <v>130</v>
      </c>
      <c r="D3314" s="60">
        <v>257.29000000000002</v>
      </c>
    </row>
    <row r="3315" spans="1:4" ht="13.5" x14ac:dyDescent="0.25">
      <c r="A3315" s="58">
        <v>101911</v>
      </c>
      <c r="B3315" s="58" t="s">
        <v>9647</v>
      </c>
      <c r="C3315" s="58" t="s">
        <v>130</v>
      </c>
      <c r="D3315" s="60">
        <v>295.75</v>
      </c>
    </row>
    <row r="3316" spans="1:4" ht="13.5" x14ac:dyDescent="0.25">
      <c r="A3316" s="58">
        <v>101912</v>
      </c>
      <c r="B3316" s="58" t="s">
        <v>9648</v>
      </c>
      <c r="C3316" s="58" t="s">
        <v>130</v>
      </c>
      <c r="D3316" s="61">
        <v>2001.9</v>
      </c>
    </row>
    <row r="3317" spans="1:4" ht="13.5" x14ac:dyDescent="0.25">
      <c r="A3317" s="58">
        <v>101913</v>
      </c>
      <c r="B3317" s="58" t="s">
        <v>9649</v>
      </c>
      <c r="C3317" s="58" t="s">
        <v>130</v>
      </c>
      <c r="D3317" s="60">
        <v>389.4</v>
      </c>
    </row>
    <row r="3318" spans="1:4" ht="13.5" x14ac:dyDescent="0.25">
      <c r="A3318" s="58">
        <v>101914</v>
      </c>
      <c r="B3318" s="58" t="s">
        <v>9650</v>
      </c>
      <c r="C3318" s="58" t="s">
        <v>130</v>
      </c>
      <c r="D3318" s="60">
        <v>495.8</v>
      </c>
    </row>
    <row r="3319" spans="1:4" ht="13.5" x14ac:dyDescent="0.25">
      <c r="A3319" s="58">
        <v>101915</v>
      </c>
      <c r="B3319" s="58" t="s">
        <v>9651</v>
      </c>
      <c r="C3319" s="58" t="s">
        <v>130</v>
      </c>
      <c r="D3319" s="60">
        <v>411.9</v>
      </c>
    </row>
    <row r="3320" spans="1:4" ht="13.5" x14ac:dyDescent="0.25">
      <c r="A3320" s="58">
        <v>101916</v>
      </c>
      <c r="B3320" s="58" t="s">
        <v>9652</v>
      </c>
      <c r="C3320" s="58" t="s">
        <v>130</v>
      </c>
      <c r="D3320" s="61">
        <v>3536.86</v>
      </c>
    </row>
    <row r="3321" spans="1:4" ht="13.5" x14ac:dyDescent="0.25">
      <c r="A3321" s="58">
        <v>101917</v>
      </c>
      <c r="B3321" s="58" t="s">
        <v>9653</v>
      </c>
      <c r="C3321" s="58" t="s">
        <v>130</v>
      </c>
      <c r="D3321" s="60">
        <v>146.80000000000001</v>
      </c>
    </row>
    <row r="3322" spans="1:4" ht="13.5" x14ac:dyDescent="0.25">
      <c r="A3322" s="58">
        <v>98261</v>
      </c>
      <c r="B3322" s="58" t="s">
        <v>9654</v>
      </c>
      <c r="C3322" s="58" t="s">
        <v>108</v>
      </c>
      <c r="D3322" s="60">
        <v>3.44</v>
      </c>
    </row>
    <row r="3323" spans="1:4" ht="13.5" x14ac:dyDescent="0.25">
      <c r="A3323" s="58">
        <v>98262</v>
      </c>
      <c r="B3323" s="58" t="s">
        <v>9655</v>
      </c>
      <c r="C3323" s="58" t="s">
        <v>108</v>
      </c>
      <c r="D3323" s="60">
        <v>4.47</v>
      </c>
    </row>
    <row r="3324" spans="1:4" ht="13.5" x14ac:dyDescent="0.25">
      <c r="A3324" s="58">
        <v>98263</v>
      </c>
      <c r="B3324" s="58" t="s">
        <v>9656</v>
      </c>
      <c r="C3324" s="58" t="s">
        <v>108</v>
      </c>
      <c r="D3324" s="60">
        <v>4.68</v>
      </c>
    </row>
    <row r="3325" spans="1:4" ht="13.5" x14ac:dyDescent="0.25">
      <c r="A3325" s="58">
        <v>98264</v>
      </c>
      <c r="B3325" s="58" t="s">
        <v>9657</v>
      </c>
      <c r="C3325" s="58" t="s">
        <v>108</v>
      </c>
      <c r="D3325" s="60">
        <v>5.8</v>
      </c>
    </row>
    <row r="3326" spans="1:4" ht="13.5" x14ac:dyDescent="0.25">
      <c r="A3326" s="58">
        <v>98265</v>
      </c>
      <c r="B3326" s="58" t="s">
        <v>9658</v>
      </c>
      <c r="C3326" s="58" t="s">
        <v>108</v>
      </c>
      <c r="D3326" s="60">
        <v>6.54</v>
      </c>
    </row>
    <row r="3327" spans="1:4" ht="13.5" x14ac:dyDescent="0.25">
      <c r="A3327" s="58">
        <v>98266</v>
      </c>
      <c r="B3327" s="58" t="s">
        <v>9659</v>
      </c>
      <c r="C3327" s="58" t="s">
        <v>108</v>
      </c>
      <c r="D3327" s="60">
        <v>7.59</v>
      </c>
    </row>
    <row r="3328" spans="1:4" ht="13.5" x14ac:dyDescent="0.25">
      <c r="A3328" s="58">
        <v>98267</v>
      </c>
      <c r="B3328" s="58" t="s">
        <v>9660</v>
      </c>
      <c r="C3328" s="58" t="s">
        <v>108</v>
      </c>
      <c r="D3328" s="60">
        <v>12.39</v>
      </c>
    </row>
    <row r="3329" spans="1:4" ht="13.5" x14ac:dyDescent="0.25">
      <c r="A3329" s="58">
        <v>98268</v>
      </c>
      <c r="B3329" s="58" t="s">
        <v>1624</v>
      </c>
      <c r="C3329" s="58" t="s">
        <v>108</v>
      </c>
      <c r="D3329" s="60">
        <v>20.72</v>
      </c>
    </row>
    <row r="3330" spans="1:4" ht="13.5" x14ac:dyDescent="0.25">
      <c r="A3330" s="58">
        <v>98269</v>
      </c>
      <c r="B3330" s="58" t="s">
        <v>9661</v>
      </c>
      <c r="C3330" s="58" t="s">
        <v>108</v>
      </c>
      <c r="D3330" s="60">
        <v>28.82</v>
      </c>
    </row>
    <row r="3331" spans="1:4" ht="13.5" x14ac:dyDescent="0.25">
      <c r="A3331" s="58">
        <v>98270</v>
      </c>
      <c r="B3331" s="58" t="s">
        <v>9662</v>
      </c>
      <c r="C3331" s="58" t="s">
        <v>108</v>
      </c>
      <c r="D3331" s="60">
        <v>44.27</v>
      </c>
    </row>
    <row r="3332" spans="1:4" ht="13.5" x14ac:dyDescent="0.25">
      <c r="A3332" s="58">
        <v>98271</v>
      </c>
      <c r="B3332" s="58" t="s">
        <v>9663</v>
      </c>
      <c r="C3332" s="58" t="s">
        <v>108</v>
      </c>
      <c r="D3332" s="60">
        <v>62.95</v>
      </c>
    </row>
    <row r="3333" spans="1:4" ht="13.5" x14ac:dyDescent="0.25">
      <c r="A3333" s="58">
        <v>98272</v>
      </c>
      <c r="B3333" s="58" t="s">
        <v>9664</v>
      </c>
      <c r="C3333" s="58" t="s">
        <v>108</v>
      </c>
      <c r="D3333" s="60">
        <v>146.71</v>
      </c>
    </row>
    <row r="3334" spans="1:4" ht="13.5" x14ac:dyDescent="0.25">
      <c r="A3334" s="58">
        <v>98273</v>
      </c>
      <c r="B3334" s="58" t="s">
        <v>9665</v>
      </c>
      <c r="C3334" s="58" t="s">
        <v>108</v>
      </c>
      <c r="D3334" s="60">
        <v>3.39</v>
      </c>
    </row>
    <row r="3335" spans="1:4" ht="13.5" x14ac:dyDescent="0.25">
      <c r="A3335" s="58">
        <v>98274</v>
      </c>
      <c r="B3335" s="58" t="s">
        <v>9666</v>
      </c>
      <c r="C3335" s="58" t="s">
        <v>108</v>
      </c>
      <c r="D3335" s="60">
        <v>4.12</v>
      </c>
    </row>
    <row r="3336" spans="1:4" ht="13.5" x14ac:dyDescent="0.25">
      <c r="A3336" s="58">
        <v>98275</v>
      </c>
      <c r="B3336" s="58" t="s">
        <v>9667</v>
      </c>
      <c r="C3336" s="58" t="s">
        <v>108</v>
      </c>
      <c r="D3336" s="60">
        <v>5.17</v>
      </c>
    </row>
    <row r="3337" spans="1:4" ht="13.5" x14ac:dyDescent="0.25">
      <c r="A3337" s="58">
        <v>98276</v>
      </c>
      <c r="B3337" s="58" t="s">
        <v>9668</v>
      </c>
      <c r="C3337" s="58" t="s">
        <v>108</v>
      </c>
      <c r="D3337" s="60">
        <v>9.98</v>
      </c>
    </row>
    <row r="3338" spans="1:4" ht="13.5" x14ac:dyDescent="0.25">
      <c r="A3338" s="58">
        <v>98277</v>
      </c>
      <c r="B3338" s="58" t="s">
        <v>9669</v>
      </c>
      <c r="C3338" s="58" t="s">
        <v>108</v>
      </c>
      <c r="D3338" s="60">
        <v>18.309999999999999</v>
      </c>
    </row>
    <row r="3339" spans="1:4" ht="13.5" x14ac:dyDescent="0.25">
      <c r="A3339" s="58">
        <v>98278</v>
      </c>
      <c r="B3339" s="58" t="s">
        <v>9670</v>
      </c>
      <c r="C3339" s="58" t="s">
        <v>108</v>
      </c>
      <c r="D3339" s="60">
        <v>26.4</v>
      </c>
    </row>
    <row r="3340" spans="1:4" ht="13.5" x14ac:dyDescent="0.25">
      <c r="A3340" s="58">
        <v>98279</v>
      </c>
      <c r="B3340" s="58" t="s">
        <v>9671</v>
      </c>
      <c r="C3340" s="58" t="s">
        <v>108</v>
      </c>
      <c r="D3340" s="60">
        <v>41.85</v>
      </c>
    </row>
    <row r="3341" spans="1:4" ht="13.5" x14ac:dyDescent="0.25">
      <c r="A3341" s="58">
        <v>98280</v>
      </c>
      <c r="B3341" s="58" t="s">
        <v>9672</v>
      </c>
      <c r="C3341" s="58" t="s">
        <v>108</v>
      </c>
      <c r="D3341" s="60">
        <v>6.55</v>
      </c>
    </row>
    <row r="3342" spans="1:4" ht="13.5" x14ac:dyDescent="0.25">
      <c r="A3342" s="58">
        <v>98281</v>
      </c>
      <c r="B3342" s="58" t="s">
        <v>9673</v>
      </c>
      <c r="C3342" s="58" t="s">
        <v>108</v>
      </c>
      <c r="D3342" s="60">
        <v>7.58</v>
      </c>
    </row>
    <row r="3343" spans="1:4" ht="13.5" x14ac:dyDescent="0.25">
      <c r="A3343" s="58">
        <v>98282</v>
      </c>
      <c r="B3343" s="58" t="s">
        <v>9674</v>
      </c>
      <c r="C3343" s="58" t="s">
        <v>108</v>
      </c>
      <c r="D3343" s="60">
        <v>7.79</v>
      </c>
    </row>
    <row r="3344" spans="1:4" ht="13.5" x14ac:dyDescent="0.25">
      <c r="A3344" s="58">
        <v>98283</v>
      </c>
      <c r="B3344" s="58" t="s">
        <v>263</v>
      </c>
      <c r="C3344" s="58" t="s">
        <v>108</v>
      </c>
      <c r="D3344" s="60">
        <v>8.91</v>
      </c>
    </row>
    <row r="3345" spans="1:4" ht="13.5" x14ac:dyDescent="0.25">
      <c r="A3345" s="58">
        <v>98284</v>
      </c>
      <c r="B3345" s="58" t="s">
        <v>9675</v>
      </c>
      <c r="C3345" s="58" t="s">
        <v>108</v>
      </c>
      <c r="D3345" s="60">
        <v>9.64</v>
      </c>
    </row>
    <row r="3346" spans="1:4" ht="13.5" x14ac:dyDescent="0.25">
      <c r="A3346" s="58">
        <v>98285</v>
      </c>
      <c r="B3346" s="58" t="s">
        <v>9676</v>
      </c>
      <c r="C3346" s="58" t="s">
        <v>108</v>
      </c>
      <c r="D3346" s="60">
        <v>10.7</v>
      </c>
    </row>
    <row r="3347" spans="1:4" ht="13.5" x14ac:dyDescent="0.25">
      <c r="A3347" s="58">
        <v>98286</v>
      </c>
      <c r="B3347" s="58" t="s">
        <v>9677</v>
      </c>
      <c r="C3347" s="58" t="s">
        <v>108</v>
      </c>
      <c r="D3347" s="60">
        <v>15.51</v>
      </c>
    </row>
    <row r="3348" spans="1:4" ht="13.5" x14ac:dyDescent="0.25">
      <c r="A3348" s="58">
        <v>98287</v>
      </c>
      <c r="B3348" s="58" t="s">
        <v>9678</v>
      </c>
      <c r="C3348" s="58" t="s">
        <v>108</v>
      </c>
      <c r="D3348" s="60">
        <v>1.57</v>
      </c>
    </row>
    <row r="3349" spans="1:4" ht="13.5" x14ac:dyDescent="0.25">
      <c r="A3349" s="58">
        <v>98288</v>
      </c>
      <c r="B3349" s="58" t="s">
        <v>9679</v>
      </c>
      <c r="C3349" s="58" t="s">
        <v>108</v>
      </c>
      <c r="D3349" s="60">
        <v>2.6</v>
      </c>
    </row>
    <row r="3350" spans="1:4" ht="13.5" x14ac:dyDescent="0.25">
      <c r="A3350" s="58">
        <v>98289</v>
      </c>
      <c r="B3350" s="58" t="s">
        <v>9680</v>
      </c>
      <c r="C3350" s="58" t="s">
        <v>108</v>
      </c>
      <c r="D3350" s="60">
        <v>2.82</v>
      </c>
    </row>
    <row r="3351" spans="1:4" ht="13.5" x14ac:dyDescent="0.25">
      <c r="A3351" s="58">
        <v>98290</v>
      </c>
      <c r="B3351" s="58" t="s">
        <v>9681</v>
      </c>
      <c r="C3351" s="58" t="s">
        <v>108</v>
      </c>
      <c r="D3351" s="60">
        <v>3.94</v>
      </c>
    </row>
    <row r="3352" spans="1:4" ht="13.5" x14ac:dyDescent="0.25">
      <c r="A3352" s="58">
        <v>98291</v>
      </c>
      <c r="B3352" s="58" t="s">
        <v>9682</v>
      </c>
      <c r="C3352" s="58" t="s">
        <v>108</v>
      </c>
      <c r="D3352" s="60">
        <v>4.68</v>
      </c>
    </row>
    <row r="3353" spans="1:4" ht="13.5" x14ac:dyDescent="0.25">
      <c r="A3353" s="58">
        <v>98292</v>
      </c>
      <c r="B3353" s="58" t="s">
        <v>9683</v>
      </c>
      <c r="C3353" s="58" t="s">
        <v>108</v>
      </c>
      <c r="D3353" s="60">
        <v>5.73</v>
      </c>
    </row>
    <row r="3354" spans="1:4" ht="13.5" x14ac:dyDescent="0.25">
      <c r="A3354" s="58">
        <v>98293</v>
      </c>
      <c r="B3354" s="58" t="s">
        <v>9684</v>
      </c>
      <c r="C3354" s="58" t="s">
        <v>108</v>
      </c>
      <c r="D3354" s="60">
        <v>10.53</v>
      </c>
    </row>
    <row r="3355" spans="1:4" ht="13.5" x14ac:dyDescent="0.25">
      <c r="A3355" s="58">
        <v>98400</v>
      </c>
      <c r="B3355" s="58" t="s">
        <v>9685</v>
      </c>
      <c r="C3355" s="58" t="s">
        <v>108</v>
      </c>
      <c r="D3355" s="60">
        <v>15.6</v>
      </c>
    </row>
    <row r="3356" spans="1:4" ht="13.5" x14ac:dyDescent="0.25">
      <c r="A3356" s="58">
        <v>98401</v>
      </c>
      <c r="B3356" s="58" t="s">
        <v>9686</v>
      </c>
      <c r="C3356" s="58" t="s">
        <v>108</v>
      </c>
      <c r="D3356" s="60">
        <v>25.18</v>
      </c>
    </row>
    <row r="3357" spans="1:4" ht="13.5" x14ac:dyDescent="0.25">
      <c r="A3357" s="58">
        <v>98402</v>
      </c>
      <c r="B3357" s="58" t="s">
        <v>9687</v>
      </c>
      <c r="C3357" s="58" t="s">
        <v>108</v>
      </c>
      <c r="D3357" s="60">
        <v>29.51</v>
      </c>
    </row>
    <row r="3358" spans="1:4" ht="13.5" x14ac:dyDescent="0.25">
      <c r="A3358" s="58">
        <v>100556</v>
      </c>
      <c r="B3358" s="58" t="s">
        <v>250</v>
      </c>
      <c r="C3358" s="58" t="s">
        <v>130</v>
      </c>
      <c r="D3358" s="60">
        <v>42.2</v>
      </c>
    </row>
    <row r="3359" spans="1:4" ht="13.5" x14ac:dyDescent="0.25">
      <c r="A3359" s="58">
        <v>100557</v>
      </c>
      <c r="B3359" s="58" t="s">
        <v>9688</v>
      </c>
      <c r="C3359" s="58" t="s">
        <v>130</v>
      </c>
      <c r="D3359" s="60">
        <v>570.89</v>
      </c>
    </row>
    <row r="3360" spans="1:4" ht="13.5" x14ac:dyDescent="0.25">
      <c r="A3360" s="58">
        <v>100560</v>
      </c>
      <c r="B3360" s="58" t="s">
        <v>9689</v>
      </c>
      <c r="C3360" s="58" t="s">
        <v>130</v>
      </c>
      <c r="D3360" s="60">
        <v>115.2</v>
      </c>
    </row>
    <row r="3361" spans="1:4" ht="13.5" x14ac:dyDescent="0.25">
      <c r="A3361" s="58">
        <v>100561</v>
      </c>
      <c r="B3361" s="58" t="s">
        <v>1715</v>
      </c>
      <c r="C3361" s="58" t="s">
        <v>130</v>
      </c>
      <c r="D3361" s="60">
        <v>218.73</v>
      </c>
    </row>
    <row r="3362" spans="1:4" ht="13.5" x14ac:dyDescent="0.25">
      <c r="A3362" s="58">
        <v>100562</v>
      </c>
      <c r="B3362" s="58" t="s">
        <v>9690</v>
      </c>
      <c r="C3362" s="58" t="s">
        <v>130</v>
      </c>
      <c r="D3362" s="60">
        <v>344.12</v>
      </c>
    </row>
    <row r="3363" spans="1:4" ht="13.5" x14ac:dyDescent="0.25">
      <c r="A3363" s="58">
        <v>100563</v>
      </c>
      <c r="B3363" s="58" t="s">
        <v>1604</v>
      </c>
      <c r="C3363" s="58" t="s">
        <v>130</v>
      </c>
      <c r="D3363" s="60">
        <v>500.73</v>
      </c>
    </row>
    <row r="3364" spans="1:4" ht="13.5" x14ac:dyDescent="0.25">
      <c r="A3364" s="58">
        <v>101795</v>
      </c>
      <c r="B3364" s="58" t="s">
        <v>1617</v>
      </c>
      <c r="C3364" s="58" t="s">
        <v>130</v>
      </c>
      <c r="D3364" s="60">
        <v>535.34</v>
      </c>
    </row>
    <row r="3365" spans="1:4" ht="13.5" x14ac:dyDescent="0.25">
      <c r="A3365" s="58">
        <v>101798</v>
      </c>
      <c r="B3365" s="58" t="s">
        <v>1621</v>
      </c>
      <c r="C3365" s="58" t="s">
        <v>130</v>
      </c>
      <c r="D3365" s="60">
        <v>361.89</v>
      </c>
    </row>
    <row r="3366" spans="1:4" ht="13.5" x14ac:dyDescent="0.25">
      <c r="A3366" s="58">
        <v>101799</v>
      </c>
      <c r="B3366" s="58" t="s">
        <v>9691</v>
      </c>
      <c r="C3366" s="58" t="s">
        <v>130</v>
      </c>
      <c r="D3366" s="60">
        <v>884.18</v>
      </c>
    </row>
    <row r="3367" spans="1:4" ht="13.5" x14ac:dyDescent="0.25">
      <c r="A3367" s="58">
        <v>98397</v>
      </c>
      <c r="B3367" s="58" t="s">
        <v>9692</v>
      </c>
      <c r="C3367" s="58" t="s">
        <v>6914</v>
      </c>
      <c r="D3367" s="60">
        <v>11.07</v>
      </c>
    </row>
    <row r="3368" spans="1:4" ht="13.5" x14ac:dyDescent="0.25">
      <c r="A3368" s="58">
        <v>103244</v>
      </c>
      <c r="B3368" s="58" t="s">
        <v>1515</v>
      </c>
      <c r="C3368" s="58" t="s">
        <v>130</v>
      </c>
      <c r="D3368" s="61">
        <v>2277.5</v>
      </c>
    </row>
    <row r="3369" spans="1:4" ht="13.5" x14ac:dyDescent="0.25">
      <c r="A3369" s="58">
        <v>103245</v>
      </c>
      <c r="B3369" s="58" t="s">
        <v>9693</v>
      </c>
      <c r="C3369" s="58" t="s">
        <v>130</v>
      </c>
      <c r="D3369" s="61">
        <v>1792.89</v>
      </c>
    </row>
    <row r="3370" spans="1:4" ht="13.5" x14ac:dyDescent="0.25">
      <c r="A3370" s="58">
        <v>103246</v>
      </c>
      <c r="B3370" s="58" t="s">
        <v>9694</v>
      </c>
      <c r="C3370" s="58" t="s">
        <v>130</v>
      </c>
      <c r="D3370" s="61">
        <v>1956.78</v>
      </c>
    </row>
    <row r="3371" spans="1:4" ht="13.5" x14ac:dyDescent="0.25">
      <c r="A3371" s="58">
        <v>103247</v>
      </c>
      <c r="B3371" s="58" t="s">
        <v>1523</v>
      </c>
      <c r="C3371" s="58" t="s">
        <v>130</v>
      </c>
      <c r="D3371" s="61">
        <v>2529.5500000000002</v>
      </c>
    </row>
    <row r="3372" spans="1:4" ht="13.5" x14ac:dyDescent="0.25">
      <c r="A3372" s="58">
        <v>103248</v>
      </c>
      <c r="B3372" s="58" t="s">
        <v>9695</v>
      </c>
      <c r="C3372" s="58" t="s">
        <v>130</v>
      </c>
      <c r="D3372" s="61">
        <v>2064.09</v>
      </c>
    </row>
    <row r="3373" spans="1:4" ht="13.5" x14ac:dyDescent="0.25">
      <c r="A3373" s="58">
        <v>103249</v>
      </c>
      <c r="B3373" s="58" t="s">
        <v>9696</v>
      </c>
      <c r="C3373" s="58" t="s">
        <v>130</v>
      </c>
      <c r="D3373" s="61">
        <v>2218.75</v>
      </c>
    </row>
    <row r="3374" spans="1:4" ht="13.5" x14ac:dyDescent="0.25">
      <c r="A3374" s="58">
        <v>103250</v>
      </c>
      <c r="B3374" s="58" t="s">
        <v>1526</v>
      </c>
      <c r="C3374" s="58" t="s">
        <v>130</v>
      </c>
      <c r="D3374" s="61">
        <v>3679.38</v>
      </c>
    </row>
    <row r="3375" spans="1:4" ht="13.5" x14ac:dyDescent="0.25">
      <c r="A3375" s="58">
        <v>103251</v>
      </c>
      <c r="B3375" s="58" t="s">
        <v>9697</v>
      </c>
      <c r="C3375" s="58" t="s">
        <v>130</v>
      </c>
      <c r="D3375" s="61">
        <v>2901.97</v>
      </c>
    </row>
    <row r="3376" spans="1:4" ht="13.5" x14ac:dyDescent="0.25">
      <c r="A3376" s="58">
        <v>103252</v>
      </c>
      <c r="B3376" s="58" t="s">
        <v>9698</v>
      </c>
      <c r="C3376" s="58" t="s">
        <v>130</v>
      </c>
      <c r="D3376" s="61">
        <v>3215.48</v>
      </c>
    </row>
    <row r="3377" spans="1:4" ht="13.5" x14ac:dyDescent="0.25">
      <c r="A3377" s="58">
        <v>103253</v>
      </c>
      <c r="B3377" s="58" t="s">
        <v>1529</v>
      </c>
      <c r="C3377" s="58" t="s">
        <v>130</v>
      </c>
      <c r="D3377" s="61">
        <v>5021.05</v>
      </c>
    </row>
    <row r="3378" spans="1:4" ht="13.5" x14ac:dyDescent="0.25">
      <c r="A3378" s="58">
        <v>103254</v>
      </c>
      <c r="B3378" s="58" t="s">
        <v>9699</v>
      </c>
      <c r="C3378" s="58" t="s">
        <v>130</v>
      </c>
      <c r="D3378" s="61">
        <v>3750.07</v>
      </c>
    </row>
    <row r="3379" spans="1:4" ht="13.5" x14ac:dyDescent="0.25">
      <c r="A3379" s="58">
        <v>103255</v>
      </c>
      <c r="B3379" s="58" t="s">
        <v>9700</v>
      </c>
      <c r="C3379" s="58" t="s">
        <v>130</v>
      </c>
      <c r="D3379" s="61">
        <v>4198.5</v>
      </c>
    </row>
    <row r="3380" spans="1:4" ht="13.5" x14ac:dyDescent="0.25">
      <c r="A3380" s="58">
        <v>103256</v>
      </c>
      <c r="B3380" s="58" t="s">
        <v>9701</v>
      </c>
      <c r="C3380" s="58" t="s">
        <v>130</v>
      </c>
      <c r="D3380" s="61">
        <v>9328.0300000000007</v>
      </c>
    </row>
    <row r="3381" spans="1:4" ht="13.5" x14ac:dyDescent="0.25">
      <c r="A3381" s="58">
        <v>103257</v>
      </c>
      <c r="B3381" s="58" t="s">
        <v>9702</v>
      </c>
      <c r="C3381" s="58" t="s">
        <v>130</v>
      </c>
      <c r="D3381" s="61">
        <v>5315.45</v>
      </c>
    </row>
    <row r="3382" spans="1:4" ht="13.5" x14ac:dyDescent="0.25">
      <c r="A3382" s="58">
        <v>103258</v>
      </c>
      <c r="B3382" s="58" t="s">
        <v>9703</v>
      </c>
      <c r="C3382" s="58" t="s">
        <v>130</v>
      </c>
      <c r="D3382" s="61">
        <v>10431.1</v>
      </c>
    </row>
    <row r="3383" spans="1:4" ht="13.5" x14ac:dyDescent="0.25">
      <c r="A3383" s="58">
        <v>103259</v>
      </c>
      <c r="B3383" s="58" t="s">
        <v>9704</v>
      </c>
      <c r="C3383" s="58" t="s">
        <v>130</v>
      </c>
      <c r="D3383" s="61">
        <v>5605.45</v>
      </c>
    </row>
    <row r="3384" spans="1:4" ht="13.5" x14ac:dyDescent="0.25">
      <c r="A3384" s="58">
        <v>103260</v>
      </c>
      <c r="B3384" s="58" t="s">
        <v>9705</v>
      </c>
      <c r="C3384" s="58" t="s">
        <v>130</v>
      </c>
      <c r="D3384" s="61">
        <v>5759.02</v>
      </c>
    </row>
    <row r="3385" spans="1:4" ht="13.5" x14ac:dyDescent="0.25">
      <c r="A3385" s="58">
        <v>103261</v>
      </c>
      <c r="B3385" s="58" t="s">
        <v>1532</v>
      </c>
      <c r="C3385" s="58" t="s">
        <v>130</v>
      </c>
      <c r="D3385" s="61">
        <v>11767.17</v>
      </c>
    </row>
    <row r="3386" spans="1:4" ht="13.5" x14ac:dyDescent="0.25">
      <c r="A3386" s="58">
        <v>103262</v>
      </c>
      <c r="B3386" s="58" t="s">
        <v>9706</v>
      </c>
      <c r="C3386" s="58" t="s">
        <v>130</v>
      </c>
      <c r="D3386" s="61">
        <v>7370.35</v>
      </c>
    </row>
    <row r="3387" spans="1:4" ht="13.5" x14ac:dyDescent="0.25">
      <c r="A3387" s="58">
        <v>103263</v>
      </c>
      <c r="B3387" s="58" t="s">
        <v>1538</v>
      </c>
      <c r="C3387" s="58" t="s">
        <v>130</v>
      </c>
      <c r="D3387" s="61">
        <v>16309.67</v>
      </c>
    </row>
    <row r="3388" spans="1:4" ht="13.5" x14ac:dyDescent="0.25">
      <c r="A3388" s="58">
        <v>103264</v>
      </c>
      <c r="B3388" s="58" t="s">
        <v>9707</v>
      </c>
      <c r="C3388" s="58" t="s">
        <v>130</v>
      </c>
      <c r="D3388" s="61">
        <v>9110.81</v>
      </c>
    </row>
    <row r="3389" spans="1:4" ht="13.5" x14ac:dyDescent="0.25">
      <c r="A3389" s="58">
        <v>103265</v>
      </c>
      <c r="B3389" s="58" t="s">
        <v>9708</v>
      </c>
      <c r="C3389" s="58" t="s">
        <v>130</v>
      </c>
      <c r="D3389" s="61">
        <v>19679.32</v>
      </c>
    </row>
    <row r="3390" spans="1:4" ht="13.5" x14ac:dyDescent="0.25">
      <c r="A3390" s="58">
        <v>103266</v>
      </c>
      <c r="B3390" s="58" t="s">
        <v>9709</v>
      </c>
      <c r="C3390" s="58" t="s">
        <v>130</v>
      </c>
      <c r="D3390" s="61">
        <v>10184.629999999999</v>
      </c>
    </row>
    <row r="3391" spans="1:4" ht="13.5" x14ac:dyDescent="0.25">
      <c r="A3391" s="58">
        <v>103267</v>
      </c>
      <c r="B3391" s="58" t="s">
        <v>9710</v>
      </c>
      <c r="C3391" s="58" t="s">
        <v>130</v>
      </c>
      <c r="D3391" s="61">
        <v>5813.61</v>
      </c>
    </row>
    <row r="3392" spans="1:4" ht="13.5" x14ac:dyDescent="0.25">
      <c r="A3392" s="58">
        <v>103268</v>
      </c>
      <c r="B3392" s="58" t="s">
        <v>9711</v>
      </c>
      <c r="C3392" s="58" t="s">
        <v>130</v>
      </c>
      <c r="D3392" s="61">
        <v>6907.4</v>
      </c>
    </row>
    <row r="3393" spans="1:4" ht="13.5" x14ac:dyDescent="0.25">
      <c r="A3393" s="58">
        <v>103269</v>
      </c>
      <c r="B3393" s="58" t="s">
        <v>9712</v>
      </c>
      <c r="C3393" s="58" t="s">
        <v>130</v>
      </c>
      <c r="D3393" s="61">
        <v>7151.55</v>
      </c>
    </row>
    <row r="3394" spans="1:4" ht="13.5" x14ac:dyDescent="0.25">
      <c r="A3394" s="58">
        <v>103270</v>
      </c>
      <c r="B3394" s="58" t="s">
        <v>9713</v>
      </c>
      <c r="C3394" s="58" t="s">
        <v>130</v>
      </c>
      <c r="D3394" s="61">
        <v>7424.8</v>
      </c>
    </row>
    <row r="3395" spans="1:4" ht="13.5" x14ac:dyDescent="0.25">
      <c r="A3395" s="58">
        <v>103271</v>
      </c>
      <c r="B3395" s="58" t="s">
        <v>9714</v>
      </c>
      <c r="C3395" s="58" t="s">
        <v>130</v>
      </c>
      <c r="D3395" s="61">
        <v>10527.25</v>
      </c>
    </row>
    <row r="3396" spans="1:4" ht="13.5" x14ac:dyDescent="0.25">
      <c r="A3396" s="58">
        <v>103272</v>
      </c>
      <c r="B3396" s="58" t="s">
        <v>9715</v>
      </c>
      <c r="C3396" s="58" t="s">
        <v>130</v>
      </c>
      <c r="D3396" s="61">
        <v>10874.72</v>
      </c>
    </row>
    <row r="3397" spans="1:4" ht="13.5" x14ac:dyDescent="0.25">
      <c r="A3397" s="58">
        <v>103273</v>
      </c>
      <c r="B3397" s="58" t="s">
        <v>9716</v>
      </c>
      <c r="C3397" s="58" t="s">
        <v>130</v>
      </c>
      <c r="D3397" s="61">
        <v>11142.39</v>
      </c>
    </row>
    <row r="3398" spans="1:4" ht="13.5" x14ac:dyDescent="0.25">
      <c r="A3398" s="58">
        <v>103274</v>
      </c>
      <c r="B3398" s="58" t="s">
        <v>9717</v>
      </c>
      <c r="C3398" s="58" t="s">
        <v>130</v>
      </c>
      <c r="D3398" s="61">
        <v>12776.62</v>
      </c>
    </row>
    <row r="3399" spans="1:4" ht="13.5" x14ac:dyDescent="0.25">
      <c r="A3399" s="58">
        <v>103275</v>
      </c>
      <c r="B3399" s="58" t="s">
        <v>9718</v>
      </c>
      <c r="C3399" s="58" t="s">
        <v>130</v>
      </c>
      <c r="D3399" s="61">
        <v>12709.9</v>
      </c>
    </row>
    <row r="3400" spans="1:4" ht="13.5" x14ac:dyDescent="0.25">
      <c r="A3400" s="58">
        <v>103276</v>
      </c>
      <c r="B3400" s="58" t="s">
        <v>1543</v>
      </c>
      <c r="C3400" s="58" t="s">
        <v>130</v>
      </c>
      <c r="D3400" s="61">
        <v>13341.96</v>
      </c>
    </row>
    <row r="3401" spans="1:4" ht="13.5" x14ac:dyDescent="0.25">
      <c r="A3401" s="58">
        <v>103277</v>
      </c>
      <c r="B3401" s="58" t="s">
        <v>9719</v>
      </c>
      <c r="C3401" s="58" t="s">
        <v>130</v>
      </c>
      <c r="D3401" s="61">
        <v>24674.29</v>
      </c>
    </row>
    <row r="3402" spans="1:4" ht="13.5" x14ac:dyDescent="0.25">
      <c r="A3402" s="58">
        <v>103278</v>
      </c>
      <c r="B3402" s="58" t="s">
        <v>9720</v>
      </c>
      <c r="C3402" s="58" t="s">
        <v>130</v>
      </c>
      <c r="D3402" s="61">
        <v>31615.95</v>
      </c>
    </row>
    <row r="3403" spans="1:4" ht="13.5" x14ac:dyDescent="0.25">
      <c r="A3403" s="58">
        <v>103288</v>
      </c>
      <c r="B3403" s="58" t="s">
        <v>9721</v>
      </c>
      <c r="C3403" s="58" t="s">
        <v>130</v>
      </c>
      <c r="D3403" s="60">
        <v>14.23</v>
      </c>
    </row>
    <row r="3404" spans="1:4" ht="13.5" x14ac:dyDescent="0.25">
      <c r="A3404" s="58">
        <v>103289</v>
      </c>
      <c r="B3404" s="58" t="s">
        <v>1479</v>
      </c>
      <c r="C3404" s="58" t="s">
        <v>108</v>
      </c>
      <c r="D3404" s="60">
        <v>32.17</v>
      </c>
    </row>
    <row r="3405" spans="1:4" ht="13.5" x14ac:dyDescent="0.25">
      <c r="A3405" s="58">
        <v>103290</v>
      </c>
      <c r="B3405" s="58" t="s">
        <v>1483</v>
      </c>
      <c r="C3405" s="58" t="s">
        <v>108</v>
      </c>
      <c r="D3405" s="60">
        <v>53.49</v>
      </c>
    </row>
    <row r="3406" spans="1:4" ht="13.5" x14ac:dyDescent="0.25">
      <c r="A3406" s="58">
        <v>103291</v>
      </c>
      <c r="B3406" s="58" t="s">
        <v>1486</v>
      </c>
      <c r="C3406" s="58" t="s">
        <v>108</v>
      </c>
      <c r="D3406" s="60">
        <v>66.010000000000005</v>
      </c>
    </row>
    <row r="3407" spans="1:4" ht="13.5" x14ac:dyDescent="0.25">
      <c r="A3407" s="58">
        <v>103292</v>
      </c>
      <c r="B3407" s="58" t="s">
        <v>1489</v>
      </c>
      <c r="C3407" s="58" t="s">
        <v>108</v>
      </c>
      <c r="D3407" s="60">
        <v>79.75</v>
      </c>
    </row>
    <row r="3408" spans="1:4" ht="13.5" x14ac:dyDescent="0.25">
      <c r="A3408" s="58">
        <v>101936</v>
      </c>
      <c r="B3408" s="58" t="s">
        <v>9722</v>
      </c>
      <c r="C3408" s="58" t="s">
        <v>130</v>
      </c>
      <c r="D3408" s="61">
        <v>7036.33</v>
      </c>
    </row>
    <row r="3409" spans="1:4" ht="13.5" x14ac:dyDescent="0.25">
      <c r="A3409" s="58">
        <v>101937</v>
      </c>
      <c r="B3409" s="58" t="s">
        <v>9723</v>
      </c>
      <c r="C3409" s="58" t="s">
        <v>130</v>
      </c>
      <c r="D3409" s="61">
        <v>12538.9</v>
      </c>
    </row>
    <row r="3410" spans="1:4" ht="13.5" x14ac:dyDescent="0.25">
      <c r="A3410" s="58">
        <v>98294</v>
      </c>
      <c r="B3410" s="58" t="s">
        <v>9724</v>
      </c>
      <c r="C3410" s="58" t="s">
        <v>108</v>
      </c>
      <c r="D3410" s="60">
        <v>8.3699999999999992</v>
      </c>
    </row>
    <row r="3411" spans="1:4" ht="13.5" x14ac:dyDescent="0.25">
      <c r="A3411" s="58">
        <v>98295</v>
      </c>
      <c r="B3411" s="58" t="s">
        <v>9725</v>
      </c>
      <c r="C3411" s="58" t="s">
        <v>108</v>
      </c>
      <c r="D3411" s="60">
        <v>7.81</v>
      </c>
    </row>
    <row r="3412" spans="1:4" ht="13.5" x14ac:dyDescent="0.25">
      <c r="A3412" s="58">
        <v>98296</v>
      </c>
      <c r="B3412" s="58" t="s">
        <v>9726</v>
      </c>
      <c r="C3412" s="58" t="s">
        <v>108</v>
      </c>
      <c r="D3412" s="60">
        <v>12.15</v>
      </c>
    </row>
    <row r="3413" spans="1:4" ht="13.5" x14ac:dyDescent="0.25">
      <c r="A3413" s="58">
        <v>98297</v>
      </c>
      <c r="B3413" s="58" t="s">
        <v>1546</v>
      </c>
      <c r="C3413" s="58" t="s">
        <v>108</v>
      </c>
      <c r="D3413" s="60">
        <v>11.25</v>
      </c>
    </row>
    <row r="3414" spans="1:4" ht="13.5" x14ac:dyDescent="0.25">
      <c r="A3414" s="58">
        <v>98298</v>
      </c>
      <c r="B3414" s="58" t="s">
        <v>9727</v>
      </c>
      <c r="C3414" s="58" t="s">
        <v>108</v>
      </c>
      <c r="D3414" s="60">
        <v>30.53</v>
      </c>
    </row>
    <row r="3415" spans="1:4" ht="13.5" x14ac:dyDescent="0.25">
      <c r="A3415" s="58">
        <v>98299</v>
      </c>
      <c r="B3415" s="58" t="s">
        <v>9728</v>
      </c>
      <c r="C3415" s="58" t="s">
        <v>108</v>
      </c>
      <c r="D3415" s="60">
        <v>29.42</v>
      </c>
    </row>
    <row r="3416" spans="1:4" ht="13.5" x14ac:dyDescent="0.25">
      <c r="A3416" s="58">
        <v>98300</v>
      </c>
      <c r="B3416" s="58" t="s">
        <v>1713</v>
      </c>
      <c r="C3416" s="58" t="s">
        <v>108</v>
      </c>
      <c r="D3416" s="60">
        <v>5.64</v>
      </c>
    </row>
    <row r="3417" spans="1:4" ht="13.5" x14ac:dyDescent="0.25">
      <c r="A3417" s="58">
        <v>98301</v>
      </c>
      <c r="B3417" s="58" t="s">
        <v>9729</v>
      </c>
      <c r="C3417" s="58" t="s">
        <v>130</v>
      </c>
      <c r="D3417" s="60">
        <v>570.49</v>
      </c>
    </row>
    <row r="3418" spans="1:4" ht="13.5" x14ac:dyDescent="0.25">
      <c r="A3418" s="58">
        <v>98302</v>
      </c>
      <c r="B3418" s="58" t="s">
        <v>9730</v>
      </c>
      <c r="C3418" s="58" t="s">
        <v>130</v>
      </c>
      <c r="D3418" s="61">
        <v>1110.48</v>
      </c>
    </row>
    <row r="3419" spans="1:4" ht="13.5" x14ac:dyDescent="0.25">
      <c r="A3419" s="58">
        <v>98304</v>
      </c>
      <c r="B3419" s="58" t="s">
        <v>1564</v>
      </c>
      <c r="C3419" s="58" t="s">
        <v>130</v>
      </c>
      <c r="D3419" s="61">
        <v>3531.64</v>
      </c>
    </row>
    <row r="3420" spans="1:4" ht="13.5" x14ac:dyDescent="0.25">
      <c r="A3420" s="58">
        <v>98305</v>
      </c>
      <c r="B3420" s="58" t="s">
        <v>9731</v>
      </c>
      <c r="C3420" s="58" t="s">
        <v>130</v>
      </c>
      <c r="D3420" s="61">
        <v>2659.8</v>
      </c>
    </row>
    <row r="3421" spans="1:4" ht="13.5" x14ac:dyDescent="0.25">
      <c r="A3421" s="58">
        <v>98306</v>
      </c>
      <c r="B3421" s="58" t="s">
        <v>9732</v>
      </c>
      <c r="C3421" s="58" t="s">
        <v>130</v>
      </c>
      <c r="D3421" s="60">
        <v>55.83</v>
      </c>
    </row>
    <row r="3422" spans="1:4" ht="13.5" x14ac:dyDescent="0.25">
      <c r="A3422" s="58">
        <v>98307</v>
      </c>
      <c r="B3422" s="58" t="s">
        <v>9733</v>
      </c>
      <c r="C3422" s="58" t="s">
        <v>130</v>
      </c>
      <c r="D3422" s="60">
        <v>48.52</v>
      </c>
    </row>
    <row r="3423" spans="1:4" ht="13.5" x14ac:dyDescent="0.25">
      <c r="A3423" s="58">
        <v>98308</v>
      </c>
      <c r="B3423" s="58" t="s">
        <v>9734</v>
      </c>
      <c r="C3423" s="58" t="s">
        <v>130</v>
      </c>
      <c r="D3423" s="60">
        <v>31.07</v>
      </c>
    </row>
    <row r="3424" spans="1:4" ht="13.5" x14ac:dyDescent="0.25">
      <c r="A3424" s="58">
        <v>98593</v>
      </c>
      <c r="B3424" s="58" t="s">
        <v>9735</v>
      </c>
      <c r="C3424" s="58" t="s">
        <v>130</v>
      </c>
      <c r="D3424" s="61">
        <v>2430.59</v>
      </c>
    </row>
    <row r="3425" spans="1:4" ht="13.5" x14ac:dyDescent="0.25">
      <c r="A3425" s="58">
        <v>100553</v>
      </c>
      <c r="B3425" s="58" t="s">
        <v>9736</v>
      </c>
      <c r="C3425" s="58" t="s">
        <v>108</v>
      </c>
      <c r="D3425" s="60">
        <v>31.55</v>
      </c>
    </row>
    <row r="3426" spans="1:4" ht="13.5" x14ac:dyDescent="0.25">
      <c r="A3426" s="58">
        <v>100554</v>
      </c>
      <c r="B3426" s="58" t="s">
        <v>9737</v>
      </c>
      <c r="C3426" s="58" t="s">
        <v>108</v>
      </c>
      <c r="D3426" s="60">
        <v>5.39</v>
      </c>
    </row>
    <row r="3427" spans="1:4" ht="13.5" x14ac:dyDescent="0.25">
      <c r="A3427" s="58">
        <v>100555</v>
      </c>
      <c r="B3427" s="58" t="s">
        <v>9738</v>
      </c>
      <c r="C3427" s="58" t="s">
        <v>130</v>
      </c>
      <c r="D3427" s="61">
        <v>1328.08</v>
      </c>
    </row>
    <row r="3428" spans="1:4" ht="13.5" x14ac:dyDescent="0.25">
      <c r="A3428" s="58">
        <v>89355</v>
      </c>
      <c r="B3428" s="58" t="s">
        <v>9739</v>
      </c>
      <c r="C3428" s="58" t="s">
        <v>108</v>
      </c>
      <c r="D3428" s="60">
        <v>16.54</v>
      </c>
    </row>
    <row r="3429" spans="1:4" ht="13.5" x14ac:dyDescent="0.25">
      <c r="A3429" s="58">
        <v>89356</v>
      </c>
      <c r="B3429" s="58" t="s">
        <v>842</v>
      </c>
      <c r="C3429" s="58" t="s">
        <v>108</v>
      </c>
      <c r="D3429" s="60">
        <v>19.059999999999999</v>
      </c>
    </row>
    <row r="3430" spans="1:4" ht="13.5" x14ac:dyDescent="0.25">
      <c r="A3430" s="58">
        <v>89357</v>
      </c>
      <c r="B3430" s="58" t="s">
        <v>1477</v>
      </c>
      <c r="C3430" s="58" t="s">
        <v>108</v>
      </c>
      <c r="D3430" s="60">
        <v>26.92</v>
      </c>
    </row>
    <row r="3431" spans="1:4" ht="13.5" x14ac:dyDescent="0.25">
      <c r="A3431" s="58">
        <v>89401</v>
      </c>
      <c r="B3431" s="58" t="s">
        <v>9740</v>
      </c>
      <c r="C3431" s="58" t="s">
        <v>108</v>
      </c>
      <c r="D3431" s="60">
        <v>9.14</v>
      </c>
    </row>
    <row r="3432" spans="1:4" ht="13.5" x14ac:dyDescent="0.25">
      <c r="A3432" s="58">
        <v>89402</v>
      </c>
      <c r="B3432" s="58" t="s">
        <v>9741</v>
      </c>
      <c r="C3432" s="58" t="s">
        <v>108</v>
      </c>
      <c r="D3432" s="60">
        <v>10.48</v>
      </c>
    </row>
    <row r="3433" spans="1:4" ht="13.5" x14ac:dyDescent="0.25">
      <c r="A3433" s="58">
        <v>89403</v>
      </c>
      <c r="B3433" s="58" t="s">
        <v>9742</v>
      </c>
      <c r="C3433" s="58" t="s">
        <v>108</v>
      </c>
      <c r="D3433" s="60">
        <v>16.690000000000001</v>
      </c>
    </row>
    <row r="3434" spans="1:4" ht="13.5" x14ac:dyDescent="0.25">
      <c r="A3434" s="58">
        <v>89446</v>
      </c>
      <c r="B3434" s="58" t="s">
        <v>9743</v>
      </c>
      <c r="C3434" s="58" t="s">
        <v>108</v>
      </c>
      <c r="D3434" s="60">
        <v>5.08</v>
      </c>
    </row>
    <row r="3435" spans="1:4" ht="13.5" x14ac:dyDescent="0.25">
      <c r="A3435" s="58">
        <v>89447</v>
      </c>
      <c r="B3435" s="58" t="s">
        <v>9744</v>
      </c>
      <c r="C3435" s="58" t="s">
        <v>108</v>
      </c>
      <c r="D3435" s="60">
        <v>10.27</v>
      </c>
    </row>
    <row r="3436" spans="1:4" ht="13.5" x14ac:dyDescent="0.25">
      <c r="A3436" s="58">
        <v>89448</v>
      </c>
      <c r="B3436" s="58" t="s">
        <v>9745</v>
      </c>
      <c r="C3436" s="58" t="s">
        <v>108</v>
      </c>
      <c r="D3436" s="60">
        <v>15.8</v>
      </c>
    </row>
    <row r="3437" spans="1:4" ht="13.5" x14ac:dyDescent="0.25">
      <c r="A3437" s="58">
        <v>89449</v>
      </c>
      <c r="B3437" s="58" t="s">
        <v>845</v>
      </c>
      <c r="C3437" s="58" t="s">
        <v>108</v>
      </c>
      <c r="D3437" s="60">
        <v>17.440000000000001</v>
      </c>
    </row>
    <row r="3438" spans="1:4" ht="13.5" x14ac:dyDescent="0.25">
      <c r="A3438" s="58">
        <v>89450</v>
      </c>
      <c r="B3438" s="58" t="s">
        <v>9746</v>
      </c>
      <c r="C3438" s="58" t="s">
        <v>108</v>
      </c>
      <c r="D3438" s="60">
        <v>28.1</v>
      </c>
    </row>
    <row r="3439" spans="1:4" ht="13.5" x14ac:dyDescent="0.25">
      <c r="A3439" s="58">
        <v>89451</v>
      </c>
      <c r="B3439" s="58" t="s">
        <v>848</v>
      </c>
      <c r="C3439" s="58" t="s">
        <v>108</v>
      </c>
      <c r="D3439" s="60">
        <v>45.91</v>
      </c>
    </row>
    <row r="3440" spans="1:4" ht="13.5" x14ac:dyDescent="0.25">
      <c r="A3440" s="58">
        <v>89452</v>
      </c>
      <c r="B3440" s="58" t="s">
        <v>9747</v>
      </c>
      <c r="C3440" s="58" t="s">
        <v>108</v>
      </c>
      <c r="D3440" s="60">
        <v>63.36</v>
      </c>
    </row>
    <row r="3441" spans="1:4" ht="13.5" x14ac:dyDescent="0.25">
      <c r="A3441" s="58">
        <v>89508</v>
      </c>
      <c r="B3441" s="58" t="s">
        <v>9748</v>
      </c>
      <c r="C3441" s="58" t="s">
        <v>108</v>
      </c>
      <c r="D3441" s="60">
        <v>13.87</v>
      </c>
    </row>
    <row r="3442" spans="1:4" ht="13.5" x14ac:dyDescent="0.25">
      <c r="A3442" s="58">
        <v>89509</v>
      </c>
      <c r="B3442" s="58" t="s">
        <v>9749</v>
      </c>
      <c r="C3442" s="58" t="s">
        <v>108</v>
      </c>
      <c r="D3442" s="60">
        <v>18.82</v>
      </c>
    </row>
    <row r="3443" spans="1:4" ht="13.5" x14ac:dyDescent="0.25">
      <c r="A3443" s="58">
        <v>89511</v>
      </c>
      <c r="B3443" s="58" t="s">
        <v>9750</v>
      </c>
      <c r="C3443" s="58" t="s">
        <v>108</v>
      </c>
      <c r="D3443" s="60">
        <v>32.229999999999997</v>
      </c>
    </row>
    <row r="3444" spans="1:4" ht="13.5" x14ac:dyDescent="0.25">
      <c r="A3444" s="58">
        <v>89512</v>
      </c>
      <c r="B3444" s="58" t="s">
        <v>9751</v>
      </c>
      <c r="C3444" s="58" t="s">
        <v>108</v>
      </c>
      <c r="D3444" s="60">
        <v>40.74</v>
      </c>
    </row>
    <row r="3445" spans="1:4" ht="13.5" x14ac:dyDescent="0.25">
      <c r="A3445" s="58">
        <v>89576</v>
      </c>
      <c r="B3445" s="58" t="s">
        <v>1433</v>
      </c>
      <c r="C3445" s="58" t="s">
        <v>108</v>
      </c>
      <c r="D3445" s="60">
        <v>22.87</v>
      </c>
    </row>
    <row r="3446" spans="1:4" ht="13.5" x14ac:dyDescent="0.25">
      <c r="A3446" s="58">
        <v>89578</v>
      </c>
      <c r="B3446" s="58" t="s">
        <v>1430</v>
      </c>
      <c r="C3446" s="58" t="s">
        <v>108</v>
      </c>
      <c r="D3446" s="60">
        <v>28.3</v>
      </c>
    </row>
    <row r="3447" spans="1:4" ht="13.5" x14ac:dyDescent="0.25">
      <c r="A3447" s="58">
        <v>89580</v>
      </c>
      <c r="B3447" s="58" t="s">
        <v>9752</v>
      </c>
      <c r="C3447" s="58" t="s">
        <v>108</v>
      </c>
      <c r="D3447" s="60">
        <v>58.64</v>
      </c>
    </row>
    <row r="3448" spans="1:4" ht="13.5" x14ac:dyDescent="0.25">
      <c r="A3448" s="58">
        <v>89633</v>
      </c>
      <c r="B3448" s="58" t="s">
        <v>9753</v>
      </c>
      <c r="C3448" s="58" t="s">
        <v>108</v>
      </c>
      <c r="D3448" s="60">
        <v>22.17</v>
      </c>
    </row>
    <row r="3449" spans="1:4" ht="13.5" x14ac:dyDescent="0.25">
      <c r="A3449" s="58">
        <v>89634</v>
      </c>
      <c r="B3449" s="58" t="s">
        <v>9754</v>
      </c>
      <c r="C3449" s="58" t="s">
        <v>108</v>
      </c>
      <c r="D3449" s="60">
        <v>31.94</v>
      </c>
    </row>
    <row r="3450" spans="1:4" ht="13.5" x14ac:dyDescent="0.25">
      <c r="A3450" s="58">
        <v>89635</v>
      </c>
      <c r="B3450" s="58" t="s">
        <v>9755</v>
      </c>
      <c r="C3450" s="58" t="s">
        <v>108</v>
      </c>
      <c r="D3450" s="60">
        <v>47.78</v>
      </c>
    </row>
    <row r="3451" spans="1:4" ht="13.5" x14ac:dyDescent="0.25">
      <c r="A3451" s="58">
        <v>89636</v>
      </c>
      <c r="B3451" s="58" t="s">
        <v>9756</v>
      </c>
      <c r="C3451" s="58" t="s">
        <v>108</v>
      </c>
      <c r="D3451" s="60">
        <v>60.38</v>
      </c>
    </row>
    <row r="3452" spans="1:4" ht="13.5" x14ac:dyDescent="0.25">
      <c r="A3452" s="58">
        <v>89711</v>
      </c>
      <c r="B3452" s="58" t="s">
        <v>174</v>
      </c>
      <c r="C3452" s="58" t="s">
        <v>108</v>
      </c>
      <c r="D3452" s="60">
        <v>17.2</v>
      </c>
    </row>
    <row r="3453" spans="1:4" ht="13.5" x14ac:dyDescent="0.25">
      <c r="A3453" s="58">
        <v>89712</v>
      </c>
      <c r="B3453" s="58" t="s">
        <v>175</v>
      </c>
      <c r="C3453" s="58" t="s">
        <v>108</v>
      </c>
      <c r="D3453" s="60">
        <v>22.07</v>
      </c>
    </row>
    <row r="3454" spans="1:4" ht="13.5" x14ac:dyDescent="0.25">
      <c r="A3454" s="58">
        <v>89713</v>
      </c>
      <c r="B3454" s="58" t="s">
        <v>9757</v>
      </c>
      <c r="C3454" s="58" t="s">
        <v>108</v>
      </c>
      <c r="D3454" s="60">
        <v>27.57</v>
      </c>
    </row>
    <row r="3455" spans="1:4" ht="13.5" x14ac:dyDescent="0.25">
      <c r="A3455" s="58">
        <v>89714</v>
      </c>
      <c r="B3455" s="58" t="s">
        <v>176</v>
      </c>
      <c r="C3455" s="58" t="s">
        <v>108</v>
      </c>
      <c r="D3455" s="60">
        <v>30.73</v>
      </c>
    </row>
    <row r="3456" spans="1:4" ht="13.5" x14ac:dyDescent="0.25">
      <c r="A3456" s="58">
        <v>89716</v>
      </c>
      <c r="B3456" s="58" t="s">
        <v>9758</v>
      </c>
      <c r="C3456" s="58" t="s">
        <v>108</v>
      </c>
      <c r="D3456" s="60">
        <v>24.17</v>
      </c>
    </row>
    <row r="3457" spans="1:4" ht="13.5" x14ac:dyDescent="0.25">
      <c r="A3457" s="58">
        <v>89717</v>
      </c>
      <c r="B3457" s="58" t="s">
        <v>9759</v>
      </c>
      <c r="C3457" s="58" t="s">
        <v>108</v>
      </c>
      <c r="D3457" s="60">
        <v>38.619999999999997</v>
      </c>
    </row>
    <row r="3458" spans="1:4" ht="13.5" x14ac:dyDescent="0.25">
      <c r="A3458" s="58">
        <v>89770</v>
      </c>
      <c r="B3458" s="58" t="s">
        <v>9760</v>
      </c>
      <c r="C3458" s="58" t="s">
        <v>108</v>
      </c>
      <c r="D3458" s="60">
        <v>42.81</v>
      </c>
    </row>
    <row r="3459" spans="1:4" ht="13.5" x14ac:dyDescent="0.25">
      <c r="A3459" s="58">
        <v>89771</v>
      </c>
      <c r="B3459" s="58" t="s">
        <v>9761</v>
      </c>
      <c r="C3459" s="58" t="s">
        <v>108</v>
      </c>
      <c r="D3459" s="60">
        <v>57.18</v>
      </c>
    </row>
    <row r="3460" spans="1:4" ht="13.5" x14ac:dyDescent="0.25">
      <c r="A3460" s="58">
        <v>89773</v>
      </c>
      <c r="B3460" s="58" t="s">
        <v>9762</v>
      </c>
      <c r="C3460" s="58" t="s">
        <v>108</v>
      </c>
      <c r="D3460" s="60">
        <v>134.56</v>
      </c>
    </row>
    <row r="3461" spans="1:4" ht="13.5" x14ac:dyDescent="0.25">
      <c r="A3461" s="58">
        <v>89775</v>
      </c>
      <c r="B3461" s="58" t="s">
        <v>9763</v>
      </c>
      <c r="C3461" s="58" t="s">
        <v>108</v>
      </c>
      <c r="D3461" s="60">
        <v>210.52</v>
      </c>
    </row>
    <row r="3462" spans="1:4" ht="13.5" x14ac:dyDescent="0.25">
      <c r="A3462" s="58">
        <v>89798</v>
      </c>
      <c r="B3462" s="58" t="s">
        <v>758</v>
      </c>
      <c r="C3462" s="58" t="s">
        <v>108</v>
      </c>
      <c r="D3462" s="60">
        <v>11.51</v>
      </c>
    </row>
    <row r="3463" spans="1:4" ht="13.5" x14ac:dyDescent="0.25">
      <c r="A3463" s="58">
        <v>89799</v>
      </c>
      <c r="B3463" s="58" t="s">
        <v>9764</v>
      </c>
      <c r="C3463" s="58" t="s">
        <v>108</v>
      </c>
      <c r="D3463" s="60">
        <v>18.8</v>
      </c>
    </row>
    <row r="3464" spans="1:4" ht="13.5" x14ac:dyDescent="0.25">
      <c r="A3464" s="58">
        <v>89800</v>
      </c>
      <c r="B3464" s="58" t="s">
        <v>9765</v>
      </c>
      <c r="C3464" s="58" t="s">
        <v>108</v>
      </c>
      <c r="D3464" s="60">
        <v>23.78</v>
      </c>
    </row>
    <row r="3465" spans="1:4" ht="13.5" x14ac:dyDescent="0.25">
      <c r="A3465" s="58">
        <v>89848</v>
      </c>
      <c r="B3465" s="58" t="s">
        <v>9766</v>
      </c>
      <c r="C3465" s="58" t="s">
        <v>108</v>
      </c>
      <c r="D3465" s="60">
        <v>22.88</v>
      </c>
    </row>
    <row r="3466" spans="1:4" ht="13.5" x14ac:dyDescent="0.25">
      <c r="A3466" s="58">
        <v>89849</v>
      </c>
      <c r="B3466" s="58" t="s">
        <v>9767</v>
      </c>
      <c r="C3466" s="58" t="s">
        <v>108</v>
      </c>
      <c r="D3466" s="60">
        <v>47.73</v>
      </c>
    </row>
    <row r="3467" spans="1:4" ht="13.5" x14ac:dyDescent="0.25">
      <c r="A3467" s="58">
        <v>89865</v>
      </c>
      <c r="B3467" s="58" t="s">
        <v>9768</v>
      </c>
      <c r="C3467" s="58" t="s">
        <v>108</v>
      </c>
      <c r="D3467" s="60">
        <v>14.13</v>
      </c>
    </row>
    <row r="3468" spans="1:4" ht="13.5" x14ac:dyDescent="0.25">
      <c r="A3468" s="58">
        <v>91784</v>
      </c>
      <c r="B3468" s="58" t="s">
        <v>9769</v>
      </c>
      <c r="C3468" s="58" t="s">
        <v>108</v>
      </c>
      <c r="D3468" s="60">
        <v>38.36</v>
      </c>
    </row>
    <row r="3469" spans="1:4" ht="13.5" x14ac:dyDescent="0.25">
      <c r="A3469" s="58">
        <v>91785</v>
      </c>
      <c r="B3469" s="58" t="s">
        <v>9770</v>
      </c>
      <c r="C3469" s="58" t="s">
        <v>108</v>
      </c>
      <c r="D3469" s="60">
        <v>37.43</v>
      </c>
    </row>
    <row r="3470" spans="1:4" ht="13.5" x14ac:dyDescent="0.25">
      <c r="A3470" s="58">
        <v>91786</v>
      </c>
      <c r="B3470" s="58" t="s">
        <v>9771</v>
      </c>
      <c r="C3470" s="58" t="s">
        <v>108</v>
      </c>
      <c r="D3470" s="60">
        <v>27.54</v>
      </c>
    </row>
    <row r="3471" spans="1:4" ht="13.5" x14ac:dyDescent="0.25">
      <c r="A3471" s="58">
        <v>91787</v>
      </c>
      <c r="B3471" s="58" t="s">
        <v>9772</v>
      </c>
      <c r="C3471" s="58" t="s">
        <v>108</v>
      </c>
      <c r="D3471" s="60">
        <v>31.66</v>
      </c>
    </row>
    <row r="3472" spans="1:4" ht="13.5" x14ac:dyDescent="0.25">
      <c r="A3472" s="58">
        <v>91788</v>
      </c>
      <c r="B3472" s="58" t="s">
        <v>9773</v>
      </c>
      <c r="C3472" s="58" t="s">
        <v>108</v>
      </c>
      <c r="D3472" s="60">
        <v>38.31</v>
      </c>
    </row>
    <row r="3473" spans="1:4" ht="13.5" x14ac:dyDescent="0.25">
      <c r="A3473" s="58">
        <v>91789</v>
      </c>
      <c r="B3473" s="58" t="s">
        <v>9774</v>
      </c>
      <c r="C3473" s="58" t="s">
        <v>108</v>
      </c>
      <c r="D3473" s="60">
        <v>43.39</v>
      </c>
    </row>
    <row r="3474" spans="1:4" ht="13.5" x14ac:dyDescent="0.25">
      <c r="A3474" s="58">
        <v>91790</v>
      </c>
      <c r="B3474" s="58" t="s">
        <v>9775</v>
      </c>
      <c r="C3474" s="58" t="s">
        <v>108</v>
      </c>
      <c r="D3474" s="60">
        <v>49.49</v>
      </c>
    </row>
    <row r="3475" spans="1:4" ht="13.5" x14ac:dyDescent="0.25">
      <c r="A3475" s="58">
        <v>91791</v>
      </c>
      <c r="B3475" s="58" t="s">
        <v>9776</v>
      </c>
      <c r="C3475" s="58" t="s">
        <v>108</v>
      </c>
      <c r="D3475" s="60">
        <v>64.260000000000005</v>
      </c>
    </row>
    <row r="3476" spans="1:4" ht="13.5" x14ac:dyDescent="0.25">
      <c r="A3476" s="58">
        <v>91792</v>
      </c>
      <c r="B3476" s="58" t="s">
        <v>9777</v>
      </c>
      <c r="C3476" s="58" t="s">
        <v>108</v>
      </c>
      <c r="D3476" s="60">
        <v>51.7</v>
      </c>
    </row>
    <row r="3477" spans="1:4" ht="13.5" x14ac:dyDescent="0.25">
      <c r="A3477" s="58">
        <v>91793</v>
      </c>
      <c r="B3477" s="58" t="s">
        <v>9778</v>
      </c>
      <c r="C3477" s="58" t="s">
        <v>108</v>
      </c>
      <c r="D3477" s="60">
        <v>81.900000000000006</v>
      </c>
    </row>
    <row r="3478" spans="1:4" ht="13.5" x14ac:dyDescent="0.25">
      <c r="A3478" s="58">
        <v>91794</v>
      </c>
      <c r="B3478" s="58" t="s">
        <v>9779</v>
      </c>
      <c r="C3478" s="58" t="s">
        <v>108</v>
      </c>
      <c r="D3478" s="60">
        <v>37.909999999999997</v>
      </c>
    </row>
    <row r="3479" spans="1:4" ht="13.5" x14ac:dyDescent="0.25">
      <c r="A3479" s="58">
        <v>91795</v>
      </c>
      <c r="B3479" s="58" t="s">
        <v>9780</v>
      </c>
      <c r="C3479" s="58" t="s">
        <v>108</v>
      </c>
      <c r="D3479" s="60">
        <v>59.54</v>
      </c>
    </row>
    <row r="3480" spans="1:4" ht="13.5" x14ac:dyDescent="0.25">
      <c r="A3480" s="58">
        <v>91796</v>
      </c>
      <c r="B3480" s="58" t="s">
        <v>9781</v>
      </c>
      <c r="C3480" s="58" t="s">
        <v>108</v>
      </c>
      <c r="D3480" s="60">
        <v>62.19</v>
      </c>
    </row>
    <row r="3481" spans="1:4" ht="13.5" x14ac:dyDescent="0.25">
      <c r="A3481" s="58">
        <v>92275</v>
      </c>
      <c r="B3481" s="58" t="s">
        <v>9782</v>
      </c>
      <c r="C3481" s="58" t="s">
        <v>108</v>
      </c>
      <c r="D3481" s="60">
        <v>54.01</v>
      </c>
    </row>
    <row r="3482" spans="1:4" ht="13.5" x14ac:dyDescent="0.25">
      <c r="A3482" s="58">
        <v>92276</v>
      </c>
      <c r="B3482" s="58" t="s">
        <v>9783</v>
      </c>
      <c r="C3482" s="58" t="s">
        <v>108</v>
      </c>
      <c r="D3482" s="60">
        <v>68.59</v>
      </c>
    </row>
    <row r="3483" spans="1:4" ht="13.5" x14ac:dyDescent="0.25">
      <c r="A3483" s="58">
        <v>92277</v>
      </c>
      <c r="B3483" s="58" t="s">
        <v>9784</v>
      </c>
      <c r="C3483" s="58" t="s">
        <v>108</v>
      </c>
      <c r="D3483" s="60">
        <v>99.2</v>
      </c>
    </row>
    <row r="3484" spans="1:4" ht="13.5" x14ac:dyDescent="0.25">
      <c r="A3484" s="58">
        <v>92278</v>
      </c>
      <c r="B3484" s="58" t="s">
        <v>9785</v>
      </c>
      <c r="C3484" s="58" t="s">
        <v>108</v>
      </c>
      <c r="D3484" s="60">
        <v>133.56</v>
      </c>
    </row>
    <row r="3485" spans="1:4" ht="13.5" x14ac:dyDescent="0.25">
      <c r="A3485" s="58">
        <v>92279</v>
      </c>
      <c r="B3485" s="58" t="s">
        <v>9786</v>
      </c>
      <c r="C3485" s="58" t="s">
        <v>108</v>
      </c>
      <c r="D3485" s="60">
        <v>193.18</v>
      </c>
    </row>
    <row r="3486" spans="1:4" ht="13.5" x14ac:dyDescent="0.25">
      <c r="A3486" s="58">
        <v>92280</v>
      </c>
      <c r="B3486" s="58" t="s">
        <v>9787</v>
      </c>
      <c r="C3486" s="58" t="s">
        <v>108</v>
      </c>
      <c r="D3486" s="60">
        <v>271.39999999999998</v>
      </c>
    </row>
    <row r="3487" spans="1:4" ht="13.5" x14ac:dyDescent="0.25">
      <c r="A3487" s="58">
        <v>92281</v>
      </c>
      <c r="B3487" s="58" t="s">
        <v>9788</v>
      </c>
      <c r="C3487" s="58" t="s">
        <v>108</v>
      </c>
      <c r="D3487" s="60">
        <v>151.78</v>
      </c>
    </row>
    <row r="3488" spans="1:4" ht="13.5" x14ac:dyDescent="0.25">
      <c r="A3488" s="58">
        <v>92282</v>
      </c>
      <c r="B3488" s="58" t="s">
        <v>9789</v>
      </c>
      <c r="C3488" s="58" t="s">
        <v>108</v>
      </c>
      <c r="D3488" s="60">
        <v>170.37</v>
      </c>
    </row>
    <row r="3489" spans="1:4" ht="13.5" x14ac:dyDescent="0.25">
      <c r="A3489" s="58">
        <v>92283</v>
      </c>
      <c r="B3489" s="58" t="s">
        <v>9790</v>
      </c>
      <c r="C3489" s="58" t="s">
        <v>108</v>
      </c>
      <c r="D3489" s="60">
        <v>227.94</v>
      </c>
    </row>
    <row r="3490" spans="1:4" ht="13.5" x14ac:dyDescent="0.25">
      <c r="A3490" s="58">
        <v>92284</v>
      </c>
      <c r="B3490" s="58" t="s">
        <v>9791</v>
      </c>
      <c r="C3490" s="58" t="s">
        <v>108</v>
      </c>
      <c r="D3490" s="60">
        <v>280.39</v>
      </c>
    </row>
    <row r="3491" spans="1:4" ht="13.5" x14ac:dyDescent="0.25">
      <c r="A3491" s="58">
        <v>92285</v>
      </c>
      <c r="B3491" s="58" t="s">
        <v>9792</v>
      </c>
      <c r="C3491" s="58" t="s">
        <v>108</v>
      </c>
      <c r="D3491" s="60">
        <v>368.75</v>
      </c>
    </row>
    <row r="3492" spans="1:4" ht="13.5" x14ac:dyDescent="0.25">
      <c r="A3492" s="58">
        <v>92286</v>
      </c>
      <c r="B3492" s="58" t="s">
        <v>9793</v>
      </c>
      <c r="C3492" s="58" t="s">
        <v>108</v>
      </c>
      <c r="D3492" s="60">
        <v>449.44</v>
      </c>
    </row>
    <row r="3493" spans="1:4" ht="13.5" x14ac:dyDescent="0.25">
      <c r="A3493" s="58">
        <v>92305</v>
      </c>
      <c r="B3493" s="58" t="s">
        <v>9794</v>
      </c>
      <c r="C3493" s="58" t="s">
        <v>108</v>
      </c>
      <c r="D3493" s="60">
        <v>35.61</v>
      </c>
    </row>
    <row r="3494" spans="1:4" ht="13.5" x14ac:dyDescent="0.25">
      <c r="A3494" s="58">
        <v>92306</v>
      </c>
      <c r="B3494" s="58" t="s">
        <v>9795</v>
      </c>
      <c r="C3494" s="58" t="s">
        <v>108</v>
      </c>
      <c r="D3494" s="60">
        <v>58.32</v>
      </c>
    </row>
    <row r="3495" spans="1:4" ht="13.5" x14ac:dyDescent="0.25">
      <c r="A3495" s="58">
        <v>92307</v>
      </c>
      <c r="B3495" s="58" t="s">
        <v>9796</v>
      </c>
      <c r="C3495" s="58" t="s">
        <v>108</v>
      </c>
      <c r="D3495" s="60">
        <v>73.09</v>
      </c>
    </row>
    <row r="3496" spans="1:4" ht="13.5" x14ac:dyDescent="0.25">
      <c r="A3496" s="58">
        <v>92308</v>
      </c>
      <c r="B3496" s="58" t="s">
        <v>9797</v>
      </c>
      <c r="C3496" s="58" t="s">
        <v>108</v>
      </c>
      <c r="D3496" s="60">
        <v>58.18</v>
      </c>
    </row>
    <row r="3497" spans="1:4" ht="13.5" x14ac:dyDescent="0.25">
      <c r="A3497" s="58">
        <v>92309</v>
      </c>
      <c r="B3497" s="58" t="s">
        <v>9798</v>
      </c>
      <c r="C3497" s="58" t="s">
        <v>108</v>
      </c>
      <c r="D3497" s="60">
        <v>158.24</v>
      </c>
    </row>
    <row r="3498" spans="1:4" ht="13.5" x14ac:dyDescent="0.25">
      <c r="A3498" s="58">
        <v>92310</v>
      </c>
      <c r="B3498" s="58" t="s">
        <v>9799</v>
      </c>
      <c r="C3498" s="58" t="s">
        <v>108</v>
      </c>
      <c r="D3498" s="60">
        <v>177.03</v>
      </c>
    </row>
    <row r="3499" spans="1:4" ht="13.5" x14ac:dyDescent="0.25">
      <c r="A3499" s="58">
        <v>92320</v>
      </c>
      <c r="B3499" s="58" t="s">
        <v>9800</v>
      </c>
      <c r="C3499" s="58" t="s">
        <v>108</v>
      </c>
      <c r="D3499" s="60">
        <v>44.46</v>
      </c>
    </row>
    <row r="3500" spans="1:4" ht="13.5" x14ac:dyDescent="0.25">
      <c r="A3500" s="58">
        <v>92321</v>
      </c>
      <c r="B3500" s="58" t="s">
        <v>9801</v>
      </c>
      <c r="C3500" s="58" t="s">
        <v>108</v>
      </c>
      <c r="D3500" s="60">
        <v>73.58</v>
      </c>
    </row>
    <row r="3501" spans="1:4" ht="13.5" x14ac:dyDescent="0.25">
      <c r="A3501" s="58">
        <v>92322</v>
      </c>
      <c r="B3501" s="58" t="s">
        <v>9802</v>
      </c>
      <c r="C3501" s="58" t="s">
        <v>108</v>
      </c>
      <c r="D3501" s="60">
        <v>93.84</v>
      </c>
    </row>
    <row r="3502" spans="1:4" ht="13.5" x14ac:dyDescent="0.25">
      <c r="A3502" s="58">
        <v>92323</v>
      </c>
      <c r="B3502" s="58" t="s">
        <v>9803</v>
      </c>
      <c r="C3502" s="58" t="s">
        <v>108</v>
      </c>
      <c r="D3502" s="60">
        <v>64.91</v>
      </c>
    </row>
    <row r="3503" spans="1:4" ht="13.5" x14ac:dyDescent="0.25">
      <c r="A3503" s="58">
        <v>92324</v>
      </c>
      <c r="B3503" s="58" t="s">
        <v>9804</v>
      </c>
      <c r="C3503" s="58" t="s">
        <v>108</v>
      </c>
      <c r="D3503" s="60">
        <v>171.37</v>
      </c>
    </row>
    <row r="3504" spans="1:4" ht="13.5" x14ac:dyDescent="0.25">
      <c r="A3504" s="58">
        <v>92325</v>
      </c>
      <c r="B3504" s="58" t="s">
        <v>9805</v>
      </c>
      <c r="C3504" s="58" t="s">
        <v>108</v>
      </c>
      <c r="D3504" s="60">
        <v>195.64</v>
      </c>
    </row>
    <row r="3505" spans="1:4" ht="13.5" x14ac:dyDescent="0.25">
      <c r="A3505" s="58">
        <v>92335</v>
      </c>
      <c r="B3505" s="58" t="s">
        <v>9806</v>
      </c>
      <c r="C3505" s="58" t="s">
        <v>108</v>
      </c>
      <c r="D3505" s="60">
        <v>96.63</v>
      </c>
    </row>
    <row r="3506" spans="1:4" ht="13.5" x14ac:dyDescent="0.25">
      <c r="A3506" s="58">
        <v>92336</v>
      </c>
      <c r="B3506" s="58" t="s">
        <v>9807</v>
      </c>
      <c r="C3506" s="58" t="s">
        <v>108</v>
      </c>
      <c r="D3506" s="60">
        <v>119.02</v>
      </c>
    </row>
    <row r="3507" spans="1:4" ht="13.5" x14ac:dyDescent="0.25">
      <c r="A3507" s="58">
        <v>92337</v>
      </c>
      <c r="B3507" s="58" t="s">
        <v>9808</v>
      </c>
      <c r="C3507" s="58" t="s">
        <v>108</v>
      </c>
      <c r="D3507" s="60">
        <v>157.66</v>
      </c>
    </row>
    <row r="3508" spans="1:4" ht="13.5" x14ac:dyDescent="0.25">
      <c r="A3508" s="58">
        <v>92338</v>
      </c>
      <c r="B3508" s="58" t="s">
        <v>9809</v>
      </c>
      <c r="C3508" s="58" t="s">
        <v>108</v>
      </c>
      <c r="D3508" s="60">
        <v>142.38999999999999</v>
      </c>
    </row>
    <row r="3509" spans="1:4" ht="13.5" x14ac:dyDescent="0.25">
      <c r="A3509" s="58">
        <v>92339</v>
      </c>
      <c r="B3509" s="58" t="s">
        <v>9810</v>
      </c>
      <c r="C3509" s="58" t="s">
        <v>108</v>
      </c>
      <c r="D3509" s="60">
        <v>218.99</v>
      </c>
    </row>
    <row r="3510" spans="1:4" ht="13.5" x14ac:dyDescent="0.25">
      <c r="A3510" s="58">
        <v>92341</v>
      </c>
      <c r="B3510" s="58" t="s">
        <v>9811</v>
      </c>
      <c r="C3510" s="58" t="s">
        <v>108</v>
      </c>
      <c r="D3510" s="60">
        <v>104.75</v>
      </c>
    </row>
    <row r="3511" spans="1:4" ht="13.5" x14ac:dyDescent="0.25">
      <c r="A3511" s="58">
        <v>92342</v>
      </c>
      <c r="B3511" s="58" t="s">
        <v>9812</v>
      </c>
      <c r="C3511" s="58" t="s">
        <v>108</v>
      </c>
      <c r="D3511" s="60">
        <v>127.21</v>
      </c>
    </row>
    <row r="3512" spans="1:4" ht="13.5" x14ac:dyDescent="0.25">
      <c r="A3512" s="58">
        <v>92343</v>
      </c>
      <c r="B3512" s="58" t="s">
        <v>9813</v>
      </c>
      <c r="C3512" s="58" t="s">
        <v>108</v>
      </c>
      <c r="D3512" s="60">
        <v>165.92</v>
      </c>
    </row>
    <row r="3513" spans="1:4" ht="13.5" x14ac:dyDescent="0.25">
      <c r="A3513" s="58">
        <v>92359</v>
      </c>
      <c r="B3513" s="58" t="s">
        <v>9814</v>
      </c>
      <c r="C3513" s="58" t="s">
        <v>108</v>
      </c>
      <c r="D3513" s="60">
        <v>69.709999999999994</v>
      </c>
    </row>
    <row r="3514" spans="1:4" ht="13.5" x14ac:dyDescent="0.25">
      <c r="A3514" s="58">
        <v>92360</v>
      </c>
      <c r="B3514" s="58" t="s">
        <v>9815</v>
      </c>
      <c r="C3514" s="58" t="s">
        <v>108</v>
      </c>
      <c r="D3514" s="60">
        <v>93.22</v>
      </c>
    </row>
    <row r="3515" spans="1:4" ht="13.5" x14ac:dyDescent="0.25">
      <c r="A3515" s="58">
        <v>92361</v>
      </c>
      <c r="B3515" s="58" t="s">
        <v>9816</v>
      </c>
      <c r="C3515" s="58" t="s">
        <v>108</v>
      </c>
      <c r="D3515" s="60">
        <v>125.55</v>
      </c>
    </row>
    <row r="3516" spans="1:4" ht="13.5" x14ac:dyDescent="0.25">
      <c r="A3516" s="58">
        <v>92362</v>
      </c>
      <c r="B3516" s="58" t="s">
        <v>9817</v>
      </c>
      <c r="C3516" s="58" t="s">
        <v>108</v>
      </c>
      <c r="D3516" s="60">
        <v>201.47</v>
      </c>
    </row>
    <row r="3517" spans="1:4" ht="13.5" x14ac:dyDescent="0.25">
      <c r="A3517" s="58">
        <v>92364</v>
      </c>
      <c r="B3517" s="58" t="s">
        <v>9818</v>
      </c>
      <c r="C3517" s="58" t="s">
        <v>108</v>
      </c>
      <c r="D3517" s="60">
        <v>58.42</v>
      </c>
    </row>
    <row r="3518" spans="1:4" ht="13.5" x14ac:dyDescent="0.25">
      <c r="A3518" s="58">
        <v>92365</v>
      </c>
      <c r="B3518" s="58" t="s">
        <v>9819</v>
      </c>
      <c r="C3518" s="58" t="s">
        <v>108</v>
      </c>
      <c r="D3518" s="60">
        <v>67.39</v>
      </c>
    </row>
    <row r="3519" spans="1:4" ht="13.5" x14ac:dyDescent="0.25">
      <c r="A3519" s="58">
        <v>92366</v>
      </c>
      <c r="B3519" s="58" t="s">
        <v>9820</v>
      </c>
      <c r="C3519" s="58" t="s">
        <v>108</v>
      </c>
      <c r="D3519" s="60">
        <v>94.7</v>
      </c>
    </row>
    <row r="3520" spans="1:4" ht="13.5" x14ac:dyDescent="0.25">
      <c r="A3520" s="58">
        <v>92367</v>
      </c>
      <c r="B3520" s="58" t="s">
        <v>9821</v>
      </c>
      <c r="C3520" s="58" t="s">
        <v>108</v>
      </c>
      <c r="D3520" s="60">
        <v>116.69</v>
      </c>
    </row>
    <row r="3521" spans="1:4" ht="13.5" x14ac:dyDescent="0.25">
      <c r="A3521" s="58">
        <v>92368</v>
      </c>
      <c r="B3521" s="58" t="s">
        <v>9822</v>
      </c>
      <c r="C3521" s="58" t="s">
        <v>108</v>
      </c>
      <c r="D3521" s="60">
        <v>154.99</v>
      </c>
    </row>
    <row r="3522" spans="1:4" ht="13.5" x14ac:dyDescent="0.25">
      <c r="A3522" s="58">
        <v>92645</v>
      </c>
      <c r="B3522" s="58" t="s">
        <v>9823</v>
      </c>
      <c r="C3522" s="58" t="s">
        <v>108</v>
      </c>
      <c r="D3522" s="60">
        <v>72.739999999999995</v>
      </c>
    </row>
    <row r="3523" spans="1:4" ht="13.5" x14ac:dyDescent="0.25">
      <c r="A3523" s="58">
        <v>92646</v>
      </c>
      <c r="B3523" s="58" t="s">
        <v>9824</v>
      </c>
      <c r="C3523" s="58" t="s">
        <v>108</v>
      </c>
      <c r="D3523" s="60">
        <v>96.25</v>
      </c>
    </row>
    <row r="3524" spans="1:4" ht="13.5" x14ac:dyDescent="0.25">
      <c r="A3524" s="58">
        <v>92648</v>
      </c>
      <c r="B3524" s="58" t="s">
        <v>9825</v>
      </c>
      <c r="C3524" s="58" t="s">
        <v>108</v>
      </c>
      <c r="D3524" s="60">
        <v>105.24</v>
      </c>
    </row>
    <row r="3525" spans="1:4" ht="13.5" x14ac:dyDescent="0.25">
      <c r="A3525" s="58">
        <v>92649</v>
      </c>
      <c r="B3525" s="58" t="s">
        <v>9826</v>
      </c>
      <c r="C3525" s="58" t="s">
        <v>108</v>
      </c>
      <c r="D3525" s="60">
        <v>128.58000000000001</v>
      </c>
    </row>
    <row r="3526" spans="1:4" ht="13.5" x14ac:dyDescent="0.25">
      <c r="A3526" s="58">
        <v>92650</v>
      </c>
      <c r="B3526" s="58" t="s">
        <v>9827</v>
      </c>
      <c r="C3526" s="58" t="s">
        <v>108</v>
      </c>
      <c r="D3526" s="60">
        <v>204.5</v>
      </c>
    </row>
    <row r="3527" spans="1:4" ht="13.5" x14ac:dyDescent="0.25">
      <c r="A3527" s="58">
        <v>92652</v>
      </c>
      <c r="B3527" s="58" t="s">
        <v>9828</v>
      </c>
      <c r="C3527" s="58" t="s">
        <v>108</v>
      </c>
      <c r="D3527" s="60">
        <v>62.13</v>
      </c>
    </row>
    <row r="3528" spans="1:4" ht="13.5" x14ac:dyDescent="0.25">
      <c r="A3528" s="58">
        <v>92653</v>
      </c>
      <c r="B3528" s="58" t="s">
        <v>9829</v>
      </c>
      <c r="C3528" s="58" t="s">
        <v>108</v>
      </c>
      <c r="D3528" s="60">
        <v>71.13</v>
      </c>
    </row>
    <row r="3529" spans="1:4" ht="13.5" x14ac:dyDescent="0.25">
      <c r="A3529" s="58">
        <v>92654</v>
      </c>
      <c r="B3529" s="58" t="s">
        <v>9830</v>
      </c>
      <c r="C3529" s="58" t="s">
        <v>108</v>
      </c>
      <c r="D3529" s="60">
        <v>98.44</v>
      </c>
    </row>
    <row r="3530" spans="1:4" ht="13.5" x14ac:dyDescent="0.25">
      <c r="A3530" s="58">
        <v>92655</v>
      </c>
      <c r="B3530" s="58" t="s">
        <v>9831</v>
      </c>
      <c r="C3530" s="58" t="s">
        <v>108</v>
      </c>
      <c r="D3530" s="60">
        <v>120.52</v>
      </c>
    </row>
    <row r="3531" spans="1:4" ht="13.5" x14ac:dyDescent="0.25">
      <c r="A3531" s="58">
        <v>92656</v>
      </c>
      <c r="B3531" s="58" t="s">
        <v>9832</v>
      </c>
      <c r="C3531" s="58" t="s">
        <v>108</v>
      </c>
      <c r="D3531" s="60">
        <v>158.81</v>
      </c>
    </row>
    <row r="3532" spans="1:4" ht="13.5" x14ac:dyDescent="0.25">
      <c r="A3532" s="58">
        <v>92687</v>
      </c>
      <c r="B3532" s="58" t="s">
        <v>9833</v>
      </c>
      <c r="C3532" s="58" t="s">
        <v>108</v>
      </c>
      <c r="D3532" s="60">
        <v>28.41</v>
      </c>
    </row>
    <row r="3533" spans="1:4" ht="13.5" x14ac:dyDescent="0.25">
      <c r="A3533" s="58">
        <v>92688</v>
      </c>
      <c r="B3533" s="58" t="s">
        <v>1315</v>
      </c>
      <c r="C3533" s="58" t="s">
        <v>108</v>
      </c>
      <c r="D3533" s="60">
        <v>38.93</v>
      </c>
    </row>
    <row r="3534" spans="1:4" ht="13.5" x14ac:dyDescent="0.25">
      <c r="A3534" s="58">
        <v>92689</v>
      </c>
      <c r="B3534" s="58" t="s">
        <v>9834</v>
      </c>
      <c r="C3534" s="58" t="s">
        <v>108</v>
      </c>
      <c r="D3534" s="60">
        <v>50.33</v>
      </c>
    </row>
    <row r="3535" spans="1:4" ht="13.5" x14ac:dyDescent="0.25">
      <c r="A3535" s="58">
        <v>92690</v>
      </c>
      <c r="B3535" s="58" t="s">
        <v>9835</v>
      </c>
      <c r="C3535" s="58" t="s">
        <v>108</v>
      </c>
      <c r="D3535" s="60">
        <v>71.12</v>
      </c>
    </row>
    <row r="3536" spans="1:4" ht="13.5" x14ac:dyDescent="0.25">
      <c r="A3536" s="58">
        <v>92691</v>
      </c>
      <c r="B3536" s="58" t="s">
        <v>9836</v>
      </c>
      <c r="C3536" s="58" t="s">
        <v>108</v>
      </c>
      <c r="D3536" s="60">
        <v>89.83</v>
      </c>
    </row>
    <row r="3537" spans="1:4" ht="13.5" x14ac:dyDescent="0.25">
      <c r="A3537" s="58">
        <v>94462</v>
      </c>
      <c r="B3537" s="58" t="s">
        <v>9837</v>
      </c>
      <c r="C3537" s="58" t="s">
        <v>108</v>
      </c>
      <c r="D3537" s="60">
        <v>101.91</v>
      </c>
    </row>
    <row r="3538" spans="1:4" ht="13.5" x14ac:dyDescent="0.25">
      <c r="A3538" s="58">
        <v>94463</v>
      </c>
      <c r="B3538" s="58" t="s">
        <v>9838</v>
      </c>
      <c r="C3538" s="58" t="s">
        <v>108</v>
      </c>
      <c r="D3538" s="60">
        <v>121.14</v>
      </c>
    </row>
    <row r="3539" spans="1:4" ht="13.5" x14ac:dyDescent="0.25">
      <c r="A3539" s="58">
        <v>94464</v>
      </c>
      <c r="B3539" s="58" t="s">
        <v>9839</v>
      </c>
      <c r="C3539" s="58" t="s">
        <v>108</v>
      </c>
      <c r="D3539" s="60">
        <v>172.15</v>
      </c>
    </row>
    <row r="3540" spans="1:4" ht="13.5" x14ac:dyDescent="0.25">
      <c r="A3540" s="58">
        <v>94602</v>
      </c>
      <c r="B3540" s="58" t="s">
        <v>9840</v>
      </c>
      <c r="C3540" s="58" t="s">
        <v>108</v>
      </c>
      <c r="D3540" s="60">
        <v>201.96</v>
      </c>
    </row>
    <row r="3541" spans="1:4" ht="13.5" x14ac:dyDescent="0.25">
      <c r="A3541" s="58">
        <v>94603</v>
      </c>
      <c r="B3541" s="58" t="s">
        <v>9841</v>
      </c>
      <c r="C3541" s="58" t="s">
        <v>108</v>
      </c>
      <c r="D3541" s="60">
        <v>273.87</v>
      </c>
    </row>
    <row r="3542" spans="1:4" ht="13.5" x14ac:dyDescent="0.25">
      <c r="A3542" s="58">
        <v>94604</v>
      </c>
      <c r="B3542" s="58" t="s">
        <v>9842</v>
      </c>
      <c r="C3542" s="58" t="s">
        <v>108</v>
      </c>
      <c r="D3542" s="60">
        <v>376.2</v>
      </c>
    </row>
    <row r="3543" spans="1:4" ht="13.5" x14ac:dyDescent="0.25">
      <c r="A3543" s="58">
        <v>94605</v>
      </c>
      <c r="B3543" s="58" t="s">
        <v>9843</v>
      </c>
      <c r="C3543" s="58" t="s">
        <v>108</v>
      </c>
      <c r="D3543" s="60">
        <v>541.25</v>
      </c>
    </row>
    <row r="3544" spans="1:4" ht="13.5" x14ac:dyDescent="0.25">
      <c r="A3544" s="58">
        <v>94648</v>
      </c>
      <c r="B3544" s="58" t="s">
        <v>9844</v>
      </c>
      <c r="C3544" s="58" t="s">
        <v>108</v>
      </c>
      <c r="D3544" s="60">
        <v>9.39</v>
      </c>
    </row>
    <row r="3545" spans="1:4" ht="13.5" x14ac:dyDescent="0.25">
      <c r="A3545" s="58">
        <v>94649</v>
      </c>
      <c r="B3545" s="58" t="s">
        <v>9845</v>
      </c>
      <c r="C3545" s="58" t="s">
        <v>108</v>
      </c>
      <c r="D3545" s="60">
        <v>14.39</v>
      </c>
    </row>
    <row r="3546" spans="1:4" ht="13.5" x14ac:dyDescent="0.25">
      <c r="A3546" s="58">
        <v>94650</v>
      </c>
      <c r="B3546" s="58" t="s">
        <v>9846</v>
      </c>
      <c r="C3546" s="58" t="s">
        <v>108</v>
      </c>
      <c r="D3546" s="60">
        <v>21.63</v>
      </c>
    </row>
    <row r="3547" spans="1:4" ht="13.5" x14ac:dyDescent="0.25">
      <c r="A3547" s="58">
        <v>94651</v>
      </c>
      <c r="B3547" s="58" t="s">
        <v>9847</v>
      </c>
      <c r="C3547" s="58" t="s">
        <v>108</v>
      </c>
      <c r="D3547" s="60">
        <v>23.03</v>
      </c>
    </row>
    <row r="3548" spans="1:4" ht="13.5" x14ac:dyDescent="0.25">
      <c r="A3548" s="58">
        <v>94652</v>
      </c>
      <c r="B3548" s="58" t="s">
        <v>9848</v>
      </c>
      <c r="C3548" s="58" t="s">
        <v>108</v>
      </c>
      <c r="D3548" s="60">
        <v>36.840000000000003</v>
      </c>
    </row>
    <row r="3549" spans="1:4" ht="13.5" x14ac:dyDescent="0.25">
      <c r="A3549" s="58">
        <v>94653</v>
      </c>
      <c r="B3549" s="58" t="s">
        <v>9849</v>
      </c>
      <c r="C3549" s="58" t="s">
        <v>108</v>
      </c>
      <c r="D3549" s="60">
        <v>53.32</v>
      </c>
    </row>
    <row r="3550" spans="1:4" ht="13.5" x14ac:dyDescent="0.25">
      <c r="A3550" s="58">
        <v>94654</v>
      </c>
      <c r="B3550" s="58" t="s">
        <v>9850</v>
      </c>
      <c r="C3550" s="58" t="s">
        <v>108</v>
      </c>
      <c r="D3550" s="60">
        <v>75.58</v>
      </c>
    </row>
    <row r="3551" spans="1:4" ht="13.5" x14ac:dyDescent="0.25">
      <c r="A3551" s="58">
        <v>94655</v>
      </c>
      <c r="B3551" s="58" t="s">
        <v>9851</v>
      </c>
      <c r="C3551" s="58" t="s">
        <v>108</v>
      </c>
      <c r="D3551" s="60">
        <v>106.64</v>
      </c>
    </row>
    <row r="3552" spans="1:4" ht="13.5" x14ac:dyDescent="0.25">
      <c r="A3552" s="58">
        <v>94716</v>
      </c>
      <c r="B3552" s="58" t="s">
        <v>9852</v>
      </c>
      <c r="C3552" s="58" t="s">
        <v>108</v>
      </c>
      <c r="D3552" s="60">
        <v>22.95</v>
      </c>
    </row>
    <row r="3553" spans="1:4" ht="13.5" x14ac:dyDescent="0.25">
      <c r="A3553" s="58">
        <v>94717</v>
      </c>
      <c r="B3553" s="58" t="s">
        <v>9853</v>
      </c>
      <c r="C3553" s="58" t="s">
        <v>108</v>
      </c>
      <c r="D3553" s="60">
        <v>36.119999999999997</v>
      </c>
    </row>
    <row r="3554" spans="1:4" ht="13.5" x14ac:dyDescent="0.25">
      <c r="A3554" s="58">
        <v>94718</v>
      </c>
      <c r="B3554" s="58" t="s">
        <v>9854</v>
      </c>
      <c r="C3554" s="58" t="s">
        <v>108</v>
      </c>
      <c r="D3554" s="60">
        <v>46.69</v>
      </c>
    </row>
    <row r="3555" spans="1:4" ht="13.5" x14ac:dyDescent="0.25">
      <c r="A3555" s="58">
        <v>94719</v>
      </c>
      <c r="B3555" s="58" t="s">
        <v>9855</v>
      </c>
      <c r="C3555" s="58" t="s">
        <v>108</v>
      </c>
      <c r="D3555" s="60">
        <v>60.39</v>
      </c>
    </row>
    <row r="3556" spans="1:4" ht="13.5" x14ac:dyDescent="0.25">
      <c r="A3556" s="58">
        <v>94720</v>
      </c>
      <c r="B3556" s="58" t="s">
        <v>9856</v>
      </c>
      <c r="C3556" s="58" t="s">
        <v>108</v>
      </c>
      <c r="D3556" s="60">
        <v>87.67</v>
      </c>
    </row>
    <row r="3557" spans="1:4" ht="13.5" x14ac:dyDescent="0.25">
      <c r="A3557" s="58">
        <v>94721</v>
      </c>
      <c r="B3557" s="58" t="s">
        <v>9857</v>
      </c>
      <c r="C3557" s="58" t="s">
        <v>108</v>
      </c>
      <c r="D3557" s="60">
        <v>135.06</v>
      </c>
    </row>
    <row r="3558" spans="1:4" ht="13.5" x14ac:dyDescent="0.25">
      <c r="A3558" s="58">
        <v>94722</v>
      </c>
      <c r="B3558" s="58" t="s">
        <v>9858</v>
      </c>
      <c r="C3558" s="58" t="s">
        <v>108</v>
      </c>
      <c r="D3558" s="60">
        <v>232.62</v>
      </c>
    </row>
    <row r="3559" spans="1:4" ht="13.5" x14ac:dyDescent="0.25">
      <c r="A3559" s="58">
        <v>94723</v>
      </c>
      <c r="B3559" s="58" t="s">
        <v>9859</v>
      </c>
      <c r="C3559" s="58" t="s">
        <v>108</v>
      </c>
      <c r="D3559" s="60">
        <v>422.87</v>
      </c>
    </row>
    <row r="3560" spans="1:4" ht="13.5" x14ac:dyDescent="0.25">
      <c r="A3560" s="58">
        <v>95697</v>
      </c>
      <c r="B3560" s="58" t="s">
        <v>9860</v>
      </c>
      <c r="C3560" s="58" t="s">
        <v>108</v>
      </c>
      <c r="D3560" s="60">
        <v>102.21</v>
      </c>
    </row>
    <row r="3561" spans="1:4" ht="13.5" x14ac:dyDescent="0.25">
      <c r="A3561" s="58">
        <v>96635</v>
      </c>
      <c r="B3561" s="58" t="s">
        <v>9861</v>
      </c>
      <c r="C3561" s="58" t="s">
        <v>108</v>
      </c>
      <c r="D3561" s="60">
        <v>34.28</v>
      </c>
    </row>
    <row r="3562" spans="1:4" ht="13.5" x14ac:dyDescent="0.25">
      <c r="A3562" s="58">
        <v>96636</v>
      </c>
      <c r="B3562" s="58" t="s">
        <v>9862</v>
      </c>
      <c r="C3562" s="58" t="s">
        <v>108</v>
      </c>
      <c r="D3562" s="60">
        <v>36.51</v>
      </c>
    </row>
    <row r="3563" spans="1:4" ht="13.5" x14ac:dyDescent="0.25">
      <c r="A3563" s="58">
        <v>96644</v>
      </c>
      <c r="B3563" s="58" t="s">
        <v>9863</v>
      </c>
      <c r="C3563" s="58" t="s">
        <v>108</v>
      </c>
      <c r="D3563" s="60">
        <v>20.02</v>
      </c>
    </row>
    <row r="3564" spans="1:4" ht="13.5" x14ac:dyDescent="0.25">
      <c r="A3564" s="58">
        <v>96645</v>
      </c>
      <c r="B3564" s="58" t="s">
        <v>9864</v>
      </c>
      <c r="C3564" s="58" t="s">
        <v>108</v>
      </c>
      <c r="D3564" s="60">
        <v>17.55</v>
      </c>
    </row>
    <row r="3565" spans="1:4" ht="13.5" x14ac:dyDescent="0.25">
      <c r="A3565" s="58">
        <v>96646</v>
      </c>
      <c r="B3565" s="58" t="s">
        <v>9865</v>
      </c>
      <c r="C3565" s="58" t="s">
        <v>108</v>
      </c>
      <c r="D3565" s="60">
        <v>21.76</v>
      </c>
    </row>
    <row r="3566" spans="1:4" ht="13.5" x14ac:dyDescent="0.25">
      <c r="A3566" s="58">
        <v>96647</v>
      </c>
      <c r="B3566" s="58" t="s">
        <v>9866</v>
      </c>
      <c r="C3566" s="58" t="s">
        <v>108</v>
      </c>
      <c r="D3566" s="60">
        <v>21.84</v>
      </c>
    </row>
    <row r="3567" spans="1:4" ht="13.5" x14ac:dyDescent="0.25">
      <c r="A3567" s="58">
        <v>96648</v>
      </c>
      <c r="B3567" s="58" t="s">
        <v>9867</v>
      </c>
      <c r="C3567" s="58" t="s">
        <v>108</v>
      </c>
      <c r="D3567" s="60">
        <v>27.27</v>
      </c>
    </row>
    <row r="3568" spans="1:4" ht="13.5" x14ac:dyDescent="0.25">
      <c r="A3568" s="58">
        <v>96649</v>
      </c>
      <c r="B3568" s="58" t="s">
        <v>9868</v>
      </c>
      <c r="C3568" s="58" t="s">
        <v>108</v>
      </c>
      <c r="D3568" s="60">
        <v>36.590000000000003</v>
      </c>
    </row>
    <row r="3569" spans="1:4" ht="13.5" x14ac:dyDescent="0.25">
      <c r="A3569" s="58">
        <v>96668</v>
      </c>
      <c r="B3569" s="58" t="s">
        <v>9869</v>
      </c>
      <c r="C3569" s="58" t="s">
        <v>108</v>
      </c>
      <c r="D3569" s="60">
        <v>16.23</v>
      </c>
    </row>
    <row r="3570" spans="1:4" ht="13.5" x14ac:dyDescent="0.25">
      <c r="A3570" s="58">
        <v>96669</v>
      </c>
      <c r="B3570" s="58" t="s">
        <v>9870</v>
      </c>
      <c r="C3570" s="58" t="s">
        <v>108</v>
      </c>
      <c r="D3570" s="60">
        <v>15.53</v>
      </c>
    </row>
    <row r="3571" spans="1:4" ht="13.5" x14ac:dyDescent="0.25">
      <c r="A3571" s="58">
        <v>96670</v>
      </c>
      <c r="B3571" s="58" t="s">
        <v>9871</v>
      </c>
      <c r="C3571" s="58" t="s">
        <v>108</v>
      </c>
      <c r="D3571" s="60">
        <v>20.3</v>
      </c>
    </row>
    <row r="3572" spans="1:4" ht="13.5" x14ac:dyDescent="0.25">
      <c r="A3572" s="58">
        <v>96671</v>
      </c>
      <c r="B3572" s="58" t="s">
        <v>9872</v>
      </c>
      <c r="C3572" s="58" t="s">
        <v>108</v>
      </c>
      <c r="D3572" s="60">
        <v>31.16</v>
      </c>
    </row>
    <row r="3573" spans="1:4" ht="13.5" x14ac:dyDescent="0.25">
      <c r="A3573" s="58">
        <v>96672</v>
      </c>
      <c r="B3573" s="58" t="s">
        <v>9873</v>
      </c>
      <c r="C3573" s="58" t="s">
        <v>108</v>
      </c>
      <c r="D3573" s="60">
        <v>47.98</v>
      </c>
    </row>
    <row r="3574" spans="1:4" ht="13.5" x14ac:dyDescent="0.25">
      <c r="A3574" s="58">
        <v>96673</v>
      </c>
      <c r="B3574" s="58" t="s">
        <v>9874</v>
      </c>
      <c r="C3574" s="58" t="s">
        <v>108</v>
      </c>
      <c r="D3574" s="60">
        <v>60.7</v>
      </c>
    </row>
    <row r="3575" spans="1:4" ht="13.5" x14ac:dyDescent="0.25">
      <c r="A3575" s="58">
        <v>96674</v>
      </c>
      <c r="B3575" s="58" t="s">
        <v>9875</v>
      </c>
      <c r="C3575" s="58" t="s">
        <v>108</v>
      </c>
      <c r="D3575" s="60">
        <v>99.19</v>
      </c>
    </row>
    <row r="3576" spans="1:4" ht="13.5" x14ac:dyDescent="0.25">
      <c r="A3576" s="58">
        <v>96675</v>
      </c>
      <c r="B3576" s="58" t="s">
        <v>9876</v>
      </c>
      <c r="C3576" s="58" t="s">
        <v>108</v>
      </c>
      <c r="D3576" s="60">
        <v>144.93</v>
      </c>
    </row>
    <row r="3577" spans="1:4" ht="13.5" x14ac:dyDescent="0.25">
      <c r="A3577" s="58">
        <v>96676</v>
      </c>
      <c r="B3577" s="58" t="s">
        <v>9877</v>
      </c>
      <c r="C3577" s="58" t="s">
        <v>108</v>
      </c>
      <c r="D3577" s="60">
        <v>20.100000000000001</v>
      </c>
    </row>
    <row r="3578" spans="1:4" ht="13.5" x14ac:dyDescent="0.25">
      <c r="A3578" s="58">
        <v>96677</v>
      </c>
      <c r="B3578" s="58" t="s">
        <v>9878</v>
      </c>
      <c r="C3578" s="58" t="s">
        <v>108</v>
      </c>
      <c r="D3578" s="60">
        <v>26.31</v>
      </c>
    </row>
    <row r="3579" spans="1:4" ht="13.5" x14ac:dyDescent="0.25">
      <c r="A3579" s="58">
        <v>96678</v>
      </c>
      <c r="B3579" s="58" t="s">
        <v>9879</v>
      </c>
      <c r="C3579" s="58" t="s">
        <v>108</v>
      </c>
      <c r="D3579" s="60">
        <v>36.49</v>
      </c>
    </row>
    <row r="3580" spans="1:4" ht="13.5" x14ac:dyDescent="0.25">
      <c r="A3580" s="58">
        <v>96679</v>
      </c>
      <c r="B3580" s="58" t="s">
        <v>9880</v>
      </c>
      <c r="C3580" s="58" t="s">
        <v>108</v>
      </c>
      <c r="D3580" s="60">
        <v>54.92</v>
      </c>
    </row>
    <row r="3581" spans="1:4" ht="13.5" x14ac:dyDescent="0.25">
      <c r="A3581" s="58">
        <v>96680</v>
      </c>
      <c r="B3581" s="58" t="s">
        <v>9881</v>
      </c>
      <c r="C3581" s="58" t="s">
        <v>108</v>
      </c>
      <c r="D3581" s="60">
        <v>91.83</v>
      </c>
    </row>
    <row r="3582" spans="1:4" ht="13.5" x14ac:dyDescent="0.25">
      <c r="A3582" s="58">
        <v>96681</v>
      </c>
      <c r="B3582" s="58" t="s">
        <v>9882</v>
      </c>
      <c r="C3582" s="58" t="s">
        <v>108</v>
      </c>
      <c r="D3582" s="60">
        <v>124.08</v>
      </c>
    </row>
    <row r="3583" spans="1:4" ht="13.5" x14ac:dyDescent="0.25">
      <c r="A3583" s="58">
        <v>96682</v>
      </c>
      <c r="B3583" s="58" t="s">
        <v>9883</v>
      </c>
      <c r="C3583" s="58" t="s">
        <v>108</v>
      </c>
      <c r="D3583" s="60">
        <v>206.28</v>
      </c>
    </row>
    <row r="3584" spans="1:4" ht="13.5" x14ac:dyDescent="0.25">
      <c r="A3584" s="58">
        <v>96683</v>
      </c>
      <c r="B3584" s="58" t="s">
        <v>9884</v>
      </c>
      <c r="C3584" s="58" t="s">
        <v>108</v>
      </c>
      <c r="D3584" s="60">
        <v>283.8</v>
      </c>
    </row>
    <row r="3585" spans="1:4" ht="13.5" x14ac:dyDescent="0.25">
      <c r="A3585" s="58">
        <v>96718</v>
      </c>
      <c r="B3585" s="58" t="s">
        <v>9885</v>
      </c>
      <c r="C3585" s="58" t="s">
        <v>108</v>
      </c>
      <c r="D3585" s="60">
        <v>9.7799999999999994</v>
      </c>
    </row>
    <row r="3586" spans="1:4" ht="13.5" x14ac:dyDescent="0.25">
      <c r="A3586" s="58">
        <v>96719</v>
      </c>
      <c r="B3586" s="58" t="s">
        <v>9886</v>
      </c>
      <c r="C3586" s="58" t="s">
        <v>108</v>
      </c>
      <c r="D3586" s="60">
        <v>17.920000000000002</v>
      </c>
    </row>
    <row r="3587" spans="1:4" ht="13.5" x14ac:dyDescent="0.25">
      <c r="A3587" s="58">
        <v>96720</v>
      </c>
      <c r="B3587" s="58" t="s">
        <v>9887</v>
      </c>
      <c r="C3587" s="58" t="s">
        <v>108</v>
      </c>
      <c r="D3587" s="60">
        <v>16.34</v>
      </c>
    </row>
    <row r="3588" spans="1:4" ht="13.5" x14ac:dyDescent="0.25">
      <c r="A3588" s="58">
        <v>96721</v>
      </c>
      <c r="B3588" s="58" t="s">
        <v>9888</v>
      </c>
      <c r="C3588" s="58" t="s">
        <v>108</v>
      </c>
      <c r="D3588" s="60">
        <v>20</v>
      </c>
    </row>
    <row r="3589" spans="1:4" ht="13.5" x14ac:dyDescent="0.25">
      <c r="A3589" s="58">
        <v>96722</v>
      </c>
      <c r="B3589" s="58" t="s">
        <v>9889</v>
      </c>
      <c r="C3589" s="58" t="s">
        <v>108</v>
      </c>
      <c r="D3589" s="60">
        <v>32.090000000000003</v>
      </c>
    </row>
    <row r="3590" spans="1:4" ht="13.5" x14ac:dyDescent="0.25">
      <c r="A3590" s="58">
        <v>96723</v>
      </c>
      <c r="B3590" s="58" t="s">
        <v>9890</v>
      </c>
      <c r="C3590" s="58" t="s">
        <v>108</v>
      </c>
      <c r="D3590" s="60">
        <v>46.57</v>
      </c>
    </row>
    <row r="3591" spans="1:4" ht="13.5" x14ac:dyDescent="0.25">
      <c r="A3591" s="58">
        <v>96724</v>
      </c>
      <c r="B3591" s="58" t="s">
        <v>9891</v>
      </c>
      <c r="C3591" s="58" t="s">
        <v>108</v>
      </c>
      <c r="D3591" s="60">
        <v>61.87</v>
      </c>
    </row>
    <row r="3592" spans="1:4" ht="13.5" x14ac:dyDescent="0.25">
      <c r="A3592" s="58">
        <v>96725</v>
      </c>
      <c r="B3592" s="58" t="s">
        <v>9892</v>
      </c>
      <c r="C3592" s="58" t="s">
        <v>108</v>
      </c>
      <c r="D3592" s="60">
        <v>95.82</v>
      </c>
    </row>
    <row r="3593" spans="1:4" ht="13.5" x14ac:dyDescent="0.25">
      <c r="A3593" s="58">
        <v>96726</v>
      </c>
      <c r="B3593" s="58" t="s">
        <v>9893</v>
      </c>
      <c r="C3593" s="58" t="s">
        <v>108</v>
      </c>
      <c r="D3593" s="60">
        <v>135.68</v>
      </c>
    </row>
    <row r="3594" spans="1:4" ht="13.5" x14ac:dyDescent="0.25">
      <c r="A3594" s="58">
        <v>96727</v>
      </c>
      <c r="B3594" s="58" t="s">
        <v>9894</v>
      </c>
      <c r="C3594" s="58" t="s">
        <v>108</v>
      </c>
      <c r="D3594" s="60">
        <v>15.93</v>
      </c>
    </row>
    <row r="3595" spans="1:4" ht="13.5" x14ac:dyDescent="0.25">
      <c r="A3595" s="58">
        <v>96728</v>
      </c>
      <c r="B3595" s="58" t="s">
        <v>9895</v>
      </c>
      <c r="C3595" s="58" t="s">
        <v>108</v>
      </c>
      <c r="D3595" s="60">
        <v>19.940000000000001</v>
      </c>
    </row>
    <row r="3596" spans="1:4" ht="13.5" x14ac:dyDescent="0.25">
      <c r="A3596" s="58">
        <v>96729</v>
      </c>
      <c r="B3596" s="58" t="s">
        <v>9896</v>
      </c>
      <c r="C3596" s="58" t="s">
        <v>108</v>
      </c>
      <c r="D3596" s="60">
        <v>26.18</v>
      </c>
    </row>
    <row r="3597" spans="1:4" ht="13.5" x14ac:dyDescent="0.25">
      <c r="A3597" s="58">
        <v>96730</v>
      </c>
      <c r="B3597" s="58" t="s">
        <v>9897</v>
      </c>
      <c r="C3597" s="58" t="s">
        <v>108</v>
      </c>
      <c r="D3597" s="60">
        <v>34.68</v>
      </c>
    </row>
    <row r="3598" spans="1:4" ht="13.5" x14ac:dyDescent="0.25">
      <c r="A3598" s="58">
        <v>96731</v>
      </c>
      <c r="B3598" s="58" t="s">
        <v>9898</v>
      </c>
      <c r="C3598" s="58" t="s">
        <v>108</v>
      </c>
      <c r="D3598" s="60">
        <v>54.02</v>
      </c>
    </row>
    <row r="3599" spans="1:4" ht="13.5" x14ac:dyDescent="0.25">
      <c r="A3599" s="58">
        <v>96732</v>
      </c>
      <c r="B3599" s="58" t="s">
        <v>9899</v>
      </c>
      <c r="C3599" s="58" t="s">
        <v>108</v>
      </c>
      <c r="D3599" s="60">
        <v>86.98</v>
      </c>
    </row>
    <row r="3600" spans="1:4" ht="13.5" x14ac:dyDescent="0.25">
      <c r="A3600" s="58">
        <v>96733</v>
      </c>
      <c r="B3600" s="58" t="s">
        <v>9900</v>
      </c>
      <c r="C3600" s="58" t="s">
        <v>108</v>
      </c>
      <c r="D3600" s="60">
        <v>120.15</v>
      </c>
    </row>
    <row r="3601" spans="1:4" ht="13.5" x14ac:dyDescent="0.25">
      <c r="A3601" s="58">
        <v>96734</v>
      </c>
      <c r="B3601" s="58" t="s">
        <v>9901</v>
      </c>
      <c r="C3601" s="58" t="s">
        <v>108</v>
      </c>
      <c r="D3601" s="60">
        <v>193.9</v>
      </c>
    </row>
    <row r="3602" spans="1:4" ht="13.5" x14ac:dyDescent="0.25">
      <c r="A3602" s="58">
        <v>96735</v>
      </c>
      <c r="B3602" s="58" t="s">
        <v>9902</v>
      </c>
      <c r="C3602" s="58" t="s">
        <v>108</v>
      </c>
      <c r="D3602" s="60">
        <v>255.21</v>
      </c>
    </row>
    <row r="3603" spans="1:4" ht="13.5" x14ac:dyDescent="0.25">
      <c r="A3603" s="58">
        <v>96798</v>
      </c>
      <c r="B3603" s="58" t="s">
        <v>9903</v>
      </c>
      <c r="C3603" s="58" t="s">
        <v>108</v>
      </c>
      <c r="D3603" s="60">
        <v>8.2200000000000006</v>
      </c>
    </row>
    <row r="3604" spans="1:4" ht="13.5" x14ac:dyDescent="0.25">
      <c r="A3604" s="58">
        <v>96799</v>
      </c>
      <c r="B3604" s="58" t="s">
        <v>9904</v>
      </c>
      <c r="C3604" s="58" t="s">
        <v>108</v>
      </c>
      <c r="D3604" s="60">
        <v>10.55</v>
      </c>
    </row>
    <row r="3605" spans="1:4" ht="13.5" x14ac:dyDescent="0.25">
      <c r="A3605" s="58">
        <v>96800</v>
      </c>
      <c r="B3605" s="58" t="s">
        <v>9905</v>
      </c>
      <c r="C3605" s="58" t="s">
        <v>108</v>
      </c>
      <c r="D3605" s="60">
        <v>14.56</v>
      </c>
    </row>
    <row r="3606" spans="1:4" ht="13.5" x14ac:dyDescent="0.25">
      <c r="A3606" s="58">
        <v>96801</v>
      </c>
      <c r="B3606" s="58" t="s">
        <v>9906</v>
      </c>
      <c r="C3606" s="58" t="s">
        <v>108</v>
      </c>
      <c r="D3606" s="60">
        <v>22.57</v>
      </c>
    </row>
    <row r="3607" spans="1:4" ht="13.5" x14ac:dyDescent="0.25">
      <c r="A3607" s="58">
        <v>97327</v>
      </c>
      <c r="B3607" s="58" t="s">
        <v>9907</v>
      </c>
      <c r="C3607" s="58" t="s">
        <v>108</v>
      </c>
      <c r="D3607" s="60">
        <v>28.25</v>
      </c>
    </row>
    <row r="3608" spans="1:4" ht="13.5" x14ac:dyDescent="0.25">
      <c r="A3608" s="58">
        <v>97328</v>
      </c>
      <c r="B3608" s="58" t="s">
        <v>9908</v>
      </c>
      <c r="C3608" s="58" t="s">
        <v>108</v>
      </c>
      <c r="D3608" s="60">
        <v>49.53</v>
      </c>
    </row>
    <row r="3609" spans="1:4" ht="13.5" x14ac:dyDescent="0.25">
      <c r="A3609" s="58">
        <v>97329</v>
      </c>
      <c r="B3609" s="58" t="s">
        <v>9909</v>
      </c>
      <c r="C3609" s="58" t="s">
        <v>108</v>
      </c>
      <c r="D3609" s="60">
        <v>61.97</v>
      </c>
    </row>
    <row r="3610" spans="1:4" ht="13.5" x14ac:dyDescent="0.25">
      <c r="A3610" s="58">
        <v>97330</v>
      </c>
      <c r="B3610" s="58" t="s">
        <v>9910</v>
      </c>
      <c r="C3610" s="58" t="s">
        <v>108</v>
      </c>
      <c r="D3610" s="60">
        <v>75.67</v>
      </c>
    </row>
    <row r="3611" spans="1:4" ht="13.5" x14ac:dyDescent="0.25">
      <c r="A3611" s="58">
        <v>97331</v>
      </c>
      <c r="B3611" s="58" t="s">
        <v>1481</v>
      </c>
      <c r="C3611" s="58" t="s">
        <v>108</v>
      </c>
      <c r="D3611" s="60">
        <v>28.51</v>
      </c>
    </row>
    <row r="3612" spans="1:4" ht="13.5" x14ac:dyDescent="0.25">
      <c r="A3612" s="58">
        <v>97332</v>
      </c>
      <c r="B3612" s="58" t="s">
        <v>1484</v>
      </c>
      <c r="C3612" s="58" t="s">
        <v>108</v>
      </c>
      <c r="D3612" s="60">
        <v>49.83</v>
      </c>
    </row>
    <row r="3613" spans="1:4" ht="13.5" x14ac:dyDescent="0.25">
      <c r="A3613" s="58">
        <v>97333</v>
      </c>
      <c r="B3613" s="58" t="s">
        <v>1487</v>
      </c>
      <c r="C3613" s="58" t="s">
        <v>108</v>
      </c>
      <c r="D3613" s="60">
        <v>62.35</v>
      </c>
    </row>
    <row r="3614" spans="1:4" ht="13.5" x14ac:dyDescent="0.25">
      <c r="A3614" s="58">
        <v>97334</v>
      </c>
      <c r="B3614" s="58" t="s">
        <v>1490</v>
      </c>
      <c r="C3614" s="58" t="s">
        <v>108</v>
      </c>
      <c r="D3614" s="60">
        <v>76.09</v>
      </c>
    </row>
    <row r="3615" spans="1:4" ht="13.5" x14ac:dyDescent="0.25">
      <c r="A3615" s="58">
        <v>97335</v>
      </c>
      <c r="B3615" s="58" t="s">
        <v>9911</v>
      </c>
      <c r="C3615" s="58" t="s">
        <v>108</v>
      </c>
      <c r="D3615" s="60">
        <v>77.89</v>
      </c>
    </row>
    <row r="3616" spans="1:4" ht="13.5" x14ac:dyDescent="0.25">
      <c r="A3616" s="58">
        <v>97336</v>
      </c>
      <c r="B3616" s="58" t="s">
        <v>9912</v>
      </c>
      <c r="C3616" s="58" t="s">
        <v>108</v>
      </c>
      <c r="D3616" s="60">
        <v>99.13</v>
      </c>
    </row>
    <row r="3617" spans="1:4" ht="13.5" x14ac:dyDescent="0.25">
      <c r="A3617" s="58">
        <v>97337</v>
      </c>
      <c r="B3617" s="58" t="s">
        <v>9913</v>
      </c>
      <c r="C3617" s="58" t="s">
        <v>108</v>
      </c>
      <c r="D3617" s="60">
        <v>149.19</v>
      </c>
    </row>
    <row r="3618" spans="1:4" ht="13.5" x14ac:dyDescent="0.25">
      <c r="A3618" s="58">
        <v>97338</v>
      </c>
      <c r="B3618" s="58" t="s">
        <v>9914</v>
      </c>
      <c r="C3618" s="58" t="s">
        <v>108</v>
      </c>
      <c r="D3618" s="60">
        <v>179.5</v>
      </c>
    </row>
    <row r="3619" spans="1:4" ht="13.5" x14ac:dyDescent="0.25">
      <c r="A3619" s="58">
        <v>97339</v>
      </c>
      <c r="B3619" s="58" t="s">
        <v>9915</v>
      </c>
      <c r="C3619" s="58" t="s">
        <v>108</v>
      </c>
      <c r="D3619" s="60">
        <v>193.18</v>
      </c>
    </row>
    <row r="3620" spans="1:4" ht="13.5" x14ac:dyDescent="0.25">
      <c r="A3620" s="58">
        <v>97340</v>
      </c>
      <c r="B3620" s="58" t="s">
        <v>9916</v>
      </c>
      <c r="C3620" s="58" t="s">
        <v>108</v>
      </c>
      <c r="D3620" s="60">
        <v>194.16</v>
      </c>
    </row>
    <row r="3621" spans="1:4" ht="13.5" x14ac:dyDescent="0.25">
      <c r="A3621" s="58">
        <v>97347</v>
      </c>
      <c r="B3621" s="58" t="s">
        <v>9917</v>
      </c>
      <c r="C3621" s="58" t="s">
        <v>108</v>
      </c>
      <c r="D3621" s="60">
        <v>93.89</v>
      </c>
    </row>
    <row r="3622" spans="1:4" ht="13.5" x14ac:dyDescent="0.25">
      <c r="A3622" s="58">
        <v>97348</v>
      </c>
      <c r="B3622" s="58" t="s">
        <v>9918</v>
      </c>
      <c r="C3622" s="58" t="s">
        <v>108</v>
      </c>
      <c r="D3622" s="60">
        <v>129.75</v>
      </c>
    </row>
    <row r="3623" spans="1:4" ht="13.5" x14ac:dyDescent="0.25">
      <c r="A3623" s="58">
        <v>97349</v>
      </c>
      <c r="B3623" s="58" t="s">
        <v>9919</v>
      </c>
      <c r="C3623" s="58" t="s">
        <v>108</v>
      </c>
      <c r="D3623" s="60">
        <v>187.1</v>
      </c>
    </row>
    <row r="3624" spans="1:4" ht="13.5" x14ac:dyDescent="0.25">
      <c r="A3624" s="58">
        <v>97350</v>
      </c>
      <c r="B3624" s="58" t="s">
        <v>9920</v>
      </c>
      <c r="C3624" s="58" t="s">
        <v>108</v>
      </c>
      <c r="D3624" s="60">
        <v>227.19</v>
      </c>
    </row>
    <row r="3625" spans="1:4" ht="13.5" x14ac:dyDescent="0.25">
      <c r="A3625" s="58">
        <v>97351</v>
      </c>
      <c r="B3625" s="58" t="s">
        <v>9921</v>
      </c>
      <c r="C3625" s="58" t="s">
        <v>108</v>
      </c>
      <c r="D3625" s="60">
        <v>314.2</v>
      </c>
    </row>
    <row r="3626" spans="1:4" ht="13.5" x14ac:dyDescent="0.25">
      <c r="A3626" s="58">
        <v>97352</v>
      </c>
      <c r="B3626" s="58" t="s">
        <v>9922</v>
      </c>
      <c r="C3626" s="58" t="s">
        <v>108</v>
      </c>
      <c r="D3626" s="60">
        <v>407.26</v>
      </c>
    </row>
    <row r="3627" spans="1:4" ht="13.5" x14ac:dyDescent="0.25">
      <c r="A3627" s="58">
        <v>97353</v>
      </c>
      <c r="B3627" s="58" t="s">
        <v>9923</v>
      </c>
      <c r="C3627" s="58" t="s">
        <v>108</v>
      </c>
      <c r="D3627" s="60">
        <v>61.28</v>
      </c>
    </row>
    <row r="3628" spans="1:4" ht="13.5" x14ac:dyDescent="0.25">
      <c r="A3628" s="58">
        <v>97354</v>
      </c>
      <c r="B3628" s="58" t="s">
        <v>9924</v>
      </c>
      <c r="C3628" s="58" t="s">
        <v>108</v>
      </c>
      <c r="D3628" s="60">
        <v>97.6</v>
      </c>
    </row>
    <row r="3629" spans="1:4" ht="13.5" x14ac:dyDescent="0.25">
      <c r="A3629" s="58">
        <v>97355</v>
      </c>
      <c r="B3629" s="58" t="s">
        <v>9925</v>
      </c>
      <c r="C3629" s="58" t="s">
        <v>108</v>
      </c>
      <c r="D3629" s="60">
        <v>133.72999999999999</v>
      </c>
    </row>
    <row r="3630" spans="1:4" ht="13.5" x14ac:dyDescent="0.25">
      <c r="A3630" s="58">
        <v>97356</v>
      </c>
      <c r="B3630" s="58" t="s">
        <v>9926</v>
      </c>
      <c r="C3630" s="58" t="s">
        <v>108</v>
      </c>
      <c r="D3630" s="60">
        <v>69.42</v>
      </c>
    </row>
    <row r="3631" spans="1:4" ht="13.5" x14ac:dyDescent="0.25">
      <c r="A3631" s="58">
        <v>97357</v>
      </c>
      <c r="B3631" s="58" t="s">
        <v>9927</v>
      </c>
      <c r="C3631" s="58" t="s">
        <v>108</v>
      </c>
      <c r="D3631" s="60">
        <v>111.6</v>
      </c>
    </row>
    <row r="3632" spans="1:4" ht="13.5" x14ac:dyDescent="0.25">
      <c r="A3632" s="58">
        <v>97358</v>
      </c>
      <c r="B3632" s="58" t="s">
        <v>9928</v>
      </c>
      <c r="C3632" s="58" t="s">
        <v>108</v>
      </c>
      <c r="D3632" s="60">
        <v>152.79</v>
      </c>
    </row>
    <row r="3633" spans="1:4" ht="13.5" x14ac:dyDescent="0.25">
      <c r="A3633" s="58">
        <v>97498</v>
      </c>
      <c r="B3633" s="58" t="s">
        <v>9929</v>
      </c>
      <c r="C3633" s="58" t="s">
        <v>108</v>
      </c>
      <c r="D3633" s="60">
        <v>47.16</v>
      </c>
    </row>
    <row r="3634" spans="1:4" ht="13.5" x14ac:dyDescent="0.25">
      <c r="A3634" s="58">
        <v>97535</v>
      </c>
      <c r="B3634" s="58" t="s">
        <v>9930</v>
      </c>
      <c r="C3634" s="58" t="s">
        <v>108</v>
      </c>
      <c r="D3634" s="60">
        <v>50.87</v>
      </c>
    </row>
    <row r="3635" spans="1:4" ht="13.5" x14ac:dyDescent="0.25">
      <c r="A3635" s="58">
        <v>97536</v>
      </c>
      <c r="B3635" s="58" t="s">
        <v>9931</v>
      </c>
      <c r="C3635" s="58" t="s">
        <v>108</v>
      </c>
      <c r="D3635" s="60">
        <v>59.39</v>
      </c>
    </row>
    <row r="3636" spans="1:4" ht="13.5" x14ac:dyDescent="0.25">
      <c r="A3636" s="58">
        <v>100788</v>
      </c>
      <c r="B3636" s="58" t="s">
        <v>9932</v>
      </c>
      <c r="C3636" s="58" t="s">
        <v>130</v>
      </c>
      <c r="D3636" s="60">
        <v>635.01</v>
      </c>
    </row>
    <row r="3637" spans="1:4" ht="13.5" x14ac:dyDescent="0.25">
      <c r="A3637" s="58">
        <v>100791</v>
      </c>
      <c r="B3637" s="58" t="s">
        <v>9933</v>
      </c>
      <c r="C3637" s="58" t="s">
        <v>108</v>
      </c>
      <c r="D3637" s="60">
        <v>17.21</v>
      </c>
    </row>
    <row r="3638" spans="1:4" ht="13.5" x14ac:dyDescent="0.25">
      <c r="A3638" s="58">
        <v>100792</v>
      </c>
      <c r="B3638" s="58" t="s">
        <v>9934</v>
      </c>
      <c r="C3638" s="58" t="s">
        <v>108</v>
      </c>
      <c r="D3638" s="60">
        <v>25.53</v>
      </c>
    </row>
    <row r="3639" spans="1:4" ht="13.5" x14ac:dyDescent="0.25">
      <c r="A3639" s="58">
        <v>100793</v>
      </c>
      <c r="B3639" s="58" t="s">
        <v>9935</v>
      </c>
      <c r="C3639" s="58" t="s">
        <v>108</v>
      </c>
      <c r="D3639" s="60">
        <v>34.03</v>
      </c>
    </row>
    <row r="3640" spans="1:4" ht="13.5" x14ac:dyDescent="0.25">
      <c r="A3640" s="58">
        <v>100794</v>
      </c>
      <c r="B3640" s="58" t="s">
        <v>9936</v>
      </c>
      <c r="C3640" s="58" t="s">
        <v>108</v>
      </c>
      <c r="D3640" s="60">
        <v>46.05</v>
      </c>
    </row>
    <row r="3641" spans="1:4" ht="13.5" x14ac:dyDescent="0.25">
      <c r="A3641" s="58">
        <v>100799</v>
      </c>
      <c r="B3641" s="58" t="s">
        <v>9937</v>
      </c>
      <c r="C3641" s="58" t="s">
        <v>108</v>
      </c>
      <c r="D3641" s="60">
        <v>17.600000000000001</v>
      </c>
    </row>
    <row r="3642" spans="1:4" ht="13.5" x14ac:dyDescent="0.25">
      <c r="A3642" s="58">
        <v>100800</v>
      </c>
      <c r="B3642" s="58" t="s">
        <v>9938</v>
      </c>
      <c r="C3642" s="58" t="s">
        <v>108</v>
      </c>
      <c r="D3642" s="60">
        <v>25.91</v>
      </c>
    </row>
    <row r="3643" spans="1:4" ht="13.5" x14ac:dyDescent="0.25">
      <c r="A3643" s="58">
        <v>100801</v>
      </c>
      <c r="B3643" s="58" t="s">
        <v>9939</v>
      </c>
      <c r="C3643" s="58" t="s">
        <v>108</v>
      </c>
      <c r="D3643" s="60">
        <v>34.409999999999997</v>
      </c>
    </row>
    <row r="3644" spans="1:4" ht="13.5" x14ac:dyDescent="0.25">
      <c r="A3644" s="58">
        <v>100802</v>
      </c>
      <c r="B3644" s="58" t="s">
        <v>9940</v>
      </c>
      <c r="C3644" s="58" t="s">
        <v>108</v>
      </c>
      <c r="D3644" s="60">
        <v>46.43</v>
      </c>
    </row>
    <row r="3645" spans="1:4" ht="13.5" x14ac:dyDescent="0.25">
      <c r="A3645" s="58">
        <v>100803</v>
      </c>
      <c r="B3645" s="58" t="s">
        <v>9941</v>
      </c>
      <c r="C3645" s="58" t="s">
        <v>108</v>
      </c>
      <c r="D3645" s="60">
        <v>16.440000000000001</v>
      </c>
    </row>
    <row r="3646" spans="1:4" ht="13.5" x14ac:dyDescent="0.25">
      <c r="A3646" s="58">
        <v>100804</v>
      </c>
      <c r="B3646" s="58" t="s">
        <v>9942</v>
      </c>
      <c r="C3646" s="58" t="s">
        <v>108</v>
      </c>
      <c r="D3646" s="60">
        <v>24.61</v>
      </c>
    </row>
    <row r="3647" spans="1:4" ht="13.5" x14ac:dyDescent="0.25">
      <c r="A3647" s="58">
        <v>100805</v>
      </c>
      <c r="B3647" s="58" t="s">
        <v>9943</v>
      </c>
      <c r="C3647" s="58" t="s">
        <v>108</v>
      </c>
      <c r="D3647" s="60">
        <v>32.93</v>
      </c>
    </row>
    <row r="3648" spans="1:4" ht="13.5" x14ac:dyDescent="0.25">
      <c r="A3648" s="58">
        <v>100806</v>
      </c>
      <c r="B3648" s="58" t="s">
        <v>9944</v>
      </c>
      <c r="C3648" s="58" t="s">
        <v>108</v>
      </c>
      <c r="D3648" s="60">
        <v>44.7</v>
      </c>
    </row>
    <row r="3649" spans="1:4" ht="13.5" x14ac:dyDescent="0.25">
      <c r="A3649" s="58">
        <v>100807</v>
      </c>
      <c r="B3649" s="58" t="s">
        <v>9945</v>
      </c>
      <c r="C3649" s="58" t="s">
        <v>108</v>
      </c>
      <c r="D3649" s="60">
        <v>22.01</v>
      </c>
    </row>
    <row r="3650" spans="1:4" ht="13.5" x14ac:dyDescent="0.25">
      <c r="A3650" s="58">
        <v>100808</v>
      </c>
      <c r="B3650" s="58" t="s">
        <v>9946</v>
      </c>
      <c r="C3650" s="58" t="s">
        <v>108</v>
      </c>
      <c r="D3650" s="60">
        <v>31.14</v>
      </c>
    </row>
    <row r="3651" spans="1:4" ht="13.5" x14ac:dyDescent="0.25">
      <c r="A3651" s="58">
        <v>100809</v>
      </c>
      <c r="B3651" s="58" t="s">
        <v>9947</v>
      </c>
      <c r="C3651" s="58" t="s">
        <v>108</v>
      </c>
      <c r="D3651" s="60">
        <v>40.68</v>
      </c>
    </row>
    <row r="3652" spans="1:4" ht="13.5" x14ac:dyDescent="0.25">
      <c r="A3652" s="58">
        <v>100810</v>
      </c>
      <c r="B3652" s="58" t="s">
        <v>9948</v>
      </c>
      <c r="C3652" s="58" t="s">
        <v>108</v>
      </c>
      <c r="D3652" s="60">
        <v>54.14</v>
      </c>
    </row>
    <row r="3653" spans="1:4" ht="13.5" x14ac:dyDescent="0.25">
      <c r="A3653" s="58">
        <v>101918</v>
      </c>
      <c r="B3653" s="58" t="s">
        <v>9949</v>
      </c>
      <c r="C3653" s="58" t="s">
        <v>108</v>
      </c>
      <c r="D3653" s="60">
        <v>222.69</v>
      </c>
    </row>
    <row r="3654" spans="1:4" ht="13.5" x14ac:dyDescent="0.25">
      <c r="A3654" s="58">
        <v>101919</v>
      </c>
      <c r="B3654" s="58" t="s">
        <v>9950</v>
      </c>
      <c r="C3654" s="58" t="s">
        <v>130</v>
      </c>
      <c r="D3654" s="60">
        <v>293.91000000000003</v>
      </c>
    </row>
    <row r="3655" spans="1:4" ht="13.5" x14ac:dyDescent="0.25">
      <c r="A3655" s="58">
        <v>101920</v>
      </c>
      <c r="B3655" s="58" t="s">
        <v>9951</v>
      </c>
      <c r="C3655" s="58" t="s">
        <v>130</v>
      </c>
      <c r="D3655" s="60">
        <v>141.59</v>
      </c>
    </row>
    <row r="3656" spans="1:4" ht="13.5" x14ac:dyDescent="0.25">
      <c r="A3656" s="58">
        <v>101921</v>
      </c>
      <c r="B3656" s="58" t="s">
        <v>9952</v>
      </c>
      <c r="C3656" s="58" t="s">
        <v>130</v>
      </c>
      <c r="D3656" s="60">
        <v>161.19999999999999</v>
      </c>
    </row>
    <row r="3657" spans="1:4" ht="13.5" x14ac:dyDescent="0.25">
      <c r="A3657" s="58">
        <v>101922</v>
      </c>
      <c r="B3657" s="58" t="s">
        <v>9953</v>
      </c>
      <c r="C3657" s="58" t="s">
        <v>130</v>
      </c>
      <c r="D3657" s="60">
        <v>161.19999999999999</v>
      </c>
    </row>
    <row r="3658" spans="1:4" ht="13.5" x14ac:dyDescent="0.25">
      <c r="A3658" s="58">
        <v>101923</v>
      </c>
      <c r="B3658" s="58" t="s">
        <v>9954</v>
      </c>
      <c r="C3658" s="58" t="s">
        <v>130</v>
      </c>
      <c r="D3658" s="60">
        <v>161.19999999999999</v>
      </c>
    </row>
    <row r="3659" spans="1:4" ht="13.5" x14ac:dyDescent="0.25">
      <c r="A3659" s="58">
        <v>101924</v>
      </c>
      <c r="B3659" s="58" t="s">
        <v>9955</v>
      </c>
      <c r="C3659" s="58" t="s">
        <v>130</v>
      </c>
      <c r="D3659" s="60">
        <v>133.38</v>
      </c>
    </row>
    <row r="3660" spans="1:4" ht="13.5" x14ac:dyDescent="0.25">
      <c r="A3660" s="58">
        <v>101925</v>
      </c>
      <c r="B3660" s="58" t="s">
        <v>9956</v>
      </c>
      <c r="C3660" s="58" t="s">
        <v>130</v>
      </c>
      <c r="D3660" s="60">
        <v>222.46</v>
      </c>
    </row>
    <row r="3661" spans="1:4" ht="13.5" x14ac:dyDescent="0.25">
      <c r="A3661" s="58">
        <v>101926</v>
      </c>
      <c r="B3661" s="58" t="s">
        <v>9957</v>
      </c>
      <c r="C3661" s="58" t="s">
        <v>130</v>
      </c>
      <c r="D3661" s="60">
        <v>287.04000000000002</v>
      </c>
    </row>
    <row r="3662" spans="1:4" ht="13.5" x14ac:dyDescent="0.25">
      <c r="A3662" s="58">
        <v>101927</v>
      </c>
      <c r="B3662" s="58" t="s">
        <v>9958</v>
      </c>
      <c r="C3662" s="58" t="s">
        <v>108</v>
      </c>
      <c r="D3662" s="60">
        <v>211.13</v>
      </c>
    </row>
    <row r="3663" spans="1:4" ht="13.5" x14ac:dyDescent="0.25">
      <c r="A3663" s="58">
        <v>101928</v>
      </c>
      <c r="B3663" s="58" t="s">
        <v>9959</v>
      </c>
      <c r="C3663" s="58" t="s">
        <v>130</v>
      </c>
      <c r="D3663" s="60">
        <v>298.33</v>
      </c>
    </row>
    <row r="3664" spans="1:4" ht="13.5" x14ac:dyDescent="0.25">
      <c r="A3664" s="58">
        <v>101929</v>
      </c>
      <c r="B3664" s="58" t="s">
        <v>9960</v>
      </c>
      <c r="C3664" s="58" t="s">
        <v>130</v>
      </c>
      <c r="D3664" s="60">
        <v>146.01</v>
      </c>
    </row>
    <row r="3665" spans="1:4" ht="13.5" x14ac:dyDescent="0.25">
      <c r="A3665" s="58">
        <v>101930</v>
      </c>
      <c r="B3665" s="58" t="s">
        <v>9961</v>
      </c>
      <c r="C3665" s="58" t="s">
        <v>130</v>
      </c>
      <c r="D3665" s="60">
        <v>165.62</v>
      </c>
    </row>
    <row r="3666" spans="1:4" ht="13.5" x14ac:dyDescent="0.25">
      <c r="A3666" s="58">
        <v>101931</v>
      </c>
      <c r="B3666" s="58" t="s">
        <v>9962</v>
      </c>
      <c r="C3666" s="58" t="s">
        <v>130</v>
      </c>
      <c r="D3666" s="60">
        <v>165.62</v>
      </c>
    </row>
    <row r="3667" spans="1:4" ht="13.5" x14ac:dyDescent="0.25">
      <c r="A3667" s="58">
        <v>101932</v>
      </c>
      <c r="B3667" s="58" t="s">
        <v>9963</v>
      </c>
      <c r="C3667" s="58" t="s">
        <v>130</v>
      </c>
      <c r="D3667" s="60">
        <v>165.62</v>
      </c>
    </row>
    <row r="3668" spans="1:4" ht="13.5" x14ac:dyDescent="0.25">
      <c r="A3668" s="58">
        <v>101933</v>
      </c>
      <c r="B3668" s="58" t="s">
        <v>9964</v>
      </c>
      <c r="C3668" s="58" t="s">
        <v>130</v>
      </c>
      <c r="D3668" s="60">
        <v>137.80000000000001</v>
      </c>
    </row>
    <row r="3669" spans="1:4" ht="13.5" x14ac:dyDescent="0.25">
      <c r="A3669" s="58">
        <v>101934</v>
      </c>
      <c r="B3669" s="58" t="s">
        <v>9965</v>
      </c>
      <c r="C3669" s="58" t="s">
        <v>130</v>
      </c>
      <c r="D3669" s="60">
        <v>229.1</v>
      </c>
    </row>
    <row r="3670" spans="1:4" ht="13.5" x14ac:dyDescent="0.25">
      <c r="A3670" s="58">
        <v>101935</v>
      </c>
      <c r="B3670" s="58" t="s">
        <v>9966</v>
      </c>
      <c r="C3670" s="58" t="s">
        <v>130</v>
      </c>
      <c r="D3670" s="60">
        <v>295.89</v>
      </c>
    </row>
    <row r="3671" spans="1:4" ht="13.5" x14ac:dyDescent="0.25">
      <c r="A3671" s="58">
        <v>103802</v>
      </c>
      <c r="B3671" s="58" t="s">
        <v>9967</v>
      </c>
      <c r="C3671" s="58" t="s">
        <v>108</v>
      </c>
      <c r="D3671" s="60">
        <v>37.299999999999997</v>
      </c>
    </row>
    <row r="3672" spans="1:4" ht="13.5" x14ac:dyDescent="0.25">
      <c r="A3672" s="58">
        <v>103803</v>
      </c>
      <c r="B3672" s="58" t="s">
        <v>9968</v>
      </c>
      <c r="C3672" s="58" t="s">
        <v>108</v>
      </c>
      <c r="D3672" s="60">
        <v>64.14</v>
      </c>
    </row>
    <row r="3673" spans="1:4" ht="13.5" x14ac:dyDescent="0.25">
      <c r="A3673" s="58">
        <v>103804</v>
      </c>
      <c r="B3673" s="58" t="s">
        <v>9969</v>
      </c>
      <c r="C3673" s="58" t="s">
        <v>108</v>
      </c>
      <c r="D3673" s="60">
        <v>78.23</v>
      </c>
    </row>
    <row r="3674" spans="1:4" ht="13.5" x14ac:dyDescent="0.25">
      <c r="A3674" s="58">
        <v>103835</v>
      </c>
      <c r="B3674" s="58" t="s">
        <v>9970</v>
      </c>
      <c r="C3674" s="58" t="s">
        <v>108</v>
      </c>
      <c r="D3674" s="60">
        <v>58.2</v>
      </c>
    </row>
    <row r="3675" spans="1:4" ht="13.5" x14ac:dyDescent="0.25">
      <c r="A3675" s="58">
        <v>103836</v>
      </c>
      <c r="B3675" s="58" t="s">
        <v>9971</v>
      </c>
      <c r="C3675" s="58" t="s">
        <v>108</v>
      </c>
      <c r="D3675" s="60">
        <v>91.02</v>
      </c>
    </row>
    <row r="3676" spans="1:4" ht="13.5" x14ac:dyDescent="0.25">
      <c r="A3676" s="58">
        <v>103837</v>
      </c>
      <c r="B3676" s="58" t="s">
        <v>9972</v>
      </c>
      <c r="C3676" s="58" t="s">
        <v>108</v>
      </c>
      <c r="D3676" s="60">
        <v>114.95</v>
      </c>
    </row>
    <row r="3677" spans="1:4" ht="13.5" x14ac:dyDescent="0.25">
      <c r="A3677" s="58">
        <v>103868</v>
      </c>
      <c r="B3677" s="58" t="s">
        <v>9973</v>
      </c>
      <c r="C3677" s="58" t="s">
        <v>108</v>
      </c>
      <c r="D3677" s="60">
        <v>44.94</v>
      </c>
    </row>
    <row r="3678" spans="1:4" ht="13.5" x14ac:dyDescent="0.25">
      <c r="A3678" s="58">
        <v>103869</v>
      </c>
      <c r="B3678" s="58" t="s">
        <v>9974</v>
      </c>
      <c r="C3678" s="58" t="s">
        <v>108</v>
      </c>
      <c r="D3678" s="60">
        <v>69.489999999999995</v>
      </c>
    </row>
    <row r="3679" spans="1:4" ht="13.5" x14ac:dyDescent="0.25">
      <c r="A3679" s="58">
        <v>103870</v>
      </c>
      <c r="B3679" s="58" t="s">
        <v>9975</v>
      </c>
      <c r="C3679" s="58" t="s">
        <v>108</v>
      </c>
      <c r="D3679" s="60">
        <v>85.83</v>
      </c>
    </row>
    <row r="3680" spans="1:4" ht="13.5" x14ac:dyDescent="0.25">
      <c r="A3680" s="58">
        <v>103871</v>
      </c>
      <c r="B3680" s="58" t="s">
        <v>9976</v>
      </c>
      <c r="C3680" s="58" t="s">
        <v>108</v>
      </c>
      <c r="D3680" s="60">
        <v>65.31</v>
      </c>
    </row>
    <row r="3681" spans="1:4" ht="13.5" x14ac:dyDescent="0.25">
      <c r="A3681" s="58">
        <v>103872</v>
      </c>
      <c r="B3681" s="58" t="s">
        <v>9977</v>
      </c>
      <c r="C3681" s="58" t="s">
        <v>108</v>
      </c>
      <c r="D3681" s="60">
        <v>167.19</v>
      </c>
    </row>
    <row r="3682" spans="1:4" ht="13.5" x14ac:dyDescent="0.25">
      <c r="A3682" s="58">
        <v>103873</v>
      </c>
      <c r="B3682" s="58" t="s">
        <v>9978</v>
      </c>
      <c r="C3682" s="58" t="s">
        <v>108</v>
      </c>
      <c r="D3682" s="60">
        <v>187.55</v>
      </c>
    </row>
    <row r="3683" spans="1:4" ht="13.5" x14ac:dyDescent="0.25">
      <c r="A3683" s="58">
        <v>103978</v>
      </c>
      <c r="B3683" s="58" t="s">
        <v>9979</v>
      </c>
      <c r="C3683" s="58" t="s">
        <v>108</v>
      </c>
      <c r="D3683" s="60">
        <v>23.32</v>
      </c>
    </row>
    <row r="3684" spans="1:4" ht="13.5" x14ac:dyDescent="0.25">
      <c r="A3684" s="58">
        <v>103979</v>
      </c>
      <c r="B3684" s="58" t="s">
        <v>9980</v>
      </c>
      <c r="C3684" s="58" t="s">
        <v>108</v>
      </c>
      <c r="D3684" s="60">
        <v>26.43</v>
      </c>
    </row>
    <row r="3685" spans="1:4" ht="13.5" x14ac:dyDescent="0.25">
      <c r="A3685" s="58">
        <v>104021</v>
      </c>
      <c r="B3685" s="58" t="s">
        <v>9981</v>
      </c>
      <c r="C3685" s="58" t="s">
        <v>108</v>
      </c>
      <c r="D3685" s="60">
        <v>64.95</v>
      </c>
    </row>
    <row r="3686" spans="1:4" ht="13.5" x14ac:dyDescent="0.25">
      <c r="A3686" s="58">
        <v>104166</v>
      </c>
      <c r="B3686" s="58" t="s">
        <v>9982</v>
      </c>
      <c r="C3686" s="58" t="s">
        <v>108</v>
      </c>
      <c r="D3686" s="60">
        <v>63.19</v>
      </c>
    </row>
    <row r="3687" spans="1:4" ht="13.5" x14ac:dyDescent="0.25">
      <c r="A3687" s="58">
        <v>104194</v>
      </c>
      <c r="B3687" s="58" t="s">
        <v>9983</v>
      </c>
      <c r="C3687" s="58" t="s">
        <v>108</v>
      </c>
      <c r="D3687" s="60">
        <v>18.63</v>
      </c>
    </row>
    <row r="3688" spans="1:4" ht="13.5" x14ac:dyDescent="0.25">
      <c r="A3688" s="58">
        <v>104195</v>
      </c>
      <c r="B3688" s="58" t="s">
        <v>9984</v>
      </c>
      <c r="C3688" s="58" t="s">
        <v>108</v>
      </c>
      <c r="D3688" s="60">
        <v>19.87</v>
      </c>
    </row>
    <row r="3689" spans="1:4" ht="13.5" x14ac:dyDescent="0.25">
      <c r="A3689" s="58">
        <v>104315</v>
      </c>
      <c r="B3689" s="58" t="s">
        <v>9985</v>
      </c>
      <c r="C3689" s="58" t="s">
        <v>108</v>
      </c>
      <c r="D3689" s="60">
        <v>13.16</v>
      </c>
    </row>
    <row r="3690" spans="1:4" ht="13.5" x14ac:dyDescent="0.25">
      <c r="A3690" s="58">
        <v>104316</v>
      </c>
      <c r="B3690" s="58" t="s">
        <v>9986</v>
      </c>
      <c r="C3690" s="58" t="s">
        <v>108</v>
      </c>
      <c r="D3690" s="60">
        <v>19.86</v>
      </c>
    </row>
    <row r="3691" spans="1:4" ht="13.5" x14ac:dyDescent="0.25">
      <c r="A3691" s="58">
        <v>89358</v>
      </c>
      <c r="B3691" s="58" t="s">
        <v>9987</v>
      </c>
      <c r="C3691" s="58" t="s">
        <v>130</v>
      </c>
      <c r="D3691" s="60">
        <v>6.33</v>
      </c>
    </row>
    <row r="3692" spans="1:4" ht="13.5" x14ac:dyDescent="0.25">
      <c r="A3692" s="58">
        <v>89359</v>
      </c>
      <c r="B3692" s="58" t="s">
        <v>9988</v>
      </c>
      <c r="C3692" s="58" t="s">
        <v>130</v>
      </c>
      <c r="D3692" s="60">
        <v>6.87</v>
      </c>
    </row>
    <row r="3693" spans="1:4" ht="13.5" x14ac:dyDescent="0.25">
      <c r="A3693" s="58">
        <v>89360</v>
      </c>
      <c r="B3693" s="58" t="s">
        <v>9989</v>
      </c>
      <c r="C3693" s="58" t="s">
        <v>130</v>
      </c>
      <c r="D3693" s="60">
        <v>7.84</v>
      </c>
    </row>
    <row r="3694" spans="1:4" ht="13.5" x14ac:dyDescent="0.25">
      <c r="A3694" s="58">
        <v>89361</v>
      </c>
      <c r="B3694" s="58" t="s">
        <v>9990</v>
      </c>
      <c r="C3694" s="58" t="s">
        <v>130</v>
      </c>
      <c r="D3694" s="60">
        <v>7.92</v>
      </c>
    </row>
    <row r="3695" spans="1:4" ht="13.5" x14ac:dyDescent="0.25">
      <c r="A3695" s="58">
        <v>89362</v>
      </c>
      <c r="B3695" s="58" t="s">
        <v>851</v>
      </c>
      <c r="C3695" s="58" t="s">
        <v>130</v>
      </c>
      <c r="D3695" s="60">
        <v>7.55</v>
      </c>
    </row>
    <row r="3696" spans="1:4" ht="13.5" x14ac:dyDescent="0.25">
      <c r="A3696" s="58">
        <v>89363</v>
      </c>
      <c r="B3696" s="58" t="s">
        <v>9991</v>
      </c>
      <c r="C3696" s="58" t="s">
        <v>130</v>
      </c>
      <c r="D3696" s="60">
        <v>8.33</v>
      </c>
    </row>
    <row r="3697" spans="1:4" ht="13.5" x14ac:dyDescent="0.25">
      <c r="A3697" s="58">
        <v>89364</v>
      </c>
      <c r="B3697" s="58" t="s">
        <v>9992</v>
      </c>
      <c r="C3697" s="58" t="s">
        <v>130</v>
      </c>
      <c r="D3697" s="60">
        <v>9.8000000000000007</v>
      </c>
    </row>
    <row r="3698" spans="1:4" ht="13.5" x14ac:dyDescent="0.25">
      <c r="A3698" s="58">
        <v>89365</v>
      </c>
      <c r="B3698" s="58" t="s">
        <v>9993</v>
      </c>
      <c r="C3698" s="58" t="s">
        <v>130</v>
      </c>
      <c r="D3698" s="60">
        <v>9.27</v>
      </c>
    </row>
    <row r="3699" spans="1:4" ht="13.5" x14ac:dyDescent="0.25">
      <c r="A3699" s="58">
        <v>89366</v>
      </c>
      <c r="B3699" s="58" t="s">
        <v>896</v>
      </c>
      <c r="C3699" s="58" t="s">
        <v>130</v>
      </c>
      <c r="D3699" s="60">
        <v>14.32</v>
      </c>
    </row>
    <row r="3700" spans="1:4" ht="13.5" x14ac:dyDescent="0.25">
      <c r="A3700" s="58">
        <v>89367</v>
      </c>
      <c r="B3700" s="58" t="s">
        <v>9994</v>
      </c>
      <c r="C3700" s="58" t="s">
        <v>130</v>
      </c>
      <c r="D3700" s="60">
        <v>10.73</v>
      </c>
    </row>
    <row r="3701" spans="1:4" ht="13.5" x14ac:dyDescent="0.25">
      <c r="A3701" s="58">
        <v>89368</v>
      </c>
      <c r="B3701" s="58" t="s">
        <v>9995</v>
      </c>
      <c r="C3701" s="58" t="s">
        <v>130</v>
      </c>
      <c r="D3701" s="60">
        <v>12.44</v>
      </c>
    </row>
    <row r="3702" spans="1:4" ht="13.5" x14ac:dyDescent="0.25">
      <c r="A3702" s="58">
        <v>89369</v>
      </c>
      <c r="B3702" s="58" t="s">
        <v>1506</v>
      </c>
      <c r="C3702" s="58" t="s">
        <v>130</v>
      </c>
      <c r="D3702" s="60">
        <v>14.75</v>
      </c>
    </row>
    <row r="3703" spans="1:4" ht="13.5" x14ac:dyDescent="0.25">
      <c r="A3703" s="58">
        <v>89370</v>
      </c>
      <c r="B3703" s="58" t="s">
        <v>1509</v>
      </c>
      <c r="C3703" s="58" t="s">
        <v>130</v>
      </c>
      <c r="D3703" s="60">
        <v>12.76</v>
      </c>
    </row>
    <row r="3704" spans="1:4" ht="13.5" x14ac:dyDescent="0.25">
      <c r="A3704" s="58">
        <v>89371</v>
      </c>
      <c r="B3704" s="58" t="s">
        <v>9996</v>
      </c>
      <c r="C3704" s="58" t="s">
        <v>130</v>
      </c>
      <c r="D3704" s="60">
        <v>4.84</v>
      </c>
    </row>
    <row r="3705" spans="1:4" ht="13.5" x14ac:dyDescent="0.25">
      <c r="A3705" s="58">
        <v>89372</v>
      </c>
      <c r="B3705" s="58" t="s">
        <v>9997</v>
      </c>
      <c r="C3705" s="58" t="s">
        <v>130</v>
      </c>
      <c r="D3705" s="60">
        <v>14.64</v>
      </c>
    </row>
    <row r="3706" spans="1:4" ht="13.5" x14ac:dyDescent="0.25">
      <c r="A3706" s="58">
        <v>89373</v>
      </c>
      <c r="B3706" s="58" t="s">
        <v>9998</v>
      </c>
      <c r="C3706" s="58" t="s">
        <v>130</v>
      </c>
      <c r="D3706" s="60">
        <v>5.89</v>
      </c>
    </row>
    <row r="3707" spans="1:4" ht="13.5" x14ac:dyDescent="0.25">
      <c r="A3707" s="58">
        <v>89374</v>
      </c>
      <c r="B3707" s="58" t="s">
        <v>9999</v>
      </c>
      <c r="C3707" s="58" t="s">
        <v>130</v>
      </c>
      <c r="D3707" s="60">
        <v>8.9600000000000009</v>
      </c>
    </row>
    <row r="3708" spans="1:4" ht="13.5" x14ac:dyDescent="0.25">
      <c r="A3708" s="58">
        <v>89375</v>
      </c>
      <c r="B3708" s="58" t="s">
        <v>10000</v>
      </c>
      <c r="C3708" s="58" t="s">
        <v>130</v>
      </c>
      <c r="D3708" s="60">
        <v>10.67</v>
      </c>
    </row>
    <row r="3709" spans="1:4" ht="13.5" x14ac:dyDescent="0.25">
      <c r="A3709" s="58">
        <v>89376</v>
      </c>
      <c r="B3709" s="58" t="s">
        <v>10001</v>
      </c>
      <c r="C3709" s="58" t="s">
        <v>130</v>
      </c>
      <c r="D3709" s="60">
        <v>4.62</v>
      </c>
    </row>
    <row r="3710" spans="1:4" ht="13.5" x14ac:dyDescent="0.25">
      <c r="A3710" s="58">
        <v>89377</v>
      </c>
      <c r="B3710" s="58" t="s">
        <v>10002</v>
      </c>
      <c r="C3710" s="58" t="s">
        <v>130</v>
      </c>
      <c r="D3710" s="60">
        <v>8.98</v>
      </c>
    </row>
    <row r="3711" spans="1:4" ht="13.5" x14ac:dyDescent="0.25">
      <c r="A3711" s="58">
        <v>89378</v>
      </c>
      <c r="B3711" s="58" t="s">
        <v>10003</v>
      </c>
      <c r="C3711" s="58" t="s">
        <v>130</v>
      </c>
      <c r="D3711" s="60">
        <v>5.71</v>
      </c>
    </row>
    <row r="3712" spans="1:4" ht="13.5" x14ac:dyDescent="0.25">
      <c r="A3712" s="58">
        <v>89379</v>
      </c>
      <c r="B3712" s="58" t="s">
        <v>10004</v>
      </c>
      <c r="C3712" s="58" t="s">
        <v>130</v>
      </c>
      <c r="D3712" s="60">
        <v>17.190000000000001</v>
      </c>
    </row>
    <row r="3713" spans="1:4" ht="13.5" x14ac:dyDescent="0.25">
      <c r="A3713" s="58">
        <v>89380</v>
      </c>
      <c r="B3713" s="58" t="s">
        <v>10005</v>
      </c>
      <c r="C3713" s="58" t="s">
        <v>130</v>
      </c>
      <c r="D3713" s="60">
        <v>8.5399999999999991</v>
      </c>
    </row>
    <row r="3714" spans="1:4" ht="13.5" x14ac:dyDescent="0.25">
      <c r="A3714" s="58">
        <v>89381</v>
      </c>
      <c r="B3714" s="58" t="s">
        <v>10006</v>
      </c>
      <c r="C3714" s="58" t="s">
        <v>130</v>
      </c>
      <c r="D3714" s="60">
        <v>11.03</v>
      </c>
    </row>
    <row r="3715" spans="1:4" ht="13.5" x14ac:dyDescent="0.25">
      <c r="A3715" s="58">
        <v>89382</v>
      </c>
      <c r="B3715" s="58" t="s">
        <v>10007</v>
      </c>
      <c r="C3715" s="58" t="s">
        <v>130</v>
      </c>
      <c r="D3715" s="60">
        <v>12.85</v>
      </c>
    </row>
    <row r="3716" spans="1:4" ht="13.5" x14ac:dyDescent="0.25">
      <c r="A3716" s="58">
        <v>89383</v>
      </c>
      <c r="B3716" s="58" t="s">
        <v>879</v>
      </c>
      <c r="C3716" s="58" t="s">
        <v>130</v>
      </c>
      <c r="D3716" s="60">
        <v>5.38</v>
      </c>
    </row>
    <row r="3717" spans="1:4" ht="13.5" x14ac:dyDescent="0.25">
      <c r="A3717" s="58">
        <v>89384</v>
      </c>
      <c r="B3717" s="58" t="s">
        <v>10008</v>
      </c>
      <c r="C3717" s="58" t="s">
        <v>130</v>
      </c>
      <c r="D3717" s="60">
        <v>11.55</v>
      </c>
    </row>
    <row r="3718" spans="1:4" ht="13.5" x14ac:dyDescent="0.25">
      <c r="A3718" s="58">
        <v>89385</v>
      </c>
      <c r="B3718" s="58" t="s">
        <v>10009</v>
      </c>
      <c r="C3718" s="58" t="s">
        <v>130</v>
      </c>
      <c r="D3718" s="60">
        <v>6</v>
      </c>
    </row>
    <row r="3719" spans="1:4" ht="13.5" x14ac:dyDescent="0.25">
      <c r="A3719" s="58">
        <v>89386</v>
      </c>
      <c r="B3719" s="58" t="s">
        <v>1503</v>
      </c>
      <c r="C3719" s="58" t="s">
        <v>130</v>
      </c>
      <c r="D3719" s="60">
        <v>7.99</v>
      </c>
    </row>
    <row r="3720" spans="1:4" ht="13.5" x14ac:dyDescent="0.25">
      <c r="A3720" s="58">
        <v>89387</v>
      </c>
      <c r="B3720" s="58" t="s">
        <v>10010</v>
      </c>
      <c r="C3720" s="58" t="s">
        <v>130</v>
      </c>
      <c r="D3720" s="60">
        <v>27.84</v>
      </c>
    </row>
    <row r="3721" spans="1:4" ht="13.5" x14ac:dyDescent="0.25">
      <c r="A3721" s="58">
        <v>89389</v>
      </c>
      <c r="B3721" s="58" t="s">
        <v>10011</v>
      </c>
      <c r="C3721" s="58" t="s">
        <v>130</v>
      </c>
      <c r="D3721" s="60">
        <v>9.94</v>
      </c>
    </row>
    <row r="3722" spans="1:4" ht="13.5" x14ac:dyDescent="0.25">
      <c r="A3722" s="58">
        <v>89390</v>
      </c>
      <c r="B3722" s="58" t="s">
        <v>10012</v>
      </c>
      <c r="C3722" s="58" t="s">
        <v>130</v>
      </c>
      <c r="D3722" s="60">
        <v>19.41</v>
      </c>
    </row>
    <row r="3723" spans="1:4" ht="13.5" x14ac:dyDescent="0.25">
      <c r="A3723" s="58">
        <v>89391</v>
      </c>
      <c r="B3723" s="58" t="s">
        <v>10013</v>
      </c>
      <c r="C3723" s="58" t="s">
        <v>130</v>
      </c>
      <c r="D3723" s="60">
        <v>7.24</v>
      </c>
    </row>
    <row r="3724" spans="1:4" ht="13.5" x14ac:dyDescent="0.25">
      <c r="A3724" s="58">
        <v>89392</v>
      </c>
      <c r="B3724" s="58" t="s">
        <v>10014</v>
      </c>
      <c r="C3724" s="58" t="s">
        <v>130</v>
      </c>
      <c r="D3724" s="60">
        <v>22.45</v>
      </c>
    </row>
    <row r="3725" spans="1:4" ht="13.5" x14ac:dyDescent="0.25">
      <c r="A3725" s="58">
        <v>89393</v>
      </c>
      <c r="B3725" s="58" t="s">
        <v>10015</v>
      </c>
      <c r="C3725" s="58" t="s">
        <v>130</v>
      </c>
      <c r="D3725" s="60">
        <v>8.86</v>
      </c>
    </row>
    <row r="3726" spans="1:4" ht="13.5" x14ac:dyDescent="0.25">
      <c r="A3726" s="58">
        <v>89394</v>
      </c>
      <c r="B3726" s="58" t="s">
        <v>10016</v>
      </c>
      <c r="C3726" s="58" t="s">
        <v>130</v>
      </c>
      <c r="D3726" s="60">
        <v>16.39</v>
      </c>
    </row>
    <row r="3727" spans="1:4" ht="13.5" x14ac:dyDescent="0.25">
      <c r="A3727" s="58">
        <v>89395</v>
      </c>
      <c r="B3727" s="58" t="s">
        <v>860</v>
      </c>
      <c r="C3727" s="58" t="s">
        <v>130</v>
      </c>
      <c r="D3727" s="60">
        <v>10.48</v>
      </c>
    </row>
    <row r="3728" spans="1:4" ht="13.5" x14ac:dyDescent="0.25">
      <c r="A3728" s="58">
        <v>89396</v>
      </c>
      <c r="B3728" s="58" t="s">
        <v>10017</v>
      </c>
      <c r="C3728" s="58" t="s">
        <v>130</v>
      </c>
      <c r="D3728" s="60">
        <v>17.989999999999998</v>
      </c>
    </row>
    <row r="3729" spans="1:4" ht="13.5" x14ac:dyDescent="0.25">
      <c r="A3729" s="58">
        <v>89397</v>
      </c>
      <c r="B3729" s="58" t="s">
        <v>10018</v>
      </c>
      <c r="C3729" s="58" t="s">
        <v>130</v>
      </c>
      <c r="D3729" s="60">
        <v>12.36</v>
      </c>
    </row>
    <row r="3730" spans="1:4" ht="13.5" x14ac:dyDescent="0.25">
      <c r="A3730" s="58">
        <v>89398</v>
      </c>
      <c r="B3730" s="58" t="s">
        <v>10019</v>
      </c>
      <c r="C3730" s="58" t="s">
        <v>130</v>
      </c>
      <c r="D3730" s="60">
        <v>15.08</v>
      </c>
    </row>
    <row r="3731" spans="1:4" ht="13.5" x14ac:dyDescent="0.25">
      <c r="A3731" s="58">
        <v>89399</v>
      </c>
      <c r="B3731" s="58" t="s">
        <v>10020</v>
      </c>
      <c r="C3731" s="58" t="s">
        <v>130</v>
      </c>
      <c r="D3731" s="60">
        <v>21.95</v>
      </c>
    </row>
    <row r="3732" spans="1:4" ht="13.5" x14ac:dyDescent="0.25">
      <c r="A3732" s="58">
        <v>89400</v>
      </c>
      <c r="B3732" s="58" t="s">
        <v>10021</v>
      </c>
      <c r="C3732" s="58" t="s">
        <v>130</v>
      </c>
      <c r="D3732" s="60">
        <v>16.98</v>
      </c>
    </row>
    <row r="3733" spans="1:4" ht="13.5" x14ac:dyDescent="0.25">
      <c r="A3733" s="58">
        <v>89404</v>
      </c>
      <c r="B3733" s="58" t="s">
        <v>10022</v>
      </c>
      <c r="C3733" s="58" t="s">
        <v>130</v>
      </c>
      <c r="D3733" s="60">
        <v>5.79</v>
      </c>
    </row>
    <row r="3734" spans="1:4" ht="13.5" x14ac:dyDescent="0.25">
      <c r="A3734" s="58">
        <v>89405</v>
      </c>
      <c r="B3734" s="58" t="s">
        <v>10023</v>
      </c>
      <c r="C3734" s="58" t="s">
        <v>130</v>
      </c>
      <c r="D3734" s="60">
        <v>6.33</v>
      </c>
    </row>
    <row r="3735" spans="1:4" ht="13.5" x14ac:dyDescent="0.25">
      <c r="A3735" s="58">
        <v>89406</v>
      </c>
      <c r="B3735" s="58" t="s">
        <v>10024</v>
      </c>
      <c r="C3735" s="58" t="s">
        <v>130</v>
      </c>
      <c r="D3735" s="60">
        <v>7.3</v>
      </c>
    </row>
    <row r="3736" spans="1:4" ht="13.5" x14ac:dyDescent="0.25">
      <c r="A3736" s="58">
        <v>89407</v>
      </c>
      <c r="B3736" s="58" t="s">
        <v>10025</v>
      </c>
      <c r="C3736" s="58" t="s">
        <v>130</v>
      </c>
      <c r="D3736" s="60">
        <v>7.38</v>
      </c>
    </row>
    <row r="3737" spans="1:4" ht="13.5" x14ac:dyDescent="0.25">
      <c r="A3737" s="58">
        <v>89408</v>
      </c>
      <c r="B3737" s="58" t="s">
        <v>10026</v>
      </c>
      <c r="C3737" s="58" t="s">
        <v>130</v>
      </c>
      <c r="D3737" s="60">
        <v>6.93</v>
      </c>
    </row>
    <row r="3738" spans="1:4" ht="13.5" x14ac:dyDescent="0.25">
      <c r="A3738" s="58">
        <v>89409</v>
      </c>
      <c r="B3738" s="58" t="s">
        <v>10027</v>
      </c>
      <c r="C3738" s="58" t="s">
        <v>130</v>
      </c>
      <c r="D3738" s="60">
        <v>7.71</v>
      </c>
    </row>
    <row r="3739" spans="1:4" ht="13.5" x14ac:dyDescent="0.25">
      <c r="A3739" s="58">
        <v>89410</v>
      </c>
      <c r="B3739" s="58" t="s">
        <v>10028</v>
      </c>
      <c r="C3739" s="58" t="s">
        <v>130</v>
      </c>
      <c r="D3739" s="60">
        <v>9.18</v>
      </c>
    </row>
    <row r="3740" spans="1:4" ht="13.5" x14ac:dyDescent="0.25">
      <c r="A3740" s="58">
        <v>89411</v>
      </c>
      <c r="B3740" s="58" t="s">
        <v>10029</v>
      </c>
      <c r="C3740" s="58" t="s">
        <v>130</v>
      </c>
      <c r="D3740" s="60">
        <v>8.65</v>
      </c>
    </row>
    <row r="3741" spans="1:4" ht="13.5" x14ac:dyDescent="0.25">
      <c r="A3741" s="58">
        <v>89412</v>
      </c>
      <c r="B3741" s="58" t="s">
        <v>10030</v>
      </c>
      <c r="C3741" s="58" t="s">
        <v>130</v>
      </c>
      <c r="D3741" s="60">
        <v>8.1300000000000008</v>
      </c>
    </row>
    <row r="3742" spans="1:4" ht="13.5" x14ac:dyDescent="0.25">
      <c r="A3742" s="58">
        <v>89413</v>
      </c>
      <c r="B3742" s="58" t="s">
        <v>10031</v>
      </c>
      <c r="C3742" s="58" t="s">
        <v>130</v>
      </c>
      <c r="D3742" s="60">
        <v>9.99</v>
      </c>
    </row>
    <row r="3743" spans="1:4" ht="13.5" x14ac:dyDescent="0.25">
      <c r="A3743" s="58">
        <v>89414</v>
      </c>
      <c r="B3743" s="58" t="s">
        <v>10032</v>
      </c>
      <c r="C3743" s="58" t="s">
        <v>130</v>
      </c>
      <c r="D3743" s="60">
        <v>11.7</v>
      </c>
    </row>
    <row r="3744" spans="1:4" ht="13.5" x14ac:dyDescent="0.25">
      <c r="A3744" s="58">
        <v>89415</v>
      </c>
      <c r="B3744" s="58" t="s">
        <v>10033</v>
      </c>
      <c r="C3744" s="58" t="s">
        <v>130</v>
      </c>
      <c r="D3744" s="60">
        <v>14.01</v>
      </c>
    </row>
    <row r="3745" spans="1:4" ht="13.5" x14ac:dyDescent="0.25">
      <c r="A3745" s="58">
        <v>89416</v>
      </c>
      <c r="B3745" s="58" t="s">
        <v>10034</v>
      </c>
      <c r="C3745" s="58" t="s">
        <v>130</v>
      </c>
      <c r="D3745" s="60">
        <v>12.02</v>
      </c>
    </row>
    <row r="3746" spans="1:4" ht="13.5" x14ac:dyDescent="0.25">
      <c r="A3746" s="58">
        <v>89417</v>
      </c>
      <c r="B3746" s="58" t="s">
        <v>10035</v>
      </c>
      <c r="C3746" s="58" t="s">
        <v>130</v>
      </c>
      <c r="D3746" s="60">
        <v>4.4800000000000004</v>
      </c>
    </row>
    <row r="3747" spans="1:4" ht="13.5" x14ac:dyDescent="0.25">
      <c r="A3747" s="58">
        <v>89418</v>
      </c>
      <c r="B3747" s="58" t="s">
        <v>10036</v>
      </c>
      <c r="C3747" s="58" t="s">
        <v>130</v>
      </c>
      <c r="D3747" s="60">
        <v>14.28</v>
      </c>
    </row>
    <row r="3748" spans="1:4" ht="13.5" x14ac:dyDescent="0.25">
      <c r="A3748" s="58">
        <v>89419</v>
      </c>
      <c r="B3748" s="58" t="s">
        <v>10037</v>
      </c>
      <c r="C3748" s="58" t="s">
        <v>130</v>
      </c>
      <c r="D3748" s="60">
        <v>5.5</v>
      </c>
    </row>
    <row r="3749" spans="1:4" ht="13.5" x14ac:dyDescent="0.25">
      <c r="A3749" s="58">
        <v>89421</v>
      </c>
      <c r="B3749" s="58" t="s">
        <v>10038</v>
      </c>
      <c r="C3749" s="58" t="s">
        <v>130</v>
      </c>
      <c r="D3749" s="60">
        <v>10.31</v>
      </c>
    </row>
    <row r="3750" spans="1:4" ht="13.5" x14ac:dyDescent="0.25">
      <c r="A3750" s="58">
        <v>89423</v>
      </c>
      <c r="B3750" s="58" t="s">
        <v>10039</v>
      </c>
      <c r="C3750" s="58" t="s">
        <v>130</v>
      </c>
      <c r="D3750" s="60">
        <v>8.6199999999999992</v>
      </c>
    </row>
    <row r="3751" spans="1:4" ht="13.5" x14ac:dyDescent="0.25">
      <c r="A3751" s="58">
        <v>89424</v>
      </c>
      <c r="B3751" s="58" t="s">
        <v>10040</v>
      </c>
      <c r="C3751" s="58" t="s">
        <v>130</v>
      </c>
      <c r="D3751" s="60">
        <v>5.3</v>
      </c>
    </row>
    <row r="3752" spans="1:4" ht="13.5" x14ac:dyDescent="0.25">
      <c r="A3752" s="58">
        <v>89425</v>
      </c>
      <c r="B3752" s="58" t="s">
        <v>10041</v>
      </c>
      <c r="C3752" s="58" t="s">
        <v>130</v>
      </c>
      <c r="D3752" s="60">
        <v>16.78</v>
      </c>
    </row>
    <row r="3753" spans="1:4" ht="13.5" x14ac:dyDescent="0.25">
      <c r="A3753" s="58">
        <v>89426</v>
      </c>
      <c r="B3753" s="58" t="s">
        <v>10042</v>
      </c>
      <c r="C3753" s="58" t="s">
        <v>130</v>
      </c>
      <c r="D3753" s="60">
        <v>8.08</v>
      </c>
    </row>
    <row r="3754" spans="1:4" ht="13.5" x14ac:dyDescent="0.25">
      <c r="A3754" s="58">
        <v>89427</v>
      </c>
      <c r="B3754" s="58" t="s">
        <v>10043</v>
      </c>
      <c r="C3754" s="58" t="s">
        <v>130</v>
      </c>
      <c r="D3754" s="60">
        <v>10.64</v>
      </c>
    </row>
    <row r="3755" spans="1:4" ht="13.5" x14ac:dyDescent="0.25">
      <c r="A3755" s="58">
        <v>89428</v>
      </c>
      <c r="B3755" s="58" t="s">
        <v>10044</v>
      </c>
      <c r="C3755" s="58" t="s">
        <v>130</v>
      </c>
      <c r="D3755" s="60">
        <v>12.44</v>
      </c>
    </row>
    <row r="3756" spans="1:4" ht="13.5" x14ac:dyDescent="0.25">
      <c r="A3756" s="58">
        <v>89429</v>
      </c>
      <c r="B3756" s="58" t="s">
        <v>10045</v>
      </c>
      <c r="C3756" s="58" t="s">
        <v>130</v>
      </c>
      <c r="D3756" s="60">
        <v>4.99</v>
      </c>
    </row>
    <row r="3757" spans="1:4" ht="13.5" x14ac:dyDescent="0.25">
      <c r="A3757" s="58">
        <v>89430</v>
      </c>
      <c r="B3757" s="58" t="s">
        <v>10046</v>
      </c>
      <c r="C3757" s="58" t="s">
        <v>130</v>
      </c>
      <c r="D3757" s="60">
        <v>11.14</v>
      </c>
    </row>
    <row r="3758" spans="1:4" ht="13.5" x14ac:dyDescent="0.25">
      <c r="A3758" s="58">
        <v>89431</v>
      </c>
      <c r="B3758" s="58" t="s">
        <v>10047</v>
      </c>
      <c r="C3758" s="58" t="s">
        <v>130</v>
      </c>
      <c r="D3758" s="60">
        <v>7.5</v>
      </c>
    </row>
    <row r="3759" spans="1:4" ht="13.5" x14ac:dyDescent="0.25">
      <c r="A3759" s="58">
        <v>89432</v>
      </c>
      <c r="B3759" s="58" t="s">
        <v>10048</v>
      </c>
      <c r="C3759" s="58" t="s">
        <v>130</v>
      </c>
      <c r="D3759" s="60">
        <v>27.35</v>
      </c>
    </row>
    <row r="3760" spans="1:4" ht="13.5" x14ac:dyDescent="0.25">
      <c r="A3760" s="58">
        <v>89433</v>
      </c>
      <c r="B3760" s="58" t="s">
        <v>10049</v>
      </c>
      <c r="C3760" s="58" t="s">
        <v>130</v>
      </c>
      <c r="D3760" s="60">
        <v>11.34</v>
      </c>
    </row>
    <row r="3761" spans="1:4" ht="13.5" x14ac:dyDescent="0.25">
      <c r="A3761" s="58">
        <v>89434</v>
      </c>
      <c r="B3761" s="58" t="s">
        <v>10050</v>
      </c>
      <c r="C3761" s="58" t="s">
        <v>130</v>
      </c>
      <c r="D3761" s="60">
        <v>9.48</v>
      </c>
    </row>
    <row r="3762" spans="1:4" ht="13.5" x14ac:dyDescent="0.25">
      <c r="A3762" s="58">
        <v>89435</v>
      </c>
      <c r="B3762" s="58" t="s">
        <v>10051</v>
      </c>
      <c r="C3762" s="58" t="s">
        <v>130</v>
      </c>
      <c r="D3762" s="60">
        <v>18.920000000000002</v>
      </c>
    </row>
    <row r="3763" spans="1:4" ht="13.5" x14ac:dyDescent="0.25">
      <c r="A3763" s="58">
        <v>89436</v>
      </c>
      <c r="B3763" s="58" t="s">
        <v>10052</v>
      </c>
      <c r="C3763" s="58" t="s">
        <v>130</v>
      </c>
      <c r="D3763" s="60">
        <v>6.78</v>
      </c>
    </row>
    <row r="3764" spans="1:4" ht="13.5" x14ac:dyDescent="0.25">
      <c r="A3764" s="58">
        <v>89437</v>
      </c>
      <c r="B3764" s="58" t="s">
        <v>10053</v>
      </c>
      <c r="C3764" s="58" t="s">
        <v>130</v>
      </c>
      <c r="D3764" s="60">
        <v>21.96</v>
      </c>
    </row>
    <row r="3765" spans="1:4" ht="13.5" x14ac:dyDescent="0.25">
      <c r="A3765" s="58">
        <v>89438</v>
      </c>
      <c r="B3765" s="58" t="s">
        <v>10054</v>
      </c>
      <c r="C3765" s="58" t="s">
        <v>130</v>
      </c>
      <c r="D3765" s="60">
        <v>8.14</v>
      </c>
    </row>
    <row r="3766" spans="1:4" ht="13.5" x14ac:dyDescent="0.25">
      <c r="A3766" s="58">
        <v>89439</v>
      </c>
      <c r="B3766" s="58" t="s">
        <v>10055</v>
      </c>
      <c r="C3766" s="58" t="s">
        <v>130</v>
      </c>
      <c r="D3766" s="60">
        <v>9.61</v>
      </c>
    </row>
    <row r="3767" spans="1:4" ht="13.5" x14ac:dyDescent="0.25">
      <c r="A3767" s="58">
        <v>89440</v>
      </c>
      <c r="B3767" s="58" t="s">
        <v>10056</v>
      </c>
      <c r="C3767" s="58" t="s">
        <v>130</v>
      </c>
      <c r="D3767" s="60">
        <v>9.66</v>
      </c>
    </row>
    <row r="3768" spans="1:4" ht="13.5" x14ac:dyDescent="0.25">
      <c r="A3768" s="58">
        <v>89442</v>
      </c>
      <c r="B3768" s="58" t="s">
        <v>10057</v>
      </c>
      <c r="C3768" s="58" t="s">
        <v>130</v>
      </c>
      <c r="D3768" s="60">
        <v>11.58</v>
      </c>
    </row>
    <row r="3769" spans="1:4" ht="13.5" x14ac:dyDescent="0.25">
      <c r="A3769" s="58">
        <v>89443</v>
      </c>
      <c r="B3769" s="58" t="s">
        <v>10058</v>
      </c>
      <c r="C3769" s="58" t="s">
        <v>130</v>
      </c>
      <c r="D3769" s="60">
        <v>14.09</v>
      </c>
    </row>
    <row r="3770" spans="1:4" ht="13.5" x14ac:dyDescent="0.25">
      <c r="A3770" s="58">
        <v>89444</v>
      </c>
      <c r="B3770" s="58" t="s">
        <v>10059</v>
      </c>
      <c r="C3770" s="58" t="s">
        <v>130</v>
      </c>
      <c r="D3770" s="60">
        <v>21.48</v>
      </c>
    </row>
    <row r="3771" spans="1:4" ht="13.5" x14ac:dyDescent="0.25">
      <c r="A3771" s="58">
        <v>89445</v>
      </c>
      <c r="B3771" s="58" t="s">
        <v>10060</v>
      </c>
      <c r="C3771" s="58" t="s">
        <v>130</v>
      </c>
      <c r="D3771" s="60">
        <v>16.07</v>
      </c>
    </row>
    <row r="3772" spans="1:4" ht="13.5" x14ac:dyDescent="0.25">
      <c r="A3772" s="58">
        <v>89481</v>
      </c>
      <c r="B3772" s="58" t="s">
        <v>10061</v>
      </c>
      <c r="C3772" s="58" t="s">
        <v>130</v>
      </c>
      <c r="D3772" s="60">
        <v>4.3899999999999997</v>
      </c>
    </row>
    <row r="3773" spans="1:4" ht="13.5" x14ac:dyDescent="0.25">
      <c r="A3773" s="58">
        <v>89485</v>
      </c>
      <c r="B3773" s="58" t="s">
        <v>10062</v>
      </c>
      <c r="C3773" s="58" t="s">
        <v>130</v>
      </c>
      <c r="D3773" s="60">
        <v>5.17</v>
      </c>
    </row>
    <row r="3774" spans="1:4" ht="13.5" x14ac:dyDescent="0.25">
      <c r="A3774" s="58">
        <v>89489</v>
      </c>
      <c r="B3774" s="58" t="s">
        <v>10063</v>
      </c>
      <c r="C3774" s="58" t="s">
        <v>130</v>
      </c>
      <c r="D3774" s="60">
        <v>6.64</v>
      </c>
    </row>
    <row r="3775" spans="1:4" ht="13.5" x14ac:dyDescent="0.25">
      <c r="A3775" s="58">
        <v>89490</v>
      </c>
      <c r="B3775" s="58" t="s">
        <v>10064</v>
      </c>
      <c r="C3775" s="58" t="s">
        <v>130</v>
      </c>
      <c r="D3775" s="60">
        <v>6.11</v>
      </c>
    </row>
    <row r="3776" spans="1:4" ht="13.5" x14ac:dyDescent="0.25">
      <c r="A3776" s="58">
        <v>89492</v>
      </c>
      <c r="B3776" s="58" t="s">
        <v>10065</v>
      </c>
      <c r="C3776" s="58" t="s">
        <v>130</v>
      </c>
      <c r="D3776" s="60">
        <v>7.01</v>
      </c>
    </row>
    <row r="3777" spans="1:4" ht="13.5" x14ac:dyDescent="0.25">
      <c r="A3777" s="58">
        <v>89493</v>
      </c>
      <c r="B3777" s="58" t="s">
        <v>10066</v>
      </c>
      <c r="C3777" s="58" t="s">
        <v>130</v>
      </c>
      <c r="D3777" s="60">
        <v>8.7200000000000006</v>
      </c>
    </row>
    <row r="3778" spans="1:4" ht="13.5" x14ac:dyDescent="0.25">
      <c r="A3778" s="58">
        <v>89494</v>
      </c>
      <c r="B3778" s="58" t="s">
        <v>10067</v>
      </c>
      <c r="C3778" s="58" t="s">
        <v>130</v>
      </c>
      <c r="D3778" s="60">
        <v>11.03</v>
      </c>
    </row>
    <row r="3779" spans="1:4" ht="13.5" x14ac:dyDescent="0.25">
      <c r="A3779" s="58">
        <v>89496</v>
      </c>
      <c r="B3779" s="58" t="s">
        <v>10068</v>
      </c>
      <c r="C3779" s="58" t="s">
        <v>130</v>
      </c>
      <c r="D3779" s="60">
        <v>9.0399999999999991</v>
      </c>
    </row>
    <row r="3780" spans="1:4" ht="13.5" x14ac:dyDescent="0.25">
      <c r="A3780" s="58">
        <v>89497</v>
      </c>
      <c r="B3780" s="58" t="s">
        <v>10069</v>
      </c>
      <c r="C3780" s="58" t="s">
        <v>130</v>
      </c>
      <c r="D3780" s="60">
        <v>11.55</v>
      </c>
    </row>
    <row r="3781" spans="1:4" ht="13.5" x14ac:dyDescent="0.25">
      <c r="A3781" s="58">
        <v>89498</v>
      </c>
      <c r="B3781" s="58" t="s">
        <v>10070</v>
      </c>
      <c r="C3781" s="58" t="s">
        <v>130</v>
      </c>
      <c r="D3781" s="60">
        <v>11.61</v>
      </c>
    </row>
    <row r="3782" spans="1:4" ht="13.5" x14ac:dyDescent="0.25">
      <c r="A3782" s="58">
        <v>89499</v>
      </c>
      <c r="B3782" s="58" t="s">
        <v>10071</v>
      </c>
      <c r="C3782" s="58" t="s">
        <v>130</v>
      </c>
      <c r="D3782" s="60">
        <v>17.649999999999999</v>
      </c>
    </row>
    <row r="3783" spans="1:4" ht="13.5" x14ac:dyDescent="0.25">
      <c r="A3783" s="58">
        <v>89500</v>
      </c>
      <c r="B3783" s="58" t="s">
        <v>10072</v>
      </c>
      <c r="C3783" s="58" t="s">
        <v>130</v>
      </c>
      <c r="D3783" s="60">
        <v>11.07</v>
      </c>
    </row>
    <row r="3784" spans="1:4" ht="13.5" x14ac:dyDescent="0.25">
      <c r="A3784" s="58">
        <v>89501</v>
      </c>
      <c r="B3784" s="58" t="s">
        <v>854</v>
      </c>
      <c r="C3784" s="58" t="s">
        <v>130</v>
      </c>
      <c r="D3784" s="60">
        <v>12.33</v>
      </c>
    </row>
    <row r="3785" spans="1:4" ht="13.5" x14ac:dyDescent="0.25">
      <c r="A3785" s="58">
        <v>89502</v>
      </c>
      <c r="B3785" s="58" t="s">
        <v>899</v>
      </c>
      <c r="C3785" s="58" t="s">
        <v>130</v>
      </c>
      <c r="D3785" s="60">
        <v>14.81</v>
      </c>
    </row>
    <row r="3786" spans="1:4" ht="13.5" x14ac:dyDescent="0.25">
      <c r="A3786" s="58">
        <v>89503</v>
      </c>
      <c r="B3786" s="58" t="s">
        <v>10073</v>
      </c>
      <c r="C3786" s="58" t="s">
        <v>130</v>
      </c>
      <c r="D3786" s="60">
        <v>20.350000000000001</v>
      </c>
    </row>
    <row r="3787" spans="1:4" ht="13.5" x14ac:dyDescent="0.25">
      <c r="A3787" s="58">
        <v>89504</v>
      </c>
      <c r="B3787" s="58" t="s">
        <v>10074</v>
      </c>
      <c r="C3787" s="58" t="s">
        <v>130</v>
      </c>
      <c r="D3787" s="60">
        <v>16.59</v>
      </c>
    </row>
    <row r="3788" spans="1:4" ht="13.5" x14ac:dyDescent="0.25">
      <c r="A3788" s="58">
        <v>89505</v>
      </c>
      <c r="B3788" s="58" t="s">
        <v>10075</v>
      </c>
      <c r="C3788" s="58" t="s">
        <v>130</v>
      </c>
      <c r="D3788" s="60">
        <v>37.950000000000003</v>
      </c>
    </row>
    <row r="3789" spans="1:4" ht="13.5" x14ac:dyDescent="0.25">
      <c r="A3789" s="58">
        <v>89506</v>
      </c>
      <c r="B3789" s="58" t="s">
        <v>10076</v>
      </c>
      <c r="C3789" s="58" t="s">
        <v>130</v>
      </c>
      <c r="D3789" s="60">
        <v>36.21</v>
      </c>
    </row>
    <row r="3790" spans="1:4" ht="13.5" x14ac:dyDescent="0.25">
      <c r="A3790" s="58">
        <v>89507</v>
      </c>
      <c r="B3790" s="58" t="s">
        <v>10077</v>
      </c>
      <c r="C3790" s="58" t="s">
        <v>130</v>
      </c>
      <c r="D3790" s="60">
        <v>43.09</v>
      </c>
    </row>
    <row r="3791" spans="1:4" ht="13.5" x14ac:dyDescent="0.25">
      <c r="A3791" s="58">
        <v>89510</v>
      </c>
      <c r="B3791" s="58" t="s">
        <v>10078</v>
      </c>
      <c r="C3791" s="58" t="s">
        <v>130</v>
      </c>
      <c r="D3791" s="60">
        <v>24.02</v>
      </c>
    </row>
    <row r="3792" spans="1:4" ht="13.5" x14ac:dyDescent="0.25">
      <c r="A3792" s="58">
        <v>89513</v>
      </c>
      <c r="B3792" s="58" t="s">
        <v>857</v>
      </c>
      <c r="C3792" s="58" t="s">
        <v>130</v>
      </c>
      <c r="D3792" s="60">
        <v>97.15</v>
      </c>
    </row>
    <row r="3793" spans="1:4" ht="13.5" x14ac:dyDescent="0.25">
      <c r="A3793" s="58">
        <v>89514</v>
      </c>
      <c r="B3793" s="58" t="s">
        <v>10079</v>
      </c>
      <c r="C3793" s="58" t="s">
        <v>130</v>
      </c>
      <c r="D3793" s="60">
        <v>6.88</v>
      </c>
    </row>
    <row r="3794" spans="1:4" ht="13.5" x14ac:dyDescent="0.25">
      <c r="A3794" s="58">
        <v>89515</v>
      </c>
      <c r="B3794" s="58" t="s">
        <v>10080</v>
      </c>
      <c r="C3794" s="58" t="s">
        <v>130</v>
      </c>
      <c r="D3794" s="60">
        <v>77.06</v>
      </c>
    </row>
    <row r="3795" spans="1:4" ht="13.5" x14ac:dyDescent="0.25">
      <c r="A3795" s="58">
        <v>89516</v>
      </c>
      <c r="B3795" s="58" t="s">
        <v>10081</v>
      </c>
      <c r="C3795" s="58" t="s">
        <v>130</v>
      </c>
      <c r="D3795" s="60">
        <v>6.95</v>
      </c>
    </row>
    <row r="3796" spans="1:4" ht="13.5" x14ac:dyDescent="0.25">
      <c r="A3796" s="58">
        <v>89517</v>
      </c>
      <c r="B3796" s="58" t="s">
        <v>10082</v>
      </c>
      <c r="C3796" s="58" t="s">
        <v>130</v>
      </c>
      <c r="D3796" s="60">
        <v>64.239999999999995</v>
      </c>
    </row>
    <row r="3797" spans="1:4" ht="13.5" x14ac:dyDescent="0.25">
      <c r="A3797" s="58">
        <v>89518</v>
      </c>
      <c r="B3797" s="58" t="s">
        <v>10083</v>
      </c>
      <c r="C3797" s="58" t="s">
        <v>130</v>
      </c>
      <c r="D3797" s="60">
        <v>13.94</v>
      </c>
    </row>
    <row r="3798" spans="1:4" ht="13.5" x14ac:dyDescent="0.25">
      <c r="A3798" s="58">
        <v>89519</v>
      </c>
      <c r="B3798" s="58" t="s">
        <v>10084</v>
      </c>
      <c r="C3798" s="58" t="s">
        <v>130</v>
      </c>
      <c r="D3798" s="60">
        <v>42.91</v>
      </c>
    </row>
    <row r="3799" spans="1:4" ht="13.5" x14ac:dyDescent="0.25">
      <c r="A3799" s="58">
        <v>89520</v>
      </c>
      <c r="B3799" s="58" t="s">
        <v>10085</v>
      </c>
      <c r="C3799" s="58" t="s">
        <v>130</v>
      </c>
      <c r="D3799" s="60">
        <v>14.57</v>
      </c>
    </row>
    <row r="3800" spans="1:4" ht="13.5" x14ac:dyDescent="0.25">
      <c r="A3800" s="58">
        <v>89521</v>
      </c>
      <c r="B3800" s="58" t="s">
        <v>10086</v>
      </c>
      <c r="C3800" s="58" t="s">
        <v>130</v>
      </c>
      <c r="D3800" s="60">
        <v>115.89</v>
      </c>
    </row>
    <row r="3801" spans="1:4" ht="13.5" x14ac:dyDescent="0.25">
      <c r="A3801" s="58">
        <v>89522</v>
      </c>
      <c r="B3801" s="58" t="s">
        <v>10087</v>
      </c>
      <c r="C3801" s="58" t="s">
        <v>130</v>
      </c>
      <c r="D3801" s="60">
        <v>26.41</v>
      </c>
    </row>
    <row r="3802" spans="1:4" ht="13.5" x14ac:dyDescent="0.25">
      <c r="A3802" s="58">
        <v>89523</v>
      </c>
      <c r="B3802" s="58" t="s">
        <v>10088</v>
      </c>
      <c r="C3802" s="58" t="s">
        <v>130</v>
      </c>
      <c r="D3802" s="60">
        <v>94.37</v>
      </c>
    </row>
    <row r="3803" spans="1:4" ht="13.5" x14ac:dyDescent="0.25">
      <c r="A3803" s="58">
        <v>89524</v>
      </c>
      <c r="B3803" s="58" t="s">
        <v>10089</v>
      </c>
      <c r="C3803" s="58" t="s">
        <v>130</v>
      </c>
      <c r="D3803" s="60">
        <v>26.81</v>
      </c>
    </row>
    <row r="3804" spans="1:4" ht="13.5" x14ac:dyDescent="0.25">
      <c r="A3804" s="58">
        <v>89525</v>
      </c>
      <c r="B3804" s="58" t="s">
        <v>10090</v>
      </c>
      <c r="C3804" s="58" t="s">
        <v>130</v>
      </c>
      <c r="D3804" s="60">
        <v>81</v>
      </c>
    </row>
    <row r="3805" spans="1:4" ht="13.5" x14ac:dyDescent="0.25">
      <c r="A3805" s="58">
        <v>89526</v>
      </c>
      <c r="B3805" s="58" t="s">
        <v>10091</v>
      </c>
      <c r="C3805" s="58" t="s">
        <v>130</v>
      </c>
      <c r="D3805" s="60">
        <v>34.14</v>
      </c>
    </row>
    <row r="3806" spans="1:4" ht="13.5" x14ac:dyDescent="0.25">
      <c r="A3806" s="58">
        <v>89527</v>
      </c>
      <c r="B3806" s="58" t="s">
        <v>10092</v>
      </c>
      <c r="C3806" s="58" t="s">
        <v>130</v>
      </c>
      <c r="D3806" s="60">
        <v>51.81</v>
      </c>
    </row>
    <row r="3807" spans="1:4" ht="13.5" x14ac:dyDescent="0.25">
      <c r="A3807" s="58">
        <v>89528</v>
      </c>
      <c r="B3807" s="58" t="s">
        <v>10093</v>
      </c>
      <c r="C3807" s="58" t="s">
        <v>130</v>
      </c>
      <c r="D3807" s="60">
        <v>3.59</v>
      </c>
    </row>
    <row r="3808" spans="1:4" ht="13.5" x14ac:dyDescent="0.25">
      <c r="A3808" s="58">
        <v>89529</v>
      </c>
      <c r="B3808" s="58" t="s">
        <v>1443</v>
      </c>
      <c r="C3808" s="58" t="s">
        <v>130</v>
      </c>
      <c r="D3808" s="60">
        <v>32.840000000000003</v>
      </c>
    </row>
    <row r="3809" spans="1:4" ht="13.5" x14ac:dyDescent="0.25">
      <c r="A3809" s="58">
        <v>89530</v>
      </c>
      <c r="B3809" s="58" t="s">
        <v>10094</v>
      </c>
      <c r="C3809" s="58" t="s">
        <v>130</v>
      </c>
      <c r="D3809" s="60">
        <v>15.07</v>
      </c>
    </row>
    <row r="3810" spans="1:4" ht="13.5" x14ac:dyDescent="0.25">
      <c r="A3810" s="58">
        <v>89531</v>
      </c>
      <c r="B3810" s="58" t="s">
        <v>1448</v>
      </c>
      <c r="C3810" s="58" t="s">
        <v>130</v>
      </c>
      <c r="D3810" s="60">
        <v>33.74</v>
      </c>
    </row>
    <row r="3811" spans="1:4" ht="13.5" x14ac:dyDescent="0.25">
      <c r="A3811" s="58">
        <v>89532</v>
      </c>
      <c r="B3811" s="58" t="s">
        <v>10095</v>
      </c>
      <c r="C3811" s="58" t="s">
        <v>130</v>
      </c>
      <c r="D3811" s="60">
        <v>6.24</v>
      </c>
    </row>
    <row r="3812" spans="1:4" ht="13.5" x14ac:dyDescent="0.25">
      <c r="A3812" s="58">
        <v>89535</v>
      </c>
      <c r="B3812" s="58" t="s">
        <v>10096</v>
      </c>
      <c r="C3812" s="58" t="s">
        <v>130</v>
      </c>
      <c r="D3812" s="60">
        <v>37.57</v>
      </c>
    </row>
    <row r="3813" spans="1:4" ht="13.5" x14ac:dyDescent="0.25">
      <c r="A3813" s="58">
        <v>89536</v>
      </c>
      <c r="B3813" s="58" t="s">
        <v>10097</v>
      </c>
      <c r="C3813" s="58" t="s">
        <v>130</v>
      </c>
      <c r="D3813" s="60">
        <v>10.73</v>
      </c>
    </row>
    <row r="3814" spans="1:4" ht="13.5" x14ac:dyDescent="0.25">
      <c r="A3814" s="58">
        <v>89540</v>
      </c>
      <c r="B3814" s="58" t="s">
        <v>10098</v>
      </c>
      <c r="C3814" s="58" t="s">
        <v>130</v>
      </c>
      <c r="D3814" s="60">
        <v>9.43</v>
      </c>
    </row>
    <row r="3815" spans="1:4" ht="13.5" x14ac:dyDescent="0.25">
      <c r="A3815" s="58">
        <v>89541</v>
      </c>
      <c r="B3815" s="58" t="s">
        <v>10099</v>
      </c>
      <c r="C3815" s="58" t="s">
        <v>130</v>
      </c>
      <c r="D3815" s="60">
        <v>5.51</v>
      </c>
    </row>
    <row r="3816" spans="1:4" ht="13.5" x14ac:dyDescent="0.25">
      <c r="A3816" s="58">
        <v>89542</v>
      </c>
      <c r="B3816" s="58" t="s">
        <v>10100</v>
      </c>
      <c r="C3816" s="58" t="s">
        <v>130</v>
      </c>
      <c r="D3816" s="60">
        <v>25.36</v>
      </c>
    </row>
    <row r="3817" spans="1:4" ht="13.5" x14ac:dyDescent="0.25">
      <c r="A3817" s="58">
        <v>89544</v>
      </c>
      <c r="B3817" s="58" t="s">
        <v>10101</v>
      </c>
      <c r="C3817" s="58" t="s">
        <v>130</v>
      </c>
      <c r="D3817" s="60">
        <v>7.14</v>
      </c>
    </row>
    <row r="3818" spans="1:4" ht="13.5" x14ac:dyDescent="0.25">
      <c r="A3818" s="58">
        <v>89545</v>
      </c>
      <c r="B3818" s="58" t="s">
        <v>10102</v>
      </c>
      <c r="C3818" s="58" t="s">
        <v>130</v>
      </c>
      <c r="D3818" s="60">
        <v>14.77</v>
      </c>
    </row>
    <row r="3819" spans="1:4" ht="13.5" x14ac:dyDescent="0.25">
      <c r="A3819" s="58">
        <v>89546</v>
      </c>
      <c r="B3819" s="58" t="s">
        <v>10103</v>
      </c>
      <c r="C3819" s="58" t="s">
        <v>130</v>
      </c>
      <c r="D3819" s="60">
        <v>10</v>
      </c>
    </row>
    <row r="3820" spans="1:4" ht="13.5" x14ac:dyDescent="0.25">
      <c r="A3820" s="58">
        <v>89547</v>
      </c>
      <c r="B3820" s="58" t="s">
        <v>10104</v>
      </c>
      <c r="C3820" s="58" t="s">
        <v>130</v>
      </c>
      <c r="D3820" s="60">
        <v>19.559999999999999</v>
      </c>
    </row>
    <row r="3821" spans="1:4" ht="13.5" x14ac:dyDescent="0.25">
      <c r="A3821" s="58">
        <v>89548</v>
      </c>
      <c r="B3821" s="58" t="s">
        <v>10105</v>
      </c>
      <c r="C3821" s="58" t="s">
        <v>130</v>
      </c>
      <c r="D3821" s="60">
        <v>20.79</v>
      </c>
    </row>
    <row r="3822" spans="1:4" ht="13.5" x14ac:dyDescent="0.25">
      <c r="A3822" s="58">
        <v>89549</v>
      </c>
      <c r="B3822" s="58" t="s">
        <v>10106</v>
      </c>
      <c r="C3822" s="58" t="s">
        <v>130</v>
      </c>
      <c r="D3822" s="60">
        <v>17.36</v>
      </c>
    </row>
    <row r="3823" spans="1:4" ht="13.5" x14ac:dyDescent="0.25">
      <c r="A3823" s="58">
        <v>89550</v>
      </c>
      <c r="B3823" s="58" t="s">
        <v>10107</v>
      </c>
      <c r="C3823" s="58" t="s">
        <v>130</v>
      </c>
      <c r="D3823" s="60">
        <v>36.15</v>
      </c>
    </row>
    <row r="3824" spans="1:4" ht="13.5" x14ac:dyDescent="0.25">
      <c r="A3824" s="58">
        <v>89551</v>
      </c>
      <c r="B3824" s="58" t="s">
        <v>10108</v>
      </c>
      <c r="C3824" s="58" t="s">
        <v>130</v>
      </c>
      <c r="D3824" s="60">
        <v>7.64</v>
      </c>
    </row>
    <row r="3825" spans="1:4" ht="13.5" x14ac:dyDescent="0.25">
      <c r="A3825" s="58">
        <v>89552</v>
      </c>
      <c r="B3825" s="58" t="s">
        <v>10109</v>
      </c>
      <c r="C3825" s="58" t="s">
        <v>130</v>
      </c>
      <c r="D3825" s="60">
        <v>16.93</v>
      </c>
    </row>
    <row r="3826" spans="1:4" ht="13.5" x14ac:dyDescent="0.25">
      <c r="A3826" s="58">
        <v>89553</v>
      </c>
      <c r="B3826" s="58" t="s">
        <v>10110</v>
      </c>
      <c r="C3826" s="58" t="s">
        <v>130</v>
      </c>
      <c r="D3826" s="60">
        <v>4.9400000000000004</v>
      </c>
    </row>
    <row r="3827" spans="1:4" ht="13.5" x14ac:dyDescent="0.25">
      <c r="A3827" s="58">
        <v>89554</v>
      </c>
      <c r="B3827" s="58" t="s">
        <v>10111</v>
      </c>
      <c r="C3827" s="58" t="s">
        <v>130</v>
      </c>
      <c r="D3827" s="60">
        <v>24.86</v>
      </c>
    </row>
    <row r="3828" spans="1:4" ht="13.5" x14ac:dyDescent="0.25">
      <c r="A3828" s="58">
        <v>89555</v>
      </c>
      <c r="B3828" s="58" t="s">
        <v>10112</v>
      </c>
      <c r="C3828" s="58" t="s">
        <v>130</v>
      </c>
      <c r="D3828" s="60">
        <v>19.97</v>
      </c>
    </row>
    <row r="3829" spans="1:4" ht="13.5" x14ac:dyDescent="0.25">
      <c r="A3829" s="58">
        <v>89556</v>
      </c>
      <c r="B3829" s="58" t="s">
        <v>10113</v>
      </c>
      <c r="C3829" s="58" t="s">
        <v>130</v>
      </c>
      <c r="D3829" s="60">
        <v>35.65</v>
      </c>
    </row>
    <row r="3830" spans="1:4" ht="13.5" x14ac:dyDescent="0.25">
      <c r="A3830" s="58">
        <v>89557</v>
      </c>
      <c r="B3830" s="58" t="s">
        <v>10114</v>
      </c>
      <c r="C3830" s="58" t="s">
        <v>130</v>
      </c>
      <c r="D3830" s="60">
        <v>28.47</v>
      </c>
    </row>
    <row r="3831" spans="1:4" ht="13.5" x14ac:dyDescent="0.25">
      <c r="A3831" s="58">
        <v>89558</v>
      </c>
      <c r="B3831" s="58" t="s">
        <v>10115</v>
      </c>
      <c r="C3831" s="58" t="s">
        <v>130</v>
      </c>
      <c r="D3831" s="60">
        <v>8.56</v>
      </c>
    </row>
    <row r="3832" spans="1:4" ht="13.5" x14ac:dyDescent="0.25">
      <c r="A3832" s="58">
        <v>89559</v>
      </c>
      <c r="B3832" s="58" t="s">
        <v>10116</v>
      </c>
      <c r="C3832" s="58" t="s">
        <v>130</v>
      </c>
      <c r="D3832" s="60">
        <v>58.36</v>
      </c>
    </row>
    <row r="3833" spans="1:4" ht="13.5" x14ac:dyDescent="0.25">
      <c r="A3833" s="58">
        <v>89560</v>
      </c>
      <c r="B3833" s="58" t="s">
        <v>10117</v>
      </c>
      <c r="C3833" s="58" t="s">
        <v>130</v>
      </c>
      <c r="D3833" s="60">
        <v>32.549999999999997</v>
      </c>
    </row>
    <row r="3834" spans="1:4" ht="13.5" x14ac:dyDescent="0.25">
      <c r="A3834" s="58">
        <v>89561</v>
      </c>
      <c r="B3834" s="58" t="s">
        <v>10118</v>
      </c>
      <c r="C3834" s="58" t="s">
        <v>130</v>
      </c>
      <c r="D3834" s="60">
        <v>12.36</v>
      </c>
    </row>
    <row r="3835" spans="1:4" ht="13.5" x14ac:dyDescent="0.25">
      <c r="A3835" s="58">
        <v>89562</v>
      </c>
      <c r="B3835" s="58" t="s">
        <v>10119</v>
      </c>
      <c r="C3835" s="58" t="s">
        <v>130</v>
      </c>
      <c r="D3835" s="60">
        <v>9.1999999999999993</v>
      </c>
    </row>
    <row r="3836" spans="1:4" ht="13.5" x14ac:dyDescent="0.25">
      <c r="A3836" s="58">
        <v>89563</v>
      </c>
      <c r="B3836" s="58" t="s">
        <v>10120</v>
      </c>
      <c r="C3836" s="58" t="s">
        <v>130</v>
      </c>
      <c r="D3836" s="60">
        <v>31</v>
      </c>
    </row>
    <row r="3837" spans="1:4" ht="13.5" x14ac:dyDescent="0.25">
      <c r="A3837" s="58">
        <v>89564</v>
      </c>
      <c r="B3837" s="58" t="s">
        <v>10121</v>
      </c>
      <c r="C3837" s="58" t="s">
        <v>130</v>
      </c>
      <c r="D3837" s="60">
        <v>14.21</v>
      </c>
    </row>
    <row r="3838" spans="1:4" ht="13.5" x14ac:dyDescent="0.25">
      <c r="A3838" s="58">
        <v>89565</v>
      </c>
      <c r="B3838" s="58" t="s">
        <v>10122</v>
      </c>
      <c r="C3838" s="58" t="s">
        <v>130</v>
      </c>
      <c r="D3838" s="60">
        <v>49.21</v>
      </c>
    </row>
    <row r="3839" spans="1:4" ht="13.5" x14ac:dyDescent="0.25">
      <c r="A3839" s="58">
        <v>89566</v>
      </c>
      <c r="B3839" s="58" t="s">
        <v>10123</v>
      </c>
      <c r="C3839" s="58" t="s">
        <v>130</v>
      </c>
      <c r="D3839" s="60">
        <v>42</v>
      </c>
    </row>
    <row r="3840" spans="1:4" ht="13.5" x14ac:dyDescent="0.25">
      <c r="A3840" s="58">
        <v>89567</v>
      </c>
      <c r="B3840" s="58" t="s">
        <v>10124</v>
      </c>
      <c r="C3840" s="58" t="s">
        <v>130</v>
      </c>
      <c r="D3840" s="60">
        <v>70.3</v>
      </c>
    </row>
    <row r="3841" spans="1:4" ht="13.5" x14ac:dyDescent="0.25">
      <c r="A3841" s="58">
        <v>89568</v>
      </c>
      <c r="B3841" s="58" t="s">
        <v>10125</v>
      </c>
      <c r="C3841" s="58" t="s">
        <v>130</v>
      </c>
      <c r="D3841" s="60">
        <v>30.12</v>
      </c>
    </row>
    <row r="3842" spans="1:4" ht="13.5" x14ac:dyDescent="0.25">
      <c r="A3842" s="58">
        <v>89569</v>
      </c>
      <c r="B3842" s="58" t="s">
        <v>10126</v>
      </c>
      <c r="C3842" s="58" t="s">
        <v>130</v>
      </c>
      <c r="D3842" s="60">
        <v>81.48</v>
      </c>
    </row>
    <row r="3843" spans="1:4" ht="13.5" x14ac:dyDescent="0.25">
      <c r="A3843" s="58">
        <v>89570</v>
      </c>
      <c r="B3843" s="58" t="s">
        <v>10127</v>
      </c>
      <c r="C3843" s="58" t="s">
        <v>130</v>
      </c>
      <c r="D3843" s="60">
        <v>10.210000000000001</v>
      </c>
    </row>
    <row r="3844" spans="1:4" ht="13.5" x14ac:dyDescent="0.25">
      <c r="A3844" s="58">
        <v>89571</v>
      </c>
      <c r="B3844" s="58" t="s">
        <v>10128</v>
      </c>
      <c r="C3844" s="58" t="s">
        <v>130</v>
      </c>
      <c r="D3844" s="60">
        <v>61.23</v>
      </c>
    </row>
    <row r="3845" spans="1:4" ht="13.5" x14ac:dyDescent="0.25">
      <c r="A3845" s="58">
        <v>89572</v>
      </c>
      <c r="B3845" s="58" t="s">
        <v>10129</v>
      </c>
      <c r="C3845" s="58" t="s">
        <v>130</v>
      </c>
      <c r="D3845" s="60">
        <v>7.61</v>
      </c>
    </row>
    <row r="3846" spans="1:4" ht="13.5" x14ac:dyDescent="0.25">
      <c r="A3846" s="58">
        <v>89573</v>
      </c>
      <c r="B3846" s="58" t="s">
        <v>10130</v>
      </c>
      <c r="C3846" s="58" t="s">
        <v>130</v>
      </c>
      <c r="D3846" s="60">
        <v>66.8</v>
      </c>
    </row>
    <row r="3847" spans="1:4" ht="13.5" x14ac:dyDescent="0.25">
      <c r="A3847" s="58">
        <v>89574</v>
      </c>
      <c r="B3847" s="58" t="s">
        <v>10131</v>
      </c>
      <c r="C3847" s="58" t="s">
        <v>130</v>
      </c>
      <c r="D3847" s="60">
        <v>134.07</v>
      </c>
    </row>
    <row r="3848" spans="1:4" ht="13.5" x14ac:dyDescent="0.25">
      <c r="A3848" s="58">
        <v>89575</v>
      </c>
      <c r="B3848" s="58" t="s">
        <v>10132</v>
      </c>
      <c r="C3848" s="58" t="s">
        <v>130</v>
      </c>
      <c r="D3848" s="60">
        <v>10.08</v>
      </c>
    </row>
    <row r="3849" spans="1:4" ht="13.5" x14ac:dyDescent="0.25">
      <c r="A3849" s="58">
        <v>89577</v>
      </c>
      <c r="B3849" s="58" t="s">
        <v>10133</v>
      </c>
      <c r="C3849" s="58" t="s">
        <v>130</v>
      </c>
      <c r="D3849" s="60">
        <v>34.200000000000003</v>
      </c>
    </row>
    <row r="3850" spans="1:4" ht="13.5" x14ac:dyDescent="0.25">
      <c r="A3850" s="58">
        <v>89579</v>
      </c>
      <c r="B3850" s="58" t="s">
        <v>10134</v>
      </c>
      <c r="C3850" s="58" t="s">
        <v>130</v>
      </c>
      <c r="D3850" s="60">
        <v>10.45</v>
      </c>
    </row>
    <row r="3851" spans="1:4" ht="13.5" x14ac:dyDescent="0.25">
      <c r="A3851" s="58">
        <v>89581</v>
      </c>
      <c r="B3851" s="58" t="s">
        <v>1466</v>
      </c>
      <c r="C3851" s="58" t="s">
        <v>130</v>
      </c>
      <c r="D3851" s="60">
        <v>29.45</v>
      </c>
    </row>
    <row r="3852" spans="1:4" ht="13.5" x14ac:dyDescent="0.25">
      <c r="A3852" s="58">
        <v>89582</v>
      </c>
      <c r="B3852" s="58" t="s">
        <v>1470</v>
      </c>
      <c r="C3852" s="58" t="s">
        <v>130</v>
      </c>
      <c r="D3852" s="60">
        <v>29.85</v>
      </c>
    </row>
    <row r="3853" spans="1:4" ht="13.5" x14ac:dyDescent="0.25">
      <c r="A3853" s="58">
        <v>89583</v>
      </c>
      <c r="B3853" s="58" t="s">
        <v>10135</v>
      </c>
      <c r="C3853" s="58" t="s">
        <v>130</v>
      </c>
      <c r="D3853" s="60">
        <v>37.18</v>
      </c>
    </row>
    <row r="3854" spans="1:4" ht="13.5" x14ac:dyDescent="0.25">
      <c r="A3854" s="58">
        <v>89584</v>
      </c>
      <c r="B3854" s="58" t="s">
        <v>1446</v>
      </c>
      <c r="C3854" s="58" t="s">
        <v>130</v>
      </c>
      <c r="D3854" s="60">
        <v>38.35</v>
      </c>
    </row>
    <row r="3855" spans="1:4" ht="13.5" x14ac:dyDescent="0.25">
      <c r="A3855" s="58">
        <v>89585</v>
      </c>
      <c r="B3855" s="58" t="s">
        <v>10136</v>
      </c>
      <c r="C3855" s="58" t="s">
        <v>130</v>
      </c>
      <c r="D3855" s="60">
        <v>39.25</v>
      </c>
    </row>
    <row r="3856" spans="1:4" ht="13.5" x14ac:dyDescent="0.25">
      <c r="A3856" s="58">
        <v>89587</v>
      </c>
      <c r="B3856" s="58" t="s">
        <v>10137</v>
      </c>
      <c r="C3856" s="58" t="s">
        <v>130</v>
      </c>
      <c r="D3856" s="60">
        <v>43.08</v>
      </c>
    </row>
    <row r="3857" spans="1:4" ht="13.5" x14ac:dyDescent="0.25">
      <c r="A3857" s="58">
        <v>89590</v>
      </c>
      <c r="B3857" s="58" t="s">
        <v>10138</v>
      </c>
      <c r="C3857" s="58" t="s">
        <v>130</v>
      </c>
      <c r="D3857" s="60">
        <v>117.81</v>
      </c>
    </row>
    <row r="3858" spans="1:4" ht="13.5" x14ac:dyDescent="0.25">
      <c r="A3858" s="58">
        <v>89591</v>
      </c>
      <c r="B3858" s="58" t="s">
        <v>10139</v>
      </c>
      <c r="C3858" s="58" t="s">
        <v>130</v>
      </c>
      <c r="D3858" s="60">
        <v>115.08</v>
      </c>
    </row>
    <row r="3859" spans="1:4" ht="13.5" x14ac:dyDescent="0.25">
      <c r="A3859" s="58">
        <v>89592</v>
      </c>
      <c r="B3859" s="58" t="s">
        <v>10140</v>
      </c>
      <c r="C3859" s="58" t="s">
        <v>130</v>
      </c>
      <c r="D3859" s="60">
        <v>139.1</v>
      </c>
    </row>
    <row r="3860" spans="1:4" ht="13.5" x14ac:dyDescent="0.25">
      <c r="A3860" s="58">
        <v>89593</v>
      </c>
      <c r="B3860" s="58" t="s">
        <v>10141</v>
      </c>
      <c r="C3860" s="58" t="s">
        <v>130</v>
      </c>
      <c r="D3860" s="60">
        <v>22.93</v>
      </c>
    </row>
    <row r="3861" spans="1:4" ht="13.5" x14ac:dyDescent="0.25">
      <c r="A3861" s="58">
        <v>89594</v>
      </c>
      <c r="B3861" s="58" t="s">
        <v>10142</v>
      </c>
      <c r="C3861" s="58" t="s">
        <v>130</v>
      </c>
      <c r="D3861" s="60">
        <v>33.28</v>
      </c>
    </row>
    <row r="3862" spans="1:4" ht="13.5" x14ac:dyDescent="0.25">
      <c r="A3862" s="58">
        <v>89595</v>
      </c>
      <c r="B3862" s="58" t="s">
        <v>10143</v>
      </c>
      <c r="C3862" s="58" t="s">
        <v>130</v>
      </c>
      <c r="D3862" s="60">
        <v>13.02</v>
      </c>
    </row>
    <row r="3863" spans="1:4" ht="13.5" x14ac:dyDescent="0.25">
      <c r="A3863" s="58">
        <v>89596</v>
      </c>
      <c r="B3863" s="58" t="s">
        <v>10144</v>
      </c>
      <c r="C3863" s="58" t="s">
        <v>130</v>
      </c>
      <c r="D3863" s="60">
        <v>9.17</v>
      </c>
    </row>
    <row r="3864" spans="1:4" ht="13.5" x14ac:dyDescent="0.25">
      <c r="A3864" s="58">
        <v>89597</v>
      </c>
      <c r="B3864" s="58" t="s">
        <v>10145</v>
      </c>
      <c r="C3864" s="58" t="s">
        <v>130</v>
      </c>
      <c r="D3864" s="60">
        <v>20.48</v>
      </c>
    </row>
    <row r="3865" spans="1:4" ht="13.5" x14ac:dyDescent="0.25">
      <c r="A3865" s="58">
        <v>89598</v>
      </c>
      <c r="B3865" s="58" t="s">
        <v>10146</v>
      </c>
      <c r="C3865" s="58" t="s">
        <v>130</v>
      </c>
      <c r="D3865" s="60">
        <v>46.3</v>
      </c>
    </row>
    <row r="3866" spans="1:4" ht="13.5" x14ac:dyDescent="0.25">
      <c r="A3866" s="58">
        <v>89599</v>
      </c>
      <c r="B3866" s="58" t="s">
        <v>10147</v>
      </c>
      <c r="C3866" s="58" t="s">
        <v>130</v>
      </c>
      <c r="D3866" s="60">
        <v>21.62</v>
      </c>
    </row>
    <row r="3867" spans="1:4" ht="13.5" x14ac:dyDescent="0.25">
      <c r="A3867" s="58">
        <v>89600</v>
      </c>
      <c r="B3867" s="58" t="s">
        <v>10148</v>
      </c>
      <c r="C3867" s="58" t="s">
        <v>130</v>
      </c>
      <c r="D3867" s="60">
        <v>22.83</v>
      </c>
    </row>
    <row r="3868" spans="1:4" ht="13.5" x14ac:dyDescent="0.25">
      <c r="A3868" s="58">
        <v>89605</v>
      </c>
      <c r="B3868" s="58" t="s">
        <v>10149</v>
      </c>
      <c r="C3868" s="58" t="s">
        <v>130</v>
      </c>
      <c r="D3868" s="60">
        <v>18.64</v>
      </c>
    </row>
    <row r="3869" spans="1:4" ht="13.5" x14ac:dyDescent="0.25">
      <c r="A3869" s="58">
        <v>89609</v>
      </c>
      <c r="B3869" s="58" t="s">
        <v>10150</v>
      </c>
      <c r="C3869" s="58" t="s">
        <v>130</v>
      </c>
      <c r="D3869" s="60">
        <v>78.84</v>
      </c>
    </row>
    <row r="3870" spans="1:4" ht="13.5" x14ac:dyDescent="0.25">
      <c r="A3870" s="58">
        <v>89610</v>
      </c>
      <c r="B3870" s="58" t="s">
        <v>10151</v>
      </c>
      <c r="C3870" s="58" t="s">
        <v>130</v>
      </c>
      <c r="D3870" s="60">
        <v>17.579999999999998</v>
      </c>
    </row>
    <row r="3871" spans="1:4" ht="13.5" x14ac:dyDescent="0.25">
      <c r="A3871" s="58">
        <v>89611</v>
      </c>
      <c r="B3871" s="58" t="s">
        <v>10152</v>
      </c>
      <c r="C3871" s="58" t="s">
        <v>130</v>
      </c>
      <c r="D3871" s="60">
        <v>29.14</v>
      </c>
    </row>
    <row r="3872" spans="1:4" ht="13.5" x14ac:dyDescent="0.25">
      <c r="A3872" s="58">
        <v>89612</v>
      </c>
      <c r="B3872" s="58" t="s">
        <v>10153</v>
      </c>
      <c r="C3872" s="58" t="s">
        <v>130</v>
      </c>
      <c r="D3872" s="60">
        <v>155.63</v>
      </c>
    </row>
    <row r="3873" spans="1:4" ht="13.5" x14ac:dyDescent="0.25">
      <c r="A3873" s="58">
        <v>89613</v>
      </c>
      <c r="B3873" s="58" t="s">
        <v>10154</v>
      </c>
      <c r="C3873" s="58" t="s">
        <v>130</v>
      </c>
      <c r="D3873" s="60">
        <v>27.78</v>
      </c>
    </row>
    <row r="3874" spans="1:4" ht="13.5" x14ac:dyDescent="0.25">
      <c r="A3874" s="58">
        <v>89614</v>
      </c>
      <c r="B3874" s="58" t="s">
        <v>10155</v>
      </c>
      <c r="C3874" s="58" t="s">
        <v>130</v>
      </c>
      <c r="D3874" s="60">
        <v>55.22</v>
      </c>
    </row>
    <row r="3875" spans="1:4" ht="13.5" x14ac:dyDescent="0.25">
      <c r="A3875" s="58">
        <v>89615</v>
      </c>
      <c r="B3875" s="58" t="s">
        <v>10156</v>
      </c>
      <c r="C3875" s="58" t="s">
        <v>130</v>
      </c>
      <c r="D3875" s="60">
        <v>183.84</v>
      </c>
    </row>
    <row r="3876" spans="1:4" ht="13.5" x14ac:dyDescent="0.25">
      <c r="A3876" s="58">
        <v>89616</v>
      </c>
      <c r="B3876" s="58" t="s">
        <v>10157</v>
      </c>
      <c r="C3876" s="58" t="s">
        <v>130</v>
      </c>
      <c r="D3876" s="60">
        <v>37.299999999999997</v>
      </c>
    </row>
    <row r="3877" spans="1:4" ht="13.5" x14ac:dyDescent="0.25">
      <c r="A3877" s="58">
        <v>89617</v>
      </c>
      <c r="B3877" s="58" t="s">
        <v>10158</v>
      </c>
      <c r="C3877" s="58" t="s">
        <v>130</v>
      </c>
      <c r="D3877" s="60">
        <v>6.26</v>
      </c>
    </row>
    <row r="3878" spans="1:4" ht="13.5" x14ac:dyDescent="0.25">
      <c r="A3878" s="58">
        <v>89620</v>
      </c>
      <c r="B3878" s="58" t="s">
        <v>10159</v>
      </c>
      <c r="C3878" s="58" t="s">
        <v>130</v>
      </c>
      <c r="D3878" s="60">
        <v>10.16</v>
      </c>
    </row>
    <row r="3879" spans="1:4" ht="13.5" x14ac:dyDescent="0.25">
      <c r="A3879" s="58">
        <v>89622</v>
      </c>
      <c r="B3879" s="58" t="s">
        <v>10160</v>
      </c>
      <c r="C3879" s="58" t="s">
        <v>130</v>
      </c>
      <c r="D3879" s="60">
        <v>12.4</v>
      </c>
    </row>
    <row r="3880" spans="1:4" ht="13.5" x14ac:dyDescent="0.25">
      <c r="A3880" s="58">
        <v>89623</v>
      </c>
      <c r="B3880" s="58" t="s">
        <v>10161</v>
      </c>
      <c r="C3880" s="58" t="s">
        <v>130</v>
      </c>
      <c r="D3880" s="60">
        <v>17.059999999999999</v>
      </c>
    </row>
    <row r="3881" spans="1:4" ht="13.5" x14ac:dyDescent="0.25">
      <c r="A3881" s="58">
        <v>89624</v>
      </c>
      <c r="B3881" s="58" t="s">
        <v>10162</v>
      </c>
      <c r="C3881" s="58" t="s">
        <v>130</v>
      </c>
      <c r="D3881" s="60">
        <v>15.78</v>
      </c>
    </row>
    <row r="3882" spans="1:4" ht="13.5" x14ac:dyDescent="0.25">
      <c r="A3882" s="58">
        <v>89625</v>
      </c>
      <c r="B3882" s="58" t="s">
        <v>863</v>
      </c>
      <c r="C3882" s="58" t="s">
        <v>130</v>
      </c>
      <c r="D3882" s="60">
        <v>19.850000000000001</v>
      </c>
    </row>
    <row r="3883" spans="1:4" ht="13.5" x14ac:dyDescent="0.25">
      <c r="A3883" s="58">
        <v>89626</v>
      </c>
      <c r="B3883" s="58" t="s">
        <v>10163</v>
      </c>
      <c r="C3883" s="58" t="s">
        <v>130</v>
      </c>
      <c r="D3883" s="60">
        <v>27.09</v>
      </c>
    </row>
    <row r="3884" spans="1:4" ht="13.5" x14ac:dyDescent="0.25">
      <c r="A3884" s="58">
        <v>89627</v>
      </c>
      <c r="B3884" s="58" t="s">
        <v>868</v>
      </c>
      <c r="C3884" s="58" t="s">
        <v>130</v>
      </c>
      <c r="D3884" s="60">
        <v>17.79</v>
      </c>
    </row>
    <row r="3885" spans="1:4" ht="13.5" x14ac:dyDescent="0.25">
      <c r="A3885" s="58">
        <v>89628</v>
      </c>
      <c r="B3885" s="58" t="s">
        <v>10164</v>
      </c>
      <c r="C3885" s="58" t="s">
        <v>130</v>
      </c>
      <c r="D3885" s="60">
        <v>43.52</v>
      </c>
    </row>
    <row r="3886" spans="1:4" ht="13.5" x14ac:dyDescent="0.25">
      <c r="A3886" s="58">
        <v>89629</v>
      </c>
      <c r="B3886" s="58" t="s">
        <v>10165</v>
      </c>
      <c r="C3886" s="58" t="s">
        <v>130</v>
      </c>
      <c r="D3886" s="60">
        <v>74.14</v>
      </c>
    </row>
    <row r="3887" spans="1:4" ht="13.5" x14ac:dyDescent="0.25">
      <c r="A3887" s="58">
        <v>89630</v>
      </c>
      <c r="B3887" s="58" t="s">
        <v>866</v>
      </c>
      <c r="C3887" s="58" t="s">
        <v>130</v>
      </c>
      <c r="D3887" s="60">
        <v>56.03</v>
      </c>
    </row>
    <row r="3888" spans="1:4" ht="13.5" x14ac:dyDescent="0.25">
      <c r="A3888" s="58">
        <v>89631</v>
      </c>
      <c r="B3888" s="58" t="s">
        <v>10166</v>
      </c>
      <c r="C3888" s="58" t="s">
        <v>130</v>
      </c>
      <c r="D3888" s="60">
        <v>97.78</v>
      </c>
    </row>
    <row r="3889" spans="1:4" ht="13.5" x14ac:dyDescent="0.25">
      <c r="A3889" s="58">
        <v>89632</v>
      </c>
      <c r="B3889" s="58" t="s">
        <v>10167</v>
      </c>
      <c r="C3889" s="58" t="s">
        <v>130</v>
      </c>
      <c r="D3889" s="60">
        <v>114.42</v>
      </c>
    </row>
    <row r="3890" spans="1:4" ht="13.5" x14ac:dyDescent="0.25">
      <c r="A3890" s="58">
        <v>89637</v>
      </c>
      <c r="B3890" s="58" t="s">
        <v>10168</v>
      </c>
      <c r="C3890" s="58" t="s">
        <v>130</v>
      </c>
      <c r="D3890" s="60">
        <v>9.14</v>
      </c>
    </row>
    <row r="3891" spans="1:4" ht="13.5" x14ac:dyDescent="0.25">
      <c r="A3891" s="58">
        <v>89638</v>
      </c>
      <c r="B3891" s="58" t="s">
        <v>10169</v>
      </c>
      <c r="C3891" s="58" t="s">
        <v>130</v>
      </c>
      <c r="D3891" s="60">
        <v>9.99</v>
      </c>
    </row>
    <row r="3892" spans="1:4" ht="13.5" x14ac:dyDescent="0.25">
      <c r="A3892" s="58">
        <v>89639</v>
      </c>
      <c r="B3892" s="58" t="s">
        <v>10170</v>
      </c>
      <c r="C3892" s="58" t="s">
        <v>130</v>
      </c>
      <c r="D3892" s="60">
        <v>10.59</v>
      </c>
    </row>
    <row r="3893" spans="1:4" ht="13.5" x14ac:dyDescent="0.25">
      <c r="A3893" s="58">
        <v>89640</v>
      </c>
      <c r="B3893" s="58" t="s">
        <v>10171</v>
      </c>
      <c r="C3893" s="58" t="s">
        <v>130</v>
      </c>
      <c r="D3893" s="60">
        <v>17.079999999999998</v>
      </c>
    </row>
    <row r="3894" spans="1:4" ht="13.5" x14ac:dyDescent="0.25">
      <c r="A3894" s="58">
        <v>89641</v>
      </c>
      <c r="B3894" s="58" t="s">
        <v>10172</v>
      </c>
      <c r="C3894" s="58" t="s">
        <v>130</v>
      </c>
      <c r="D3894" s="60">
        <v>11.83</v>
      </c>
    </row>
    <row r="3895" spans="1:4" ht="13.5" x14ac:dyDescent="0.25">
      <c r="A3895" s="58">
        <v>89642</v>
      </c>
      <c r="B3895" s="58" t="s">
        <v>10173</v>
      </c>
      <c r="C3895" s="58" t="s">
        <v>130</v>
      </c>
      <c r="D3895" s="60">
        <v>13.33</v>
      </c>
    </row>
    <row r="3896" spans="1:4" ht="13.5" x14ac:dyDescent="0.25">
      <c r="A3896" s="58">
        <v>89643</v>
      </c>
      <c r="B3896" s="58" t="s">
        <v>10174</v>
      </c>
      <c r="C3896" s="58" t="s">
        <v>130</v>
      </c>
      <c r="D3896" s="60">
        <v>14.53</v>
      </c>
    </row>
    <row r="3897" spans="1:4" ht="13.5" x14ac:dyDescent="0.25">
      <c r="A3897" s="58">
        <v>89644</v>
      </c>
      <c r="B3897" s="58" t="s">
        <v>10175</v>
      </c>
      <c r="C3897" s="58" t="s">
        <v>130</v>
      </c>
      <c r="D3897" s="60">
        <v>20.92</v>
      </c>
    </row>
    <row r="3898" spans="1:4" ht="13.5" x14ac:dyDescent="0.25">
      <c r="A3898" s="58">
        <v>89645</v>
      </c>
      <c r="B3898" s="58" t="s">
        <v>10176</v>
      </c>
      <c r="C3898" s="58" t="s">
        <v>130</v>
      </c>
      <c r="D3898" s="60">
        <v>29.48</v>
      </c>
    </row>
    <row r="3899" spans="1:4" ht="13.5" x14ac:dyDescent="0.25">
      <c r="A3899" s="58">
        <v>89646</v>
      </c>
      <c r="B3899" s="58" t="s">
        <v>10177</v>
      </c>
      <c r="C3899" s="58" t="s">
        <v>130</v>
      </c>
      <c r="D3899" s="60">
        <v>18.190000000000001</v>
      </c>
    </row>
    <row r="3900" spans="1:4" ht="13.5" x14ac:dyDescent="0.25">
      <c r="A3900" s="58">
        <v>89647</v>
      </c>
      <c r="B3900" s="58" t="s">
        <v>10178</v>
      </c>
      <c r="C3900" s="58" t="s">
        <v>130</v>
      </c>
      <c r="D3900" s="60">
        <v>17.57</v>
      </c>
    </row>
    <row r="3901" spans="1:4" ht="13.5" x14ac:dyDescent="0.25">
      <c r="A3901" s="58">
        <v>89648</v>
      </c>
      <c r="B3901" s="58" t="s">
        <v>10179</v>
      </c>
      <c r="C3901" s="58" t="s">
        <v>130</v>
      </c>
      <c r="D3901" s="60">
        <v>22.25</v>
      </c>
    </row>
    <row r="3902" spans="1:4" ht="13.5" x14ac:dyDescent="0.25">
      <c r="A3902" s="58">
        <v>89649</v>
      </c>
      <c r="B3902" s="58" t="s">
        <v>10180</v>
      </c>
      <c r="C3902" s="58" t="s">
        <v>130</v>
      </c>
      <c r="D3902" s="60">
        <v>27.1</v>
      </c>
    </row>
    <row r="3903" spans="1:4" ht="13.5" x14ac:dyDescent="0.25">
      <c r="A3903" s="58">
        <v>89650</v>
      </c>
      <c r="B3903" s="58" t="s">
        <v>10181</v>
      </c>
      <c r="C3903" s="58" t="s">
        <v>130</v>
      </c>
      <c r="D3903" s="60">
        <v>25.57</v>
      </c>
    </row>
    <row r="3904" spans="1:4" ht="13.5" x14ac:dyDescent="0.25">
      <c r="A3904" s="58">
        <v>89651</v>
      </c>
      <c r="B3904" s="58" t="s">
        <v>10182</v>
      </c>
      <c r="C3904" s="58" t="s">
        <v>130</v>
      </c>
      <c r="D3904" s="60">
        <v>6.17</v>
      </c>
    </row>
    <row r="3905" spans="1:4" ht="13.5" x14ac:dyDescent="0.25">
      <c r="A3905" s="58">
        <v>89652</v>
      </c>
      <c r="B3905" s="58" t="s">
        <v>10183</v>
      </c>
      <c r="C3905" s="58" t="s">
        <v>130</v>
      </c>
      <c r="D3905" s="60">
        <v>10.94</v>
      </c>
    </row>
    <row r="3906" spans="1:4" ht="13.5" x14ac:dyDescent="0.25">
      <c r="A3906" s="58">
        <v>89653</v>
      </c>
      <c r="B3906" s="58" t="s">
        <v>10184</v>
      </c>
      <c r="C3906" s="58" t="s">
        <v>130</v>
      </c>
      <c r="D3906" s="60">
        <v>15.76</v>
      </c>
    </row>
    <row r="3907" spans="1:4" ht="13.5" x14ac:dyDescent="0.25">
      <c r="A3907" s="58">
        <v>89654</v>
      </c>
      <c r="B3907" s="58" t="s">
        <v>10185</v>
      </c>
      <c r="C3907" s="58" t="s">
        <v>130</v>
      </c>
      <c r="D3907" s="60">
        <v>18.34</v>
      </c>
    </row>
    <row r="3908" spans="1:4" ht="13.5" x14ac:dyDescent="0.25">
      <c r="A3908" s="58">
        <v>89655</v>
      </c>
      <c r="B3908" s="58" t="s">
        <v>10186</v>
      </c>
      <c r="C3908" s="58" t="s">
        <v>130</v>
      </c>
      <c r="D3908" s="60">
        <v>21.96</v>
      </c>
    </row>
    <row r="3909" spans="1:4" ht="13.5" x14ac:dyDescent="0.25">
      <c r="A3909" s="58">
        <v>89656</v>
      </c>
      <c r="B3909" s="58" t="s">
        <v>10187</v>
      </c>
      <c r="C3909" s="58" t="s">
        <v>130</v>
      </c>
      <c r="D3909" s="60">
        <v>20.43</v>
      </c>
    </row>
    <row r="3910" spans="1:4" ht="13.5" x14ac:dyDescent="0.25">
      <c r="A3910" s="58">
        <v>89657</v>
      </c>
      <c r="B3910" s="58" t="s">
        <v>10188</v>
      </c>
      <c r="C3910" s="58" t="s">
        <v>130</v>
      </c>
      <c r="D3910" s="60">
        <v>12.46</v>
      </c>
    </row>
    <row r="3911" spans="1:4" ht="13.5" x14ac:dyDescent="0.25">
      <c r="A3911" s="58">
        <v>89658</v>
      </c>
      <c r="B3911" s="58" t="s">
        <v>10189</v>
      </c>
      <c r="C3911" s="58" t="s">
        <v>130</v>
      </c>
      <c r="D3911" s="60">
        <v>8.25</v>
      </c>
    </row>
    <row r="3912" spans="1:4" ht="13.5" x14ac:dyDescent="0.25">
      <c r="A3912" s="58">
        <v>89659</v>
      </c>
      <c r="B3912" s="58" t="s">
        <v>10190</v>
      </c>
      <c r="C3912" s="58" t="s">
        <v>130</v>
      </c>
      <c r="D3912" s="60">
        <v>15.44</v>
      </c>
    </row>
    <row r="3913" spans="1:4" ht="13.5" x14ac:dyDescent="0.25">
      <c r="A3913" s="58">
        <v>89660</v>
      </c>
      <c r="B3913" s="58" t="s">
        <v>10191</v>
      </c>
      <c r="C3913" s="58" t="s">
        <v>130</v>
      </c>
      <c r="D3913" s="60">
        <v>8.3800000000000008</v>
      </c>
    </row>
    <row r="3914" spans="1:4" ht="13.5" x14ac:dyDescent="0.25">
      <c r="A3914" s="58">
        <v>89661</v>
      </c>
      <c r="B3914" s="58" t="s">
        <v>10192</v>
      </c>
      <c r="C3914" s="58" t="s">
        <v>130</v>
      </c>
      <c r="D3914" s="60">
        <v>21.34</v>
      </c>
    </row>
    <row r="3915" spans="1:4" ht="13.5" x14ac:dyDescent="0.25">
      <c r="A3915" s="58">
        <v>89662</v>
      </c>
      <c r="B3915" s="58" t="s">
        <v>10193</v>
      </c>
      <c r="C3915" s="58" t="s">
        <v>130</v>
      </c>
      <c r="D3915" s="60">
        <v>28.51</v>
      </c>
    </row>
    <row r="3916" spans="1:4" ht="13.5" x14ac:dyDescent="0.25">
      <c r="A3916" s="58">
        <v>89663</v>
      </c>
      <c r="B3916" s="58" t="s">
        <v>10194</v>
      </c>
      <c r="C3916" s="58" t="s">
        <v>130</v>
      </c>
      <c r="D3916" s="60">
        <v>27.41</v>
      </c>
    </row>
    <row r="3917" spans="1:4" ht="13.5" x14ac:dyDescent="0.25">
      <c r="A3917" s="58">
        <v>89664</v>
      </c>
      <c r="B3917" s="58" t="s">
        <v>10195</v>
      </c>
      <c r="C3917" s="58" t="s">
        <v>130</v>
      </c>
      <c r="D3917" s="60">
        <v>15.38</v>
      </c>
    </row>
    <row r="3918" spans="1:4" ht="13.5" x14ac:dyDescent="0.25">
      <c r="A3918" s="58">
        <v>89666</v>
      </c>
      <c r="B3918" s="58" t="s">
        <v>10196</v>
      </c>
      <c r="C3918" s="58" t="s">
        <v>130</v>
      </c>
      <c r="D3918" s="60">
        <v>6.31</v>
      </c>
    </row>
    <row r="3919" spans="1:4" ht="13.5" x14ac:dyDescent="0.25">
      <c r="A3919" s="58">
        <v>89667</v>
      </c>
      <c r="B3919" s="58" t="s">
        <v>10197</v>
      </c>
      <c r="C3919" s="58" t="s">
        <v>130</v>
      </c>
      <c r="D3919" s="60">
        <v>38.19</v>
      </c>
    </row>
    <row r="3920" spans="1:4" ht="13.5" x14ac:dyDescent="0.25">
      <c r="A3920" s="58">
        <v>89668</v>
      </c>
      <c r="B3920" s="58" t="s">
        <v>10198</v>
      </c>
      <c r="C3920" s="58" t="s">
        <v>130</v>
      </c>
      <c r="D3920" s="60">
        <v>26.75</v>
      </c>
    </row>
    <row r="3921" spans="1:4" ht="13.5" x14ac:dyDescent="0.25">
      <c r="A3921" s="58">
        <v>89669</v>
      </c>
      <c r="B3921" s="58" t="s">
        <v>1436</v>
      </c>
      <c r="C3921" s="58" t="s">
        <v>130</v>
      </c>
      <c r="D3921" s="60">
        <v>28.56</v>
      </c>
    </row>
    <row r="3922" spans="1:4" ht="13.5" x14ac:dyDescent="0.25">
      <c r="A3922" s="58">
        <v>89670</v>
      </c>
      <c r="B3922" s="58" t="s">
        <v>10199</v>
      </c>
      <c r="C3922" s="58" t="s">
        <v>130</v>
      </c>
      <c r="D3922" s="60">
        <v>12.46</v>
      </c>
    </row>
    <row r="3923" spans="1:4" ht="13.5" x14ac:dyDescent="0.25">
      <c r="A3923" s="58">
        <v>89671</v>
      </c>
      <c r="B3923" s="58" t="s">
        <v>1440</v>
      </c>
      <c r="C3923" s="58" t="s">
        <v>130</v>
      </c>
      <c r="D3923" s="60">
        <v>39.32</v>
      </c>
    </row>
    <row r="3924" spans="1:4" ht="13.5" x14ac:dyDescent="0.25">
      <c r="A3924" s="58">
        <v>89672</v>
      </c>
      <c r="B3924" s="58" t="s">
        <v>10200</v>
      </c>
      <c r="C3924" s="58" t="s">
        <v>130</v>
      </c>
      <c r="D3924" s="60">
        <v>21.41</v>
      </c>
    </row>
    <row r="3925" spans="1:4" ht="13.5" x14ac:dyDescent="0.25">
      <c r="A3925" s="58">
        <v>89673</v>
      </c>
      <c r="B3925" s="58" t="s">
        <v>10201</v>
      </c>
      <c r="C3925" s="58" t="s">
        <v>130</v>
      </c>
      <c r="D3925" s="60">
        <v>31.32</v>
      </c>
    </row>
    <row r="3926" spans="1:4" ht="13.5" x14ac:dyDescent="0.25">
      <c r="A3926" s="58">
        <v>89674</v>
      </c>
      <c r="B3926" s="58" t="s">
        <v>10202</v>
      </c>
      <c r="C3926" s="58" t="s">
        <v>130</v>
      </c>
      <c r="D3926" s="60">
        <v>27.88</v>
      </c>
    </row>
    <row r="3927" spans="1:4" ht="13.5" x14ac:dyDescent="0.25">
      <c r="A3927" s="58">
        <v>89675</v>
      </c>
      <c r="B3927" s="58" t="s">
        <v>10203</v>
      </c>
      <c r="C3927" s="58" t="s">
        <v>130</v>
      </c>
      <c r="D3927" s="60">
        <v>62.03</v>
      </c>
    </row>
    <row r="3928" spans="1:4" ht="13.5" x14ac:dyDescent="0.25">
      <c r="A3928" s="58">
        <v>89676</v>
      </c>
      <c r="B3928" s="58" t="s">
        <v>10204</v>
      </c>
      <c r="C3928" s="58" t="s">
        <v>130</v>
      </c>
      <c r="D3928" s="60">
        <v>33.76</v>
      </c>
    </row>
    <row r="3929" spans="1:4" ht="13.5" x14ac:dyDescent="0.25">
      <c r="A3929" s="58">
        <v>89677</v>
      </c>
      <c r="B3929" s="58" t="s">
        <v>10205</v>
      </c>
      <c r="C3929" s="58" t="s">
        <v>130</v>
      </c>
      <c r="D3929" s="60">
        <v>67.849999999999994</v>
      </c>
    </row>
    <row r="3930" spans="1:4" ht="13.5" x14ac:dyDescent="0.25">
      <c r="A3930" s="58">
        <v>89678</v>
      </c>
      <c r="B3930" s="58" t="s">
        <v>10206</v>
      </c>
      <c r="C3930" s="58" t="s">
        <v>130</v>
      </c>
      <c r="D3930" s="60">
        <v>10.55</v>
      </c>
    </row>
    <row r="3931" spans="1:4" ht="13.5" x14ac:dyDescent="0.25">
      <c r="A3931" s="58">
        <v>89679</v>
      </c>
      <c r="B3931" s="58" t="s">
        <v>10207</v>
      </c>
      <c r="C3931" s="58" t="s">
        <v>130</v>
      </c>
      <c r="D3931" s="60">
        <v>109.87</v>
      </c>
    </row>
    <row r="3932" spans="1:4" ht="13.5" x14ac:dyDescent="0.25">
      <c r="A3932" s="58">
        <v>89680</v>
      </c>
      <c r="B3932" s="58" t="s">
        <v>10208</v>
      </c>
      <c r="C3932" s="58" t="s">
        <v>130</v>
      </c>
      <c r="D3932" s="60">
        <v>20.190000000000001</v>
      </c>
    </row>
    <row r="3933" spans="1:4" ht="13.5" x14ac:dyDescent="0.25">
      <c r="A3933" s="58">
        <v>89681</v>
      </c>
      <c r="B3933" s="58" t="s">
        <v>10209</v>
      </c>
      <c r="C3933" s="58" t="s">
        <v>130</v>
      </c>
      <c r="D3933" s="60">
        <v>79.459999999999994</v>
      </c>
    </row>
    <row r="3934" spans="1:4" ht="13.5" x14ac:dyDescent="0.25">
      <c r="A3934" s="58">
        <v>89682</v>
      </c>
      <c r="B3934" s="58" t="s">
        <v>10210</v>
      </c>
      <c r="C3934" s="58" t="s">
        <v>130</v>
      </c>
      <c r="D3934" s="60">
        <v>28.63</v>
      </c>
    </row>
    <row r="3935" spans="1:4" ht="13.5" x14ac:dyDescent="0.25">
      <c r="A3935" s="58">
        <v>89683</v>
      </c>
      <c r="B3935" s="58" t="s">
        <v>10211</v>
      </c>
      <c r="C3935" s="58" t="s">
        <v>130</v>
      </c>
      <c r="D3935" s="60">
        <v>244.61</v>
      </c>
    </row>
    <row r="3936" spans="1:4" ht="13.5" x14ac:dyDescent="0.25">
      <c r="A3936" s="58">
        <v>89684</v>
      </c>
      <c r="B3936" s="58" t="s">
        <v>10212</v>
      </c>
      <c r="C3936" s="58" t="s">
        <v>130</v>
      </c>
      <c r="D3936" s="60">
        <v>40.71</v>
      </c>
    </row>
    <row r="3937" spans="1:4" ht="13.5" x14ac:dyDescent="0.25">
      <c r="A3937" s="58">
        <v>89685</v>
      </c>
      <c r="B3937" s="58" t="s">
        <v>10213</v>
      </c>
      <c r="C3937" s="58" t="s">
        <v>130</v>
      </c>
      <c r="D3937" s="60">
        <v>53.27</v>
      </c>
    </row>
    <row r="3938" spans="1:4" ht="13.5" x14ac:dyDescent="0.25">
      <c r="A3938" s="58">
        <v>89686</v>
      </c>
      <c r="B3938" s="58" t="s">
        <v>10214</v>
      </c>
      <c r="C3938" s="58" t="s">
        <v>130</v>
      </c>
      <c r="D3938" s="60">
        <v>51.87</v>
      </c>
    </row>
    <row r="3939" spans="1:4" ht="13.5" x14ac:dyDescent="0.25">
      <c r="A3939" s="58">
        <v>89687</v>
      </c>
      <c r="B3939" s="58" t="s">
        <v>10215</v>
      </c>
      <c r="C3939" s="58" t="s">
        <v>130</v>
      </c>
      <c r="D3939" s="60">
        <v>46.06</v>
      </c>
    </row>
    <row r="3940" spans="1:4" ht="13.5" x14ac:dyDescent="0.25">
      <c r="A3940" s="58">
        <v>89689</v>
      </c>
      <c r="B3940" s="58" t="s">
        <v>10216</v>
      </c>
      <c r="C3940" s="58" t="s">
        <v>130</v>
      </c>
      <c r="D3940" s="60">
        <v>34.369999999999997</v>
      </c>
    </row>
    <row r="3941" spans="1:4" ht="13.5" x14ac:dyDescent="0.25">
      <c r="A3941" s="58">
        <v>89690</v>
      </c>
      <c r="B3941" s="58" t="s">
        <v>10217</v>
      </c>
      <c r="C3941" s="58" t="s">
        <v>130</v>
      </c>
      <c r="D3941" s="60">
        <v>77.64</v>
      </c>
    </row>
    <row r="3942" spans="1:4" ht="13.5" x14ac:dyDescent="0.25">
      <c r="A3942" s="58">
        <v>89691</v>
      </c>
      <c r="B3942" s="58" t="s">
        <v>10218</v>
      </c>
      <c r="C3942" s="58" t="s">
        <v>130</v>
      </c>
      <c r="D3942" s="60">
        <v>11.74</v>
      </c>
    </row>
    <row r="3943" spans="1:4" ht="13.5" x14ac:dyDescent="0.25">
      <c r="A3943" s="58">
        <v>89692</v>
      </c>
      <c r="B3943" s="58" t="s">
        <v>10219</v>
      </c>
      <c r="C3943" s="58" t="s">
        <v>130</v>
      </c>
      <c r="D3943" s="60">
        <v>87.72</v>
      </c>
    </row>
    <row r="3944" spans="1:4" ht="13.5" x14ac:dyDescent="0.25">
      <c r="A3944" s="58">
        <v>89693</v>
      </c>
      <c r="B3944" s="58" t="s">
        <v>10220</v>
      </c>
      <c r="C3944" s="58" t="s">
        <v>130</v>
      </c>
      <c r="D3944" s="60">
        <v>68.569999999999993</v>
      </c>
    </row>
    <row r="3945" spans="1:4" ht="13.5" x14ac:dyDescent="0.25">
      <c r="A3945" s="58">
        <v>89694</v>
      </c>
      <c r="B3945" s="58" t="s">
        <v>10221</v>
      </c>
      <c r="C3945" s="58" t="s">
        <v>130</v>
      </c>
      <c r="D3945" s="60">
        <v>17.850000000000001</v>
      </c>
    </row>
    <row r="3946" spans="1:4" ht="13.5" x14ac:dyDescent="0.25">
      <c r="A3946" s="58">
        <v>89695</v>
      </c>
      <c r="B3946" s="58" t="s">
        <v>10222</v>
      </c>
      <c r="C3946" s="58" t="s">
        <v>130</v>
      </c>
      <c r="D3946" s="60">
        <v>15.03</v>
      </c>
    </row>
    <row r="3947" spans="1:4" ht="13.5" x14ac:dyDescent="0.25">
      <c r="A3947" s="58">
        <v>89696</v>
      </c>
      <c r="B3947" s="58" t="s">
        <v>10223</v>
      </c>
      <c r="C3947" s="58" t="s">
        <v>130</v>
      </c>
      <c r="D3947" s="60">
        <v>73.040000000000006</v>
      </c>
    </row>
    <row r="3948" spans="1:4" ht="13.5" x14ac:dyDescent="0.25">
      <c r="A3948" s="58">
        <v>89697</v>
      </c>
      <c r="B3948" s="58" t="s">
        <v>10224</v>
      </c>
      <c r="C3948" s="58" t="s">
        <v>130</v>
      </c>
      <c r="D3948" s="60">
        <v>15.36</v>
      </c>
    </row>
    <row r="3949" spans="1:4" ht="13.5" x14ac:dyDescent="0.25">
      <c r="A3949" s="58">
        <v>89698</v>
      </c>
      <c r="B3949" s="58" t="s">
        <v>10225</v>
      </c>
      <c r="C3949" s="58" t="s">
        <v>130</v>
      </c>
      <c r="D3949" s="60">
        <v>232.28</v>
      </c>
    </row>
    <row r="3950" spans="1:4" ht="13.5" x14ac:dyDescent="0.25">
      <c r="A3950" s="58">
        <v>89699</v>
      </c>
      <c r="B3950" s="58" t="s">
        <v>10226</v>
      </c>
      <c r="C3950" s="58" t="s">
        <v>130</v>
      </c>
      <c r="D3950" s="60">
        <v>175.32</v>
      </c>
    </row>
    <row r="3951" spans="1:4" ht="13.5" x14ac:dyDescent="0.25">
      <c r="A3951" s="58">
        <v>89700</v>
      </c>
      <c r="B3951" s="58" t="s">
        <v>10227</v>
      </c>
      <c r="C3951" s="58" t="s">
        <v>130</v>
      </c>
      <c r="D3951" s="60">
        <v>20.43</v>
      </c>
    </row>
    <row r="3952" spans="1:4" ht="13.5" x14ac:dyDescent="0.25">
      <c r="A3952" s="58">
        <v>89701</v>
      </c>
      <c r="B3952" s="58" t="s">
        <v>10228</v>
      </c>
      <c r="C3952" s="58" t="s">
        <v>130</v>
      </c>
      <c r="D3952" s="60">
        <v>174.03</v>
      </c>
    </row>
    <row r="3953" spans="1:4" ht="13.5" x14ac:dyDescent="0.25">
      <c r="A3953" s="58">
        <v>89702</v>
      </c>
      <c r="B3953" s="58" t="s">
        <v>10229</v>
      </c>
      <c r="C3953" s="58" t="s">
        <v>130</v>
      </c>
      <c r="D3953" s="60">
        <v>19.37</v>
      </c>
    </row>
    <row r="3954" spans="1:4" ht="13.5" x14ac:dyDescent="0.25">
      <c r="A3954" s="58">
        <v>89703</v>
      </c>
      <c r="B3954" s="58" t="s">
        <v>10230</v>
      </c>
      <c r="C3954" s="58" t="s">
        <v>130</v>
      </c>
      <c r="D3954" s="60">
        <v>43.52</v>
      </c>
    </row>
    <row r="3955" spans="1:4" ht="13.5" x14ac:dyDescent="0.25">
      <c r="A3955" s="58">
        <v>89704</v>
      </c>
      <c r="B3955" s="58" t="s">
        <v>10231</v>
      </c>
      <c r="C3955" s="58" t="s">
        <v>130</v>
      </c>
      <c r="D3955" s="60">
        <v>134.26</v>
      </c>
    </row>
    <row r="3956" spans="1:4" ht="13.5" x14ac:dyDescent="0.25">
      <c r="A3956" s="58">
        <v>89705</v>
      </c>
      <c r="B3956" s="58" t="s">
        <v>10232</v>
      </c>
      <c r="C3956" s="58" t="s">
        <v>130</v>
      </c>
      <c r="D3956" s="60">
        <v>22.47</v>
      </c>
    </row>
    <row r="3957" spans="1:4" ht="13.5" x14ac:dyDescent="0.25">
      <c r="A3957" s="58">
        <v>89706</v>
      </c>
      <c r="B3957" s="58" t="s">
        <v>10233</v>
      </c>
      <c r="C3957" s="58" t="s">
        <v>130</v>
      </c>
      <c r="D3957" s="60">
        <v>51.03</v>
      </c>
    </row>
    <row r="3958" spans="1:4" ht="13.5" x14ac:dyDescent="0.25">
      <c r="A3958" s="58">
        <v>89718</v>
      </c>
      <c r="B3958" s="58" t="s">
        <v>10234</v>
      </c>
      <c r="C3958" s="58" t="s">
        <v>108</v>
      </c>
      <c r="D3958" s="60">
        <v>49.6</v>
      </c>
    </row>
    <row r="3959" spans="1:4" ht="13.5" x14ac:dyDescent="0.25">
      <c r="A3959" s="58">
        <v>89719</v>
      </c>
      <c r="B3959" s="58" t="s">
        <v>10235</v>
      </c>
      <c r="C3959" s="58" t="s">
        <v>130</v>
      </c>
      <c r="D3959" s="60">
        <v>11.26</v>
      </c>
    </row>
    <row r="3960" spans="1:4" ht="13.5" x14ac:dyDescent="0.25">
      <c r="A3960" s="58">
        <v>89720</v>
      </c>
      <c r="B3960" s="58" t="s">
        <v>10236</v>
      </c>
      <c r="C3960" s="58" t="s">
        <v>130</v>
      </c>
      <c r="D3960" s="60">
        <v>12.76</v>
      </c>
    </row>
    <row r="3961" spans="1:4" ht="13.5" x14ac:dyDescent="0.25">
      <c r="A3961" s="58">
        <v>89721</v>
      </c>
      <c r="B3961" s="58" t="s">
        <v>10237</v>
      </c>
      <c r="C3961" s="58" t="s">
        <v>130</v>
      </c>
      <c r="D3961" s="60">
        <v>13.96</v>
      </c>
    </row>
    <row r="3962" spans="1:4" ht="13.5" x14ac:dyDescent="0.25">
      <c r="A3962" s="58">
        <v>89723</v>
      </c>
      <c r="B3962" s="58" t="s">
        <v>10238</v>
      </c>
      <c r="C3962" s="58" t="s">
        <v>130</v>
      </c>
      <c r="D3962" s="60">
        <v>17.52</v>
      </c>
    </row>
    <row r="3963" spans="1:4" ht="13.5" x14ac:dyDescent="0.25">
      <c r="A3963" s="58">
        <v>89724</v>
      </c>
      <c r="B3963" s="58" t="s">
        <v>177</v>
      </c>
      <c r="C3963" s="58" t="s">
        <v>130</v>
      </c>
      <c r="D3963" s="60">
        <v>8.2899999999999991</v>
      </c>
    </row>
    <row r="3964" spans="1:4" ht="13.5" x14ac:dyDescent="0.25">
      <c r="A3964" s="58">
        <v>89725</v>
      </c>
      <c r="B3964" s="58" t="s">
        <v>10239</v>
      </c>
      <c r="C3964" s="58" t="s">
        <v>130</v>
      </c>
      <c r="D3964" s="60">
        <v>16.899999999999999</v>
      </c>
    </row>
    <row r="3965" spans="1:4" ht="13.5" x14ac:dyDescent="0.25">
      <c r="A3965" s="58">
        <v>89726</v>
      </c>
      <c r="B3965" s="58" t="s">
        <v>255</v>
      </c>
      <c r="C3965" s="58" t="s">
        <v>130</v>
      </c>
      <c r="D3965" s="60">
        <v>8.49</v>
      </c>
    </row>
    <row r="3966" spans="1:4" ht="13.5" x14ac:dyDescent="0.25">
      <c r="A3966" s="58">
        <v>89727</v>
      </c>
      <c r="B3966" s="58" t="s">
        <v>10240</v>
      </c>
      <c r="C3966" s="58" t="s">
        <v>130</v>
      </c>
      <c r="D3966" s="60">
        <v>21.58</v>
      </c>
    </row>
    <row r="3967" spans="1:4" ht="13.5" x14ac:dyDescent="0.25">
      <c r="A3967" s="58">
        <v>89728</v>
      </c>
      <c r="B3967" s="58" t="s">
        <v>10241</v>
      </c>
      <c r="C3967" s="58" t="s">
        <v>130</v>
      </c>
      <c r="D3967" s="60">
        <v>10.83</v>
      </c>
    </row>
    <row r="3968" spans="1:4" ht="13.5" x14ac:dyDescent="0.25">
      <c r="A3968" s="58">
        <v>89729</v>
      </c>
      <c r="B3968" s="58" t="s">
        <v>10242</v>
      </c>
      <c r="C3968" s="58" t="s">
        <v>130</v>
      </c>
      <c r="D3968" s="60">
        <v>26.32</v>
      </c>
    </row>
    <row r="3969" spans="1:4" ht="13.5" x14ac:dyDescent="0.25">
      <c r="A3969" s="58">
        <v>89730</v>
      </c>
      <c r="B3969" s="58" t="s">
        <v>10243</v>
      </c>
      <c r="C3969" s="58" t="s">
        <v>130</v>
      </c>
      <c r="D3969" s="60">
        <v>12.48</v>
      </c>
    </row>
    <row r="3970" spans="1:4" ht="13.5" x14ac:dyDescent="0.25">
      <c r="A3970" s="58">
        <v>89731</v>
      </c>
      <c r="B3970" s="58" t="s">
        <v>178</v>
      </c>
      <c r="C3970" s="58" t="s">
        <v>130</v>
      </c>
      <c r="D3970" s="60">
        <v>13.1</v>
      </c>
    </row>
    <row r="3971" spans="1:4" ht="13.5" x14ac:dyDescent="0.25">
      <c r="A3971" s="58">
        <v>89732</v>
      </c>
      <c r="B3971" s="58" t="s">
        <v>766</v>
      </c>
      <c r="C3971" s="58" t="s">
        <v>130</v>
      </c>
      <c r="D3971" s="60">
        <v>13.73</v>
      </c>
    </row>
    <row r="3972" spans="1:4" ht="13.5" x14ac:dyDescent="0.25">
      <c r="A3972" s="58">
        <v>89733</v>
      </c>
      <c r="B3972" s="58" t="s">
        <v>10244</v>
      </c>
      <c r="C3972" s="58" t="s">
        <v>130</v>
      </c>
      <c r="D3972" s="60">
        <v>20.45</v>
      </c>
    </row>
    <row r="3973" spans="1:4" ht="13.5" x14ac:dyDescent="0.25">
      <c r="A3973" s="58">
        <v>89734</v>
      </c>
      <c r="B3973" s="58" t="s">
        <v>10245</v>
      </c>
      <c r="C3973" s="58" t="s">
        <v>130</v>
      </c>
      <c r="D3973" s="60">
        <v>24.79</v>
      </c>
    </row>
    <row r="3974" spans="1:4" ht="13.5" x14ac:dyDescent="0.25">
      <c r="A3974" s="58">
        <v>89735</v>
      </c>
      <c r="B3974" s="58" t="s">
        <v>10246</v>
      </c>
      <c r="C3974" s="58" t="s">
        <v>130</v>
      </c>
      <c r="D3974" s="60">
        <v>22.35</v>
      </c>
    </row>
    <row r="3975" spans="1:4" ht="13.5" x14ac:dyDescent="0.25">
      <c r="A3975" s="58">
        <v>89736</v>
      </c>
      <c r="B3975" s="58" t="s">
        <v>10247</v>
      </c>
      <c r="C3975" s="58" t="s">
        <v>130</v>
      </c>
      <c r="D3975" s="60">
        <v>7.87</v>
      </c>
    </row>
    <row r="3976" spans="1:4" ht="13.5" x14ac:dyDescent="0.25">
      <c r="A3976" s="58">
        <v>89737</v>
      </c>
      <c r="B3976" s="58" t="s">
        <v>10248</v>
      </c>
      <c r="C3976" s="58" t="s">
        <v>130</v>
      </c>
      <c r="D3976" s="60">
        <v>20.010000000000002</v>
      </c>
    </row>
    <row r="3977" spans="1:4" ht="13.5" x14ac:dyDescent="0.25">
      <c r="A3977" s="58">
        <v>89738</v>
      </c>
      <c r="B3977" s="58" t="s">
        <v>10249</v>
      </c>
      <c r="C3977" s="58" t="s">
        <v>130</v>
      </c>
      <c r="D3977" s="60">
        <v>15.06</v>
      </c>
    </row>
    <row r="3978" spans="1:4" ht="13.5" x14ac:dyDescent="0.25">
      <c r="A3978" s="58">
        <v>89739</v>
      </c>
      <c r="B3978" s="58" t="s">
        <v>10250</v>
      </c>
      <c r="C3978" s="58" t="s">
        <v>130</v>
      </c>
      <c r="D3978" s="60">
        <v>20.86</v>
      </c>
    </row>
    <row r="3979" spans="1:4" ht="13.5" x14ac:dyDescent="0.25">
      <c r="A3979" s="58">
        <v>89740</v>
      </c>
      <c r="B3979" s="58" t="s">
        <v>10251</v>
      </c>
      <c r="C3979" s="58" t="s">
        <v>130</v>
      </c>
      <c r="D3979" s="60">
        <v>7.98</v>
      </c>
    </row>
    <row r="3980" spans="1:4" ht="13.5" x14ac:dyDescent="0.25">
      <c r="A3980" s="58">
        <v>89741</v>
      </c>
      <c r="B3980" s="58" t="s">
        <v>10252</v>
      </c>
      <c r="C3980" s="58" t="s">
        <v>130</v>
      </c>
      <c r="D3980" s="60">
        <v>20.96</v>
      </c>
    </row>
    <row r="3981" spans="1:4" ht="13.5" x14ac:dyDescent="0.25">
      <c r="A3981" s="58">
        <v>89742</v>
      </c>
      <c r="B3981" s="58" t="s">
        <v>10253</v>
      </c>
      <c r="C3981" s="58" t="s">
        <v>130</v>
      </c>
      <c r="D3981" s="60">
        <v>34.86</v>
      </c>
    </row>
    <row r="3982" spans="1:4" ht="13.5" x14ac:dyDescent="0.25">
      <c r="A3982" s="58">
        <v>89743</v>
      </c>
      <c r="B3982" s="58" t="s">
        <v>10254</v>
      </c>
      <c r="C3982" s="58" t="s">
        <v>130</v>
      </c>
      <c r="D3982" s="60">
        <v>52.76</v>
      </c>
    </row>
    <row r="3983" spans="1:4" ht="13.5" x14ac:dyDescent="0.25">
      <c r="A3983" s="58">
        <v>89744</v>
      </c>
      <c r="B3983" s="58" t="s">
        <v>775</v>
      </c>
      <c r="C3983" s="58" t="s">
        <v>130</v>
      </c>
      <c r="D3983" s="60">
        <v>24.41</v>
      </c>
    </row>
    <row r="3984" spans="1:4" ht="13.5" x14ac:dyDescent="0.25">
      <c r="A3984" s="58">
        <v>89746</v>
      </c>
      <c r="B3984" s="58" t="s">
        <v>10255</v>
      </c>
      <c r="C3984" s="58" t="s">
        <v>130</v>
      </c>
      <c r="D3984" s="60">
        <v>25.14</v>
      </c>
    </row>
    <row r="3985" spans="1:4" ht="13.5" x14ac:dyDescent="0.25">
      <c r="A3985" s="58">
        <v>89747</v>
      </c>
      <c r="B3985" s="58" t="s">
        <v>10256</v>
      </c>
      <c r="C3985" s="58" t="s">
        <v>130</v>
      </c>
      <c r="D3985" s="60">
        <v>27.03</v>
      </c>
    </row>
    <row r="3986" spans="1:4" ht="13.5" x14ac:dyDescent="0.25">
      <c r="A3986" s="58">
        <v>89748</v>
      </c>
      <c r="B3986" s="58" t="s">
        <v>179</v>
      </c>
      <c r="C3986" s="58" t="s">
        <v>130</v>
      </c>
      <c r="D3986" s="60">
        <v>37.49</v>
      </c>
    </row>
    <row r="3987" spans="1:4" ht="13.5" x14ac:dyDescent="0.25">
      <c r="A3987" s="58">
        <v>89749</v>
      </c>
      <c r="B3987" s="58" t="s">
        <v>10257</v>
      </c>
      <c r="C3987" s="58" t="s">
        <v>130</v>
      </c>
      <c r="D3987" s="60">
        <v>15</v>
      </c>
    </row>
    <row r="3988" spans="1:4" ht="13.5" x14ac:dyDescent="0.25">
      <c r="A3988" s="58">
        <v>89750</v>
      </c>
      <c r="B3988" s="58" t="s">
        <v>10258</v>
      </c>
      <c r="C3988" s="58" t="s">
        <v>130</v>
      </c>
      <c r="D3988" s="60">
        <v>67.97</v>
      </c>
    </row>
    <row r="3989" spans="1:4" ht="13.5" x14ac:dyDescent="0.25">
      <c r="A3989" s="58">
        <v>89752</v>
      </c>
      <c r="B3989" s="58" t="s">
        <v>791</v>
      </c>
      <c r="C3989" s="58" t="s">
        <v>130</v>
      </c>
      <c r="D3989" s="60">
        <v>6.22</v>
      </c>
    </row>
    <row r="3990" spans="1:4" ht="13.5" x14ac:dyDescent="0.25">
      <c r="A3990" s="58">
        <v>89753</v>
      </c>
      <c r="B3990" s="58" t="s">
        <v>794</v>
      </c>
      <c r="C3990" s="58" t="s">
        <v>130</v>
      </c>
      <c r="D3990" s="60">
        <v>7.63</v>
      </c>
    </row>
    <row r="3991" spans="1:4" ht="13.5" x14ac:dyDescent="0.25">
      <c r="A3991" s="58">
        <v>89754</v>
      </c>
      <c r="B3991" s="58" t="s">
        <v>10259</v>
      </c>
      <c r="C3991" s="58" t="s">
        <v>130</v>
      </c>
      <c r="D3991" s="60">
        <v>18.47</v>
      </c>
    </row>
    <row r="3992" spans="1:4" ht="13.5" x14ac:dyDescent="0.25">
      <c r="A3992" s="58">
        <v>89755</v>
      </c>
      <c r="B3992" s="58" t="s">
        <v>10260</v>
      </c>
      <c r="C3992" s="58" t="s">
        <v>130</v>
      </c>
      <c r="D3992" s="60">
        <v>12.02</v>
      </c>
    </row>
    <row r="3993" spans="1:4" ht="13.5" x14ac:dyDescent="0.25">
      <c r="A3993" s="58">
        <v>89756</v>
      </c>
      <c r="B3993" s="58" t="s">
        <v>10261</v>
      </c>
      <c r="C3993" s="58" t="s">
        <v>130</v>
      </c>
      <c r="D3993" s="60">
        <v>20.97</v>
      </c>
    </row>
    <row r="3994" spans="1:4" ht="13.5" x14ac:dyDescent="0.25">
      <c r="A3994" s="58">
        <v>89757</v>
      </c>
      <c r="B3994" s="58" t="s">
        <v>10262</v>
      </c>
      <c r="C3994" s="58" t="s">
        <v>130</v>
      </c>
      <c r="D3994" s="60">
        <v>27.44</v>
      </c>
    </row>
    <row r="3995" spans="1:4" ht="13.5" x14ac:dyDescent="0.25">
      <c r="A3995" s="58">
        <v>89758</v>
      </c>
      <c r="B3995" s="58" t="s">
        <v>10263</v>
      </c>
      <c r="C3995" s="58" t="s">
        <v>130</v>
      </c>
      <c r="D3995" s="60">
        <v>33.75</v>
      </c>
    </row>
    <row r="3996" spans="1:4" ht="13.5" x14ac:dyDescent="0.25">
      <c r="A3996" s="58">
        <v>89759</v>
      </c>
      <c r="B3996" s="58" t="s">
        <v>10264</v>
      </c>
      <c r="C3996" s="58" t="s">
        <v>130</v>
      </c>
      <c r="D3996" s="60">
        <v>10.15</v>
      </c>
    </row>
    <row r="3997" spans="1:4" ht="13.5" x14ac:dyDescent="0.25">
      <c r="A3997" s="58">
        <v>89760</v>
      </c>
      <c r="B3997" s="58" t="s">
        <v>10265</v>
      </c>
      <c r="C3997" s="58" t="s">
        <v>130</v>
      </c>
      <c r="D3997" s="60">
        <v>19.66</v>
      </c>
    </row>
    <row r="3998" spans="1:4" ht="13.5" x14ac:dyDescent="0.25">
      <c r="A3998" s="58">
        <v>89761</v>
      </c>
      <c r="B3998" s="58" t="s">
        <v>10266</v>
      </c>
      <c r="C3998" s="58" t="s">
        <v>130</v>
      </c>
      <c r="D3998" s="60">
        <v>28.1</v>
      </c>
    </row>
    <row r="3999" spans="1:4" ht="13.5" x14ac:dyDescent="0.25">
      <c r="A3999" s="58">
        <v>89762</v>
      </c>
      <c r="B3999" s="58" t="s">
        <v>10267</v>
      </c>
      <c r="C3999" s="58" t="s">
        <v>130</v>
      </c>
      <c r="D3999" s="60">
        <v>40.18</v>
      </c>
    </row>
    <row r="4000" spans="1:4" ht="13.5" x14ac:dyDescent="0.25">
      <c r="A4000" s="58">
        <v>89763</v>
      </c>
      <c r="B4000" s="58" t="s">
        <v>10268</v>
      </c>
      <c r="C4000" s="58" t="s">
        <v>130</v>
      </c>
      <c r="D4000" s="60">
        <v>51.36</v>
      </c>
    </row>
    <row r="4001" spans="1:4" ht="13.5" x14ac:dyDescent="0.25">
      <c r="A4001" s="58">
        <v>89764</v>
      </c>
      <c r="B4001" s="58" t="s">
        <v>10269</v>
      </c>
      <c r="C4001" s="58" t="s">
        <v>130</v>
      </c>
      <c r="D4001" s="60">
        <v>33.89</v>
      </c>
    </row>
    <row r="4002" spans="1:4" ht="13.5" x14ac:dyDescent="0.25">
      <c r="A4002" s="58">
        <v>89765</v>
      </c>
      <c r="B4002" s="58" t="s">
        <v>10270</v>
      </c>
      <c r="C4002" s="58" t="s">
        <v>130</v>
      </c>
      <c r="D4002" s="60">
        <v>14.61</v>
      </c>
    </row>
    <row r="4003" spans="1:4" ht="13.5" x14ac:dyDescent="0.25">
      <c r="A4003" s="58">
        <v>89767</v>
      </c>
      <c r="B4003" s="58" t="s">
        <v>10271</v>
      </c>
      <c r="C4003" s="58" t="s">
        <v>130</v>
      </c>
      <c r="D4003" s="60">
        <v>18.62</v>
      </c>
    </row>
    <row r="4004" spans="1:4" ht="13.5" x14ac:dyDescent="0.25">
      <c r="A4004" s="58">
        <v>89768</v>
      </c>
      <c r="B4004" s="58" t="s">
        <v>10272</v>
      </c>
      <c r="C4004" s="58" t="s">
        <v>130</v>
      </c>
      <c r="D4004" s="60">
        <v>21.59</v>
      </c>
    </row>
    <row r="4005" spans="1:4" ht="13.5" x14ac:dyDescent="0.25">
      <c r="A4005" s="58">
        <v>89769</v>
      </c>
      <c r="B4005" s="58" t="s">
        <v>10273</v>
      </c>
      <c r="C4005" s="58" t="s">
        <v>130</v>
      </c>
      <c r="D4005" s="60">
        <v>49.99</v>
      </c>
    </row>
    <row r="4006" spans="1:4" ht="13.5" x14ac:dyDescent="0.25">
      <c r="A4006" s="58">
        <v>89772</v>
      </c>
      <c r="B4006" s="58" t="s">
        <v>10274</v>
      </c>
      <c r="C4006" s="58" t="s">
        <v>108</v>
      </c>
      <c r="D4006" s="60">
        <v>83.46</v>
      </c>
    </row>
    <row r="4007" spans="1:4" ht="13.5" x14ac:dyDescent="0.25">
      <c r="A4007" s="58">
        <v>89774</v>
      </c>
      <c r="B4007" s="58" t="s">
        <v>10275</v>
      </c>
      <c r="C4007" s="58" t="s">
        <v>130</v>
      </c>
      <c r="D4007" s="60">
        <v>12.91</v>
      </c>
    </row>
    <row r="4008" spans="1:4" ht="13.5" x14ac:dyDescent="0.25">
      <c r="A4008" s="58">
        <v>89776</v>
      </c>
      <c r="B4008" s="58" t="s">
        <v>10276</v>
      </c>
      <c r="C4008" s="58" t="s">
        <v>130</v>
      </c>
      <c r="D4008" s="60">
        <v>22.74</v>
      </c>
    </row>
    <row r="4009" spans="1:4" ht="13.5" x14ac:dyDescent="0.25">
      <c r="A4009" s="58">
        <v>89777</v>
      </c>
      <c r="B4009" s="58" t="s">
        <v>10277</v>
      </c>
      <c r="C4009" s="58" t="s">
        <v>130</v>
      </c>
      <c r="D4009" s="60">
        <v>23.25</v>
      </c>
    </row>
    <row r="4010" spans="1:4" ht="13.5" x14ac:dyDescent="0.25">
      <c r="A4010" s="58">
        <v>89778</v>
      </c>
      <c r="B4010" s="58" t="s">
        <v>797</v>
      </c>
      <c r="C4010" s="58" t="s">
        <v>130</v>
      </c>
      <c r="D4010" s="60">
        <v>14.79</v>
      </c>
    </row>
    <row r="4011" spans="1:4" ht="13.5" x14ac:dyDescent="0.25">
      <c r="A4011" s="58">
        <v>89779</v>
      </c>
      <c r="B4011" s="58" t="s">
        <v>10278</v>
      </c>
      <c r="C4011" s="58" t="s">
        <v>130</v>
      </c>
      <c r="D4011" s="60">
        <v>30.8</v>
      </c>
    </row>
    <row r="4012" spans="1:4" ht="13.5" x14ac:dyDescent="0.25">
      <c r="A4012" s="58">
        <v>89780</v>
      </c>
      <c r="B4012" s="58" t="s">
        <v>10279</v>
      </c>
      <c r="C4012" s="58" t="s">
        <v>130</v>
      </c>
      <c r="D4012" s="60">
        <v>21.72</v>
      </c>
    </row>
    <row r="4013" spans="1:4" ht="13.5" x14ac:dyDescent="0.25">
      <c r="A4013" s="58">
        <v>89781</v>
      </c>
      <c r="B4013" s="58" t="s">
        <v>10280</v>
      </c>
      <c r="C4013" s="58" t="s">
        <v>130</v>
      </c>
      <c r="D4013" s="60">
        <v>33.130000000000003</v>
      </c>
    </row>
    <row r="4014" spans="1:4" ht="13.5" x14ac:dyDescent="0.25">
      <c r="A4014" s="58">
        <v>89782</v>
      </c>
      <c r="B4014" s="58" t="s">
        <v>10281</v>
      </c>
      <c r="C4014" s="58" t="s">
        <v>130</v>
      </c>
      <c r="D4014" s="60">
        <v>12.08</v>
      </c>
    </row>
    <row r="4015" spans="1:4" ht="13.5" x14ac:dyDescent="0.25">
      <c r="A4015" s="58">
        <v>89783</v>
      </c>
      <c r="B4015" s="58" t="s">
        <v>10282</v>
      </c>
      <c r="C4015" s="58" t="s">
        <v>130</v>
      </c>
      <c r="D4015" s="60">
        <v>12.17</v>
      </c>
    </row>
    <row r="4016" spans="1:4" ht="13.5" x14ac:dyDescent="0.25">
      <c r="A4016" s="58">
        <v>89784</v>
      </c>
      <c r="B4016" s="58" t="s">
        <v>180</v>
      </c>
      <c r="C4016" s="58" t="s">
        <v>130</v>
      </c>
      <c r="D4016" s="60">
        <v>21.33</v>
      </c>
    </row>
    <row r="4017" spans="1:4" ht="13.5" x14ac:dyDescent="0.25">
      <c r="A4017" s="58">
        <v>89785</v>
      </c>
      <c r="B4017" s="58" t="s">
        <v>10283</v>
      </c>
      <c r="C4017" s="58" t="s">
        <v>130</v>
      </c>
      <c r="D4017" s="60">
        <v>23.37</v>
      </c>
    </row>
    <row r="4018" spans="1:4" ht="13.5" x14ac:dyDescent="0.25">
      <c r="A4018" s="58">
        <v>89786</v>
      </c>
      <c r="B4018" s="58" t="s">
        <v>10284</v>
      </c>
      <c r="C4018" s="58" t="s">
        <v>130</v>
      </c>
      <c r="D4018" s="60">
        <v>34.36</v>
      </c>
    </row>
    <row r="4019" spans="1:4" ht="13.5" x14ac:dyDescent="0.25">
      <c r="A4019" s="58">
        <v>89787</v>
      </c>
      <c r="B4019" s="58" t="s">
        <v>10285</v>
      </c>
      <c r="C4019" s="58" t="s">
        <v>130</v>
      </c>
      <c r="D4019" s="60">
        <v>32.75</v>
      </c>
    </row>
    <row r="4020" spans="1:4" ht="13.5" x14ac:dyDescent="0.25">
      <c r="A4020" s="58">
        <v>89788</v>
      </c>
      <c r="B4020" s="58" t="s">
        <v>10286</v>
      </c>
      <c r="C4020" s="58" t="s">
        <v>130</v>
      </c>
      <c r="D4020" s="60">
        <v>72.81</v>
      </c>
    </row>
    <row r="4021" spans="1:4" ht="13.5" x14ac:dyDescent="0.25">
      <c r="A4021" s="58">
        <v>89789</v>
      </c>
      <c r="B4021" s="58" t="s">
        <v>10287</v>
      </c>
      <c r="C4021" s="58" t="s">
        <v>130</v>
      </c>
      <c r="D4021" s="60">
        <v>61.62</v>
      </c>
    </row>
    <row r="4022" spans="1:4" ht="13.5" x14ac:dyDescent="0.25">
      <c r="A4022" s="58">
        <v>89790</v>
      </c>
      <c r="B4022" s="58" t="s">
        <v>10288</v>
      </c>
      <c r="C4022" s="58" t="s">
        <v>130</v>
      </c>
      <c r="D4022" s="60">
        <v>146.33000000000001</v>
      </c>
    </row>
    <row r="4023" spans="1:4" ht="13.5" x14ac:dyDescent="0.25">
      <c r="A4023" s="58">
        <v>89791</v>
      </c>
      <c r="B4023" s="58" t="s">
        <v>10289</v>
      </c>
      <c r="C4023" s="58" t="s">
        <v>130</v>
      </c>
      <c r="D4023" s="60">
        <v>141.27000000000001</v>
      </c>
    </row>
    <row r="4024" spans="1:4" ht="13.5" x14ac:dyDescent="0.25">
      <c r="A4024" s="58">
        <v>89792</v>
      </c>
      <c r="B4024" s="58" t="s">
        <v>10290</v>
      </c>
      <c r="C4024" s="58" t="s">
        <v>130</v>
      </c>
      <c r="D4024" s="60">
        <v>172.83</v>
      </c>
    </row>
    <row r="4025" spans="1:4" ht="13.5" x14ac:dyDescent="0.25">
      <c r="A4025" s="58">
        <v>89793</v>
      </c>
      <c r="B4025" s="58" t="s">
        <v>10291</v>
      </c>
      <c r="C4025" s="58" t="s">
        <v>130</v>
      </c>
      <c r="D4025" s="60">
        <v>204.33</v>
      </c>
    </row>
    <row r="4026" spans="1:4" ht="13.5" x14ac:dyDescent="0.25">
      <c r="A4026" s="58">
        <v>89794</v>
      </c>
      <c r="B4026" s="58" t="s">
        <v>10292</v>
      </c>
      <c r="C4026" s="58" t="s">
        <v>130</v>
      </c>
      <c r="D4026" s="60">
        <v>17.64</v>
      </c>
    </row>
    <row r="4027" spans="1:4" ht="13.5" x14ac:dyDescent="0.25">
      <c r="A4027" s="58">
        <v>89795</v>
      </c>
      <c r="B4027" s="58" t="s">
        <v>10293</v>
      </c>
      <c r="C4027" s="58" t="s">
        <v>130</v>
      </c>
      <c r="D4027" s="60">
        <v>36.17</v>
      </c>
    </row>
    <row r="4028" spans="1:4" ht="13.5" x14ac:dyDescent="0.25">
      <c r="A4028" s="58">
        <v>89796</v>
      </c>
      <c r="B4028" s="58" t="s">
        <v>256</v>
      </c>
      <c r="C4028" s="58" t="s">
        <v>130</v>
      </c>
      <c r="D4028" s="60">
        <v>38.479999999999997</v>
      </c>
    </row>
    <row r="4029" spans="1:4" ht="13.5" x14ac:dyDescent="0.25">
      <c r="A4029" s="58">
        <v>89797</v>
      </c>
      <c r="B4029" s="58" t="s">
        <v>10294</v>
      </c>
      <c r="C4029" s="58" t="s">
        <v>130</v>
      </c>
      <c r="D4029" s="60">
        <v>45.48</v>
      </c>
    </row>
    <row r="4030" spans="1:4" ht="13.5" x14ac:dyDescent="0.25">
      <c r="A4030" s="58">
        <v>89801</v>
      </c>
      <c r="B4030" s="58" t="s">
        <v>10295</v>
      </c>
      <c r="C4030" s="58" t="s">
        <v>130</v>
      </c>
      <c r="D4030" s="60">
        <v>9.15</v>
      </c>
    </row>
    <row r="4031" spans="1:4" ht="13.5" x14ac:dyDescent="0.25">
      <c r="A4031" s="58">
        <v>89802</v>
      </c>
      <c r="B4031" s="58" t="s">
        <v>10296</v>
      </c>
      <c r="C4031" s="58" t="s">
        <v>130</v>
      </c>
      <c r="D4031" s="60">
        <v>9.7799999999999994</v>
      </c>
    </row>
    <row r="4032" spans="1:4" ht="13.5" x14ac:dyDescent="0.25">
      <c r="A4032" s="58">
        <v>89803</v>
      </c>
      <c r="B4032" s="58" t="s">
        <v>10297</v>
      </c>
      <c r="C4032" s="58" t="s">
        <v>130</v>
      </c>
      <c r="D4032" s="60">
        <v>16.5</v>
      </c>
    </row>
    <row r="4033" spans="1:4" ht="13.5" x14ac:dyDescent="0.25">
      <c r="A4033" s="58">
        <v>89804</v>
      </c>
      <c r="B4033" s="58" t="s">
        <v>10298</v>
      </c>
      <c r="C4033" s="58" t="s">
        <v>130</v>
      </c>
      <c r="D4033" s="60">
        <v>18.399999999999999</v>
      </c>
    </row>
    <row r="4034" spans="1:4" ht="13.5" x14ac:dyDescent="0.25">
      <c r="A4034" s="58">
        <v>89805</v>
      </c>
      <c r="B4034" s="58" t="s">
        <v>10299</v>
      </c>
      <c r="C4034" s="58" t="s">
        <v>130</v>
      </c>
      <c r="D4034" s="60">
        <v>18.5</v>
      </c>
    </row>
    <row r="4035" spans="1:4" ht="13.5" x14ac:dyDescent="0.25">
      <c r="A4035" s="58">
        <v>89806</v>
      </c>
      <c r="B4035" s="58" t="s">
        <v>10300</v>
      </c>
      <c r="C4035" s="58" t="s">
        <v>130</v>
      </c>
      <c r="D4035" s="60">
        <v>19.350000000000001</v>
      </c>
    </row>
    <row r="4036" spans="1:4" ht="13.5" x14ac:dyDescent="0.25">
      <c r="A4036" s="58">
        <v>89807</v>
      </c>
      <c r="B4036" s="58" t="s">
        <v>10301</v>
      </c>
      <c r="C4036" s="58" t="s">
        <v>130</v>
      </c>
      <c r="D4036" s="60">
        <v>33.35</v>
      </c>
    </row>
    <row r="4037" spans="1:4" ht="13.5" x14ac:dyDescent="0.25">
      <c r="A4037" s="58">
        <v>89808</v>
      </c>
      <c r="B4037" s="58" t="s">
        <v>10302</v>
      </c>
      <c r="C4037" s="58" t="s">
        <v>130</v>
      </c>
      <c r="D4037" s="60">
        <v>51.25</v>
      </c>
    </row>
    <row r="4038" spans="1:4" ht="13.5" x14ac:dyDescent="0.25">
      <c r="A4038" s="58">
        <v>89809</v>
      </c>
      <c r="B4038" s="58" t="s">
        <v>10303</v>
      </c>
      <c r="C4038" s="58" t="s">
        <v>130</v>
      </c>
      <c r="D4038" s="60">
        <v>25.36</v>
      </c>
    </row>
    <row r="4039" spans="1:4" ht="13.5" x14ac:dyDescent="0.25">
      <c r="A4039" s="58">
        <v>89810</v>
      </c>
      <c r="B4039" s="58" t="s">
        <v>10304</v>
      </c>
      <c r="C4039" s="58" t="s">
        <v>130</v>
      </c>
      <c r="D4039" s="60">
        <v>26.09</v>
      </c>
    </row>
    <row r="4040" spans="1:4" ht="13.5" x14ac:dyDescent="0.25">
      <c r="A4040" s="58">
        <v>89811</v>
      </c>
      <c r="B4040" s="58" t="s">
        <v>10305</v>
      </c>
      <c r="C4040" s="58" t="s">
        <v>130</v>
      </c>
      <c r="D4040" s="60">
        <v>38.44</v>
      </c>
    </row>
    <row r="4041" spans="1:4" ht="13.5" x14ac:dyDescent="0.25">
      <c r="A4041" s="58">
        <v>89812</v>
      </c>
      <c r="B4041" s="58" t="s">
        <v>10306</v>
      </c>
      <c r="C4041" s="58" t="s">
        <v>130</v>
      </c>
      <c r="D4041" s="60">
        <v>68.92</v>
      </c>
    </row>
    <row r="4042" spans="1:4" ht="13.5" x14ac:dyDescent="0.25">
      <c r="A4042" s="58">
        <v>89813</v>
      </c>
      <c r="B4042" s="58" t="s">
        <v>10307</v>
      </c>
      <c r="C4042" s="58" t="s">
        <v>130</v>
      </c>
      <c r="D4042" s="60">
        <v>4.92</v>
      </c>
    </row>
    <row r="4043" spans="1:4" ht="13.5" x14ac:dyDescent="0.25">
      <c r="A4043" s="58">
        <v>89814</v>
      </c>
      <c r="B4043" s="58" t="s">
        <v>10308</v>
      </c>
      <c r="C4043" s="58" t="s">
        <v>130</v>
      </c>
      <c r="D4043" s="60">
        <v>15.83</v>
      </c>
    </row>
    <row r="4044" spans="1:4" ht="13.5" x14ac:dyDescent="0.25">
      <c r="A4044" s="58">
        <v>89815</v>
      </c>
      <c r="B4044" s="58" t="s">
        <v>10309</v>
      </c>
      <c r="C4044" s="58" t="s">
        <v>130</v>
      </c>
      <c r="D4044" s="60">
        <v>26.08</v>
      </c>
    </row>
    <row r="4045" spans="1:4" ht="13.5" x14ac:dyDescent="0.25">
      <c r="A4045" s="58">
        <v>89816</v>
      </c>
      <c r="B4045" s="58" t="s">
        <v>10310</v>
      </c>
      <c r="C4045" s="58" t="s">
        <v>130</v>
      </c>
      <c r="D4045" s="60">
        <v>38.159999999999997</v>
      </c>
    </row>
    <row r="4046" spans="1:4" ht="13.5" x14ac:dyDescent="0.25">
      <c r="A4046" s="58">
        <v>89817</v>
      </c>
      <c r="B4046" s="58" t="s">
        <v>10311</v>
      </c>
      <c r="C4046" s="58" t="s">
        <v>130</v>
      </c>
      <c r="D4046" s="60">
        <v>11.87</v>
      </c>
    </row>
    <row r="4047" spans="1:4" ht="13.5" x14ac:dyDescent="0.25">
      <c r="A4047" s="58">
        <v>89818</v>
      </c>
      <c r="B4047" s="58" t="s">
        <v>10312</v>
      </c>
      <c r="C4047" s="58" t="s">
        <v>130</v>
      </c>
      <c r="D4047" s="60">
        <v>49.39</v>
      </c>
    </row>
    <row r="4048" spans="1:4" ht="13.5" x14ac:dyDescent="0.25">
      <c r="A4048" s="58">
        <v>89819</v>
      </c>
      <c r="B4048" s="58" t="s">
        <v>10313</v>
      </c>
      <c r="C4048" s="58" t="s">
        <v>130</v>
      </c>
      <c r="D4048" s="60">
        <v>21.73</v>
      </c>
    </row>
    <row r="4049" spans="1:4" ht="13.5" x14ac:dyDescent="0.25">
      <c r="A4049" s="58">
        <v>89821</v>
      </c>
      <c r="B4049" s="58" t="s">
        <v>10314</v>
      </c>
      <c r="C4049" s="58" t="s">
        <v>130</v>
      </c>
      <c r="D4049" s="60">
        <v>15.42</v>
      </c>
    </row>
    <row r="4050" spans="1:4" ht="13.5" x14ac:dyDescent="0.25">
      <c r="A4050" s="58">
        <v>89822</v>
      </c>
      <c r="B4050" s="58" t="s">
        <v>10315</v>
      </c>
      <c r="C4050" s="58" t="s">
        <v>130</v>
      </c>
      <c r="D4050" s="60">
        <v>23.14</v>
      </c>
    </row>
    <row r="4051" spans="1:4" ht="13.5" x14ac:dyDescent="0.25">
      <c r="A4051" s="58">
        <v>89823</v>
      </c>
      <c r="B4051" s="58" t="s">
        <v>10316</v>
      </c>
      <c r="C4051" s="58" t="s">
        <v>130</v>
      </c>
      <c r="D4051" s="60">
        <v>31.43</v>
      </c>
    </row>
    <row r="4052" spans="1:4" ht="13.5" x14ac:dyDescent="0.25">
      <c r="A4052" s="58">
        <v>89824</v>
      </c>
      <c r="B4052" s="58" t="s">
        <v>10317</v>
      </c>
      <c r="C4052" s="58" t="s">
        <v>130</v>
      </c>
      <c r="D4052" s="60">
        <v>35.549999999999997</v>
      </c>
    </row>
    <row r="4053" spans="1:4" ht="13.5" x14ac:dyDescent="0.25">
      <c r="A4053" s="58">
        <v>89825</v>
      </c>
      <c r="B4053" s="58" t="s">
        <v>784</v>
      </c>
      <c r="C4053" s="58" t="s">
        <v>130</v>
      </c>
      <c r="D4053" s="60">
        <v>16.04</v>
      </c>
    </row>
    <row r="4054" spans="1:4" ht="13.5" x14ac:dyDescent="0.25">
      <c r="A4054" s="58">
        <v>89826</v>
      </c>
      <c r="B4054" s="58" t="s">
        <v>10318</v>
      </c>
      <c r="C4054" s="58" t="s">
        <v>130</v>
      </c>
      <c r="D4054" s="60">
        <v>117.91</v>
      </c>
    </row>
    <row r="4055" spans="1:4" ht="13.5" x14ac:dyDescent="0.25">
      <c r="A4055" s="58">
        <v>89827</v>
      </c>
      <c r="B4055" s="58" t="s">
        <v>10319</v>
      </c>
      <c r="C4055" s="58" t="s">
        <v>130</v>
      </c>
      <c r="D4055" s="60">
        <v>18.079999999999998</v>
      </c>
    </row>
    <row r="4056" spans="1:4" ht="13.5" x14ac:dyDescent="0.25">
      <c r="A4056" s="58">
        <v>89828</v>
      </c>
      <c r="B4056" s="58" t="s">
        <v>10320</v>
      </c>
      <c r="C4056" s="58" t="s">
        <v>130</v>
      </c>
      <c r="D4056" s="60">
        <v>55.78</v>
      </c>
    </row>
    <row r="4057" spans="1:4" ht="13.5" x14ac:dyDescent="0.25">
      <c r="A4057" s="58">
        <v>89829</v>
      </c>
      <c r="B4057" s="58" t="s">
        <v>10321</v>
      </c>
      <c r="C4057" s="58" t="s">
        <v>130</v>
      </c>
      <c r="D4057" s="60">
        <v>32.340000000000003</v>
      </c>
    </row>
    <row r="4058" spans="1:4" ht="13.5" x14ac:dyDescent="0.25">
      <c r="A4058" s="58">
        <v>89830</v>
      </c>
      <c r="B4058" s="58" t="s">
        <v>10322</v>
      </c>
      <c r="C4058" s="58" t="s">
        <v>130</v>
      </c>
      <c r="D4058" s="60">
        <v>34.15</v>
      </c>
    </row>
    <row r="4059" spans="1:4" ht="13.5" x14ac:dyDescent="0.25">
      <c r="A4059" s="58">
        <v>89831</v>
      </c>
      <c r="B4059" s="58" t="s">
        <v>10323</v>
      </c>
      <c r="C4059" s="58" t="s">
        <v>130</v>
      </c>
      <c r="D4059" s="60">
        <v>59.74</v>
      </c>
    </row>
    <row r="4060" spans="1:4" ht="13.5" x14ac:dyDescent="0.25">
      <c r="A4060" s="58">
        <v>89832</v>
      </c>
      <c r="B4060" s="58" t="s">
        <v>10324</v>
      </c>
      <c r="C4060" s="58" t="s">
        <v>130</v>
      </c>
      <c r="D4060" s="60">
        <v>37.869999999999997</v>
      </c>
    </row>
    <row r="4061" spans="1:4" ht="13.5" x14ac:dyDescent="0.25">
      <c r="A4061" s="58">
        <v>89833</v>
      </c>
      <c r="B4061" s="58" t="s">
        <v>10325</v>
      </c>
      <c r="C4061" s="58" t="s">
        <v>130</v>
      </c>
      <c r="D4061" s="60">
        <v>39.729999999999997</v>
      </c>
    </row>
    <row r="4062" spans="1:4" ht="13.5" x14ac:dyDescent="0.25">
      <c r="A4062" s="58">
        <v>89834</v>
      </c>
      <c r="B4062" s="58" t="s">
        <v>10326</v>
      </c>
      <c r="C4062" s="58" t="s">
        <v>130</v>
      </c>
      <c r="D4062" s="60">
        <v>46.73</v>
      </c>
    </row>
    <row r="4063" spans="1:4" ht="13.5" x14ac:dyDescent="0.25">
      <c r="A4063" s="58">
        <v>89835</v>
      </c>
      <c r="B4063" s="58" t="s">
        <v>10327</v>
      </c>
      <c r="C4063" s="58" t="s">
        <v>130</v>
      </c>
      <c r="D4063" s="60">
        <v>40.25</v>
      </c>
    </row>
    <row r="4064" spans="1:4" ht="13.5" x14ac:dyDescent="0.25">
      <c r="A4064" s="58">
        <v>89836</v>
      </c>
      <c r="B4064" s="58" t="s">
        <v>10328</v>
      </c>
      <c r="C4064" s="58" t="s">
        <v>130</v>
      </c>
      <c r="D4064" s="60">
        <v>185.6</v>
      </c>
    </row>
    <row r="4065" spans="1:4" ht="13.5" x14ac:dyDescent="0.25">
      <c r="A4065" s="58">
        <v>89837</v>
      </c>
      <c r="B4065" s="58" t="s">
        <v>10329</v>
      </c>
      <c r="C4065" s="58" t="s">
        <v>130</v>
      </c>
      <c r="D4065" s="60">
        <v>124.11</v>
      </c>
    </row>
    <row r="4066" spans="1:4" ht="13.5" x14ac:dyDescent="0.25">
      <c r="A4066" s="58">
        <v>89838</v>
      </c>
      <c r="B4066" s="58" t="s">
        <v>10330</v>
      </c>
      <c r="C4066" s="58" t="s">
        <v>130</v>
      </c>
      <c r="D4066" s="60">
        <v>142.01</v>
      </c>
    </row>
    <row r="4067" spans="1:4" ht="13.5" x14ac:dyDescent="0.25">
      <c r="A4067" s="58">
        <v>89839</v>
      </c>
      <c r="B4067" s="58" t="s">
        <v>10331</v>
      </c>
      <c r="C4067" s="58" t="s">
        <v>130</v>
      </c>
      <c r="D4067" s="60">
        <v>161.21</v>
      </c>
    </row>
    <row r="4068" spans="1:4" ht="13.5" x14ac:dyDescent="0.25">
      <c r="A4068" s="58">
        <v>89840</v>
      </c>
      <c r="B4068" s="58" t="s">
        <v>10332</v>
      </c>
      <c r="C4068" s="58" t="s">
        <v>130</v>
      </c>
      <c r="D4068" s="60">
        <v>167.21</v>
      </c>
    </row>
    <row r="4069" spans="1:4" ht="13.5" x14ac:dyDescent="0.25">
      <c r="A4069" s="58">
        <v>89841</v>
      </c>
      <c r="B4069" s="58" t="s">
        <v>10333</v>
      </c>
      <c r="C4069" s="58" t="s">
        <v>130</v>
      </c>
      <c r="D4069" s="60">
        <v>245.09</v>
      </c>
    </row>
    <row r="4070" spans="1:4" ht="13.5" x14ac:dyDescent="0.25">
      <c r="A4070" s="58">
        <v>89842</v>
      </c>
      <c r="B4070" s="58" t="s">
        <v>10334</v>
      </c>
      <c r="C4070" s="58" t="s">
        <v>130</v>
      </c>
      <c r="D4070" s="60">
        <v>45.92</v>
      </c>
    </row>
    <row r="4071" spans="1:4" ht="13.5" x14ac:dyDescent="0.25">
      <c r="A4071" s="58">
        <v>89844</v>
      </c>
      <c r="B4071" s="58" t="s">
        <v>10335</v>
      </c>
      <c r="C4071" s="58" t="s">
        <v>130</v>
      </c>
      <c r="D4071" s="60">
        <v>57.94</v>
      </c>
    </row>
    <row r="4072" spans="1:4" ht="13.5" x14ac:dyDescent="0.25">
      <c r="A4072" s="58">
        <v>89845</v>
      </c>
      <c r="B4072" s="58" t="s">
        <v>10336</v>
      </c>
      <c r="C4072" s="58" t="s">
        <v>130</v>
      </c>
      <c r="D4072" s="60">
        <v>91.34</v>
      </c>
    </row>
    <row r="4073" spans="1:4" ht="13.5" x14ac:dyDescent="0.25">
      <c r="A4073" s="58">
        <v>89846</v>
      </c>
      <c r="B4073" s="58" t="s">
        <v>10337</v>
      </c>
      <c r="C4073" s="58" t="s">
        <v>130</v>
      </c>
      <c r="D4073" s="60">
        <v>196.92</v>
      </c>
    </row>
    <row r="4074" spans="1:4" ht="13.5" x14ac:dyDescent="0.25">
      <c r="A4074" s="58">
        <v>89847</v>
      </c>
      <c r="B4074" s="58" t="s">
        <v>10338</v>
      </c>
      <c r="C4074" s="58" t="s">
        <v>130</v>
      </c>
      <c r="D4074" s="60">
        <v>234.91</v>
      </c>
    </row>
    <row r="4075" spans="1:4" ht="13.5" x14ac:dyDescent="0.25">
      <c r="A4075" s="58">
        <v>89850</v>
      </c>
      <c r="B4075" s="58" t="s">
        <v>10339</v>
      </c>
      <c r="C4075" s="58" t="s">
        <v>130</v>
      </c>
      <c r="D4075" s="60">
        <v>27.65</v>
      </c>
    </row>
    <row r="4076" spans="1:4" ht="13.5" x14ac:dyDescent="0.25">
      <c r="A4076" s="58">
        <v>89851</v>
      </c>
      <c r="B4076" s="58" t="s">
        <v>10340</v>
      </c>
      <c r="C4076" s="58" t="s">
        <v>130</v>
      </c>
      <c r="D4076" s="60">
        <v>28.38</v>
      </c>
    </row>
    <row r="4077" spans="1:4" ht="13.5" x14ac:dyDescent="0.25">
      <c r="A4077" s="58">
        <v>89852</v>
      </c>
      <c r="B4077" s="58" t="s">
        <v>10341</v>
      </c>
      <c r="C4077" s="58" t="s">
        <v>130</v>
      </c>
      <c r="D4077" s="60">
        <v>40.729999999999997</v>
      </c>
    </row>
    <row r="4078" spans="1:4" ht="13.5" x14ac:dyDescent="0.25">
      <c r="A4078" s="58">
        <v>89853</v>
      </c>
      <c r="B4078" s="58" t="s">
        <v>10342</v>
      </c>
      <c r="C4078" s="58" t="s">
        <v>130</v>
      </c>
      <c r="D4078" s="60">
        <v>71.209999999999994</v>
      </c>
    </row>
    <row r="4079" spans="1:4" ht="13.5" x14ac:dyDescent="0.25">
      <c r="A4079" s="58">
        <v>89854</v>
      </c>
      <c r="B4079" s="58" t="s">
        <v>10343</v>
      </c>
      <c r="C4079" s="58" t="s">
        <v>130</v>
      </c>
      <c r="D4079" s="60">
        <v>94.98</v>
      </c>
    </row>
    <row r="4080" spans="1:4" ht="13.5" x14ac:dyDescent="0.25">
      <c r="A4080" s="58">
        <v>89855</v>
      </c>
      <c r="B4080" s="58" t="s">
        <v>10344</v>
      </c>
      <c r="C4080" s="58" t="s">
        <v>130</v>
      </c>
      <c r="D4080" s="60">
        <v>99.52</v>
      </c>
    </row>
    <row r="4081" spans="1:4" ht="13.5" x14ac:dyDescent="0.25">
      <c r="A4081" s="58">
        <v>89856</v>
      </c>
      <c r="B4081" s="58" t="s">
        <v>10345</v>
      </c>
      <c r="C4081" s="58" t="s">
        <v>130</v>
      </c>
      <c r="D4081" s="60">
        <v>16.95</v>
      </c>
    </row>
    <row r="4082" spans="1:4" ht="13.5" x14ac:dyDescent="0.25">
      <c r="A4082" s="58">
        <v>89857</v>
      </c>
      <c r="B4082" s="58" t="s">
        <v>10346</v>
      </c>
      <c r="C4082" s="58" t="s">
        <v>130</v>
      </c>
      <c r="D4082" s="60">
        <v>32.96</v>
      </c>
    </row>
    <row r="4083" spans="1:4" ht="13.5" x14ac:dyDescent="0.25">
      <c r="A4083" s="58">
        <v>89860</v>
      </c>
      <c r="B4083" s="58" t="s">
        <v>10347</v>
      </c>
      <c r="C4083" s="58" t="s">
        <v>130</v>
      </c>
      <c r="D4083" s="60">
        <v>42.79</v>
      </c>
    </row>
    <row r="4084" spans="1:4" ht="13.5" x14ac:dyDescent="0.25">
      <c r="A4084" s="58">
        <v>89861</v>
      </c>
      <c r="B4084" s="58" t="s">
        <v>10348</v>
      </c>
      <c r="C4084" s="58" t="s">
        <v>130</v>
      </c>
      <c r="D4084" s="60">
        <v>49.79</v>
      </c>
    </row>
    <row r="4085" spans="1:4" ht="13.5" x14ac:dyDescent="0.25">
      <c r="A4085" s="58">
        <v>89866</v>
      </c>
      <c r="B4085" s="58" t="s">
        <v>10349</v>
      </c>
      <c r="C4085" s="58" t="s">
        <v>130</v>
      </c>
      <c r="D4085" s="60">
        <v>5.91</v>
      </c>
    </row>
    <row r="4086" spans="1:4" ht="13.5" x14ac:dyDescent="0.25">
      <c r="A4086" s="58">
        <v>89867</v>
      </c>
      <c r="B4086" s="58" t="s">
        <v>10350</v>
      </c>
      <c r="C4086" s="58" t="s">
        <v>130</v>
      </c>
      <c r="D4086" s="60">
        <v>6.69</v>
      </c>
    </row>
    <row r="4087" spans="1:4" ht="13.5" x14ac:dyDescent="0.25">
      <c r="A4087" s="58">
        <v>89868</v>
      </c>
      <c r="B4087" s="58" t="s">
        <v>10351</v>
      </c>
      <c r="C4087" s="58" t="s">
        <v>130</v>
      </c>
      <c r="D4087" s="60">
        <v>4.59</v>
      </c>
    </row>
    <row r="4088" spans="1:4" ht="13.5" x14ac:dyDescent="0.25">
      <c r="A4088" s="58">
        <v>89869</v>
      </c>
      <c r="B4088" s="58" t="s">
        <v>10352</v>
      </c>
      <c r="C4088" s="58" t="s">
        <v>130</v>
      </c>
      <c r="D4088" s="60">
        <v>8.2799999999999994</v>
      </c>
    </row>
    <row r="4089" spans="1:4" ht="13.5" x14ac:dyDescent="0.25">
      <c r="A4089" s="58">
        <v>89979</v>
      </c>
      <c r="B4089" s="58" t="s">
        <v>10353</v>
      </c>
      <c r="C4089" s="58" t="s">
        <v>130</v>
      </c>
      <c r="D4089" s="60">
        <v>22.77</v>
      </c>
    </row>
    <row r="4090" spans="1:4" ht="13.5" x14ac:dyDescent="0.25">
      <c r="A4090" s="58">
        <v>89981</v>
      </c>
      <c r="B4090" s="58" t="s">
        <v>10354</v>
      </c>
      <c r="C4090" s="58" t="s">
        <v>130</v>
      </c>
      <c r="D4090" s="60">
        <v>20.47</v>
      </c>
    </row>
    <row r="4091" spans="1:4" ht="13.5" x14ac:dyDescent="0.25">
      <c r="A4091" s="58">
        <v>90373</v>
      </c>
      <c r="B4091" s="58" t="s">
        <v>893</v>
      </c>
      <c r="C4091" s="58" t="s">
        <v>130</v>
      </c>
      <c r="D4091" s="60">
        <v>11.23</v>
      </c>
    </row>
    <row r="4092" spans="1:4" ht="13.5" x14ac:dyDescent="0.25">
      <c r="A4092" s="58">
        <v>90374</v>
      </c>
      <c r="B4092" s="58" t="s">
        <v>10355</v>
      </c>
      <c r="C4092" s="58" t="s">
        <v>130</v>
      </c>
      <c r="D4092" s="60">
        <v>19.52</v>
      </c>
    </row>
    <row r="4093" spans="1:4" ht="13.5" x14ac:dyDescent="0.25">
      <c r="A4093" s="58">
        <v>92287</v>
      </c>
      <c r="B4093" s="58" t="s">
        <v>10356</v>
      </c>
      <c r="C4093" s="58" t="s">
        <v>130</v>
      </c>
      <c r="D4093" s="60">
        <v>16.170000000000002</v>
      </c>
    </row>
    <row r="4094" spans="1:4" ht="13.5" x14ac:dyDescent="0.25">
      <c r="A4094" s="58">
        <v>92288</v>
      </c>
      <c r="B4094" s="58" t="s">
        <v>10357</v>
      </c>
      <c r="C4094" s="58" t="s">
        <v>130</v>
      </c>
      <c r="D4094" s="60">
        <v>25.75</v>
      </c>
    </row>
    <row r="4095" spans="1:4" ht="13.5" x14ac:dyDescent="0.25">
      <c r="A4095" s="58">
        <v>92289</v>
      </c>
      <c r="B4095" s="58" t="s">
        <v>10358</v>
      </c>
      <c r="C4095" s="58" t="s">
        <v>130</v>
      </c>
      <c r="D4095" s="60">
        <v>46.22</v>
      </c>
    </row>
    <row r="4096" spans="1:4" ht="13.5" x14ac:dyDescent="0.25">
      <c r="A4096" s="58">
        <v>92290</v>
      </c>
      <c r="B4096" s="58" t="s">
        <v>10359</v>
      </c>
      <c r="C4096" s="58" t="s">
        <v>130</v>
      </c>
      <c r="D4096" s="60">
        <v>70.48</v>
      </c>
    </row>
    <row r="4097" spans="1:4" ht="13.5" x14ac:dyDescent="0.25">
      <c r="A4097" s="58">
        <v>92291</v>
      </c>
      <c r="B4097" s="58" t="s">
        <v>10360</v>
      </c>
      <c r="C4097" s="58" t="s">
        <v>130</v>
      </c>
      <c r="D4097" s="60">
        <v>109.65</v>
      </c>
    </row>
    <row r="4098" spans="1:4" ht="13.5" x14ac:dyDescent="0.25">
      <c r="A4098" s="58">
        <v>92292</v>
      </c>
      <c r="B4098" s="58" t="s">
        <v>10361</v>
      </c>
      <c r="C4098" s="58" t="s">
        <v>130</v>
      </c>
      <c r="D4098" s="60">
        <v>344.02</v>
      </c>
    </row>
    <row r="4099" spans="1:4" ht="13.5" x14ac:dyDescent="0.25">
      <c r="A4099" s="58">
        <v>92293</v>
      </c>
      <c r="B4099" s="58" t="s">
        <v>10362</v>
      </c>
      <c r="C4099" s="58" t="s">
        <v>130</v>
      </c>
      <c r="D4099" s="60">
        <v>9.1</v>
      </c>
    </row>
    <row r="4100" spans="1:4" ht="13.5" x14ac:dyDescent="0.25">
      <c r="A4100" s="58">
        <v>92294</v>
      </c>
      <c r="B4100" s="58" t="s">
        <v>10363</v>
      </c>
      <c r="C4100" s="58" t="s">
        <v>130</v>
      </c>
      <c r="D4100" s="60">
        <v>15.62</v>
      </c>
    </row>
    <row r="4101" spans="1:4" ht="13.5" x14ac:dyDescent="0.25">
      <c r="A4101" s="58">
        <v>92295</v>
      </c>
      <c r="B4101" s="58" t="s">
        <v>10364</v>
      </c>
      <c r="C4101" s="58" t="s">
        <v>130</v>
      </c>
      <c r="D4101" s="60">
        <v>29.94</v>
      </c>
    </row>
    <row r="4102" spans="1:4" ht="13.5" x14ac:dyDescent="0.25">
      <c r="A4102" s="58">
        <v>92296</v>
      </c>
      <c r="B4102" s="58" t="s">
        <v>10365</v>
      </c>
      <c r="C4102" s="58" t="s">
        <v>130</v>
      </c>
      <c r="D4102" s="60">
        <v>39.79</v>
      </c>
    </row>
    <row r="4103" spans="1:4" ht="13.5" x14ac:dyDescent="0.25">
      <c r="A4103" s="58">
        <v>92297</v>
      </c>
      <c r="B4103" s="58" t="s">
        <v>10366</v>
      </c>
      <c r="C4103" s="58" t="s">
        <v>130</v>
      </c>
      <c r="D4103" s="60">
        <v>62.06</v>
      </c>
    </row>
    <row r="4104" spans="1:4" ht="13.5" x14ac:dyDescent="0.25">
      <c r="A4104" s="58">
        <v>92298</v>
      </c>
      <c r="B4104" s="58" t="s">
        <v>10367</v>
      </c>
      <c r="C4104" s="58" t="s">
        <v>130</v>
      </c>
      <c r="D4104" s="60">
        <v>176.81</v>
      </c>
    </row>
    <row r="4105" spans="1:4" ht="13.5" x14ac:dyDescent="0.25">
      <c r="A4105" s="58">
        <v>92299</v>
      </c>
      <c r="B4105" s="58" t="s">
        <v>10368</v>
      </c>
      <c r="C4105" s="58" t="s">
        <v>130</v>
      </c>
      <c r="D4105" s="60">
        <v>21.26</v>
      </c>
    </row>
    <row r="4106" spans="1:4" ht="13.5" x14ac:dyDescent="0.25">
      <c r="A4106" s="58">
        <v>92300</v>
      </c>
      <c r="B4106" s="58" t="s">
        <v>10369</v>
      </c>
      <c r="C4106" s="58" t="s">
        <v>130</v>
      </c>
      <c r="D4106" s="60">
        <v>32.659999999999997</v>
      </c>
    </row>
    <row r="4107" spans="1:4" ht="13.5" x14ac:dyDescent="0.25">
      <c r="A4107" s="58">
        <v>92301</v>
      </c>
      <c r="B4107" s="58" t="s">
        <v>10370</v>
      </c>
      <c r="C4107" s="58" t="s">
        <v>130</v>
      </c>
      <c r="D4107" s="60">
        <v>65.77</v>
      </c>
    </row>
    <row r="4108" spans="1:4" ht="13.5" x14ac:dyDescent="0.25">
      <c r="A4108" s="58">
        <v>92302</v>
      </c>
      <c r="B4108" s="58" t="s">
        <v>10371</v>
      </c>
      <c r="C4108" s="58" t="s">
        <v>130</v>
      </c>
      <c r="D4108" s="60">
        <v>87.12</v>
      </c>
    </row>
    <row r="4109" spans="1:4" ht="13.5" x14ac:dyDescent="0.25">
      <c r="A4109" s="58">
        <v>92303</v>
      </c>
      <c r="B4109" s="58" t="s">
        <v>10372</v>
      </c>
      <c r="C4109" s="58" t="s">
        <v>130</v>
      </c>
      <c r="D4109" s="60">
        <v>161.19999999999999</v>
      </c>
    </row>
    <row r="4110" spans="1:4" ht="13.5" x14ac:dyDescent="0.25">
      <c r="A4110" s="58">
        <v>92304</v>
      </c>
      <c r="B4110" s="58" t="s">
        <v>10373</v>
      </c>
      <c r="C4110" s="58" t="s">
        <v>130</v>
      </c>
      <c r="D4110" s="60">
        <v>422.71</v>
      </c>
    </row>
    <row r="4111" spans="1:4" ht="13.5" x14ac:dyDescent="0.25">
      <c r="A4111" s="58">
        <v>92311</v>
      </c>
      <c r="B4111" s="58" t="s">
        <v>10374</v>
      </c>
      <c r="C4111" s="58" t="s">
        <v>130</v>
      </c>
      <c r="D4111" s="60">
        <v>11.29</v>
      </c>
    </row>
    <row r="4112" spans="1:4" ht="13.5" x14ac:dyDescent="0.25">
      <c r="A4112" s="58">
        <v>92312</v>
      </c>
      <c r="B4112" s="58" t="s">
        <v>10375</v>
      </c>
      <c r="C4112" s="58" t="s">
        <v>130</v>
      </c>
      <c r="D4112" s="60">
        <v>19.399999999999999</v>
      </c>
    </row>
    <row r="4113" spans="1:4" ht="13.5" x14ac:dyDescent="0.25">
      <c r="A4113" s="58">
        <v>92313</v>
      </c>
      <c r="B4113" s="58" t="s">
        <v>10376</v>
      </c>
      <c r="C4113" s="58" t="s">
        <v>130</v>
      </c>
      <c r="D4113" s="60">
        <v>28.73</v>
      </c>
    </row>
    <row r="4114" spans="1:4" ht="13.5" x14ac:dyDescent="0.25">
      <c r="A4114" s="58">
        <v>92314</v>
      </c>
      <c r="B4114" s="58" t="s">
        <v>10377</v>
      </c>
      <c r="C4114" s="58" t="s">
        <v>130</v>
      </c>
      <c r="D4114" s="60">
        <v>7.5</v>
      </c>
    </row>
    <row r="4115" spans="1:4" ht="13.5" x14ac:dyDescent="0.25">
      <c r="A4115" s="58">
        <v>92315</v>
      </c>
      <c r="B4115" s="58" t="s">
        <v>10378</v>
      </c>
      <c r="C4115" s="58" t="s">
        <v>130</v>
      </c>
      <c r="D4115" s="60">
        <v>11.26</v>
      </c>
    </row>
    <row r="4116" spans="1:4" ht="13.5" x14ac:dyDescent="0.25">
      <c r="A4116" s="58">
        <v>92316</v>
      </c>
      <c r="B4116" s="58" t="s">
        <v>10379</v>
      </c>
      <c r="C4116" s="58" t="s">
        <v>130</v>
      </c>
      <c r="D4116" s="60">
        <v>17.63</v>
      </c>
    </row>
    <row r="4117" spans="1:4" ht="13.5" x14ac:dyDescent="0.25">
      <c r="A4117" s="58">
        <v>92317</v>
      </c>
      <c r="B4117" s="58" t="s">
        <v>10380</v>
      </c>
      <c r="C4117" s="58" t="s">
        <v>130</v>
      </c>
      <c r="D4117" s="60">
        <v>15.8</v>
      </c>
    </row>
    <row r="4118" spans="1:4" ht="13.5" x14ac:dyDescent="0.25">
      <c r="A4118" s="58">
        <v>92318</v>
      </c>
      <c r="B4118" s="58" t="s">
        <v>10381</v>
      </c>
      <c r="C4118" s="58" t="s">
        <v>130</v>
      </c>
      <c r="D4118" s="60">
        <v>25.56</v>
      </c>
    </row>
    <row r="4119" spans="1:4" ht="13.5" x14ac:dyDescent="0.25">
      <c r="A4119" s="58">
        <v>92319</v>
      </c>
      <c r="B4119" s="58" t="s">
        <v>10382</v>
      </c>
      <c r="C4119" s="58" t="s">
        <v>130</v>
      </c>
      <c r="D4119" s="60">
        <v>36.64</v>
      </c>
    </row>
    <row r="4120" spans="1:4" ht="13.5" x14ac:dyDescent="0.25">
      <c r="A4120" s="58">
        <v>92326</v>
      </c>
      <c r="B4120" s="58" t="s">
        <v>10383</v>
      </c>
      <c r="C4120" s="58" t="s">
        <v>130</v>
      </c>
      <c r="D4120" s="60">
        <v>11.8</v>
      </c>
    </row>
    <row r="4121" spans="1:4" ht="13.5" x14ac:dyDescent="0.25">
      <c r="A4121" s="58">
        <v>92327</v>
      </c>
      <c r="B4121" s="58" t="s">
        <v>10384</v>
      </c>
      <c r="C4121" s="58" t="s">
        <v>130</v>
      </c>
      <c r="D4121" s="60">
        <v>21.79</v>
      </c>
    </row>
    <row r="4122" spans="1:4" ht="13.5" x14ac:dyDescent="0.25">
      <c r="A4122" s="58">
        <v>92328</v>
      </c>
      <c r="B4122" s="58" t="s">
        <v>10385</v>
      </c>
      <c r="C4122" s="58" t="s">
        <v>130</v>
      </c>
      <c r="D4122" s="60">
        <v>33</v>
      </c>
    </row>
    <row r="4123" spans="1:4" ht="13.5" x14ac:dyDescent="0.25">
      <c r="A4123" s="58">
        <v>92329</v>
      </c>
      <c r="B4123" s="58" t="s">
        <v>10386</v>
      </c>
      <c r="C4123" s="58" t="s">
        <v>130</v>
      </c>
      <c r="D4123" s="60">
        <v>7.63</v>
      </c>
    </row>
    <row r="4124" spans="1:4" ht="13.5" x14ac:dyDescent="0.25">
      <c r="A4124" s="58">
        <v>92330</v>
      </c>
      <c r="B4124" s="58" t="s">
        <v>10387</v>
      </c>
      <c r="C4124" s="58" t="s">
        <v>130</v>
      </c>
      <c r="D4124" s="60">
        <v>12.87</v>
      </c>
    </row>
    <row r="4125" spans="1:4" ht="13.5" x14ac:dyDescent="0.25">
      <c r="A4125" s="58">
        <v>92331</v>
      </c>
      <c r="B4125" s="58" t="s">
        <v>10388</v>
      </c>
      <c r="C4125" s="58" t="s">
        <v>130</v>
      </c>
      <c r="D4125" s="60">
        <v>20.5</v>
      </c>
    </row>
    <row r="4126" spans="1:4" ht="13.5" x14ac:dyDescent="0.25">
      <c r="A4126" s="58">
        <v>92332</v>
      </c>
      <c r="B4126" s="58" t="s">
        <v>10389</v>
      </c>
      <c r="C4126" s="58" t="s">
        <v>130</v>
      </c>
      <c r="D4126" s="60">
        <v>16.07</v>
      </c>
    </row>
    <row r="4127" spans="1:4" ht="13.5" x14ac:dyDescent="0.25">
      <c r="A4127" s="58">
        <v>92333</v>
      </c>
      <c r="B4127" s="58" t="s">
        <v>10390</v>
      </c>
      <c r="C4127" s="58" t="s">
        <v>130</v>
      </c>
      <c r="D4127" s="60">
        <v>28.76</v>
      </c>
    </row>
    <row r="4128" spans="1:4" ht="13.5" x14ac:dyDescent="0.25">
      <c r="A4128" s="58">
        <v>92334</v>
      </c>
      <c r="B4128" s="58" t="s">
        <v>10391</v>
      </c>
      <c r="C4128" s="58" t="s">
        <v>130</v>
      </c>
      <c r="D4128" s="60">
        <v>42.35</v>
      </c>
    </row>
    <row r="4129" spans="1:4" ht="13.5" x14ac:dyDescent="0.25">
      <c r="A4129" s="58">
        <v>92344</v>
      </c>
      <c r="B4129" s="58" t="s">
        <v>10392</v>
      </c>
      <c r="C4129" s="58" t="s">
        <v>130</v>
      </c>
      <c r="D4129" s="60">
        <v>50.23</v>
      </c>
    </row>
    <row r="4130" spans="1:4" ht="13.5" x14ac:dyDescent="0.25">
      <c r="A4130" s="58">
        <v>92345</v>
      </c>
      <c r="B4130" s="58" t="s">
        <v>10393</v>
      </c>
      <c r="C4130" s="58" t="s">
        <v>130</v>
      </c>
      <c r="D4130" s="60">
        <v>50.21</v>
      </c>
    </row>
    <row r="4131" spans="1:4" ht="13.5" x14ac:dyDescent="0.25">
      <c r="A4131" s="58">
        <v>92346</v>
      </c>
      <c r="B4131" s="58" t="s">
        <v>10394</v>
      </c>
      <c r="C4131" s="58" t="s">
        <v>130</v>
      </c>
      <c r="D4131" s="60">
        <v>65.8</v>
      </c>
    </row>
    <row r="4132" spans="1:4" ht="13.5" x14ac:dyDescent="0.25">
      <c r="A4132" s="58">
        <v>92347</v>
      </c>
      <c r="B4132" s="58" t="s">
        <v>10395</v>
      </c>
      <c r="C4132" s="58" t="s">
        <v>130</v>
      </c>
      <c r="D4132" s="60">
        <v>73.11</v>
      </c>
    </row>
    <row r="4133" spans="1:4" ht="13.5" x14ac:dyDescent="0.25">
      <c r="A4133" s="58">
        <v>92348</v>
      </c>
      <c r="B4133" s="58" t="s">
        <v>10396</v>
      </c>
      <c r="C4133" s="58" t="s">
        <v>130</v>
      </c>
      <c r="D4133" s="60">
        <v>92.05</v>
      </c>
    </row>
    <row r="4134" spans="1:4" ht="13.5" x14ac:dyDescent="0.25">
      <c r="A4134" s="58">
        <v>92349</v>
      </c>
      <c r="B4134" s="58" t="s">
        <v>10397</v>
      </c>
      <c r="C4134" s="58" t="s">
        <v>130</v>
      </c>
      <c r="D4134" s="60">
        <v>98.56</v>
      </c>
    </row>
    <row r="4135" spans="1:4" ht="13.5" x14ac:dyDescent="0.25">
      <c r="A4135" s="58">
        <v>92350</v>
      </c>
      <c r="B4135" s="58" t="s">
        <v>10398</v>
      </c>
      <c r="C4135" s="58" t="s">
        <v>130</v>
      </c>
      <c r="D4135" s="60">
        <v>74.66</v>
      </c>
    </row>
    <row r="4136" spans="1:4" ht="13.5" x14ac:dyDescent="0.25">
      <c r="A4136" s="58">
        <v>92351</v>
      </c>
      <c r="B4136" s="58" t="s">
        <v>10399</v>
      </c>
      <c r="C4136" s="58" t="s">
        <v>130</v>
      </c>
      <c r="D4136" s="60">
        <v>73.03</v>
      </c>
    </row>
    <row r="4137" spans="1:4" ht="13.5" x14ac:dyDescent="0.25">
      <c r="A4137" s="58">
        <v>92352</v>
      </c>
      <c r="B4137" s="58" t="s">
        <v>10400</v>
      </c>
      <c r="C4137" s="58" t="s">
        <v>130</v>
      </c>
      <c r="D4137" s="60">
        <v>112.67</v>
      </c>
    </row>
    <row r="4138" spans="1:4" ht="13.5" x14ac:dyDescent="0.25">
      <c r="A4138" s="58">
        <v>92353</v>
      </c>
      <c r="B4138" s="58" t="s">
        <v>10401</v>
      </c>
      <c r="C4138" s="58" t="s">
        <v>130</v>
      </c>
      <c r="D4138" s="60">
        <v>105.51</v>
      </c>
    </row>
    <row r="4139" spans="1:4" ht="13.5" x14ac:dyDescent="0.25">
      <c r="A4139" s="58">
        <v>92354</v>
      </c>
      <c r="B4139" s="58" t="s">
        <v>10402</v>
      </c>
      <c r="C4139" s="58" t="s">
        <v>130</v>
      </c>
      <c r="D4139" s="60">
        <v>149.19</v>
      </c>
    </row>
    <row r="4140" spans="1:4" ht="13.5" x14ac:dyDescent="0.25">
      <c r="A4140" s="58">
        <v>92355</v>
      </c>
      <c r="B4140" s="58" t="s">
        <v>10403</v>
      </c>
      <c r="C4140" s="58" t="s">
        <v>130</v>
      </c>
      <c r="D4140" s="60">
        <v>135.4</v>
      </c>
    </row>
    <row r="4141" spans="1:4" ht="13.5" x14ac:dyDescent="0.25">
      <c r="A4141" s="58">
        <v>92356</v>
      </c>
      <c r="B4141" s="58" t="s">
        <v>10404</v>
      </c>
      <c r="C4141" s="58" t="s">
        <v>130</v>
      </c>
      <c r="D4141" s="60">
        <v>97.37</v>
      </c>
    </row>
    <row r="4142" spans="1:4" ht="13.5" x14ac:dyDescent="0.25">
      <c r="A4142" s="58">
        <v>92357</v>
      </c>
      <c r="B4142" s="58" t="s">
        <v>10405</v>
      </c>
      <c r="C4142" s="58" t="s">
        <v>130</v>
      </c>
      <c r="D4142" s="60">
        <v>144.33000000000001</v>
      </c>
    </row>
    <row r="4143" spans="1:4" ht="13.5" x14ac:dyDescent="0.25">
      <c r="A4143" s="58">
        <v>92358</v>
      </c>
      <c r="B4143" s="58" t="s">
        <v>10406</v>
      </c>
      <c r="C4143" s="58" t="s">
        <v>130</v>
      </c>
      <c r="D4143" s="60">
        <v>179.27</v>
      </c>
    </row>
    <row r="4144" spans="1:4" ht="13.5" x14ac:dyDescent="0.25">
      <c r="A4144" s="58">
        <v>92369</v>
      </c>
      <c r="B4144" s="58" t="s">
        <v>10407</v>
      </c>
      <c r="C4144" s="58" t="s">
        <v>130</v>
      </c>
      <c r="D4144" s="60">
        <v>27.24</v>
      </c>
    </row>
    <row r="4145" spans="1:4" ht="13.5" x14ac:dyDescent="0.25">
      <c r="A4145" s="58">
        <v>92370</v>
      </c>
      <c r="B4145" s="58" t="s">
        <v>10408</v>
      </c>
      <c r="C4145" s="58" t="s">
        <v>130</v>
      </c>
      <c r="D4145" s="60">
        <v>28.56</v>
      </c>
    </row>
    <row r="4146" spans="1:4" ht="13.5" x14ac:dyDescent="0.25">
      <c r="A4146" s="58">
        <v>92371</v>
      </c>
      <c r="B4146" s="58" t="s">
        <v>10409</v>
      </c>
      <c r="C4146" s="58" t="s">
        <v>130</v>
      </c>
      <c r="D4146" s="60">
        <v>32.869999999999997</v>
      </c>
    </row>
    <row r="4147" spans="1:4" ht="13.5" x14ac:dyDescent="0.25">
      <c r="A4147" s="58">
        <v>92372</v>
      </c>
      <c r="B4147" s="58" t="s">
        <v>10410</v>
      </c>
      <c r="C4147" s="58" t="s">
        <v>130</v>
      </c>
      <c r="D4147" s="60">
        <v>34.090000000000003</v>
      </c>
    </row>
    <row r="4148" spans="1:4" ht="13.5" x14ac:dyDescent="0.25">
      <c r="A4148" s="58">
        <v>92373</v>
      </c>
      <c r="B4148" s="58" t="s">
        <v>10411</v>
      </c>
      <c r="C4148" s="58" t="s">
        <v>130</v>
      </c>
      <c r="D4148" s="60">
        <v>38.79</v>
      </c>
    </row>
    <row r="4149" spans="1:4" ht="13.5" x14ac:dyDescent="0.25">
      <c r="A4149" s="58">
        <v>92374</v>
      </c>
      <c r="B4149" s="58" t="s">
        <v>10412</v>
      </c>
      <c r="C4149" s="58" t="s">
        <v>130</v>
      </c>
      <c r="D4149" s="60">
        <v>39.03</v>
      </c>
    </row>
    <row r="4150" spans="1:4" ht="13.5" x14ac:dyDescent="0.25">
      <c r="A4150" s="58">
        <v>92375</v>
      </c>
      <c r="B4150" s="58" t="s">
        <v>10413</v>
      </c>
      <c r="C4150" s="58" t="s">
        <v>130</v>
      </c>
      <c r="D4150" s="60">
        <v>50.19</v>
      </c>
    </row>
    <row r="4151" spans="1:4" ht="13.5" x14ac:dyDescent="0.25">
      <c r="A4151" s="58">
        <v>92376</v>
      </c>
      <c r="B4151" s="58" t="s">
        <v>10414</v>
      </c>
      <c r="C4151" s="58" t="s">
        <v>130</v>
      </c>
      <c r="D4151" s="60">
        <v>50.17</v>
      </c>
    </row>
    <row r="4152" spans="1:4" ht="13.5" x14ac:dyDescent="0.25">
      <c r="A4152" s="58">
        <v>92377</v>
      </c>
      <c r="B4152" s="58" t="s">
        <v>10415</v>
      </c>
      <c r="C4152" s="58" t="s">
        <v>130</v>
      </c>
      <c r="D4152" s="60">
        <v>67.099999999999994</v>
      </c>
    </row>
    <row r="4153" spans="1:4" ht="13.5" x14ac:dyDescent="0.25">
      <c r="A4153" s="58">
        <v>92378</v>
      </c>
      <c r="B4153" s="58" t="s">
        <v>10416</v>
      </c>
      <c r="C4153" s="58" t="s">
        <v>130</v>
      </c>
      <c r="D4153" s="60">
        <v>74.41</v>
      </c>
    </row>
    <row r="4154" spans="1:4" ht="13.5" x14ac:dyDescent="0.25">
      <c r="A4154" s="58">
        <v>92379</v>
      </c>
      <c r="B4154" s="58" t="s">
        <v>10417</v>
      </c>
      <c r="C4154" s="58" t="s">
        <v>130</v>
      </c>
      <c r="D4154" s="60">
        <v>94.72</v>
      </c>
    </row>
    <row r="4155" spans="1:4" ht="13.5" x14ac:dyDescent="0.25">
      <c r="A4155" s="58">
        <v>92380</v>
      </c>
      <c r="B4155" s="58" t="s">
        <v>10418</v>
      </c>
      <c r="C4155" s="58" t="s">
        <v>130</v>
      </c>
      <c r="D4155" s="60">
        <v>101.23</v>
      </c>
    </row>
    <row r="4156" spans="1:4" ht="13.5" x14ac:dyDescent="0.25">
      <c r="A4156" s="58">
        <v>92381</v>
      </c>
      <c r="B4156" s="58" t="s">
        <v>10419</v>
      </c>
      <c r="C4156" s="58" t="s">
        <v>130</v>
      </c>
      <c r="D4156" s="60">
        <v>41.21</v>
      </c>
    </row>
    <row r="4157" spans="1:4" ht="13.5" x14ac:dyDescent="0.25">
      <c r="A4157" s="58">
        <v>92382</v>
      </c>
      <c r="B4157" s="58" t="s">
        <v>10420</v>
      </c>
      <c r="C4157" s="58" t="s">
        <v>130</v>
      </c>
      <c r="D4157" s="60">
        <v>39.46</v>
      </c>
    </row>
    <row r="4158" spans="1:4" ht="13.5" x14ac:dyDescent="0.25">
      <c r="A4158" s="58">
        <v>92383</v>
      </c>
      <c r="B4158" s="58" t="s">
        <v>10421</v>
      </c>
      <c r="C4158" s="58" t="s">
        <v>130</v>
      </c>
      <c r="D4158" s="60">
        <v>51.76</v>
      </c>
    </row>
    <row r="4159" spans="1:4" ht="13.5" x14ac:dyDescent="0.25">
      <c r="A4159" s="58">
        <v>92384</v>
      </c>
      <c r="B4159" s="58" t="s">
        <v>10422</v>
      </c>
      <c r="C4159" s="58" t="s">
        <v>130</v>
      </c>
      <c r="D4159" s="60">
        <v>48.29</v>
      </c>
    </row>
    <row r="4160" spans="1:4" ht="13.5" x14ac:dyDescent="0.25">
      <c r="A4160" s="58">
        <v>92385</v>
      </c>
      <c r="B4160" s="58" t="s">
        <v>10423</v>
      </c>
      <c r="C4160" s="58" t="s">
        <v>130</v>
      </c>
      <c r="D4160" s="60">
        <v>59.29</v>
      </c>
    </row>
    <row r="4161" spans="1:4" ht="13.5" x14ac:dyDescent="0.25">
      <c r="A4161" s="58">
        <v>92386</v>
      </c>
      <c r="B4161" s="58" t="s">
        <v>10424</v>
      </c>
      <c r="C4161" s="58" t="s">
        <v>130</v>
      </c>
      <c r="D4161" s="60">
        <v>56.9</v>
      </c>
    </row>
    <row r="4162" spans="1:4" ht="13.5" x14ac:dyDescent="0.25">
      <c r="A4162" s="58">
        <v>92387</v>
      </c>
      <c r="B4162" s="58" t="s">
        <v>10425</v>
      </c>
      <c r="C4162" s="58" t="s">
        <v>130</v>
      </c>
      <c r="D4162" s="60">
        <v>74.58</v>
      </c>
    </row>
    <row r="4163" spans="1:4" ht="13.5" x14ac:dyDescent="0.25">
      <c r="A4163" s="58">
        <v>92388</v>
      </c>
      <c r="B4163" s="58" t="s">
        <v>10426</v>
      </c>
      <c r="C4163" s="58" t="s">
        <v>130</v>
      </c>
      <c r="D4163" s="60">
        <v>72.95</v>
      </c>
    </row>
    <row r="4164" spans="1:4" ht="13.5" x14ac:dyDescent="0.25">
      <c r="A4164" s="58">
        <v>92389</v>
      </c>
      <c r="B4164" s="58" t="s">
        <v>10427</v>
      </c>
      <c r="C4164" s="58" t="s">
        <v>130</v>
      </c>
      <c r="D4164" s="60">
        <v>114.66</v>
      </c>
    </row>
    <row r="4165" spans="1:4" ht="13.5" x14ac:dyDescent="0.25">
      <c r="A4165" s="58">
        <v>92390</v>
      </c>
      <c r="B4165" s="58" t="s">
        <v>10428</v>
      </c>
      <c r="C4165" s="58" t="s">
        <v>130</v>
      </c>
      <c r="D4165" s="60">
        <v>107.5</v>
      </c>
    </row>
    <row r="4166" spans="1:4" ht="13.5" x14ac:dyDescent="0.25">
      <c r="A4166" s="58">
        <v>92635</v>
      </c>
      <c r="B4166" s="58" t="s">
        <v>10429</v>
      </c>
      <c r="C4166" s="58" t="s">
        <v>130</v>
      </c>
      <c r="D4166" s="60">
        <v>153.21</v>
      </c>
    </row>
    <row r="4167" spans="1:4" ht="13.5" x14ac:dyDescent="0.25">
      <c r="A4167" s="58">
        <v>92636</v>
      </c>
      <c r="B4167" s="58" t="s">
        <v>10430</v>
      </c>
      <c r="C4167" s="58" t="s">
        <v>130</v>
      </c>
      <c r="D4167" s="60">
        <v>139.41999999999999</v>
      </c>
    </row>
    <row r="4168" spans="1:4" ht="13.5" x14ac:dyDescent="0.25">
      <c r="A4168" s="58">
        <v>92637</v>
      </c>
      <c r="B4168" s="58" t="s">
        <v>10431</v>
      </c>
      <c r="C4168" s="58" t="s">
        <v>130</v>
      </c>
      <c r="D4168" s="60">
        <v>53.3</v>
      </c>
    </row>
    <row r="4169" spans="1:4" ht="13.5" x14ac:dyDescent="0.25">
      <c r="A4169" s="58">
        <v>92638</v>
      </c>
      <c r="B4169" s="58" t="s">
        <v>10432</v>
      </c>
      <c r="C4169" s="58" t="s">
        <v>130</v>
      </c>
      <c r="D4169" s="60">
        <v>64.849999999999994</v>
      </c>
    </row>
    <row r="4170" spans="1:4" ht="13.5" x14ac:dyDescent="0.25">
      <c r="A4170" s="58">
        <v>92639</v>
      </c>
      <c r="B4170" s="58" t="s">
        <v>10433</v>
      </c>
      <c r="C4170" s="58" t="s">
        <v>130</v>
      </c>
      <c r="D4170" s="60">
        <v>74.97</v>
      </c>
    </row>
    <row r="4171" spans="1:4" ht="13.5" x14ac:dyDescent="0.25">
      <c r="A4171" s="58">
        <v>92640</v>
      </c>
      <c r="B4171" s="58" t="s">
        <v>10434</v>
      </c>
      <c r="C4171" s="58" t="s">
        <v>130</v>
      </c>
      <c r="D4171" s="60">
        <v>97.25</v>
      </c>
    </row>
    <row r="4172" spans="1:4" ht="13.5" x14ac:dyDescent="0.25">
      <c r="A4172" s="58">
        <v>92642</v>
      </c>
      <c r="B4172" s="58" t="s">
        <v>10435</v>
      </c>
      <c r="C4172" s="58" t="s">
        <v>130</v>
      </c>
      <c r="D4172" s="60">
        <v>146.94</v>
      </c>
    </row>
    <row r="4173" spans="1:4" ht="13.5" x14ac:dyDescent="0.25">
      <c r="A4173" s="58">
        <v>92644</v>
      </c>
      <c r="B4173" s="58" t="s">
        <v>10436</v>
      </c>
      <c r="C4173" s="58" t="s">
        <v>130</v>
      </c>
      <c r="D4173" s="60">
        <v>184.62</v>
      </c>
    </row>
    <row r="4174" spans="1:4" ht="13.5" x14ac:dyDescent="0.25">
      <c r="A4174" s="58">
        <v>92657</v>
      </c>
      <c r="B4174" s="58" t="s">
        <v>10437</v>
      </c>
      <c r="C4174" s="58" t="s">
        <v>130</v>
      </c>
      <c r="D4174" s="60">
        <v>20.02</v>
      </c>
    </row>
    <row r="4175" spans="1:4" ht="13.5" x14ac:dyDescent="0.25">
      <c r="A4175" s="58">
        <v>92658</v>
      </c>
      <c r="B4175" s="58" t="s">
        <v>10438</v>
      </c>
      <c r="C4175" s="58" t="s">
        <v>130</v>
      </c>
      <c r="D4175" s="60">
        <v>21.34</v>
      </c>
    </row>
    <row r="4176" spans="1:4" ht="13.5" x14ac:dyDescent="0.25">
      <c r="A4176" s="58">
        <v>92659</v>
      </c>
      <c r="B4176" s="58" t="s">
        <v>10439</v>
      </c>
      <c r="C4176" s="58" t="s">
        <v>130</v>
      </c>
      <c r="D4176" s="60">
        <v>24.65</v>
      </c>
    </row>
    <row r="4177" spans="1:4" ht="13.5" x14ac:dyDescent="0.25">
      <c r="A4177" s="58">
        <v>92660</v>
      </c>
      <c r="B4177" s="58" t="s">
        <v>10440</v>
      </c>
      <c r="C4177" s="58" t="s">
        <v>130</v>
      </c>
      <c r="D4177" s="60">
        <v>25.87</v>
      </c>
    </row>
    <row r="4178" spans="1:4" ht="13.5" x14ac:dyDescent="0.25">
      <c r="A4178" s="58">
        <v>92661</v>
      </c>
      <c r="B4178" s="58" t="s">
        <v>10441</v>
      </c>
      <c r="C4178" s="58" t="s">
        <v>130</v>
      </c>
      <c r="D4178" s="60">
        <v>29.42</v>
      </c>
    </row>
    <row r="4179" spans="1:4" ht="13.5" x14ac:dyDescent="0.25">
      <c r="A4179" s="58">
        <v>92662</v>
      </c>
      <c r="B4179" s="58" t="s">
        <v>10442</v>
      </c>
      <c r="C4179" s="58" t="s">
        <v>130</v>
      </c>
      <c r="D4179" s="60">
        <v>29.66</v>
      </c>
    </row>
    <row r="4180" spans="1:4" ht="13.5" x14ac:dyDescent="0.25">
      <c r="A4180" s="58">
        <v>92663</v>
      </c>
      <c r="B4180" s="58" t="s">
        <v>10443</v>
      </c>
      <c r="C4180" s="58" t="s">
        <v>130</v>
      </c>
      <c r="D4180" s="60">
        <v>39.42</v>
      </c>
    </row>
    <row r="4181" spans="1:4" ht="13.5" x14ac:dyDescent="0.25">
      <c r="A4181" s="58">
        <v>92664</v>
      </c>
      <c r="B4181" s="58" t="s">
        <v>10444</v>
      </c>
      <c r="C4181" s="58" t="s">
        <v>130</v>
      </c>
      <c r="D4181" s="60">
        <v>39.4</v>
      </c>
    </row>
    <row r="4182" spans="1:4" ht="13.5" x14ac:dyDescent="0.25">
      <c r="A4182" s="58">
        <v>92665</v>
      </c>
      <c r="B4182" s="58" t="s">
        <v>10445</v>
      </c>
      <c r="C4182" s="58" t="s">
        <v>130</v>
      </c>
      <c r="D4182" s="60">
        <v>54.18</v>
      </c>
    </row>
    <row r="4183" spans="1:4" ht="13.5" x14ac:dyDescent="0.25">
      <c r="A4183" s="58">
        <v>92666</v>
      </c>
      <c r="B4183" s="58" t="s">
        <v>10446</v>
      </c>
      <c r="C4183" s="58" t="s">
        <v>130</v>
      </c>
      <c r="D4183" s="60">
        <v>61.49</v>
      </c>
    </row>
    <row r="4184" spans="1:4" ht="13.5" x14ac:dyDescent="0.25">
      <c r="A4184" s="58">
        <v>92667</v>
      </c>
      <c r="B4184" s="58" t="s">
        <v>10447</v>
      </c>
      <c r="C4184" s="58" t="s">
        <v>130</v>
      </c>
      <c r="D4184" s="60">
        <v>79.709999999999994</v>
      </c>
    </row>
    <row r="4185" spans="1:4" ht="13.5" x14ac:dyDescent="0.25">
      <c r="A4185" s="58">
        <v>92668</v>
      </c>
      <c r="B4185" s="58" t="s">
        <v>10448</v>
      </c>
      <c r="C4185" s="58" t="s">
        <v>130</v>
      </c>
      <c r="D4185" s="60">
        <v>86.22</v>
      </c>
    </row>
    <row r="4186" spans="1:4" ht="13.5" x14ac:dyDescent="0.25">
      <c r="A4186" s="58">
        <v>92669</v>
      </c>
      <c r="B4186" s="58" t="s">
        <v>10449</v>
      </c>
      <c r="C4186" s="58" t="s">
        <v>130</v>
      </c>
      <c r="D4186" s="60">
        <v>30.36</v>
      </c>
    </row>
    <row r="4187" spans="1:4" ht="13.5" x14ac:dyDescent="0.25">
      <c r="A4187" s="58">
        <v>92670</v>
      </c>
      <c r="B4187" s="58" t="s">
        <v>10450</v>
      </c>
      <c r="C4187" s="58" t="s">
        <v>130</v>
      </c>
      <c r="D4187" s="60">
        <v>28.61</v>
      </c>
    </row>
    <row r="4188" spans="1:4" ht="13.5" x14ac:dyDescent="0.25">
      <c r="A4188" s="58">
        <v>92671</v>
      </c>
      <c r="B4188" s="58" t="s">
        <v>10451</v>
      </c>
      <c r="C4188" s="58" t="s">
        <v>130</v>
      </c>
      <c r="D4188" s="60">
        <v>39.46</v>
      </c>
    </row>
    <row r="4189" spans="1:4" ht="13.5" x14ac:dyDescent="0.25">
      <c r="A4189" s="58">
        <v>92672</v>
      </c>
      <c r="B4189" s="58" t="s">
        <v>10452</v>
      </c>
      <c r="C4189" s="58" t="s">
        <v>130</v>
      </c>
      <c r="D4189" s="60">
        <v>35.99</v>
      </c>
    </row>
    <row r="4190" spans="1:4" ht="13.5" x14ac:dyDescent="0.25">
      <c r="A4190" s="58">
        <v>92673</v>
      </c>
      <c r="B4190" s="58" t="s">
        <v>10453</v>
      </c>
      <c r="C4190" s="58" t="s">
        <v>130</v>
      </c>
      <c r="D4190" s="60">
        <v>45.26</v>
      </c>
    </row>
    <row r="4191" spans="1:4" ht="13.5" x14ac:dyDescent="0.25">
      <c r="A4191" s="58">
        <v>92674</v>
      </c>
      <c r="B4191" s="58" t="s">
        <v>10454</v>
      </c>
      <c r="C4191" s="58" t="s">
        <v>130</v>
      </c>
      <c r="D4191" s="60">
        <v>42.87</v>
      </c>
    </row>
    <row r="4192" spans="1:4" ht="13.5" x14ac:dyDescent="0.25">
      <c r="A4192" s="58">
        <v>92675</v>
      </c>
      <c r="B4192" s="58" t="s">
        <v>10455</v>
      </c>
      <c r="C4192" s="58" t="s">
        <v>130</v>
      </c>
      <c r="D4192" s="60">
        <v>58.46</v>
      </c>
    </row>
    <row r="4193" spans="1:4" ht="13.5" x14ac:dyDescent="0.25">
      <c r="A4193" s="58">
        <v>92676</v>
      </c>
      <c r="B4193" s="58" t="s">
        <v>10456</v>
      </c>
      <c r="C4193" s="58" t="s">
        <v>130</v>
      </c>
      <c r="D4193" s="60">
        <v>56.83</v>
      </c>
    </row>
    <row r="4194" spans="1:4" ht="13.5" x14ac:dyDescent="0.25">
      <c r="A4194" s="58">
        <v>92677</v>
      </c>
      <c r="B4194" s="58" t="s">
        <v>10457</v>
      </c>
      <c r="C4194" s="58" t="s">
        <v>130</v>
      </c>
      <c r="D4194" s="60">
        <v>95.31</v>
      </c>
    </row>
    <row r="4195" spans="1:4" ht="13.5" x14ac:dyDescent="0.25">
      <c r="A4195" s="58">
        <v>92678</v>
      </c>
      <c r="B4195" s="58" t="s">
        <v>10458</v>
      </c>
      <c r="C4195" s="58" t="s">
        <v>130</v>
      </c>
      <c r="D4195" s="60">
        <v>88.15</v>
      </c>
    </row>
    <row r="4196" spans="1:4" ht="13.5" x14ac:dyDescent="0.25">
      <c r="A4196" s="58">
        <v>92679</v>
      </c>
      <c r="B4196" s="58" t="s">
        <v>10459</v>
      </c>
      <c r="C4196" s="58" t="s">
        <v>130</v>
      </c>
      <c r="D4196" s="60">
        <v>130.69999999999999</v>
      </c>
    </row>
    <row r="4197" spans="1:4" ht="13.5" x14ac:dyDescent="0.25">
      <c r="A4197" s="58">
        <v>92680</v>
      </c>
      <c r="B4197" s="58" t="s">
        <v>10460</v>
      </c>
      <c r="C4197" s="58" t="s">
        <v>130</v>
      </c>
      <c r="D4197" s="60">
        <v>116.91</v>
      </c>
    </row>
    <row r="4198" spans="1:4" ht="13.5" x14ac:dyDescent="0.25">
      <c r="A4198" s="58">
        <v>92681</v>
      </c>
      <c r="B4198" s="58" t="s">
        <v>10461</v>
      </c>
      <c r="C4198" s="58" t="s">
        <v>130</v>
      </c>
      <c r="D4198" s="60">
        <v>38.81</v>
      </c>
    </row>
    <row r="4199" spans="1:4" ht="13.5" x14ac:dyDescent="0.25">
      <c r="A4199" s="58">
        <v>92682</v>
      </c>
      <c r="B4199" s="58" t="s">
        <v>10462</v>
      </c>
      <c r="C4199" s="58" t="s">
        <v>130</v>
      </c>
      <c r="D4199" s="60">
        <v>48.38</v>
      </c>
    </row>
    <row r="4200" spans="1:4" ht="13.5" x14ac:dyDescent="0.25">
      <c r="A4200" s="58">
        <v>92683</v>
      </c>
      <c r="B4200" s="58" t="s">
        <v>10463</v>
      </c>
      <c r="C4200" s="58" t="s">
        <v>130</v>
      </c>
      <c r="D4200" s="60">
        <v>56.28</v>
      </c>
    </row>
    <row r="4201" spans="1:4" ht="13.5" x14ac:dyDescent="0.25">
      <c r="A4201" s="58">
        <v>92684</v>
      </c>
      <c r="B4201" s="58" t="s">
        <v>10464</v>
      </c>
      <c r="C4201" s="58" t="s">
        <v>130</v>
      </c>
      <c r="D4201" s="60">
        <v>75.73</v>
      </c>
    </row>
    <row r="4202" spans="1:4" ht="13.5" x14ac:dyDescent="0.25">
      <c r="A4202" s="58">
        <v>92685</v>
      </c>
      <c r="B4202" s="58" t="s">
        <v>10465</v>
      </c>
      <c r="C4202" s="58" t="s">
        <v>130</v>
      </c>
      <c r="D4202" s="60">
        <v>121.17</v>
      </c>
    </row>
    <row r="4203" spans="1:4" ht="13.5" x14ac:dyDescent="0.25">
      <c r="A4203" s="58">
        <v>92686</v>
      </c>
      <c r="B4203" s="58" t="s">
        <v>10466</v>
      </c>
      <c r="C4203" s="58" t="s">
        <v>130</v>
      </c>
      <c r="D4203" s="60">
        <v>154.59</v>
      </c>
    </row>
    <row r="4204" spans="1:4" ht="13.5" x14ac:dyDescent="0.25">
      <c r="A4204" s="58">
        <v>92692</v>
      </c>
      <c r="B4204" s="58" t="s">
        <v>10467</v>
      </c>
      <c r="C4204" s="58" t="s">
        <v>130</v>
      </c>
      <c r="D4204" s="60">
        <v>10.8</v>
      </c>
    </row>
    <row r="4205" spans="1:4" ht="13.5" x14ac:dyDescent="0.25">
      <c r="A4205" s="58">
        <v>92693</v>
      </c>
      <c r="B4205" s="58" t="s">
        <v>10468</v>
      </c>
      <c r="C4205" s="58" t="s">
        <v>130</v>
      </c>
      <c r="D4205" s="60">
        <v>11.09</v>
      </c>
    </row>
    <row r="4206" spans="1:4" ht="13.5" x14ac:dyDescent="0.25">
      <c r="A4206" s="58">
        <v>92694</v>
      </c>
      <c r="B4206" s="58" t="s">
        <v>10469</v>
      </c>
      <c r="C4206" s="58" t="s">
        <v>130</v>
      </c>
      <c r="D4206" s="60">
        <v>17.18</v>
      </c>
    </row>
    <row r="4207" spans="1:4" ht="13.5" x14ac:dyDescent="0.25">
      <c r="A4207" s="58">
        <v>92695</v>
      </c>
      <c r="B4207" s="58" t="s">
        <v>10470</v>
      </c>
      <c r="C4207" s="58" t="s">
        <v>130</v>
      </c>
      <c r="D4207" s="60">
        <v>17.47</v>
      </c>
    </row>
    <row r="4208" spans="1:4" ht="13.5" x14ac:dyDescent="0.25">
      <c r="A4208" s="58">
        <v>92696</v>
      </c>
      <c r="B4208" s="58" t="s">
        <v>10471</v>
      </c>
      <c r="C4208" s="58" t="s">
        <v>130</v>
      </c>
      <c r="D4208" s="60">
        <v>26.94</v>
      </c>
    </row>
    <row r="4209" spans="1:4" ht="13.5" x14ac:dyDescent="0.25">
      <c r="A4209" s="58">
        <v>92697</v>
      </c>
      <c r="B4209" s="58" t="s">
        <v>10472</v>
      </c>
      <c r="C4209" s="58" t="s">
        <v>130</v>
      </c>
      <c r="D4209" s="60">
        <v>28.26</v>
      </c>
    </row>
    <row r="4210" spans="1:4" ht="13.5" x14ac:dyDescent="0.25">
      <c r="A4210" s="58">
        <v>92698</v>
      </c>
      <c r="B4210" s="58" t="s">
        <v>10473</v>
      </c>
      <c r="C4210" s="58" t="s">
        <v>130</v>
      </c>
      <c r="D4210" s="60">
        <v>15.94</v>
      </c>
    </row>
    <row r="4211" spans="1:4" ht="13.5" x14ac:dyDescent="0.25">
      <c r="A4211" s="58">
        <v>92699</v>
      </c>
      <c r="B4211" s="58" t="s">
        <v>10474</v>
      </c>
      <c r="C4211" s="58" t="s">
        <v>130</v>
      </c>
      <c r="D4211" s="60">
        <v>14.99</v>
      </c>
    </row>
    <row r="4212" spans="1:4" ht="13.5" x14ac:dyDescent="0.25">
      <c r="A4212" s="58">
        <v>92700</v>
      </c>
      <c r="B4212" s="58" t="s">
        <v>10475</v>
      </c>
      <c r="C4212" s="58" t="s">
        <v>130</v>
      </c>
      <c r="D4212" s="60">
        <v>26.07</v>
      </c>
    </row>
    <row r="4213" spans="1:4" ht="13.5" x14ac:dyDescent="0.25">
      <c r="A4213" s="58">
        <v>92701</v>
      </c>
      <c r="B4213" s="58" t="s">
        <v>10476</v>
      </c>
      <c r="C4213" s="58" t="s">
        <v>130</v>
      </c>
      <c r="D4213" s="60">
        <v>24.65</v>
      </c>
    </row>
    <row r="4214" spans="1:4" ht="13.5" x14ac:dyDescent="0.25">
      <c r="A4214" s="58">
        <v>92702</v>
      </c>
      <c r="B4214" s="58" t="s">
        <v>10477</v>
      </c>
      <c r="C4214" s="58" t="s">
        <v>130</v>
      </c>
      <c r="D4214" s="60">
        <v>40.79</v>
      </c>
    </row>
    <row r="4215" spans="1:4" ht="13.5" x14ac:dyDescent="0.25">
      <c r="A4215" s="58">
        <v>92703</v>
      </c>
      <c r="B4215" s="58" t="s">
        <v>10478</v>
      </c>
      <c r="C4215" s="58" t="s">
        <v>130</v>
      </c>
      <c r="D4215" s="60">
        <v>39.04</v>
      </c>
    </row>
    <row r="4216" spans="1:4" ht="13.5" x14ac:dyDescent="0.25">
      <c r="A4216" s="58">
        <v>92704</v>
      </c>
      <c r="B4216" s="58" t="s">
        <v>10479</v>
      </c>
      <c r="C4216" s="58" t="s">
        <v>130</v>
      </c>
      <c r="D4216" s="60">
        <v>20.21</v>
      </c>
    </row>
    <row r="4217" spans="1:4" ht="13.5" x14ac:dyDescent="0.25">
      <c r="A4217" s="58">
        <v>92705</v>
      </c>
      <c r="B4217" s="58" t="s">
        <v>10480</v>
      </c>
      <c r="C4217" s="58" t="s">
        <v>130</v>
      </c>
      <c r="D4217" s="60">
        <v>32.590000000000003</v>
      </c>
    </row>
    <row r="4218" spans="1:4" ht="13.5" x14ac:dyDescent="0.25">
      <c r="A4218" s="58">
        <v>92706</v>
      </c>
      <c r="B4218" s="58" t="s">
        <v>10481</v>
      </c>
      <c r="C4218" s="58" t="s">
        <v>130</v>
      </c>
      <c r="D4218" s="60">
        <v>52.72</v>
      </c>
    </row>
    <row r="4219" spans="1:4" ht="13.5" x14ac:dyDescent="0.25">
      <c r="A4219" s="58">
        <v>92889</v>
      </c>
      <c r="B4219" s="58" t="s">
        <v>10482</v>
      </c>
      <c r="C4219" s="58" t="s">
        <v>130</v>
      </c>
      <c r="D4219" s="60">
        <v>97.69</v>
      </c>
    </row>
    <row r="4220" spans="1:4" ht="13.5" x14ac:dyDescent="0.25">
      <c r="A4220" s="58">
        <v>92890</v>
      </c>
      <c r="B4220" s="58" t="s">
        <v>10483</v>
      </c>
      <c r="C4220" s="58" t="s">
        <v>130</v>
      </c>
      <c r="D4220" s="60">
        <v>147.43</v>
      </c>
    </row>
    <row r="4221" spans="1:4" ht="13.5" x14ac:dyDescent="0.25">
      <c r="A4221" s="58">
        <v>92891</v>
      </c>
      <c r="B4221" s="58" t="s">
        <v>10484</v>
      </c>
      <c r="C4221" s="58" t="s">
        <v>130</v>
      </c>
      <c r="D4221" s="60">
        <v>215.55</v>
      </c>
    </row>
    <row r="4222" spans="1:4" ht="13.5" x14ac:dyDescent="0.25">
      <c r="A4222" s="58">
        <v>92892</v>
      </c>
      <c r="B4222" s="58" t="s">
        <v>10485</v>
      </c>
      <c r="C4222" s="58" t="s">
        <v>130</v>
      </c>
      <c r="D4222" s="60">
        <v>42.69</v>
      </c>
    </row>
    <row r="4223" spans="1:4" ht="13.5" x14ac:dyDescent="0.25">
      <c r="A4223" s="58">
        <v>92893</v>
      </c>
      <c r="B4223" s="58" t="s">
        <v>10486</v>
      </c>
      <c r="C4223" s="58" t="s">
        <v>130</v>
      </c>
      <c r="D4223" s="60">
        <v>60.36</v>
      </c>
    </row>
    <row r="4224" spans="1:4" ht="13.5" x14ac:dyDescent="0.25">
      <c r="A4224" s="58">
        <v>92894</v>
      </c>
      <c r="B4224" s="58" t="s">
        <v>10487</v>
      </c>
      <c r="C4224" s="58" t="s">
        <v>130</v>
      </c>
      <c r="D4224" s="60">
        <v>72</v>
      </c>
    </row>
    <row r="4225" spans="1:4" ht="13.5" x14ac:dyDescent="0.25">
      <c r="A4225" s="58">
        <v>92895</v>
      </c>
      <c r="B4225" s="58" t="s">
        <v>10488</v>
      </c>
      <c r="C4225" s="58" t="s">
        <v>130</v>
      </c>
      <c r="D4225" s="60">
        <v>97.65</v>
      </c>
    </row>
    <row r="4226" spans="1:4" ht="13.5" x14ac:dyDescent="0.25">
      <c r="A4226" s="58">
        <v>92896</v>
      </c>
      <c r="B4226" s="58" t="s">
        <v>10489</v>
      </c>
      <c r="C4226" s="58" t="s">
        <v>130</v>
      </c>
      <c r="D4226" s="60">
        <v>148.72999999999999</v>
      </c>
    </row>
    <row r="4227" spans="1:4" ht="13.5" x14ac:dyDescent="0.25">
      <c r="A4227" s="58">
        <v>92897</v>
      </c>
      <c r="B4227" s="58" t="s">
        <v>10490</v>
      </c>
      <c r="C4227" s="58" t="s">
        <v>130</v>
      </c>
      <c r="D4227" s="60">
        <v>218.22</v>
      </c>
    </row>
    <row r="4228" spans="1:4" ht="13.5" x14ac:dyDescent="0.25">
      <c r="A4228" s="58">
        <v>92898</v>
      </c>
      <c r="B4228" s="58" t="s">
        <v>10491</v>
      </c>
      <c r="C4228" s="58" t="s">
        <v>130</v>
      </c>
      <c r="D4228" s="60">
        <v>35.47</v>
      </c>
    </row>
    <row r="4229" spans="1:4" ht="13.5" x14ac:dyDescent="0.25">
      <c r="A4229" s="58">
        <v>92899</v>
      </c>
      <c r="B4229" s="58" t="s">
        <v>10492</v>
      </c>
      <c r="C4229" s="58" t="s">
        <v>130</v>
      </c>
      <c r="D4229" s="60">
        <v>52.14</v>
      </c>
    </row>
    <row r="4230" spans="1:4" ht="13.5" x14ac:dyDescent="0.25">
      <c r="A4230" s="58">
        <v>92900</v>
      </c>
      <c r="B4230" s="58" t="s">
        <v>10493</v>
      </c>
      <c r="C4230" s="58" t="s">
        <v>130</v>
      </c>
      <c r="D4230" s="60">
        <v>62.63</v>
      </c>
    </row>
    <row r="4231" spans="1:4" ht="13.5" x14ac:dyDescent="0.25">
      <c r="A4231" s="58">
        <v>92901</v>
      </c>
      <c r="B4231" s="58" t="s">
        <v>10494</v>
      </c>
      <c r="C4231" s="58" t="s">
        <v>130</v>
      </c>
      <c r="D4231" s="60">
        <v>86.88</v>
      </c>
    </row>
    <row r="4232" spans="1:4" ht="13.5" x14ac:dyDescent="0.25">
      <c r="A4232" s="58">
        <v>92902</v>
      </c>
      <c r="B4232" s="58" t="s">
        <v>10495</v>
      </c>
      <c r="C4232" s="58" t="s">
        <v>130</v>
      </c>
      <c r="D4232" s="60">
        <v>135.81</v>
      </c>
    </row>
    <row r="4233" spans="1:4" ht="13.5" x14ac:dyDescent="0.25">
      <c r="A4233" s="58">
        <v>92903</v>
      </c>
      <c r="B4233" s="58" t="s">
        <v>10496</v>
      </c>
      <c r="C4233" s="58" t="s">
        <v>130</v>
      </c>
      <c r="D4233" s="60">
        <v>203.21</v>
      </c>
    </row>
    <row r="4234" spans="1:4" ht="13.5" x14ac:dyDescent="0.25">
      <c r="A4234" s="58">
        <v>92904</v>
      </c>
      <c r="B4234" s="58" t="s">
        <v>10497</v>
      </c>
      <c r="C4234" s="58" t="s">
        <v>130</v>
      </c>
      <c r="D4234" s="60">
        <v>24.06</v>
      </c>
    </row>
    <row r="4235" spans="1:4" ht="13.5" x14ac:dyDescent="0.25">
      <c r="A4235" s="58">
        <v>92905</v>
      </c>
      <c r="B4235" s="58" t="s">
        <v>10498</v>
      </c>
      <c r="C4235" s="58" t="s">
        <v>130</v>
      </c>
      <c r="D4235" s="60">
        <v>34.49</v>
      </c>
    </row>
    <row r="4236" spans="1:4" ht="13.5" x14ac:dyDescent="0.25">
      <c r="A4236" s="58">
        <v>92906</v>
      </c>
      <c r="B4236" s="58" t="s">
        <v>10499</v>
      </c>
      <c r="C4236" s="58" t="s">
        <v>130</v>
      </c>
      <c r="D4236" s="60">
        <v>42.39</v>
      </c>
    </row>
    <row r="4237" spans="1:4" ht="13.5" x14ac:dyDescent="0.25">
      <c r="A4237" s="58">
        <v>92907</v>
      </c>
      <c r="B4237" s="58" t="s">
        <v>10500</v>
      </c>
      <c r="C4237" s="58" t="s">
        <v>130</v>
      </c>
      <c r="D4237" s="60">
        <v>52.97</v>
      </c>
    </row>
    <row r="4238" spans="1:4" ht="13.5" x14ac:dyDescent="0.25">
      <c r="A4238" s="58">
        <v>92908</v>
      </c>
      <c r="B4238" s="58" t="s">
        <v>10501</v>
      </c>
      <c r="C4238" s="58" t="s">
        <v>130</v>
      </c>
      <c r="D4238" s="60">
        <v>52.97</v>
      </c>
    </row>
    <row r="4239" spans="1:4" ht="13.5" x14ac:dyDescent="0.25">
      <c r="A4239" s="58">
        <v>92909</v>
      </c>
      <c r="B4239" s="58" t="s">
        <v>10502</v>
      </c>
      <c r="C4239" s="58" t="s">
        <v>130</v>
      </c>
      <c r="D4239" s="60">
        <v>52.97</v>
      </c>
    </row>
    <row r="4240" spans="1:4" ht="13.5" x14ac:dyDescent="0.25">
      <c r="A4240" s="58">
        <v>92910</v>
      </c>
      <c r="B4240" s="58" t="s">
        <v>10503</v>
      </c>
      <c r="C4240" s="58" t="s">
        <v>130</v>
      </c>
      <c r="D4240" s="60">
        <v>76.2</v>
      </c>
    </row>
    <row r="4241" spans="1:4" ht="13.5" x14ac:dyDescent="0.25">
      <c r="A4241" s="58">
        <v>92911</v>
      </c>
      <c r="B4241" s="58" t="s">
        <v>10504</v>
      </c>
      <c r="C4241" s="58" t="s">
        <v>130</v>
      </c>
      <c r="D4241" s="60">
        <v>76.2</v>
      </c>
    </row>
    <row r="4242" spans="1:4" ht="13.5" x14ac:dyDescent="0.25">
      <c r="A4242" s="58">
        <v>92912</v>
      </c>
      <c r="B4242" s="58" t="s">
        <v>10505</v>
      </c>
      <c r="C4242" s="58" t="s">
        <v>130</v>
      </c>
      <c r="D4242" s="60">
        <v>101.69</v>
      </c>
    </row>
    <row r="4243" spans="1:4" ht="13.5" x14ac:dyDescent="0.25">
      <c r="A4243" s="58">
        <v>92913</v>
      </c>
      <c r="B4243" s="58" t="s">
        <v>10506</v>
      </c>
      <c r="C4243" s="58" t="s">
        <v>130</v>
      </c>
      <c r="D4243" s="60">
        <v>103.95</v>
      </c>
    </row>
    <row r="4244" spans="1:4" ht="13.5" x14ac:dyDescent="0.25">
      <c r="A4244" s="58">
        <v>92914</v>
      </c>
      <c r="B4244" s="58" t="s">
        <v>10507</v>
      </c>
      <c r="C4244" s="58" t="s">
        <v>130</v>
      </c>
      <c r="D4244" s="60">
        <v>103.95</v>
      </c>
    </row>
    <row r="4245" spans="1:4" ht="13.5" x14ac:dyDescent="0.25">
      <c r="A4245" s="58">
        <v>92918</v>
      </c>
      <c r="B4245" s="58" t="s">
        <v>10508</v>
      </c>
      <c r="C4245" s="58" t="s">
        <v>130</v>
      </c>
      <c r="D4245" s="60">
        <v>28.45</v>
      </c>
    </row>
    <row r="4246" spans="1:4" ht="13.5" x14ac:dyDescent="0.25">
      <c r="A4246" s="58">
        <v>92920</v>
      </c>
      <c r="B4246" s="58" t="s">
        <v>10509</v>
      </c>
      <c r="C4246" s="58" t="s">
        <v>130</v>
      </c>
      <c r="D4246" s="60">
        <v>28.63</v>
      </c>
    </row>
    <row r="4247" spans="1:4" ht="13.5" x14ac:dyDescent="0.25">
      <c r="A4247" s="58">
        <v>92925</v>
      </c>
      <c r="B4247" s="58" t="s">
        <v>10510</v>
      </c>
      <c r="C4247" s="58" t="s">
        <v>130</v>
      </c>
      <c r="D4247" s="60">
        <v>35.07</v>
      </c>
    </row>
    <row r="4248" spans="1:4" ht="13.5" x14ac:dyDescent="0.25">
      <c r="A4248" s="58">
        <v>92926</v>
      </c>
      <c r="B4248" s="58" t="s">
        <v>10511</v>
      </c>
      <c r="C4248" s="58" t="s">
        <v>130</v>
      </c>
      <c r="D4248" s="60">
        <v>35.06</v>
      </c>
    </row>
    <row r="4249" spans="1:4" ht="13.5" x14ac:dyDescent="0.25">
      <c r="A4249" s="58">
        <v>92927</v>
      </c>
      <c r="B4249" s="58" t="s">
        <v>10512</v>
      </c>
      <c r="C4249" s="58" t="s">
        <v>130</v>
      </c>
      <c r="D4249" s="60">
        <v>35.06</v>
      </c>
    </row>
    <row r="4250" spans="1:4" ht="13.5" x14ac:dyDescent="0.25">
      <c r="A4250" s="58">
        <v>92928</v>
      </c>
      <c r="B4250" s="58" t="s">
        <v>10513</v>
      </c>
      <c r="C4250" s="58" t="s">
        <v>130</v>
      </c>
      <c r="D4250" s="60">
        <v>40.04</v>
      </c>
    </row>
    <row r="4251" spans="1:4" ht="13.5" x14ac:dyDescent="0.25">
      <c r="A4251" s="58">
        <v>92929</v>
      </c>
      <c r="B4251" s="58" t="s">
        <v>10514</v>
      </c>
      <c r="C4251" s="58" t="s">
        <v>130</v>
      </c>
      <c r="D4251" s="60">
        <v>40.04</v>
      </c>
    </row>
    <row r="4252" spans="1:4" ht="13.5" x14ac:dyDescent="0.25">
      <c r="A4252" s="58">
        <v>92930</v>
      </c>
      <c r="B4252" s="58" t="s">
        <v>10515</v>
      </c>
      <c r="C4252" s="58" t="s">
        <v>130</v>
      </c>
      <c r="D4252" s="60">
        <v>40.04</v>
      </c>
    </row>
    <row r="4253" spans="1:4" ht="13.5" x14ac:dyDescent="0.25">
      <c r="A4253" s="58">
        <v>92931</v>
      </c>
      <c r="B4253" s="58" t="s">
        <v>10516</v>
      </c>
      <c r="C4253" s="58" t="s">
        <v>130</v>
      </c>
      <c r="D4253" s="60">
        <v>52.93</v>
      </c>
    </row>
    <row r="4254" spans="1:4" ht="13.5" x14ac:dyDescent="0.25">
      <c r="A4254" s="58">
        <v>92932</v>
      </c>
      <c r="B4254" s="58" t="s">
        <v>10517</v>
      </c>
      <c r="C4254" s="58" t="s">
        <v>130</v>
      </c>
      <c r="D4254" s="60">
        <v>52.93</v>
      </c>
    </row>
    <row r="4255" spans="1:4" ht="13.5" x14ac:dyDescent="0.25">
      <c r="A4255" s="58">
        <v>92933</v>
      </c>
      <c r="B4255" s="58" t="s">
        <v>10518</v>
      </c>
      <c r="C4255" s="58" t="s">
        <v>130</v>
      </c>
      <c r="D4255" s="60">
        <v>52.93</v>
      </c>
    </row>
    <row r="4256" spans="1:4" ht="13.5" x14ac:dyDescent="0.25">
      <c r="A4256" s="58">
        <v>92934</v>
      </c>
      <c r="B4256" s="58" t="s">
        <v>10519</v>
      </c>
      <c r="C4256" s="58" t="s">
        <v>130</v>
      </c>
      <c r="D4256" s="60">
        <v>77.5</v>
      </c>
    </row>
    <row r="4257" spans="1:4" ht="13.5" x14ac:dyDescent="0.25">
      <c r="A4257" s="58">
        <v>92935</v>
      </c>
      <c r="B4257" s="58" t="s">
        <v>10520</v>
      </c>
      <c r="C4257" s="58" t="s">
        <v>130</v>
      </c>
      <c r="D4257" s="60">
        <v>77.5</v>
      </c>
    </row>
    <row r="4258" spans="1:4" ht="13.5" x14ac:dyDescent="0.25">
      <c r="A4258" s="58">
        <v>92936</v>
      </c>
      <c r="B4258" s="58" t="s">
        <v>10521</v>
      </c>
      <c r="C4258" s="58" t="s">
        <v>130</v>
      </c>
      <c r="D4258" s="60">
        <v>106.62</v>
      </c>
    </row>
    <row r="4259" spans="1:4" ht="13.5" x14ac:dyDescent="0.25">
      <c r="A4259" s="58">
        <v>92937</v>
      </c>
      <c r="B4259" s="58" t="s">
        <v>10522</v>
      </c>
      <c r="C4259" s="58" t="s">
        <v>130</v>
      </c>
      <c r="D4259" s="60">
        <v>106.62</v>
      </c>
    </row>
    <row r="4260" spans="1:4" ht="13.5" x14ac:dyDescent="0.25">
      <c r="A4260" s="58">
        <v>92938</v>
      </c>
      <c r="B4260" s="58" t="s">
        <v>10523</v>
      </c>
      <c r="C4260" s="58" t="s">
        <v>130</v>
      </c>
      <c r="D4260" s="60">
        <v>21.23</v>
      </c>
    </row>
    <row r="4261" spans="1:4" ht="13.5" x14ac:dyDescent="0.25">
      <c r="A4261" s="58">
        <v>92939</v>
      </c>
      <c r="B4261" s="58" t="s">
        <v>10524</v>
      </c>
      <c r="C4261" s="58" t="s">
        <v>130</v>
      </c>
      <c r="D4261" s="60">
        <v>21.41</v>
      </c>
    </row>
    <row r="4262" spans="1:4" ht="13.5" x14ac:dyDescent="0.25">
      <c r="A4262" s="58">
        <v>92940</v>
      </c>
      <c r="B4262" s="58" t="s">
        <v>10525</v>
      </c>
      <c r="C4262" s="58" t="s">
        <v>130</v>
      </c>
      <c r="D4262" s="60">
        <v>26.85</v>
      </c>
    </row>
    <row r="4263" spans="1:4" ht="13.5" x14ac:dyDescent="0.25">
      <c r="A4263" s="58">
        <v>92941</v>
      </c>
      <c r="B4263" s="58" t="s">
        <v>10526</v>
      </c>
      <c r="C4263" s="58" t="s">
        <v>130</v>
      </c>
      <c r="D4263" s="60">
        <v>26.84</v>
      </c>
    </row>
    <row r="4264" spans="1:4" ht="13.5" x14ac:dyDescent="0.25">
      <c r="A4264" s="58">
        <v>92942</v>
      </c>
      <c r="B4264" s="58" t="s">
        <v>10527</v>
      </c>
      <c r="C4264" s="58" t="s">
        <v>130</v>
      </c>
      <c r="D4264" s="60">
        <v>26.84</v>
      </c>
    </row>
    <row r="4265" spans="1:4" ht="13.5" x14ac:dyDescent="0.25">
      <c r="A4265" s="58">
        <v>92943</v>
      </c>
      <c r="B4265" s="58" t="s">
        <v>10528</v>
      </c>
      <c r="C4265" s="58" t="s">
        <v>130</v>
      </c>
      <c r="D4265" s="60">
        <v>30.67</v>
      </c>
    </row>
    <row r="4266" spans="1:4" ht="13.5" x14ac:dyDescent="0.25">
      <c r="A4266" s="58">
        <v>92944</v>
      </c>
      <c r="B4266" s="58" t="s">
        <v>10529</v>
      </c>
      <c r="C4266" s="58" t="s">
        <v>130</v>
      </c>
      <c r="D4266" s="60">
        <v>30.67</v>
      </c>
    </row>
    <row r="4267" spans="1:4" ht="13.5" x14ac:dyDescent="0.25">
      <c r="A4267" s="58">
        <v>92945</v>
      </c>
      <c r="B4267" s="58" t="s">
        <v>10530</v>
      </c>
      <c r="C4267" s="58" t="s">
        <v>130</v>
      </c>
      <c r="D4267" s="60">
        <v>30.67</v>
      </c>
    </row>
    <row r="4268" spans="1:4" ht="13.5" x14ac:dyDescent="0.25">
      <c r="A4268" s="58">
        <v>92946</v>
      </c>
      <c r="B4268" s="58" t="s">
        <v>10531</v>
      </c>
      <c r="C4268" s="58" t="s">
        <v>130</v>
      </c>
      <c r="D4268" s="60">
        <v>42.16</v>
      </c>
    </row>
    <row r="4269" spans="1:4" ht="13.5" x14ac:dyDescent="0.25">
      <c r="A4269" s="58">
        <v>92947</v>
      </c>
      <c r="B4269" s="58" t="s">
        <v>10532</v>
      </c>
      <c r="C4269" s="58" t="s">
        <v>130</v>
      </c>
      <c r="D4269" s="60">
        <v>42.16</v>
      </c>
    </row>
    <row r="4270" spans="1:4" ht="13.5" x14ac:dyDescent="0.25">
      <c r="A4270" s="58">
        <v>92948</v>
      </c>
      <c r="B4270" s="58" t="s">
        <v>10533</v>
      </c>
      <c r="C4270" s="58" t="s">
        <v>130</v>
      </c>
      <c r="D4270" s="60">
        <v>42.16</v>
      </c>
    </row>
    <row r="4271" spans="1:4" ht="13.5" x14ac:dyDescent="0.25">
      <c r="A4271" s="58">
        <v>92949</v>
      </c>
      <c r="B4271" s="58" t="s">
        <v>10534</v>
      </c>
      <c r="C4271" s="58" t="s">
        <v>130</v>
      </c>
      <c r="D4271" s="60">
        <v>64.58</v>
      </c>
    </row>
    <row r="4272" spans="1:4" ht="13.5" x14ac:dyDescent="0.25">
      <c r="A4272" s="58">
        <v>92950</v>
      </c>
      <c r="B4272" s="58" t="s">
        <v>10535</v>
      </c>
      <c r="C4272" s="58" t="s">
        <v>130</v>
      </c>
      <c r="D4272" s="60">
        <v>64.58</v>
      </c>
    </row>
    <row r="4273" spans="1:4" ht="13.5" x14ac:dyDescent="0.25">
      <c r="A4273" s="58">
        <v>92951</v>
      </c>
      <c r="B4273" s="58" t="s">
        <v>10536</v>
      </c>
      <c r="C4273" s="58" t="s">
        <v>130</v>
      </c>
      <c r="D4273" s="60">
        <v>91.61</v>
      </c>
    </row>
    <row r="4274" spans="1:4" ht="13.5" x14ac:dyDescent="0.25">
      <c r="A4274" s="58">
        <v>92952</v>
      </c>
      <c r="B4274" s="58" t="s">
        <v>10537</v>
      </c>
      <c r="C4274" s="58" t="s">
        <v>130</v>
      </c>
      <c r="D4274" s="60">
        <v>91.61</v>
      </c>
    </row>
    <row r="4275" spans="1:4" ht="13.5" x14ac:dyDescent="0.25">
      <c r="A4275" s="58">
        <v>92953</v>
      </c>
      <c r="B4275" s="58" t="s">
        <v>10538</v>
      </c>
      <c r="C4275" s="58" t="s">
        <v>130</v>
      </c>
      <c r="D4275" s="60">
        <v>18.420000000000002</v>
      </c>
    </row>
    <row r="4276" spans="1:4" ht="13.5" x14ac:dyDescent="0.25">
      <c r="A4276" s="58">
        <v>93050</v>
      </c>
      <c r="B4276" s="58" t="s">
        <v>10539</v>
      </c>
      <c r="C4276" s="58" t="s">
        <v>130</v>
      </c>
      <c r="D4276" s="60">
        <v>10.38</v>
      </c>
    </row>
    <row r="4277" spans="1:4" ht="13.5" x14ac:dyDescent="0.25">
      <c r="A4277" s="58">
        <v>93052</v>
      </c>
      <c r="B4277" s="58" t="s">
        <v>10540</v>
      </c>
      <c r="C4277" s="58" t="s">
        <v>130</v>
      </c>
      <c r="D4277" s="60">
        <v>503.71</v>
      </c>
    </row>
    <row r="4278" spans="1:4" ht="13.5" x14ac:dyDescent="0.25">
      <c r="A4278" s="58">
        <v>93054</v>
      </c>
      <c r="B4278" s="58" t="s">
        <v>10541</v>
      </c>
      <c r="C4278" s="58" t="s">
        <v>130</v>
      </c>
      <c r="D4278" s="60">
        <v>20.96</v>
      </c>
    </row>
    <row r="4279" spans="1:4" ht="13.5" x14ac:dyDescent="0.25">
      <c r="A4279" s="58">
        <v>93055</v>
      </c>
      <c r="B4279" s="58" t="s">
        <v>10542</v>
      </c>
      <c r="C4279" s="58" t="s">
        <v>130</v>
      </c>
      <c r="D4279" s="60">
        <v>43.05</v>
      </c>
    </row>
    <row r="4280" spans="1:4" ht="13.5" x14ac:dyDescent="0.25">
      <c r="A4280" s="58">
        <v>93056</v>
      </c>
      <c r="B4280" s="58" t="s">
        <v>10543</v>
      </c>
      <c r="C4280" s="58" t="s">
        <v>130</v>
      </c>
      <c r="D4280" s="60">
        <v>15.62</v>
      </c>
    </row>
    <row r="4281" spans="1:4" ht="13.5" x14ac:dyDescent="0.25">
      <c r="A4281" s="58">
        <v>93057</v>
      </c>
      <c r="B4281" s="58" t="s">
        <v>10544</v>
      </c>
      <c r="C4281" s="58" t="s">
        <v>130</v>
      </c>
      <c r="D4281" s="60">
        <v>12.94</v>
      </c>
    </row>
    <row r="4282" spans="1:4" ht="13.5" x14ac:dyDescent="0.25">
      <c r="A4282" s="58">
        <v>93058</v>
      </c>
      <c r="B4282" s="58" t="s">
        <v>10545</v>
      </c>
      <c r="C4282" s="58" t="s">
        <v>130</v>
      </c>
      <c r="D4282" s="60">
        <v>554.03</v>
      </c>
    </row>
    <row r="4283" spans="1:4" ht="13.5" x14ac:dyDescent="0.25">
      <c r="A4283" s="58">
        <v>93059</v>
      </c>
      <c r="B4283" s="58" t="s">
        <v>10546</v>
      </c>
      <c r="C4283" s="58" t="s">
        <v>130</v>
      </c>
      <c r="D4283" s="60">
        <v>27.7</v>
      </c>
    </row>
    <row r="4284" spans="1:4" ht="13.5" x14ac:dyDescent="0.25">
      <c r="A4284" s="58">
        <v>93060</v>
      </c>
      <c r="B4284" s="58" t="s">
        <v>10547</v>
      </c>
      <c r="C4284" s="58" t="s">
        <v>130</v>
      </c>
      <c r="D4284" s="60">
        <v>75.69</v>
      </c>
    </row>
    <row r="4285" spans="1:4" ht="13.5" x14ac:dyDescent="0.25">
      <c r="A4285" s="58">
        <v>93061</v>
      </c>
      <c r="B4285" s="58" t="s">
        <v>10548</v>
      </c>
      <c r="C4285" s="58" t="s">
        <v>130</v>
      </c>
      <c r="D4285" s="60">
        <v>30.07</v>
      </c>
    </row>
    <row r="4286" spans="1:4" ht="13.5" x14ac:dyDescent="0.25">
      <c r="A4286" s="58">
        <v>93062</v>
      </c>
      <c r="B4286" s="58" t="s">
        <v>10549</v>
      </c>
      <c r="C4286" s="58" t="s">
        <v>130</v>
      </c>
      <c r="D4286" s="60">
        <v>25.32</v>
      </c>
    </row>
    <row r="4287" spans="1:4" ht="13.5" x14ac:dyDescent="0.25">
      <c r="A4287" s="58">
        <v>93063</v>
      </c>
      <c r="B4287" s="58" t="s">
        <v>10550</v>
      </c>
      <c r="C4287" s="58" t="s">
        <v>130</v>
      </c>
      <c r="D4287" s="60">
        <v>634.79</v>
      </c>
    </row>
    <row r="4288" spans="1:4" ht="13.5" x14ac:dyDescent="0.25">
      <c r="A4288" s="58">
        <v>93064</v>
      </c>
      <c r="B4288" s="58" t="s">
        <v>10551</v>
      </c>
      <c r="C4288" s="58" t="s">
        <v>130</v>
      </c>
      <c r="D4288" s="60">
        <v>46.45</v>
      </c>
    </row>
    <row r="4289" spans="1:4" ht="13.5" x14ac:dyDescent="0.25">
      <c r="A4289" s="58">
        <v>93065</v>
      </c>
      <c r="B4289" s="58" t="s">
        <v>10552</v>
      </c>
      <c r="C4289" s="58" t="s">
        <v>130</v>
      </c>
      <c r="D4289" s="60">
        <v>41.7</v>
      </c>
    </row>
    <row r="4290" spans="1:4" ht="13.5" x14ac:dyDescent="0.25">
      <c r="A4290" s="58">
        <v>93066</v>
      </c>
      <c r="B4290" s="58" t="s">
        <v>10553</v>
      </c>
      <c r="C4290" s="58" t="s">
        <v>130</v>
      </c>
      <c r="D4290" s="60">
        <v>796.67</v>
      </c>
    </row>
    <row r="4291" spans="1:4" ht="13.5" x14ac:dyDescent="0.25">
      <c r="A4291" s="58">
        <v>93067</v>
      </c>
      <c r="B4291" s="58" t="s">
        <v>10554</v>
      </c>
      <c r="C4291" s="58" t="s">
        <v>130</v>
      </c>
      <c r="D4291" s="60">
        <v>69.31</v>
      </c>
    </row>
    <row r="4292" spans="1:4" ht="13.5" x14ac:dyDescent="0.25">
      <c r="A4292" s="58">
        <v>93068</v>
      </c>
      <c r="B4292" s="58" t="s">
        <v>10555</v>
      </c>
      <c r="C4292" s="58" t="s">
        <v>130</v>
      </c>
      <c r="D4292" s="60">
        <v>58.88</v>
      </c>
    </row>
    <row r="4293" spans="1:4" ht="13.5" x14ac:dyDescent="0.25">
      <c r="A4293" s="58">
        <v>93069</v>
      </c>
      <c r="B4293" s="58" t="s">
        <v>10556</v>
      </c>
      <c r="C4293" s="58" t="s">
        <v>130</v>
      </c>
      <c r="D4293" s="61">
        <v>1104.42</v>
      </c>
    </row>
    <row r="4294" spans="1:4" ht="13.5" x14ac:dyDescent="0.25">
      <c r="A4294" s="58">
        <v>93070</v>
      </c>
      <c r="B4294" s="58" t="s">
        <v>10557</v>
      </c>
      <c r="C4294" s="58" t="s">
        <v>130</v>
      </c>
      <c r="D4294" s="60">
        <v>176.81</v>
      </c>
    </row>
    <row r="4295" spans="1:4" ht="13.5" x14ac:dyDescent="0.25">
      <c r="A4295" s="58">
        <v>93071</v>
      </c>
      <c r="B4295" s="58" t="s">
        <v>10558</v>
      </c>
      <c r="C4295" s="58" t="s">
        <v>130</v>
      </c>
      <c r="D4295" s="60">
        <v>162.56</v>
      </c>
    </row>
    <row r="4296" spans="1:4" ht="13.5" x14ac:dyDescent="0.25">
      <c r="A4296" s="58">
        <v>93072</v>
      </c>
      <c r="B4296" s="58" t="s">
        <v>10559</v>
      </c>
      <c r="C4296" s="58" t="s">
        <v>130</v>
      </c>
      <c r="D4296" s="61">
        <v>1457.69</v>
      </c>
    </row>
    <row r="4297" spans="1:4" ht="13.5" x14ac:dyDescent="0.25">
      <c r="A4297" s="58">
        <v>93074</v>
      </c>
      <c r="B4297" s="58" t="s">
        <v>10560</v>
      </c>
      <c r="C4297" s="58" t="s">
        <v>130</v>
      </c>
      <c r="D4297" s="60">
        <v>11.59</v>
      </c>
    </row>
    <row r="4298" spans="1:4" ht="13.5" x14ac:dyDescent="0.25">
      <c r="A4298" s="58">
        <v>93075</v>
      </c>
      <c r="B4298" s="58" t="s">
        <v>10561</v>
      </c>
      <c r="C4298" s="58" t="s">
        <v>130</v>
      </c>
      <c r="D4298" s="60">
        <v>18.07</v>
      </c>
    </row>
    <row r="4299" spans="1:4" ht="13.5" x14ac:dyDescent="0.25">
      <c r="A4299" s="58">
        <v>93076</v>
      </c>
      <c r="B4299" s="58" t="s">
        <v>10562</v>
      </c>
      <c r="C4299" s="58" t="s">
        <v>130</v>
      </c>
      <c r="D4299" s="60">
        <v>19.12</v>
      </c>
    </row>
    <row r="4300" spans="1:4" ht="13.5" x14ac:dyDescent="0.25">
      <c r="A4300" s="58">
        <v>93077</v>
      </c>
      <c r="B4300" s="58" t="s">
        <v>10563</v>
      </c>
      <c r="C4300" s="58" t="s">
        <v>130</v>
      </c>
      <c r="D4300" s="60">
        <v>25.89</v>
      </c>
    </row>
    <row r="4301" spans="1:4" ht="13.5" x14ac:dyDescent="0.25">
      <c r="A4301" s="58">
        <v>93078</v>
      </c>
      <c r="B4301" s="58" t="s">
        <v>10564</v>
      </c>
      <c r="C4301" s="58" t="s">
        <v>130</v>
      </c>
      <c r="D4301" s="60">
        <v>29.1</v>
      </c>
    </row>
    <row r="4302" spans="1:4" ht="13.5" x14ac:dyDescent="0.25">
      <c r="A4302" s="58">
        <v>93079</v>
      </c>
      <c r="B4302" s="58" t="s">
        <v>10565</v>
      </c>
      <c r="C4302" s="58" t="s">
        <v>130</v>
      </c>
      <c r="D4302" s="60">
        <v>27.01</v>
      </c>
    </row>
    <row r="4303" spans="1:4" ht="13.5" x14ac:dyDescent="0.25">
      <c r="A4303" s="58">
        <v>93080</v>
      </c>
      <c r="B4303" s="58" t="s">
        <v>10566</v>
      </c>
      <c r="C4303" s="58" t="s">
        <v>130</v>
      </c>
      <c r="D4303" s="60">
        <v>7.53</v>
      </c>
    </row>
    <row r="4304" spans="1:4" ht="13.5" x14ac:dyDescent="0.25">
      <c r="A4304" s="58">
        <v>93081</v>
      </c>
      <c r="B4304" s="58" t="s">
        <v>10567</v>
      </c>
      <c r="C4304" s="58" t="s">
        <v>130</v>
      </c>
      <c r="D4304" s="60">
        <v>17.22</v>
      </c>
    </row>
    <row r="4305" spans="1:4" ht="13.5" x14ac:dyDescent="0.25">
      <c r="A4305" s="58">
        <v>93082</v>
      </c>
      <c r="B4305" s="58" t="s">
        <v>10568</v>
      </c>
      <c r="C4305" s="58" t="s">
        <v>130</v>
      </c>
      <c r="D4305" s="60">
        <v>22.39</v>
      </c>
    </row>
    <row r="4306" spans="1:4" ht="13.5" x14ac:dyDescent="0.25">
      <c r="A4306" s="58">
        <v>93083</v>
      </c>
      <c r="B4306" s="58" t="s">
        <v>10569</v>
      </c>
      <c r="C4306" s="58" t="s">
        <v>130</v>
      </c>
      <c r="D4306" s="60">
        <v>435.73</v>
      </c>
    </row>
    <row r="4307" spans="1:4" ht="13.5" x14ac:dyDescent="0.25">
      <c r="A4307" s="58">
        <v>93084</v>
      </c>
      <c r="B4307" s="58" t="s">
        <v>10570</v>
      </c>
      <c r="C4307" s="58" t="s">
        <v>130</v>
      </c>
      <c r="D4307" s="60">
        <v>12.54</v>
      </c>
    </row>
    <row r="4308" spans="1:4" ht="13.5" x14ac:dyDescent="0.25">
      <c r="A4308" s="58">
        <v>93085</v>
      </c>
      <c r="B4308" s="58" t="s">
        <v>10571</v>
      </c>
      <c r="C4308" s="58" t="s">
        <v>130</v>
      </c>
      <c r="D4308" s="60">
        <v>13.12</v>
      </c>
    </row>
    <row r="4309" spans="1:4" ht="13.5" x14ac:dyDescent="0.25">
      <c r="A4309" s="58">
        <v>93086</v>
      </c>
      <c r="B4309" s="58" t="s">
        <v>10572</v>
      </c>
      <c r="C4309" s="58" t="s">
        <v>130</v>
      </c>
      <c r="D4309" s="60">
        <v>505.87</v>
      </c>
    </row>
    <row r="4310" spans="1:4" ht="13.5" x14ac:dyDescent="0.25">
      <c r="A4310" s="58">
        <v>93087</v>
      </c>
      <c r="B4310" s="58" t="s">
        <v>10573</v>
      </c>
      <c r="C4310" s="58" t="s">
        <v>130</v>
      </c>
      <c r="D4310" s="60">
        <v>18.010000000000002</v>
      </c>
    </row>
    <row r="4311" spans="1:4" ht="13.5" x14ac:dyDescent="0.25">
      <c r="A4311" s="58">
        <v>93088</v>
      </c>
      <c r="B4311" s="58" t="s">
        <v>10574</v>
      </c>
      <c r="C4311" s="58" t="s">
        <v>130</v>
      </c>
      <c r="D4311" s="60">
        <v>22.33</v>
      </c>
    </row>
    <row r="4312" spans="1:4" ht="13.5" x14ac:dyDescent="0.25">
      <c r="A4312" s="58">
        <v>93089</v>
      </c>
      <c r="B4312" s="58" t="s">
        <v>10575</v>
      </c>
      <c r="C4312" s="58" t="s">
        <v>130</v>
      </c>
      <c r="D4312" s="60">
        <v>45.21</v>
      </c>
    </row>
    <row r="4313" spans="1:4" ht="13.5" x14ac:dyDescent="0.25">
      <c r="A4313" s="58">
        <v>93090</v>
      </c>
      <c r="B4313" s="58" t="s">
        <v>10576</v>
      </c>
      <c r="C4313" s="58" t="s">
        <v>130</v>
      </c>
      <c r="D4313" s="60">
        <v>17.63</v>
      </c>
    </row>
    <row r="4314" spans="1:4" ht="13.5" x14ac:dyDescent="0.25">
      <c r="A4314" s="58">
        <v>93091</v>
      </c>
      <c r="B4314" s="58" t="s">
        <v>10577</v>
      </c>
      <c r="C4314" s="58" t="s">
        <v>130</v>
      </c>
      <c r="D4314" s="60">
        <v>15.03</v>
      </c>
    </row>
    <row r="4315" spans="1:4" ht="13.5" x14ac:dyDescent="0.25">
      <c r="A4315" s="58">
        <v>93092</v>
      </c>
      <c r="B4315" s="58" t="s">
        <v>10578</v>
      </c>
      <c r="C4315" s="58" t="s">
        <v>130</v>
      </c>
      <c r="D4315" s="60">
        <v>556.04</v>
      </c>
    </row>
    <row r="4316" spans="1:4" ht="13.5" x14ac:dyDescent="0.25">
      <c r="A4316" s="58">
        <v>93093</v>
      </c>
      <c r="B4316" s="58" t="s">
        <v>10579</v>
      </c>
      <c r="C4316" s="58" t="s">
        <v>130</v>
      </c>
      <c r="D4316" s="60">
        <v>28.72</v>
      </c>
    </row>
    <row r="4317" spans="1:4" ht="13.5" x14ac:dyDescent="0.25">
      <c r="A4317" s="58">
        <v>93094</v>
      </c>
      <c r="B4317" s="58" t="s">
        <v>10580</v>
      </c>
      <c r="C4317" s="58" t="s">
        <v>130</v>
      </c>
      <c r="D4317" s="60">
        <v>77.7</v>
      </c>
    </row>
    <row r="4318" spans="1:4" ht="13.5" x14ac:dyDescent="0.25">
      <c r="A4318" s="58">
        <v>93097</v>
      </c>
      <c r="B4318" s="58" t="s">
        <v>10581</v>
      </c>
      <c r="C4318" s="58" t="s">
        <v>130</v>
      </c>
      <c r="D4318" s="60">
        <v>11.79</v>
      </c>
    </row>
    <row r="4319" spans="1:4" ht="13.5" x14ac:dyDescent="0.25">
      <c r="A4319" s="58">
        <v>93098</v>
      </c>
      <c r="B4319" s="58" t="s">
        <v>10582</v>
      </c>
      <c r="C4319" s="58" t="s">
        <v>130</v>
      </c>
      <c r="D4319" s="60">
        <v>18.170000000000002</v>
      </c>
    </row>
    <row r="4320" spans="1:4" ht="13.5" x14ac:dyDescent="0.25">
      <c r="A4320" s="58">
        <v>93099</v>
      </c>
      <c r="B4320" s="58" t="s">
        <v>10583</v>
      </c>
      <c r="C4320" s="58" t="s">
        <v>130</v>
      </c>
      <c r="D4320" s="60">
        <v>21.51</v>
      </c>
    </row>
    <row r="4321" spans="1:4" ht="13.5" x14ac:dyDescent="0.25">
      <c r="A4321" s="58">
        <v>93100</v>
      </c>
      <c r="B4321" s="58" t="s">
        <v>10584</v>
      </c>
      <c r="C4321" s="58" t="s">
        <v>130</v>
      </c>
      <c r="D4321" s="60">
        <v>27.09</v>
      </c>
    </row>
    <row r="4322" spans="1:4" ht="13.5" x14ac:dyDescent="0.25">
      <c r="A4322" s="58">
        <v>93101</v>
      </c>
      <c r="B4322" s="58" t="s">
        <v>10585</v>
      </c>
      <c r="C4322" s="58" t="s">
        <v>130</v>
      </c>
      <c r="D4322" s="60">
        <v>30.3</v>
      </c>
    </row>
    <row r="4323" spans="1:4" ht="13.5" x14ac:dyDescent="0.25">
      <c r="A4323" s="58">
        <v>93102</v>
      </c>
      <c r="B4323" s="58" t="s">
        <v>10586</v>
      </c>
      <c r="C4323" s="58" t="s">
        <v>130</v>
      </c>
      <c r="D4323" s="60">
        <v>31.28</v>
      </c>
    </row>
    <row r="4324" spans="1:4" ht="13.5" x14ac:dyDescent="0.25">
      <c r="A4324" s="58">
        <v>93103</v>
      </c>
      <c r="B4324" s="58" t="s">
        <v>10587</v>
      </c>
      <c r="C4324" s="58" t="s">
        <v>130</v>
      </c>
      <c r="D4324" s="60">
        <v>7.66</v>
      </c>
    </row>
    <row r="4325" spans="1:4" ht="13.5" x14ac:dyDescent="0.25">
      <c r="A4325" s="58">
        <v>93104</v>
      </c>
      <c r="B4325" s="58" t="s">
        <v>10588</v>
      </c>
      <c r="C4325" s="58" t="s">
        <v>130</v>
      </c>
      <c r="D4325" s="60">
        <v>17.28</v>
      </c>
    </row>
    <row r="4326" spans="1:4" ht="13.5" x14ac:dyDescent="0.25">
      <c r="A4326" s="58">
        <v>93105</v>
      </c>
      <c r="B4326" s="58" t="s">
        <v>10589</v>
      </c>
      <c r="C4326" s="58" t="s">
        <v>130</v>
      </c>
      <c r="D4326" s="60">
        <v>22.52</v>
      </c>
    </row>
    <row r="4327" spans="1:4" ht="13.5" x14ac:dyDescent="0.25">
      <c r="A4327" s="58">
        <v>93106</v>
      </c>
      <c r="B4327" s="58" t="s">
        <v>10590</v>
      </c>
      <c r="C4327" s="58" t="s">
        <v>130</v>
      </c>
      <c r="D4327" s="60">
        <v>435.86</v>
      </c>
    </row>
    <row r="4328" spans="1:4" ht="13.5" x14ac:dyDescent="0.25">
      <c r="A4328" s="58">
        <v>93107</v>
      </c>
      <c r="B4328" s="58" t="s">
        <v>10591</v>
      </c>
      <c r="C4328" s="58" t="s">
        <v>130</v>
      </c>
      <c r="D4328" s="60">
        <v>14.15</v>
      </c>
    </row>
    <row r="4329" spans="1:4" ht="13.5" x14ac:dyDescent="0.25">
      <c r="A4329" s="58">
        <v>93108</v>
      </c>
      <c r="B4329" s="58" t="s">
        <v>10592</v>
      </c>
      <c r="C4329" s="58" t="s">
        <v>130</v>
      </c>
      <c r="D4329" s="60">
        <v>11.92</v>
      </c>
    </row>
    <row r="4330" spans="1:4" ht="13.5" x14ac:dyDescent="0.25">
      <c r="A4330" s="58">
        <v>93109</v>
      </c>
      <c r="B4330" s="58" t="s">
        <v>10593</v>
      </c>
      <c r="C4330" s="58" t="s">
        <v>130</v>
      </c>
      <c r="D4330" s="60">
        <v>507.48</v>
      </c>
    </row>
    <row r="4331" spans="1:4" ht="13.5" x14ac:dyDescent="0.25">
      <c r="A4331" s="58">
        <v>93110</v>
      </c>
      <c r="B4331" s="58" t="s">
        <v>10594</v>
      </c>
      <c r="C4331" s="58" t="s">
        <v>130</v>
      </c>
      <c r="D4331" s="60">
        <v>18.82</v>
      </c>
    </row>
    <row r="4332" spans="1:4" ht="13.5" x14ac:dyDescent="0.25">
      <c r="A4332" s="58">
        <v>93111</v>
      </c>
      <c r="B4332" s="58" t="s">
        <v>10595</v>
      </c>
      <c r="C4332" s="58" t="s">
        <v>130</v>
      </c>
      <c r="D4332" s="60">
        <v>22.84</v>
      </c>
    </row>
    <row r="4333" spans="1:4" ht="13.5" x14ac:dyDescent="0.25">
      <c r="A4333" s="58">
        <v>93112</v>
      </c>
      <c r="B4333" s="58" t="s">
        <v>10596</v>
      </c>
      <c r="C4333" s="58" t="s">
        <v>130</v>
      </c>
      <c r="D4333" s="60">
        <v>46.82</v>
      </c>
    </row>
    <row r="4334" spans="1:4" ht="13.5" x14ac:dyDescent="0.25">
      <c r="A4334" s="58">
        <v>93113</v>
      </c>
      <c r="B4334" s="58" t="s">
        <v>10597</v>
      </c>
      <c r="C4334" s="58" t="s">
        <v>130</v>
      </c>
      <c r="D4334" s="60">
        <v>20.5</v>
      </c>
    </row>
    <row r="4335" spans="1:4" ht="13.5" x14ac:dyDescent="0.25">
      <c r="A4335" s="58">
        <v>93114</v>
      </c>
      <c r="B4335" s="58" t="s">
        <v>10598</v>
      </c>
      <c r="C4335" s="58" t="s">
        <v>130</v>
      </c>
      <c r="D4335" s="60">
        <v>30.15</v>
      </c>
    </row>
    <row r="4336" spans="1:4" ht="13.5" x14ac:dyDescent="0.25">
      <c r="A4336" s="58">
        <v>93115</v>
      </c>
      <c r="B4336" s="58" t="s">
        <v>10599</v>
      </c>
      <c r="C4336" s="58" t="s">
        <v>130</v>
      </c>
      <c r="D4336" s="60">
        <v>80.569999999999993</v>
      </c>
    </row>
    <row r="4337" spans="1:4" ht="13.5" x14ac:dyDescent="0.25">
      <c r="A4337" s="58">
        <v>93116</v>
      </c>
      <c r="B4337" s="58" t="s">
        <v>10600</v>
      </c>
      <c r="C4337" s="58" t="s">
        <v>130</v>
      </c>
      <c r="D4337" s="60">
        <v>558.91</v>
      </c>
    </row>
    <row r="4338" spans="1:4" ht="13.5" x14ac:dyDescent="0.25">
      <c r="A4338" s="58">
        <v>93117</v>
      </c>
      <c r="B4338" s="58" t="s">
        <v>10601</v>
      </c>
      <c r="C4338" s="58" t="s">
        <v>130</v>
      </c>
      <c r="D4338" s="60">
        <v>55.02</v>
      </c>
    </row>
    <row r="4339" spans="1:4" ht="13.5" x14ac:dyDescent="0.25">
      <c r="A4339" s="58">
        <v>93118</v>
      </c>
      <c r="B4339" s="58" t="s">
        <v>10602</v>
      </c>
      <c r="C4339" s="58" t="s">
        <v>130</v>
      </c>
      <c r="D4339" s="60">
        <v>81.03</v>
      </c>
    </row>
    <row r="4340" spans="1:4" ht="13.5" x14ac:dyDescent="0.25">
      <c r="A4340" s="58">
        <v>93119</v>
      </c>
      <c r="B4340" s="58" t="s">
        <v>10603</v>
      </c>
      <c r="C4340" s="58" t="s">
        <v>130</v>
      </c>
      <c r="D4340" s="60">
        <v>15.89</v>
      </c>
    </row>
    <row r="4341" spans="1:4" ht="13.5" x14ac:dyDescent="0.25">
      <c r="A4341" s="58">
        <v>93120</v>
      </c>
      <c r="B4341" s="58" t="s">
        <v>10604</v>
      </c>
      <c r="C4341" s="58" t="s">
        <v>130</v>
      </c>
      <c r="D4341" s="60">
        <v>24.28</v>
      </c>
    </row>
    <row r="4342" spans="1:4" ht="13.5" x14ac:dyDescent="0.25">
      <c r="A4342" s="58">
        <v>93121</v>
      </c>
      <c r="B4342" s="58" t="s">
        <v>10605</v>
      </c>
      <c r="C4342" s="58" t="s">
        <v>130</v>
      </c>
      <c r="D4342" s="60">
        <v>27.49</v>
      </c>
    </row>
    <row r="4343" spans="1:4" ht="13.5" x14ac:dyDescent="0.25">
      <c r="A4343" s="58">
        <v>93122</v>
      </c>
      <c r="B4343" s="58" t="s">
        <v>10606</v>
      </c>
      <c r="C4343" s="58" t="s">
        <v>130</v>
      </c>
      <c r="D4343" s="60">
        <v>24.03</v>
      </c>
    </row>
    <row r="4344" spans="1:4" ht="13.5" x14ac:dyDescent="0.25">
      <c r="A4344" s="58">
        <v>93123</v>
      </c>
      <c r="B4344" s="58" t="s">
        <v>10607</v>
      </c>
      <c r="C4344" s="58" t="s">
        <v>130</v>
      </c>
      <c r="D4344" s="60">
        <v>54.65</v>
      </c>
    </row>
    <row r="4345" spans="1:4" ht="13.5" x14ac:dyDescent="0.25">
      <c r="A4345" s="58">
        <v>93124</v>
      </c>
      <c r="B4345" s="58" t="s">
        <v>10608</v>
      </c>
      <c r="C4345" s="58" t="s">
        <v>130</v>
      </c>
      <c r="D4345" s="60">
        <v>86.3</v>
      </c>
    </row>
    <row r="4346" spans="1:4" ht="13.5" x14ac:dyDescent="0.25">
      <c r="A4346" s="58">
        <v>93125</v>
      </c>
      <c r="B4346" s="58" t="s">
        <v>10609</v>
      </c>
      <c r="C4346" s="58" t="s">
        <v>130</v>
      </c>
      <c r="D4346" s="60">
        <v>127.17</v>
      </c>
    </row>
    <row r="4347" spans="1:4" ht="13.5" x14ac:dyDescent="0.25">
      <c r="A4347" s="58">
        <v>93126</v>
      </c>
      <c r="B4347" s="58" t="s">
        <v>10610</v>
      </c>
      <c r="C4347" s="58" t="s">
        <v>130</v>
      </c>
      <c r="D4347" s="60">
        <v>283.08</v>
      </c>
    </row>
    <row r="4348" spans="1:4" ht="13.5" x14ac:dyDescent="0.25">
      <c r="A4348" s="58">
        <v>93133</v>
      </c>
      <c r="B4348" s="58" t="s">
        <v>10611</v>
      </c>
      <c r="C4348" s="58" t="s">
        <v>130</v>
      </c>
      <c r="D4348" s="60">
        <v>17.27</v>
      </c>
    </row>
    <row r="4349" spans="1:4" ht="13.5" x14ac:dyDescent="0.25">
      <c r="A4349" s="58">
        <v>94465</v>
      </c>
      <c r="B4349" s="58" t="s">
        <v>10612</v>
      </c>
      <c r="C4349" s="58" t="s">
        <v>130</v>
      </c>
      <c r="D4349" s="60">
        <v>38.79</v>
      </c>
    </row>
    <row r="4350" spans="1:4" ht="13.5" x14ac:dyDescent="0.25">
      <c r="A4350" s="58">
        <v>94466</v>
      </c>
      <c r="B4350" s="58" t="s">
        <v>10613</v>
      </c>
      <c r="C4350" s="58" t="s">
        <v>130</v>
      </c>
      <c r="D4350" s="60">
        <v>38.81</v>
      </c>
    </row>
    <row r="4351" spans="1:4" ht="13.5" x14ac:dyDescent="0.25">
      <c r="A4351" s="58">
        <v>94467</v>
      </c>
      <c r="B4351" s="58" t="s">
        <v>10614</v>
      </c>
      <c r="C4351" s="58" t="s">
        <v>130</v>
      </c>
      <c r="D4351" s="60">
        <v>59.39</v>
      </c>
    </row>
    <row r="4352" spans="1:4" ht="13.5" x14ac:dyDescent="0.25">
      <c r="A4352" s="58">
        <v>94468</v>
      </c>
      <c r="B4352" s="58" t="s">
        <v>10615</v>
      </c>
      <c r="C4352" s="58" t="s">
        <v>130</v>
      </c>
      <c r="D4352" s="60">
        <v>52.08</v>
      </c>
    </row>
    <row r="4353" spans="1:4" ht="13.5" x14ac:dyDescent="0.25">
      <c r="A4353" s="58">
        <v>94469</v>
      </c>
      <c r="B4353" s="58" t="s">
        <v>10616</v>
      </c>
      <c r="C4353" s="58" t="s">
        <v>130</v>
      </c>
      <c r="D4353" s="60">
        <v>86.07</v>
      </c>
    </row>
    <row r="4354" spans="1:4" ht="13.5" x14ac:dyDescent="0.25">
      <c r="A4354" s="58">
        <v>94470</v>
      </c>
      <c r="B4354" s="58" t="s">
        <v>10617</v>
      </c>
      <c r="C4354" s="58" t="s">
        <v>130</v>
      </c>
      <c r="D4354" s="60">
        <v>79.56</v>
      </c>
    </row>
    <row r="4355" spans="1:4" ht="13.5" x14ac:dyDescent="0.25">
      <c r="A4355" s="58">
        <v>94471</v>
      </c>
      <c r="B4355" s="58" t="s">
        <v>10618</v>
      </c>
      <c r="C4355" s="58" t="s">
        <v>130</v>
      </c>
      <c r="D4355" s="60">
        <v>55.95</v>
      </c>
    </row>
    <row r="4356" spans="1:4" ht="13.5" x14ac:dyDescent="0.25">
      <c r="A4356" s="58">
        <v>94472</v>
      </c>
      <c r="B4356" s="58" t="s">
        <v>10619</v>
      </c>
      <c r="C4356" s="58" t="s">
        <v>130</v>
      </c>
      <c r="D4356" s="60">
        <v>57.58</v>
      </c>
    </row>
    <row r="4357" spans="1:4" ht="13.5" x14ac:dyDescent="0.25">
      <c r="A4357" s="58">
        <v>94473</v>
      </c>
      <c r="B4357" s="58" t="s">
        <v>10620</v>
      </c>
      <c r="C4357" s="58" t="s">
        <v>130</v>
      </c>
      <c r="D4357" s="60">
        <v>85.06</v>
      </c>
    </row>
    <row r="4358" spans="1:4" ht="13.5" x14ac:dyDescent="0.25">
      <c r="A4358" s="58">
        <v>94474</v>
      </c>
      <c r="B4358" s="58" t="s">
        <v>10621</v>
      </c>
      <c r="C4358" s="58" t="s">
        <v>130</v>
      </c>
      <c r="D4358" s="60">
        <v>92.22</v>
      </c>
    </row>
    <row r="4359" spans="1:4" ht="13.5" x14ac:dyDescent="0.25">
      <c r="A4359" s="58">
        <v>94475</v>
      </c>
      <c r="B4359" s="58" t="s">
        <v>10622</v>
      </c>
      <c r="C4359" s="58" t="s">
        <v>130</v>
      </c>
      <c r="D4359" s="60">
        <v>116.72</v>
      </c>
    </row>
    <row r="4360" spans="1:4" ht="13.5" x14ac:dyDescent="0.25">
      <c r="A4360" s="58">
        <v>94476</v>
      </c>
      <c r="B4360" s="58" t="s">
        <v>10623</v>
      </c>
      <c r="C4360" s="58" t="s">
        <v>130</v>
      </c>
      <c r="D4360" s="60">
        <v>130.51</v>
      </c>
    </row>
    <row r="4361" spans="1:4" ht="13.5" x14ac:dyDescent="0.25">
      <c r="A4361" s="58">
        <v>94477</v>
      </c>
      <c r="B4361" s="58" t="s">
        <v>10624</v>
      </c>
      <c r="C4361" s="58" t="s">
        <v>130</v>
      </c>
      <c r="D4361" s="60">
        <v>74.47</v>
      </c>
    </row>
    <row r="4362" spans="1:4" ht="13.5" x14ac:dyDescent="0.25">
      <c r="A4362" s="58">
        <v>94478</v>
      </c>
      <c r="B4362" s="58" t="s">
        <v>10625</v>
      </c>
      <c r="C4362" s="58" t="s">
        <v>130</v>
      </c>
      <c r="D4362" s="60">
        <v>116.9</v>
      </c>
    </row>
    <row r="4363" spans="1:4" ht="13.5" x14ac:dyDescent="0.25">
      <c r="A4363" s="58">
        <v>94479</v>
      </c>
      <c r="B4363" s="58" t="s">
        <v>10626</v>
      </c>
      <c r="C4363" s="58" t="s">
        <v>130</v>
      </c>
      <c r="D4363" s="60">
        <v>154.19</v>
      </c>
    </row>
    <row r="4364" spans="1:4" ht="13.5" x14ac:dyDescent="0.25">
      <c r="A4364" s="58">
        <v>94606</v>
      </c>
      <c r="B4364" s="58" t="s">
        <v>10627</v>
      </c>
      <c r="C4364" s="58" t="s">
        <v>130</v>
      </c>
      <c r="D4364" s="60">
        <v>74.02</v>
      </c>
    </row>
    <row r="4365" spans="1:4" ht="13.5" x14ac:dyDescent="0.25">
      <c r="A4365" s="58">
        <v>94608</v>
      </c>
      <c r="B4365" s="58" t="s">
        <v>10628</v>
      </c>
      <c r="C4365" s="58" t="s">
        <v>130</v>
      </c>
      <c r="D4365" s="60">
        <v>185.66</v>
      </c>
    </row>
    <row r="4366" spans="1:4" ht="13.5" x14ac:dyDescent="0.25">
      <c r="A4366" s="58">
        <v>94610</v>
      </c>
      <c r="B4366" s="58" t="s">
        <v>10629</v>
      </c>
      <c r="C4366" s="58" t="s">
        <v>130</v>
      </c>
      <c r="D4366" s="60">
        <v>276.81</v>
      </c>
    </row>
    <row r="4367" spans="1:4" ht="13.5" x14ac:dyDescent="0.25">
      <c r="A4367" s="58">
        <v>94612</v>
      </c>
      <c r="B4367" s="58" t="s">
        <v>10630</v>
      </c>
      <c r="C4367" s="58" t="s">
        <v>130</v>
      </c>
      <c r="D4367" s="60">
        <v>389.51</v>
      </c>
    </row>
    <row r="4368" spans="1:4" ht="13.5" x14ac:dyDescent="0.25">
      <c r="A4368" s="58">
        <v>94614</v>
      </c>
      <c r="B4368" s="58" t="s">
        <v>10631</v>
      </c>
      <c r="C4368" s="58" t="s">
        <v>130</v>
      </c>
      <c r="D4368" s="60">
        <v>125.68</v>
      </c>
    </row>
    <row r="4369" spans="1:4" ht="13.5" x14ac:dyDescent="0.25">
      <c r="A4369" s="58">
        <v>94615</v>
      </c>
      <c r="B4369" s="58" t="s">
        <v>10632</v>
      </c>
      <c r="C4369" s="58" t="s">
        <v>130</v>
      </c>
      <c r="D4369" s="60">
        <v>143.19999999999999</v>
      </c>
    </row>
    <row r="4370" spans="1:4" ht="13.5" x14ac:dyDescent="0.25">
      <c r="A4370" s="58">
        <v>94616</v>
      </c>
      <c r="B4370" s="58" t="s">
        <v>10633</v>
      </c>
      <c r="C4370" s="58" t="s">
        <v>130</v>
      </c>
      <c r="D4370" s="60">
        <v>356.02</v>
      </c>
    </row>
    <row r="4371" spans="1:4" ht="13.5" x14ac:dyDescent="0.25">
      <c r="A4371" s="58">
        <v>94617</v>
      </c>
      <c r="B4371" s="58" t="s">
        <v>10634</v>
      </c>
      <c r="C4371" s="58" t="s">
        <v>130</v>
      </c>
      <c r="D4371" s="60">
        <v>295.08</v>
      </c>
    </row>
    <row r="4372" spans="1:4" ht="13.5" x14ac:dyDescent="0.25">
      <c r="A4372" s="58">
        <v>94618</v>
      </c>
      <c r="B4372" s="58" t="s">
        <v>10635</v>
      </c>
      <c r="C4372" s="58" t="s">
        <v>130</v>
      </c>
      <c r="D4372" s="60">
        <v>349.23</v>
      </c>
    </row>
    <row r="4373" spans="1:4" ht="13.5" x14ac:dyDescent="0.25">
      <c r="A4373" s="58">
        <v>94620</v>
      </c>
      <c r="B4373" s="58" t="s">
        <v>10636</v>
      </c>
      <c r="C4373" s="58" t="s">
        <v>130</v>
      </c>
      <c r="D4373" s="60">
        <v>805.04</v>
      </c>
    </row>
    <row r="4374" spans="1:4" ht="13.5" x14ac:dyDescent="0.25">
      <c r="A4374" s="58">
        <v>94622</v>
      </c>
      <c r="B4374" s="58" t="s">
        <v>10637</v>
      </c>
      <c r="C4374" s="58" t="s">
        <v>130</v>
      </c>
      <c r="D4374" s="60">
        <v>184.37</v>
      </c>
    </row>
    <row r="4375" spans="1:4" ht="13.5" x14ac:dyDescent="0.25">
      <c r="A4375" s="58">
        <v>94623</v>
      </c>
      <c r="B4375" s="58" t="s">
        <v>10638</v>
      </c>
      <c r="C4375" s="58" t="s">
        <v>130</v>
      </c>
      <c r="D4375" s="60">
        <v>440.58</v>
      </c>
    </row>
    <row r="4376" spans="1:4" ht="13.5" x14ac:dyDescent="0.25">
      <c r="A4376" s="58">
        <v>94624</v>
      </c>
      <c r="B4376" s="58" t="s">
        <v>10639</v>
      </c>
      <c r="C4376" s="58" t="s">
        <v>130</v>
      </c>
      <c r="D4376" s="60">
        <v>672.67</v>
      </c>
    </row>
    <row r="4377" spans="1:4" ht="13.5" x14ac:dyDescent="0.25">
      <c r="A4377" s="58">
        <v>94625</v>
      </c>
      <c r="B4377" s="58" t="s">
        <v>10640</v>
      </c>
      <c r="C4377" s="58" t="s">
        <v>130</v>
      </c>
      <c r="D4377" s="61">
        <v>1405.81</v>
      </c>
    </row>
    <row r="4378" spans="1:4" ht="13.5" x14ac:dyDescent="0.25">
      <c r="A4378" s="58">
        <v>94656</v>
      </c>
      <c r="B4378" s="58" t="s">
        <v>10641</v>
      </c>
      <c r="C4378" s="58" t="s">
        <v>130</v>
      </c>
      <c r="D4378" s="60">
        <v>5.4</v>
      </c>
    </row>
    <row r="4379" spans="1:4" ht="13.5" x14ac:dyDescent="0.25">
      <c r="A4379" s="58">
        <v>94657</v>
      </c>
      <c r="B4379" s="58" t="s">
        <v>10642</v>
      </c>
      <c r="C4379" s="58" t="s">
        <v>130</v>
      </c>
      <c r="D4379" s="60">
        <v>5.33</v>
      </c>
    </row>
    <row r="4380" spans="1:4" ht="13.5" x14ac:dyDescent="0.25">
      <c r="A4380" s="58">
        <v>94658</v>
      </c>
      <c r="B4380" s="58" t="s">
        <v>10643</v>
      </c>
      <c r="C4380" s="58" t="s">
        <v>130</v>
      </c>
      <c r="D4380" s="60">
        <v>6.3</v>
      </c>
    </row>
    <row r="4381" spans="1:4" ht="13.5" x14ac:dyDescent="0.25">
      <c r="A4381" s="58">
        <v>94659</v>
      </c>
      <c r="B4381" s="58" t="s">
        <v>10644</v>
      </c>
      <c r="C4381" s="58" t="s">
        <v>130</v>
      </c>
      <c r="D4381" s="60">
        <v>6.5</v>
      </c>
    </row>
    <row r="4382" spans="1:4" ht="13.5" x14ac:dyDescent="0.25">
      <c r="A4382" s="58">
        <v>94660</v>
      </c>
      <c r="B4382" s="58" t="s">
        <v>10645</v>
      </c>
      <c r="C4382" s="58" t="s">
        <v>130</v>
      </c>
      <c r="D4382" s="60">
        <v>10.66</v>
      </c>
    </row>
    <row r="4383" spans="1:4" ht="13.5" x14ac:dyDescent="0.25">
      <c r="A4383" s="58">
        <v>94661</v>
      </c>
      <c r="B4383" s="58" t="s">
        <v>10646</v>
      </c>
      <c r="C4383" s="58" t="s">
        <v>130</v>
      </c>
      <c r="D4383" s="60">
        <v>11.21</v>
      </c>
    </row>
    <row r="4384" spans="1:4" ht="13.5" x14ac:dyDescent="0.25">
      <c r="A4384" s="58">
        <v>94662</v>
      </c>
      <c r="B4384" s="58" t="s">
        <v>10647</v>
      </c>
      <c r="C4384" s="58" t="s">
        <v>130</v>
      </c>
      <c r="D4384" s="60">
        <v>11.42</v>
      </c>
    </row>
    <row r="4385" spans="1:4" ht="13.5" x14ac:dyDescent="0.25">
      <c r="A4385" s="58">
        <v>94663</v>
      </c>
      <c r="B4385" s="58" t="s">
        <v>10648</v>
      </c>
      <c r="C4385" s="58" t="s">
        <v>130</v>
      </c>
      <c r="D4385" s="60">
        <v>11.32</v>
      </c>
    </row>
    <row r="4386" spans="1:4" ht="13.5" x14ac:dyDescent="0.25">
      <c r="A4386" s="58">
        <v>94664</v>
      </c>
      <c r="B4386" s="58" t="s">
        <v>10649</v>
      </c>
      <c r="C4386" s="58" t="s">
        <v>130</v>
      </c>
      <c r="D4386" s="60">
        <v>23.98</v>
      </c>
    </row>
    <row r="4387" spans="1:4" ht="13.5" x14ac:dyDescent="0.25">
      <c r="A4387" s="58">
        <v>94665</v>
      </c>
      <c r="B4387" s="58" t="s">
        <v>10650</v>
      </c>
      <c r="C4387" s="58" t="s">
        <v>130</v>
      </c>
      <c r="D4387" s="60">
        <v>26.16</v>
      </c>
    </row>
    <row r="4388" spans="1:4" ht="13.5" x14ac:dyDescent="0.25">
      <c r="A4388" s="58">
        <v>94666</v>
      </c>
      <c r="B4388" s="58" t="s">
        <v>10651</v>
      </c>
      <c r="C4388" s="58" t="s">
        <v>130</v>
      </c>
      <c r="D4388" s="60">
        <v>32.229999999999997</v>
      </c>
    </row>
    <row r="4389" spans="1:4" ht="13.5" x14ac:dyDescent="0.25">
      <c r="A4389" s="58">
        <v>94667</v>
      </c>
      <c r="B4389" s="58" t="s">
        <v>10652</v>
      </c>
      <c r="C4389" s="58" t="s">
        <v>130</v>
      </c>
      <c r="D4389" s="60">
        <v>32.32</v>
      </c>
    </row>
    <row r="4390" spans="1:4" ht="13.5" x14ac:dyDescent="0.25">
      <c r="A4390" s="58">
        <v>94668</v>
      </c>
      <c r="B4390" s="58" t="s">
        <v>10653</v>
      </c>
      <c r="C4390" s="58" t="s">
        <v>130</v>
      </c>
      <c r="D4390" s="60">
        <v>49.94</v>
      </c>
    </row>
    <row r="4391" spans="1:4" ht="13.5" x14ac:dyDescent="0.25">
      <c r="A4391" s="58">
        <v>94669</v>
      </c>
      <c r="B4391" s="58" t="s">
        <v>10654</v>
      </c>
      <c r="C4391" s="58" t="s">
        <v>130</v>
      </c>
      <c r="D4391" s="60">
        <v>66.94</v>
      </c>
    </row>
    <row r="4392" spans="1:4" ht="13.5" x14ac:dyDescent="0.25">
      <c r="A4392" s="58">
        <v>94670</v>
      </c>
      <c r="B4392" s="58" t="s">
        <v>10655</v>
      </c>
      <c r="C4392" s="58" t="s">
        <v>130</v>
      </c>
      <c r="D4392" s="60">
        <v>66.34</v>
      </c>
    </row>
    <row r="4393" spans="1:4" ht="13.5" x14ac:dyDescent="0.25">
      <c r="A4393" s="58">
        <v>94671</v>
      </c>
      <c r="B4393" s="58" t="s">
        <v>10656</v>
      </c>
      <c r="C4393" s="58" t="s">
        <v>130</v>
      </c>
      <c r="D4393" s="60">
        <v>97.45</v>
      </c>
    </row>
    <row r="4394" spans="1:4" ht="13.5" x14ac:dyDescent="0.25">
      <c r="A4394" s="58">
        <v>94672</v>
      </c>
      <c r="B4394" s="58" t="s">
        <v>10657</v>
      </c>
      <c r="C4394" s="58" t="s">
        <v>130</v>
      </c>
      <c r="D4394" s="60">
        <v>8.4700000000000006</v>
      </c>
    </row>
    <row r="4395" spans="1:4" ht="13.5" x14ac:dyDescent="0.25">
      <c r="A4395" s="58">
        <v>94673</v>
      </c>
      <c r="B4395" s="58" t="s">
        <v>10658</v>
      </c>
      <c r="C4395" s="58" t="s">
        <v>130</v>
      </c>
      <c r="D4395" s="60">
        <v>9.02</v>
      </c>
    </row>
    <row r="4396" spans="1:4" ht="13.5" x14ac:dyDescent="0.25">
      <c r="A4396" s="58">
        <v>94674</v>
      </c>
      <c r="B4396" s="58" t="s">
        <v>10659</v>
      </c>
      <c r="C4396" s="58" t="s">
        <v>130</v>
      </c>
      <c r="D4396" s="60">
        <v>8.4700000000000006</v>
      </c>
    </row>
    <row r="4397" spans="1:4" ht="13.5" x14ac:dyDescent="0.25">
      <c r="A4397" s="58">
        <v>94675</v>
      </c>
      <c r="B4397" s="58" t="s">
        <v>10660</v>
      </c>
      <c r="C4397" s="58" t="s">
        <v>130</v>
      </c>
      <c r="D4397" s="60">
        <v>12.49</v>
      </c>
    </row>
    <row r="4398" spans="1:4" ht="13.5" x14ac:dyDescent="0.25">
      <c r="A4398" s="58">
        <v>94676</v>
      </c>
      <c r="B4398" s="58" t="s">
        <v>10661</v>
      </c>
      <c r="C4398" s="58" t="s">
        <v>130</v>
      </c>
      <c r="D4398" s="60">
        <v>15.04</v>
      </c>
    </row>
    <row r="4399" spans="1:4" ht="13.5" x14ac:dyDescent="0.25">
      <c r="A4399" s="58">
        <v>94677</v>
      </c>
      <c r="B4399" s="58" t="s">
        <v>10662</v>
      </c>
      <c r="C4399" s="58" t="s">
        <v>130</v>
      </c>
      <c r="D4399" s="60">
        <v>21.14</v>
      </c>
    </row>
    <row r="4400" spans="1:4" ht="13.5" x14ac:dyDescent="0.25">
      <c r="A4400" s="58">
        <v>94678</v>
      </c>
      <c r="B4400" s="58" t="s">
        <v>10663</v>
      </c>
      <c r="C4400" s="58" t="s">
        <v>130</v>
      </c>
      <c r="D4400" s="60">
        <v>14.14</v>
      </c>
    </row>
    <row r="4401" spans="1:4" ht="13.5" x14ac:dyDescent="0.25">
      <c r="A4401" s="58">
        <v>94679</v>
      </c>
      <c r="B4401" s="58" t="s">
        <v>10664</v>
      </c>
      <c r="C4401" s="58" t="s">
        <v>130</v>
      </c>
      <c r="D4401" s="60">
        <v>22.16</v>
      </c>
    </row>
    <row r="4402" spans="1:4" ht="13.5" x14ac:dyDescent="0.25">
      <c r="A4402" s="58">
        <v>94680</v>
      </c>
      <c r="B4402" s="58" t="s">
        <v>10665</v>
      </c>
      <c r="C4402" s="58" t="s">
        <v>130</v>
      </c>
      <c r="D4402" s="60">
        <v>45.24</v>
      </c>
    </row>
    <row r="4403" spans="1:4" ht="13.5" x14ac:dyDescent="0.25">
      <c r="A4403" s="58">
        <v>94681</v>
      </c>
      <c r="B4403" s="58" t="s">
        <v>10666</v>
      </c>
      <c r="C4403" s="58" t="s">
        <v>130</v>
      </c>
      <c r="D4403" s="60">
        <v>50.38</v>
      </c>
    </row>
    <row r="4404" spans="1:4" ht="13.5" x14ac:dyDescent="0.25">
      <c r="A4404" s="58">
        <v>94682</v>
      </c>
      <c r="B4404" s="58" t="s">
        <v>10667</v>
      </c>
      <c r="C4404" s="58" t="s">
        <v>130</v>
      </c>
      <c r="D4404" s="60">
        <v>101.49</v>
      </c>
    </row>
    <row r="4405" spans="1:4" ht="13.5" x14ac:dyDescent="0.25">
      <c r="A4405" s="58">
        <v>94683</v>
      </c>
      <c r="B4405" s="58" t="s">
        <v>10668</v>
      </c>
      <c r="C4405" s="58" t="s">
        <v>130</v>
      </c>
      <c r="D4405" s="60">
        <v>68.58</v>
      </c>
    </row>
    <row r="4406" spans="1:4" ht="13.5" x14ac:dyDescent="0.25">
      <c r="A4406" s="58">
        <v>94684</v>
      </c>
      <c r="B4406" s="58" t="s">
        <v>10669</v>
      </c>
      <c r="C4406" s="58" t="s">
        <v>130</v>
      </c>
      <c r="D4406" s="60">
        <v>131.19</v>
      </c>
    </row>
    <row r="4407" spans="1:4" ht="13.5" x14ac:dyDescent="0.25">
      <c r="A4407" s="58">
        <v>94685</v>
      </c>
      <c r="B4407" s="58" t="s">
        <v>10670</v>
      </c>
      <c r="C4407" s="58" t="s">
        <v>130</v>
      </c>
      <c r="D4407" s="60">
        <v>96.3</v>
      </c>
    </row>
    <row r="4408" spans="1:4" ht="13.5" x14ac:dyDescent="0.25">
      <c r="A4408" s="58">
        <v>94686</v>
      </c>
      <c r="B4408" s="58" t="s">
        <v>10671</v>
      </c>
      <c r="C4408" s="58" t="s">
        <v>130</v>
      </c>
      <c r="D4408" s="60">
        <v>235.61</v>
      </c>
    </row>
    <row r="4409" spans="1:4" ht="13.5" x14ac:dyDescent="0.25">
      <c r="A4409" s="58">
        <v>94687</v>
      </c>
      <c r="B4409" s="58" t="s">
        <v>10672</v>
      </c>
      <c r="C4409" s="58" t="s">
        <v>130</v>
      </c>
      <c r="D4409" s="60">
        <v>212.45</v>
      </c>
    </row>
    <row r="4410" spans="1:4" ht="13.5" x14ac:dyDescent="0.25">
      <c r="A4410" s="58">
        <v>94688</v>
      </c>
      <c r="B4410" s="58" t="s">
        <v>10673</v>
      </c>
      <c r="C4410" s="58" t="s">
        <v>130</v>
      </c>
      <c r="D4410" s="60">
        <v>9.43</v>
      </c>
    </row>
    <row r="4411" spans="1:4" ht="13.5" x14ac:dyDescent="0.25">
      <c r="A4411" s="58">
        <v>94689</v>
      </c>
      <c r="B4411" s="58" t="s">
        <v>10674</v>
      </c>
      <c r="C4411" s="58" t="s">
        <v>130</v>
      </c>
      <c r="D4411" s="60">
        <v>12.44</v>
      </c>
    </row>
    <row r="4412" spans="1:4" ht="13.5" x14ac:dyDescent="0.25">
      <c r="A4412" s="58">
        <v>94690</v>
      </c>
      <c r="B4412" s="58" t="s">
        <v>10675</v>
      </c>
      <c r="C4412" s="58" t="s">
        <v>130</v>
      </c>
      <c r="D4412" s="60">
        <v>11.99</v>
      </c>
    </row>
    <row r="4413" spans="1:4" ht="13.5" x14ac:dyDescent="0.25">
      <c r="A4413" s="58">
        <v>94691</v>
      </c>
      <c r="B4413" s="58" t="s">
        <v>10676</v>
      </c>
      <c r="C4413" s="58" t="s">
        <v>130</v>
      </c>
      <c r="D4413" s="60">
        <v>14.89</v>
      </c>
    </row>
    <row r="4414" spans="1:4" ht="13.5" x14ac:dyDescent="0.25">
      <c r="A4414" s="58">
        <v>94692</v>
      </c>
      <c r="B4414" s="58" t="s">
        <v>10677</v>
      </c>
      <c r="C4414" s="58" t="s">
        <v>130</v>
      </c>
      <c r="D4414" s="60">
        <v>21.84</v>
      </c>
    </row>
    <row r="4415" spans="1:4" ht="13.5" x14ac:dyDescent="0.25">
      <c r="A4415" s="58">
        <v>94693</v>
      </c>
      <c r="B4415" s="58" t="s">
        <v>10678</v>
      </c>
      <c r="C4415" s="58" t="s">
        <v>130</v>
      </c>
      <c r="D4415" s="60">
        <v>21.29</v>
      </c>
    </row>
    <row r="4416" spans="1:4" ht="13.5" x14ac:dyDescent="0.25">
      <c r="A4416" s="58">
        <v>94694</v>
      </c>
      <c r="B4416" s="58" t="s">
        <v>10679</v>
      </c>
      <c r="C4416" s="58" t="s">
        <v>130</v>
      </c>
      <c r="D4416" s="60">
        <v>22.26</v>
      </c>
    </row>
    <row r="4417" spans="1:4" ht="13.5" x14ac:dyDescent="0.25">
      <c r="A4417" s="58">
        <v>94695</v>
      </c>
      <c r="B4417" s="58" t="s">
        <v>10680</v>
      </c>
      <c r="C4417" s="58" t="s">
        <v>130</v>
      </c>
      <c r="D4417" s="60">
        <v>30.68</v>
      </c>
    </row>
    <row r="4418" spans="1:4" ht="13.5" x14ac:dyDescent="0.25">
      <c r="A4418" s="58">
        <v>94696</v>
      </c>
      <c r="B4418" s="58" t="s">
        <v>10681</v>
      </c>
      <c r="C4418" s="58" t="s">
        <v>130</v>
      </c>
      <c r="D4418" s="60">
        <v>53.74</v>
      </c>
    </row>
    <row r="4419" spans="1:4" ht="13.5" x14ac:dyDescent="0.25">
      <c r="A4419" s="58">
        <v>94697</v>
      </c>
      <c r="B4419" s="58" t="s">
        <v>10682</v>
      </c>
      <c r="C4419" s="58" t="s">
        <v>130</v>
      </c>
      <c r="D4419" s="60">
        <v>80.13</v>
      </c>
    </row>
    <row r="4420" spans="1:4" ht="13.5" x14ac:dyDescent="0.25">
      <c r="A4420" s="58">
        <v>94698</v>
      </c>
      <c r="B4420" s="58" t="s">
        <v>10683</v>
      </c>
      <c r="C4420" s="58" t="s">
        <v>130</v>
      </c>
      <c r="D4420" s="60">
        <v>65.34</v>
      </c>
    </row>
    <row r="4421" spans="1:4" ht="13.5" x14ac:dyDescent="0.25">
      <c r="A4421" s="58">
        <v>94699</v>
      </c>
      <c r="B4421" s="58" t="s">
        <v>10684</v>
      </c>
      <c r="C4421" s="58" t="s">
        <v>130</v>
      </c>
      <c r="D4421" s="60">
        <v>118.94</v>
      </c>
    </row>
    <row r="4422" spans="1:4" ht="13.5" x14ac:dyDescent="0.25">
      <c r="A4422" s="58">
        <v>94700</v>
      </c>
      <c r="B4422" s="58" t="s">
        <v>10685</v>
      </c>
      <c r="C4422" s="58" t="s">
        <v>130</v>
      </c>
      <c r="D4422" s="60">
        <v>139.21</v>
      </c>
    </row>
    <row r="4423" spans="1:4" ht="13.5" x14ac:dyDescent="0.25">
      <c r="A4423" s="58">
        <v>94701</v>
      </c>
      <c r="B4423" s="58" t="s">
        <v>10686</v>
      </c>
      <c r="C4423" s="58" t="s">
        <v>130</v>
      </c>
      <c r="D4423" s="60">
        <v>208.24</v>
      </c>
    </row>
    <row r="4424" spans="1:4" ht="13.5" x14ac:dyDescent="0.25">
      <c r="A4424" s="58">
        <v>94702</v>
      </c>
      <c r="B4424" s="58" t="s">
        <v>10687</v>
      </c>
      <c r="C4424" s="58" t="s">
        <v>130</v>
      </c>
      <c r="D4424" s="60">
        <v>183.04</v>
      </c>
    </row>
    <row r="4425" spans="1:4" ht="13.5" x14ac:dyDescent="0.25">
      <c r="A4425" s="58">
        <v>94703</v>
      </c>
      <c r="B4425" s="58" t="s">
        <v>10688</v>
      </c>
      <c r="C4425" s="58" t="s">
        <v>130</v>
      </c>
      <c r="D4425" s="60">
        <v>19.13</v>
      </c>
    </row>
    <row r="4426" spans="1:4" ht="13.5" x14ac:dyDescent="0.25">
      <c r="A4426" s="58">
        <v>94704</v>
      </c>
      <c r="B4426" s="58" t="s">
        <v>10689</v>
      </c>
      <c r="C4426" s="58" t="s">
        <v>130</v>
      </c>
      <c r="D4426" s="60">
        <v>25.33</v>
      </c>
    </row>
    <row r="4427" spans="1:4" ht="13.5" x14ac:dyDescent="0.25">
      <c r="A4427" s="58">
        <v>94705</v>
      </c>
      <c r="B4427" s="58" t="s">
        <v>10690</v>
      </c>
      <c r="C4427" s="58" t="s">
        <v>130</v>
      </c>
      <c r="D4427" s="60">
        <v>34.51</v>
      </c>
    </row>
    <row r="4428" spans="1:4" ht="13.5" x14ac:dyDescent="0.25">
      <c r="A4428" s="58">
        <v>94706</v>
      </c>
      <c r="B4428" s="58" t="s">
        <v>10691</v>
      </c>
      <c r="C4428" s="58" t="s">
        <v>130</v>
      </c>
      <c r="D4428" s="60">
        <v>40.409999999999997</v>
      </c>
    </row>
    <row r="4429" spans="1:4" ht="13.5" x14ac:dyDescent="0.25">
      <c r="A4429" s="58">
        <v>94707</v>
      </c>
      <c r="B4429" s="58" t="s">
        <v>10692</v>
      </c>
      <c r="C4429" s="58" t="s">
        <v>130</v>
      </c>
      <c r="D4429" s="60">
        <v>59.94</v>
      </c>
    </row>
    <row r="4430" spans="1:4" ht="13.5" x14ac:dyDescent="0.25">
      <c r="A4430" s="58">
        <v>94713</v>
      </c>
      <c r="B4430" s="58" t="s">
        <v>10693</v>
      </c>
      <c r="C4430" s="58" t="s">
        <v>130</v>
      </c>
      <c r="D4430" s="60">
        <v>232.04</v>
      </c>
    </row>
    <row r="4431" spans="1:4" ht="13.5" x14ac:dyDescent="0.25">
      <c r="A4431" s="58">
        <v>94714</v>
      </c>
      <c r="B4431" s="58" t="s">
        <v>10694</v>
      </c>
      <c r="C4431" s="58" t="s">
        <v>130</v>
      </c>
      <c r="D4431" s="60">
        <v>323.52</v>
      </c>
    </row>
    <row r="4432" spans="1:4" ht="13.5" x14ac:dyDescent="0.25">
      <c r="A4432" s="58">
        <v>94715</v>
      </c>
      <c r="B4432" s="58" t="s">
        <v>10695</v>
      </c>
      <c r="C4432" s="58" t="s">
        <v>130</v>
      </c>
      <c r="D4432" s="60">
        <v>285.44</v>
      </c>
    </row>
    <row r="4433" spans="1:4" ht="13.5" x14ac:dyDescent="0.25">
      <c r="A4433" s="58">
        <v>94724</v>
      </c>
      <c r="B4433" s="58" t="s">
        <v>10696</v>
      </c>
      <c r="C4433" s="58" t="s">
        <v>130</v>
      </c>
      <c r="D4433" s="60">
        <v>24.19</v>
      </c>
    </row>
    <row r="4434" spans="1:4" ht="13.5" x14ac:dyDescent="0.25">
      <c r="A4434" s="58">
        <v>94725</v>
      </c>
      <c r="B4434" s="58" t="s">
        <v>10697</v>
      </c>
      <c r="C4434" s="58" t="s">
        <v>130</v>
      </c>
      <c r="D4434" s="60">
        <v>5.58</v>
      </c>
    </row>
    <row r="4435" spans="1:4" ht="13.5" x14ac:dyDescent="0.25">
      <c r="A4435" s="58">
        <v>94726</v>
      </c>
      <c r="B4435" s="58" t="s">
        <v>10698</v>
      </c>
      <c r="C4435" s="58" t="s">
        <v>130</v>
      </c>
      <c r="D4435" s="60">
        <v>30.21</v>
      </c>
    </row>
    <row r="4436" spans="1:4" ht="13.5" x14ac:dyDescent="0.25">
      <c r="A4436" s="58">
        <v>94727</v>
      </c>
      <c r="B4436" s="58" t="s">
        <v>10699</v>
      </c>
      <c r="C4436" s="58" t="s">
        <v>130</v>
      </c>
      <c r="D4436" s="60">
        <v>8.34</v>
      </c>
    </row>
    <row r="4437" spans="1:4" ht="13.5" x14ac:dyDescent="0.25">
      <c r="A4437" s="58">
        <v>94728</v>
      </c>
      <c r="B4437" s="58" t="s">
        <v>10700</v>
      </c>
      <c r="C4437" s="58" t="s">
        <v>130</v>
      </c>
      <c r="D4437" s="60">
        <v>47.55</v>
      </c>
    </row>
    <row r="4438" spans="1:4" ht="13.5" x14ac:dyDescent="0.25">
      <c r="A4438" s="58">
        <v>94729</v>
      </c>
      <c r="B4438" s="58" t="s">
        <v>10701</v>
      </c>
      <c r="C4438" s="58" t="s">
        <v>130</v>
      </c>
      <c r="D4438" s="60">
        <v>15.71</v>
      </c>
    </row>
    <row r="4439" spans="1:4" ht="13.5" x14ac:dyDescent="0.25">
      <c r="A4439" s="58">
        <v>94730</v>
      </c>
      <c r="B4439" s="58" t="s">
        <v>10702</v>
      </c>
      <c r="C4439" s="58" t="s">
        <v>130</v>
      </c>
      <c r="D4439" s="60">
        <v>57.2</v>
      </c>
    </row>
    <row r="4440" spans="1:4" ht="13.5" x14ac:dyDescent="0.25">
      <c r="A4440" s="58">
        <v>94731</v>
      </c>
      <c r="B4440" s="58" t="s">
        <v>10703</v>
      </c>
      <c r="C4440" s="58" t="s">
        <v>130</v>
      </c>
      <c r="D4440" s="60">
        <v>19.989999999999998</v>
      </c>
    </row>
    <row r="4441" spans="1:4" ht="13.5" x14ac:dyDescent="0.25">
      <c r="A4441" s="58">
        <v>94732</v>
      </c>
      <c r="B4441" s="58" t="s">
        <v>10704</v>
      </c>
      <c r="C4441" s="58" t="s">
        <v>130</v>
      </c>
      <c r="D4441" s="60">
        <v>93.5</v>
      </c>
    </row>
    <row r="4442" spans="1:4" ht="13.5" x14ac:dyDescent="0.25">
      <c r="A4442" s="58">
        <v>94733</v>
      </c>
      <c r="B4442" s="58" t="s">
        <v>10705</v>
      </c>
      <c r="C4442" s="58" t="s">
        <v>130</v>
      </c>
      <c r="D4442" s="60">
        <v>38.31</v>
      </c>
    </row>
    <row r="4443" spans="1:4" ht="13.5" x14ac:dyDescent="0.25">
      <c r="A4443" s="58">
        <v>94734</v>
      </c>
      <c r="B4443" s="58" t="s">
        <v>10706</v>
      </c>
      <c r="C4443" s="58" t="s">
        <v>130</v>
      </c>
      <c r="D4443" s="60">
        <v>338.83</v>
      </c>
    </row>
    <row r="4444" spans="1:4" ht="13.5" x14ac:dyDescent="0.25">
      <c r="A4444" s="58">
        <v>94736</v>
      </c>
      <c r="B4444" s="58" t="s">
        <v>10707</v>
      </c>
      <c r="C4444" s="58" t="s">
        <v>130</v>
      </c>
      <c r="D4444" s="60">
        <v>495.66</v>
      </c>
    </row>
    <row r="4445" spans="1:4" ht="13.5" x14ac:dyDescent="0.25">
      <c r="A4445" s="58">
        <v>94737</v>
      </c>
      <c r="B4445" s="58" t="s">
        <v>10708</v>
      </c>
      <c r="C4445" s="58" t="s">
        <v>130</v>
      </c>
      <c r="D4445" s="60">
        <v>164.13</v>
      </c>
    </row>
    <row r="4446" spans="1:4" ht="13.5" x14ac:dyDescent="0.25">
      <c r="A4446" s="58">
        <v>94738</v>
      </c>
      <c r="B4446" s="58" t="s">
        <v>10709</v>
      </c>
      <c r="C4446" s="58" t="s">
        <v>130</v>
      </c>
      <c r="D4446" s="61">
        <v>1489.32</v>
      </c>
    </row>
    <row r="4447" spans="1:4" ht="13.5" x14ac:dyDescent="0.25">
      <c r="A4447" s="58">
        <v>94739</v>
      </c>
      <c r="B4447" s="58" t="s">
        <v>10710</v>
      </c>
      <c r="C4447" s="58" t="s">
        <v>130</v>
      </c>
      <c r="D4447" s="60">
        <v>188.46</v>
      </c>
    </row>
    <row r="4448" spans="1:4" ht="13.5" x14ac:dyDescent="0.25">
      <c r="A4448" s="58">
        <v>94740</v>
      </c>
      <c r="B4448" s="58" t="s">
        <v>10711</v>
      </c>
      <c r="C4448" s="58" t="s">
        <v>130</v>
      </c>
      <c r="D4448" s="60">
        <v>8.8000000000000007</v>
      </c>
    </row>
    <row r="4449" spans="1:4" ht="13.5" x14ac:dyDescent="0.25">
      <c r="A4449" s="58">
        <v>94741</v>
      </c>
      <c r="B4449" s="58" t="s">
        <v>10712</v>
      </c>
      <c r="C4449" s="58" t="s">
        <v>130</v>
      </c>
      <c r="D4449" s="60">
        <v>11.5</v>
      </c>
    </row>
    <row r="4450" spans="1:4" ht="13.5" x14ac:dyDescent="0.25">
      <c r="A4450" s="58">
        <v>94742</v>
      </c>
      <c r="B4450" s="58" t="s">
        <v>10713</v>
      </c>
      <c r="C4450" s="58" t="s">
        <v>130</v>
      </c>
      <c r="D4450" s="60">
        <v>13.38</v>
      </c>
    </row>
    <row r="4451" spans="1:4" ht="13.5" x14ac:dyDescent="0.25">
      <c r="A4451" s="58">
        <v>94743</v>
      </c>
      <c r="B4451" s="58" t="s">
        <v>10714</v>
      </c>
      <c r="C4451" s="58" t="s">
        <v>130</v>
      </c>
      <c r="D4451" s="60">
        <v>17.440000000000001</v>
      </c>
    </row>
    <row r="4452" spans="1:4" ht="13.5" x14ac:dyDescent="0.25">
      <c r="A4452" s="58">
        <v>94744</v>
      </c>
      <c r="B4452" s="58" t="s">
        <v>10715</v>
      </c>
      <c r="C4452" s="58" t="s">
        <v>130</v>
      </c>
      <c r="D4452" s="60">
        <v>22</v>
      </c>
    </row>
    <row r="4453" spans="1:4" ht="13.5" x14ac:dyDescent="0.25">
      <c r="A4453" s="58">
        <v>94746</v>
      </c>
      <c r="B4453" s="58" t="s">
        <v>10716</v>
      </c>
      <c r="C4453" s="58" t="s">
        <v>130</v>
      </c>
      <c r="D4453" s="60">
        <v>30.43</v>
      </c>
    </row>
    <row r="4454" spans="1:4" ht="13.5" x14ac:dyDescent="0.25">
      <c r="A4454" s="58">
        <v>94748</v>
      </c>
      <c r="B4454" s="58" t="s">
        <v>10717</v>
      </c>
      <c r="C4454" s="58" t="s">
        <v>130</v>
      </c>
      <c r="D4454" s="60">
        <v>72.36</v>
      </c>
    </row>
    <row r="4455" spans="1:4" ht="13.5" x14ac:dyDescent="0.25">
      <c r="A4455" s="58">
        <v>94750</v>
      </c>
      <c r="B4455" s="58" t="s">
        <v>10718</v>
      </c>
      <c r="C4455" s="58" t="s">
        <v>130</v>
      </c>
      <c r="D4455" s="60">
        <v>142.99</v>
      </c>
    </row>
    <row r="4456" spans="1:4" ht="13.5" x14ac:dyDescent="0.25">
      <c r="A4456" s="58">
        <v>94752</v>
      </c>
      <c r="B4456" s="58" t="s">
        <v>10719</v>
      </c>
      <c r="C4456" s="58" t="s">
        <v>130</v>
      </c>
      <c r="D4456" s="60">
        <v>173.61</v>
      </c>
    </row>
    <row r="4457" spans="1:4" ht="13.5" x14ac:dyDescent="0.25">
      <c r="A4457" s="58">
        <v>94754</v>
      </c>
      <c r="B4457" s="58" t="s">
        <v>10720</v>
      </c>
      <c r="C4457" s="58" t="s">
        <v>130</v>
      </c>
      <c r="D4457" s="60">
        <v>233.6</v>
      </c>
    </row>
    <row r="4458" spans="1:4" ht="13.5" x14ac:dyDescent="0.25">
      <c r="A4458" s="58">
        <v>94756</v>
      </c>
      <c r="B4458" s="58" t="s">
        <v>10721</v>
      </c>
      <c r="C4458" s="58" t="s">
        <v>130</v>
      </c>
      <c r="D4458" s="60">
        <v>10.97</v>
      </c>
    </row>
    <row r="4459" spans="1:4" ht="13.5" x14ac:dyDescent="0.25">
      <c r="A4459" s="58">
        <v>94757</v>
      </c>
      <c r="B4459" s="58" t="s">
        <v>10722</v>
      </c>
      <c r="C4459" s="58" t="s">
        <v>130</v>
      </c>
      <c r="D4459" s="60">
        <v>15.58</v>
      </c>
    </row>
    <row r="4460" spans="1:4" ht="13.5" x14ac:dyDescent="0.25">
      <c r="A4460" s="58">
        <v>94758</v>
      </c>
      <c r="B4460" s="58" t="s">
        <v>10723</v>
      </c>
      <c r="C4460" s="58" t="s">
        <v>130</v>
      </c>
      <c r="D4460" s="60">
        <v>43.64</v>
      </c>
    </row>
    <row r="4461" spans="1:4" ht="13.5" x14ac:dyDescent="0.25">
      <c r="A4461" s="58">
        <v>94759</v>
      </c>
      <c r="B4461" s="58" t="s">
        <v>10724</v>
      </c>
      <c r="C4461" s="58" t="s">
        <v>130</v>
      </c>
      <c r="D4461" s="60">
        <v>53.61</v>
      </c>
    </row>
    <row r="4462" spans="1:4" ht="13.5" x14ac:dyDescent="0.25">
      <c r="A4462" s="58">
        <v>94760</v>
      </c>
      <c r="B4462" s="58" t="s">
        <v>10725</v>
      </c>
      <c r="C4462" s="58" t="s">
        <v>130</v>
      </c>
      <c r="D4462" s="60">
        <v>89.92</v>
      </c>
    </row>
    <row r="4463" spans="1:4" ht="13.5" x14ac:dyDescent="0.25">
      <c r="A4463" s="58">
        <v>94761</v>
      </c>
      <c r="B4463" s="58" t="s">
        <v>10726</v>
      </c>
      <c r="C4463" s="58" t="s">
        <v>130</v>
      </c>
      <c r="D4463" s="60">
        <v>191.45</v>
      </c>
    </row>
    <row r="4464" spans="1:4" ht="13.5" x14ac:dyDescent="0.25">
      <c r="A4464" s="58">
        <v>94762</v>
      </c>
      <c r="B4464" s="58" t="s">
        <v>10727</v>
      </c>
      <c r="C4464" s="58" t="s">
        <v>130</v>
      </c>
      <c r="D4464" s="60">
        <v>234.23</v>
      </c>
    </row>
    <row r="4465" spans="1:4" ht="13.5" x14ac:dyDescent="0.25">
      <c r="A4465" s="58">
        <v>94763</v>
      </c>
      <c r="B4465" s="58" t="s">
        <v>10728</v>
      </c>
      <c r="C4465" s="58" t="s">
        <v>130</v>
      </c>
      <c r="D4465" s="60">
        <v>285.39</v>
      </c>
    </row>
    <row r="4466" spans="1:4" ht="13.5" x14ac:dyDescent="0.25">
      <c r="A4466" s="58">
        <v>94764</v>
      </c>
      <c r="B4466" s="58" t="s">
        <v>10729</v>
      </c>
      <c r="C4466" s="58" t="s">
        <v>130</v>
      </c>
      <c r="D4466" s="60">
        <v>32.96</v>
      </c>
    </row>
    <row r="4467" spans="1:4" ht="13.5" x14ac:dyDescent="0.25">
      <c r="A4467" s="58">
        <v>94765</v>
      </c>
      <c r="B4467" s="58" t="s">
        <v>10730</v>
      </c>
      <c r="C4467" s="58" t="s">
        <v>130</v>
      </c>
      <c r="D4467" s="60">
        <v>35.869999999999997</v>
      </c>
    </row>
    <row r="4468" spans="1:4" ht="13.5" x14ac:dyDescent="0.25">
      <c r="A4468" s="58">
        <v>94766</v>
      </c>
      <c r="B4468" s="58" t="s">
        <v>10731</v>
      </c>
      <c r="C4468" s="58" t="s">
        <v>130</v>
      </c>
      <c r="D4468" s="60">
        <v>39.72</v>
      </c>
    </row>
    <row r="4469" spans="1:4" ht="13.5" x14ac:dyDescent="0.25">
      <c r="A4469" s="58">
        <v>94767</v>
      </c>
      <c r="B4469" s="58" t="s">
        <v>10732</v>
      </c>
      <c r="C4469" s="58" t="s">
        <v>130</v>
      </c>
      <c r="D4469" s="60">
        <v>59.28</v>
      </c>
    </row>
    <row r="4470" spans="1:4" ht="13.5" x14ac:dyDescent="0.25">
      <c r="A4470" s="58">
        <v>94768</v>
      </c>
      <c r="B4470" s="58" t="s">
        <v>10733</v>
      </c>
      <c r="C4470" s="58" t="s">
        <v>130</v>
      </c>
      <c r="D4470" s="60">
        <v>66.88</v>
      </c>
    </row>
    <row r="4471" spans="1:4" ht="13.5" x14ac:dyDescent="0.25">
      <c r="A4471" s="58">
        <v>94769</v>
      </c>
      <c r="B4471" s="58" t="s">
        <v>10734</v>
      </c>
      <c r="C4471" s="58" t="s">
        <v>130</v>
      </c>
      <c r="D4471" s="60">
        <v>91.84</v>
      </c>
    </row>
    <row r="4472" spans="1:4" ht="13.5" x14ac:dyDescent="0.25">
      <c r="A4472" s="58">
        <v>94770</v>
      </c>
      <c r="B4472" s="58" t="s">
        <v>10735</v>
      </c>
      <c r="C4472" s="58" t="s">
        <v>130</v>
      </c>
      <c r="D4472" s="60">
        <v>37.049999999999997</v>
      </c>
    </row>
    <row r="4473" spans="1:4" ht="13.5" x14ac:dyDescent="0.25">
      <c r="A4473" s="58">
        <v>94771</v>
      </c>
      <c r="B4473" s="58" t="s">
        <v>10736</v>
      </c>
      <c r="C4473" s="58" t="s">
        <v>130</v>
      </c>
      <c r="D4473" s="60">
        <v>39.96</v>
      </c>
    </row>
    <row r="4474" spans="1:4" ht="13.5" x14ac:dyDescent="0.25">
      <c r="A4474" s="58">
        <v>94772</v>
      </c>
      <c r="B4474" s="58" t="s">
        <v>10737</v>
      </c>
      <c r="C4474" s="58" t="s">
        <v>130</v>
      </c>
      <c r="D4474" s="60">
        <v>43.81</v>
      </c>
    </row>
    <row r="4475" spans="1:4" ht="13.5" x14ac:dyDescent="0.25">
      <c r="A4475" s="58">
        <v>94773</v>
      </c>
      <c r="B4475" s="58" t="s">
        <v>10738</v>
      </c>
      <c r="C4475" s="58" t="s">
        <v>130</v>
      </c>
      <c r="D4475" s="60">
        <v>63.37</v>
      </c>
    </row>
    <row r="4476" spans="1:4" ht="13.5" x14ac:dyDescent="0.25">
      <c r="A4476" s="58">
        <v>94774</v>
      </c>
      <c r="B4476" s="58" t="s">
        <v>10739</v>
      </c>
      <c r="C4476" s="58" t="s">
        <v>130</v>
      </c>
      <c r="D4476" s="60">
        <v>70.97</v>
      </c>
    </row>
    <row r="4477" spans="1:4" ht="13.5" x14ac:dyDescent="0.25">
      <c r="A4477" s="58">
        <v>94775</v>
      </c>
      <c r="B4477" s="58" t="s">
        <v>10740</v>
      </c>
      <c r="C4477" s="58" t="s">
        <v>130</v>
      </c>
      <c r="D4477" s="60">
        <v>97.26</v>
      </c>
    </row>
    <row r="4478" spans="1:4" ht="13.5" x14ac:dyDescent="0.25">
      <c r="A4478" s="58">
        <v>94783</v>
      </c>
      <c r="B4478" s="58" t="s">
        <v>10741</v>
      </c>
      <c r="C4478" s="58" t="s">
        <v>130</v>
      </c>
      <c r="D4478" s="60">
        <v>18.14</v>
      </c>
    </row>
    <row r="4479" spans="1:4" ht="13.5" x14ac:dyDescent="0.25">
      <c r="A4479" s="58">
        <v>94785</v>
      </c>
      <c r="B4479" s="58" t="s">
        <v>10742</v>
      </c>
      <c r="C4479" s="58" t="s">
        <v>130</v>
      </c>
      <c r="D4479" s="60">
        <v>21.32</v>
      </c>
    </row>
    <row r="4480" spans="1:4" ht="13.5" x14ac:dyDescent="0.25">
      <c r="A4480" s="58">
        <v>94789</v>
      </c>
      <c r="B4480" s="58" t="s">
        <v>882</v>
      </c>
      <c r="C4480" s="58" t="s">
        <v>130</v>
      </c>
      <c r="D4480" s="60">
        <v>221.69</v>
      </c>
    </row>
    <row r="4481" spans="1:4" ht="13.5" x14ac:dyDescent="0.25">
      <c r="A4481" s="58">
        <v>94790</v>
      </c>
      <c r="B4481" s="58" t="s">
        <v>10743</v>
      </c>
      <c r="C4481" s="58" t="s">
        <v>130</v>
      </c>
      <c r="D4481" s="60">
        <v>306.14999999999998</v>
      </c>
    </row>
    <row r="4482" spans="1:4" ht="13.5" x14ac:dyDescent="0.25">
      <c r="A4482" s="58">
        <v>94791</v>
      </c>
      <c r="B4482" s="58" t="s">
        <v>10744</v>
      </c>
      <c r="C4482" s="58" t="s">
        <v>130</v>
      </c>
      <c r="D4482" s="60">
        <v>404.04</v>
      </c>
    </row>
    <row r="4483" spans="1:4" ht="13.5" x14ac:dyDescent="0.25">
      <c r="A4483" s="58">
        <v>94863</v>
      </c>
      <c r="B4483" s="58" t="s">
        <v>10745</v>
      </c>
      <c r="C4483" s="58" t="s">
        <v>130</v>
      </c>
      <c r="D4483" s="60">
        <v>137.72</v>
      </c>
    </row>
    <row r="4484" spans="1:4" ht="13.5" x14ac:dyDescent="0.25">
      <c r="A4484" s="58">
        <v>95237</v>
      </c>
      <c r="B4484" s="58" t="s">
        <v>10746</v>
      </c>
      <c r="C4484" s="58" t="s">
        <v>130</v>
      </c>
      <c r="D4484" s="60">
        <v>22.31</v>
      </c>
    </row>
    <row r="4485" spans="1:4" ht="13.5" x14ac:dyDescent="0.25">
      <c r="A4485" s="58">
        <v>95693</v>
      </c>
      <c r="B4485" s="58" t="s">
        <v>10747</v>
      </c>
      <c r="C4485" s="58" t="s">
        <v>130</v>
      </c>
      <c r="D4485" s="60">
        <v>43</v>
      </c>
    </row>
    <row r="4486" spans="1:4" ht="13.5" x14ac:dyDescent="0.25">
      <c r="A4486" s="58">
        <v>95694</v>
      </c>
      <c r="B4486" s="58" t="s">
        <v>10748</v>
      </c>
      <c r="C4486" s="58" t="s">
        <v>130</v>
      </c>
      <c r="D4486" s="60">
        <v>46.84</v>
      </c>
    </row>
    <row r="4487" spans="1:4" ht="13.5" x14ac:dyDescent="0.25">
      <c r="A4487" s="58">
        <v>95695</v>
      </c>
      <c r="B4487" s="58" t="s">
        <v>10749</v>
      </c>
      <c r="C4487" s="58" t="s">
        <v>130</v>
      </c>
      <c r="D4487" s="60">
        <v>52.35</v>
      </c>
    </row>
    <row r="4488" spans="1:4" ht="13.5" x14ac:dyDescent="0.25">
      <c r="A4488" s="58">
        <v>95696</v>
      </c>
      <c r="B4488" s="58" t="s">
        <v>10750</v>
      </c>
      <c r="C4488" s="58" t="s">
        <v>130</v>
      </c>
      <c r="D4488" s="60">
        <v>31.22</v>
      </c>
    </row>
    <row r="4489" spans="1:4" ht="13.5" x14ac:dyDescent="0.25">
      <c r="A4489" s="58">
        <v>96637</v>
      </c>
      <c r="B4489" s="58" t="s">
        <v>10751</v>
      </c>
      <c r="C4489" s="58" t="s">
        <v>130</v>
      </c>
      <c r="D4489" s="60">
        <v>12.5</v>
      </c>
    </row>
    <row r="4490" spans="1:4" ht="13.5" x14ac:dyDescent="0.25">
      <c r="A4490" s="58">
        <v>96638</v>
      </c>
      <c r="B4490" s="58" t="s">
        <v>10752</v>
      </c>
      <c r="C4490" s="58" t="s">
        <v>130</v>
      </c>
      <c r="D4490" s="60">
        <v>12.88</v>
      </c>
    </row>
    <row r="4491" spans="1:4" ht="13.5" x14ac:dyDescent="0.25">
      <c r="A4491" s="58">
        <v>96639</v>
      </c>
      <c r="B4491" s="58" t="s">
        <v>10753</v>
      </c>
      <c r="C4491" s="58" t="s">
        <v>130</v>
      </c>
      <c r="D4491" s="60">
        <v>8.7799999999999994</v>
      </c>
    </row>
    <row r="4492" spans="1:4" ht="13.5" x14ac:dyDescent="0.25">
      <c r="A4492" s="58">
        <v>96640</v>
      </c>
      <c r="B4492" s="58" t="s">
        <v>10754</v>
      </c>
      <c r="C4492" s="58" t="s">
        <v>130</v>
      </c>
      <c r="D4492" s="60">
        <v>23.24</v>
      </c>
    </row>
    <row r="4493" spans="1:4" ht="13.5" x14ac:dyDescent="0.25">
      <c r="A4493" s="58">
        <v>96641</v>
      </c>
      <c r="B4493" s="58" t="s">
        <v>10755</v>
      </c>
      <c r="C4493" s="58" t="s">
        <v>130</v>
      </c>
      <c r="D4493" s="60">
        <v>15.11</v>
      </c>
    </row>
    <row r="4494" spans="1:4" ht="13.5" x14ac:dyDescent="0.25">
      <c r="A4494" s="58">
        <v>96642</v>
      </c>
      <c r="B4494" s="58" t="s">
        <v>10756</v>
      </c>
      <c r="C4494" s="58" t="s">
        <v>130</v>
      </c>
      <c r="D4494" s="60">
        <v>16.420000000000002</v>
      </c>
    </row>
    <row r="4495" spans="1:4" ht="13.5" x14ac:dyDescent="0.25">
      <c r="A4495" s="58">
        <v>96643</v>
      </c>
      <c r="B4495" s="58" t="s">
        <v>10757</v>
      </c>
      <c r="C4495" s="58" t="s">
        <v>130</v>
      </c>
      <c r="D4495" s="60">
        <v>40.44</v>
      </c>
    </row>
    <row r="4496" spans="1:4" ht="13.5" x14ac:dyDescent="0.25">
      <c r="A4496" s="58">
        <v>96650</v>
      </c>
      <c r="B4496" s="58" t="s">
        <v>10758</v>
      </c>
      <c r="C4496" s="58" t="s">
        <v>130</v>
      </c>
      <c r="D4496" s="60">
        <v>7.22</v>
      </c>
    </row>
    <row r="4497" spans="1:4" ht="13.5" x14ac:dyDescent="0.25">
      <c r="A4497" s="58">
        <v>96651</v>
      </c>
      <c r="B4497" s="58" t="s">
        <v>10759</v>
      </c>
      <c r="C4497" s="58" t="s">
        <v>130</v>
      </c>
      <c r="D4497" s="60">
        <v>7.6</v>
      </c>
    </row>
    <row r="4498" spans="1:4" ht="13.5" x14ac:dyDescent="0.25">
      <c r="A4498" s="58">
        <v>96652</v>
      </c>
      <c r="B4498" s="58" t="s">
        <v>10760</v>
      </c>
      <c r="C4498" s="58" t="s">
        <v>130</v>
      </c>
      <c r="D4498" s="60">
        <v>8.74</v>
      </c>
    </row>
    <row r="4499" spans="1:4" ht="13.5" x14ac:dyDescent="0.25">
      <c r="A4499" s="58">
        <v>96653</v>
      </c>
      <c r="B4499" s="58" t="s">
        <v>10761</v>
      </c>
      <c r="C4499" s="58" t="s">
        <v>130</v>
      </c>
      <c r="D4499" s="60">
        <v>11.91</v>
      </c>
    </row>
    <row r="4500" spans="1:4" ht="13.5" x14ac:dyDescent="0.25">
      <c r="A4500" s="58">
        <v>96654</v>
      </c>
      <c r="B4500" s="58" t="s">
        <v>10762</v>
      </c>
      <c r="C4500" s="58" t="s">
        <v>130</v>
      </c>
      <c r="D4500" s="60">
        <v>13.65</v>
      </c>
    </row>
    <row r="4501" spans="1:4" ht="13.5" x14ac:dyDescent="0.25">
      <c r="A4501" s="58">
        <v>96655</v>
      </c>
      <c r="B4501" s="58" t="s">
        <v>10763</v>
      </c>
      <c r="C4501" s="58" t="s">
        <v>130</v>
      </c>
      <c r="D4501" s="60">
        <v>18.79</v>
      </c>
    </row>
    <row r="4502" spans="1:4" ht="13.5" x14ac:dyDescent="0.25">
      <c r="A4502" s="58">
        <v>96656</v>
      </c>
      <c r="B4502" s="58" t="s">
        <v>10764</v>
      </c>
      <c r="C4502" s="58" t="s">
        <v>130</v>
      </c>
      <c r="D4502" s="60">
        <v>5.26</v>
      </c>
    </row>
    <row r="4503" spans="1:4" ht="13.5" x14ac:dyDescent="0.25">
      <c r="A4503" s="58">
        <v>96657</v>
      </c>
      <c r="B4503" s="58" t="s">
        <v>10765</v>
      </c>
      <c r="C4503" s="58" t="s">
        <v>130</v>
      </c>
      <c r="D4503" s="60">
        <v>21.66</v>
      </c>
    </row>
    <row r="4504" spans="1:4" ht="13.5" x14ac:dyDescent="0.25">
      <c r="A4504" s="58">
        <v>96658</v>
      </c>
      <c r="B4504" s="58" t="s">
        <v>10766</v>
      </c>
      <c r="C4504" s="58" t="s">
        <v>130</v>
      </c>
      <c r="D4504" s="60">
        <v>13.53</v>
      </c>
    </row>
    <row r="4505" spans="1:4" ht="13.5" x14ac:dyDescent="0.25">
      <c r="A4505" s="58">
        <v>96659</v>
      </c>
      <c r="B4505" s="58" t="s">
        <v>10767</v>
      </c>
      <c r="C4505" s="58" t="s">
        <v>130</v>
      </c>
      <c r="D4505" s="60">
        <v>7.07</v>
      </c>
    </row>
    <row r="4506" spans="1:4" ht="13.5" x14ac:dyDescent="0.25">
      <c r="A4506" s="58">
        <v>96660</v>
      </c>
      <c r="B4506" s="58" t="s">
        <v>10768</v>
      </c>
      <c r="C4506" s="58" t="s">
        <v>130</v>
      </c>
      <c r="D4506" s="60">
        <v>29.7</v>
      </c>
    </row>
    <row r="4507" spans="1:4" ht="13.5" x14ac:dyDescent="0.25">
      <c r="A4507" s="58">
        <v>96661</v>
      </c>
      <c r="B4507" s="58" t="s">
        <v>10769</v>
      </c>
      <c r="C4507" s="58" t="s">
        <v>130</v>
      </c>
      <c r="D4507" s="60">
        <v>29.41</v>
      </c>
    </row>
    <row r="4508" spans="1:4" ht="13.5" x14ac:dyDescent="0.25">
      <c r="A4508" s="58">
        <v>96662</v>
      </c>
      <c r="B4508" s="58" t="s">
        <v>10770</v>
      </c>
      <c r="C4508" s="58" t="s">
        <v>130</v>
      </c>
      <c r="D4508" s="60">
        <v>8.01</v>
      </c>
    </row>
    <row r="4509" spans="1:4" ht="13.5" x14ac:dyDescent="0.25">
      <c r="A4509" s="58">
        <v>96663</v>
      </c>
      <c r="B4509" s="58" t="s">
        <v>10771</v>
      </c>
      <c r="C4509" s="58" t="s">
        <v>130</v>
      </c>
      <c r="D4509" s="60">
        <v>14.13</v>
      </c>
    </row>
    <row r="4510" spans="1:4" ht="13.5" x14ac:dyDescent="0.25">
      <c r="A4510" s="58">
        <v>96664</v>
      </c>
      <c r="B4510" s="58" t="s">
        <v>10772</v>
      </c>
      <c r="C4510" s="58" t="s">
        <v>130</v>
      </c>
      <c r="D4510" s="60">
        <v>15.66</v>
      </c>
    </row>
    <row r="4511" spans="1:4" ht="13.5" x14ac:dyDescent="0.25">
      <c r="A4511" s="58">
        <v>96665</v>
      </c>
      <c r="B4511" s="58" t="s">
        <v>10773</v>
      </c>
      <c r="C4511" s="58" t="s">
        <v>130</v>
      </c>
      <c r="D4511" s="60">
        <v>9.3699999999999992</v>
      </c>
    </row>
    <row r="4512" spans="1:4" ht="13.5" x14ac:dyDescent="0.25">
      <c r="A4512" s="58">
        <v>96666</v>
      </c>
      <c r="B4512" s="58" t="s">
        <v>10774</v>
      </c>
      <c r="C4512" s="58" t="s">
        <v>130</v>
      </c>
      <c r="D4512" s="60">
        <v>14.12</v>
      </c>
    </row>
    <row r="4513" spans="1:4" ht="13.5" x14ac:dyDescent="0.25">
      <c r="A4513" s="58">
        <v>96667</v>
      </c>
      <c r="B4513" s="58" t="s">
        <v>10775</v>
      </c>
      <c r="C4513" s="58" t="s">
        <v>130</v>
      </c>
      <c r="D4513" s="60">
        <v>20.59</v>
      </c>
    </row>
    <row r="4514" spans="1:4" ht="13.5" x14ac:dyDescent="0.25">
      <c r="A4514" s="58">
        <v>96684</v>
      </c>
      <c r="B4514" s="58" t="s">
        <v>10776</v>
      </c>
      <c r="C4514" s="58" t="s">
        <v>130</v>
      </c>
      <c r="D4514" s="60">
        <v>9.1199999999999992</v>
      </c>
    </row>
    <row r="4515" spans="1:4" ht="13.5" x14ac:dyDescent="0.25">
      <c r="A4515" s="58">
        <v>96685</v>
      </c>
      <c r="B4515" s="58" t="s">
        <v>10777</v>
      </c>
      <c r="C4515" s="58" t="s">
        <v>130</v>
      </c>
      <c r="D4515" s="60">
        <v>9.5</v>
      </c>
    </row>
    <row r="4516" spans="1:4" ht="13.5" x14ac:dyDescent="0.25">
      <c r="A4516" s="58">
        <v>96686</v>
      </c>
      <c r="B4516" s="58" t="s">
        <v>10778</v>
      </c>
      <c r="C4516" s="58" t="s">
        <v>130</v>
      </c>
      <c r="D4516" s="60">
        <v>11.87</v>
      </c>
    </row>
    <row r="4517" spans="1:4" ht="13.5" x14ac:dyDescent="0.25">
      <c r="A4517" s="58">
        <v>96687</v>
      </c>
      <c r="B4517" s="58" t="s">
        <v>10779</v>
      </c>
      <c r="C4517" s="58" t="s">
        <v>130</v>
      </c>
      <c r="D4517" s="60">
        <v>15.04</v>
      </c>
    </row>
    <row r="4518" spans="1:4" ht="13.5" x14ac:dyDescent="0.25">
      <c r="A4518" s="58">
        <v>96688</v>
      </c>
      <c r="B4518" s="58" t="s">
        <v>10780</v>
      </c>
      <c r="C4518" s="58" t="s">
        <v>130</v>
      </c>
      <c r="D4518" s="60">
        <v>18.18</v>
      </c>
    </row>
    <row r="4519" spans="1:4" ht="13.5" x14ac:dyDescent="0.25">
      <c r="A4519" s="58">
        <v>96689</v>
      </c>
      <c r="B4519" s="58" t="s">
        <v>10781</v>
      </c>
      <c r="C4519" s="58" t="s">
        <v>130</v>
      </c>
      <c r="D4519" s="60">
        <v>23.32</v>
      </c>
    </row>
    <row r="4520" spans="1:4" ht="13.5" x14ac:dyDescent="0.25">
      <c r="A4520" s="58">
        <v>96690</v>
      </c>
      <c r="B4520" s="58" t="s">
        <v>10782</v>
      </c>
      <c r="C4520" s="58" t="s">
        <v>130</v>
      </c>
      <c r="D4520" s="60">
        <v>25.76</v>
      </c>
    </row>
    <row r="4521" spans="1:4" ht="13.5" x14ac:dyDescent="0.25">
      <c r="A4521" s="58">
        <v>96691</v>
      </c>
      <c r="B4521" s="58" t="s">
        <v>10783</v>
      </c>
      <c r="C4521" s="58" t="s">
        <v>130</v>
      </c>
      <c r="D4521" s="60">
        <v>33.9</v>
      </c>
    </row>
    <row r="4522" spans="1:4" ht="13.5" x14ac:dyDescent="0.25">
      <c r="A4522" s="58">
        <v>96692</v>
      </c>
      <c r="B4522" s="58" t="s">
        <v>10784</v>
      </c>
      <c r="C4522" s="58" t="s">
        <v>130</v>
      </c>
      <c r="D4522" s="60">
        <v>37.08</v>
      </c>
    </row>
    <row r="4523" spans="1:4" ht="13.5" x14ac:dyDescent="0.25">
      <c r="A4523" s="58">
        <v>96693</v>
      </c>
      <c r="B4523" s="58" t="s">
        <v>10785</v>
      </c>
      <c r="C4523" s="58" t="s">
        <v>130</v>
      </c>
      <c r="D4523" s="60">
        <v>51.61</v>
      </c>
    </row>
    <row r="4524" spans="1:4" ht="13.5" x14ac:dyDescent="0.25">
      <c r="A4524" s="58">
        <v>96694</v>
      </c>
      <c r="B4524" s="58" t="s">
        <v>10786</v>
      </c>
      <c r="C4524" s="58" t="s">
        <v>130</v>
      </c>
      <c r="D4524" s="60">
        <v>82.23</v>
      </c>
    </row>
    <row r="4525" spans="1:4" ht="13.5" x14ac:dyDescent="0.25">
      <c r="A4525" s="58">
        <v>96695</v>
      </c>
      <c r="B4525" s="58" t="s">
        <v>10787</v>
      </c>
      <c r="C4525" s="58" t="s">
        <v>130</v>
      </c>
      <c r="D4525" s="60">
        <v>91.09</v>
      </c>
    </row>
    <row r="4526" spans="1:4" ht="13.5" x14ac:dyDescent="0.25">
      <c r="A4526" s="58">
        <v>96696</v>
      </c>
      <c r="B4526" s="58" t="s">
        <v>10788</v>
      </c>
      <c r="C4526" s="58" t="s">
        <v>130</v>
      </c>
      <c r="D4526" s="60">
        <v>102.97</v>
      </c>
    </row>
    <row r="4527" spans="1:4" ht="13.5" x14ac:dyDescent="0.25">
      <c r="A4527" s="58">
        <v>96697</v>
      </c>
      <c r="B4527" s="58" t="s">
        <v>10789</v>
      </c>
      <c r="C4527" s="58" t="s">
        <v>130</v>
      </c>
      <c r="D4527" s="60">
        <v>313.97000000000003</v>
      </c>
    </row>
    <row r="4528" spans="1:4" ht="13.5" x14ac:dyDescent="0.25">
      <c r="A4528" s="58">
        <v>96698</v>
      </c>
      <c r="B4528" s="58" t="s">
        <v>10790</v>
      </c>
      <c r="C4528" s="58" t="s">
        <v>130</v>
      </c>
      <c r="D4528" s="60">
        <v>6.53</v>
      </c>
    </row>
    <row r="4529" spans="1:4" ht="13.5" x14ac:dyDescent="0.25">
      <c r="A4529" s="58">
        <v>96699</v>
      </c>
      <c r="B4529" s="58" t="s">
        <v>10791</v>
      </c>
      <c r="C4529" s="58" t="s">
        <v>130</v>
      </c>
      <c r="D4529" s="60">
        <v>22.93</v>
      </c>
    </row>
    <row r="4530" spans="1:4" ht="13.5" x14ac:dyDescent="0.25">
      <c r="A4530" s="58">
        <v>96700</v>
      </c>
      <c r="B4530" s="58" t="s">
        <v>10792</v>
      </c>
      <c r="C4530" s="58" t="s">
        <v>130</v>
      </c>
      <c r="D4530" s="60">
        <v>14.8</v>
      </c>
    </row>
    <row r="4531" spans="1:4" ht="13.5" x14ac:dyDescent="0.25">
      <c r="A4531" s="58">
        <v>96701</v>
      </c>
      <c r="B4531" s="58" t="s">
        <v>10793</v>
      </c>
      <c r="C4531" s="58" t="s">
        <v>130</v>
      </c>
      <c r="D4531" s="60">
        <v>9.17</v>
      </c>
    </row>
    <row r="4532" spans="1:4" ht="13.5" x14ac:dyDescent="0.25">
      <c r="A4532" s="58">
        <v>96702</v>
      </c>
      <c r="B4532" s="58" t="s">
        <v>10794</v>
      </c>
      <c r="C4532" s="58" t="s">
        <v>130</v>
      </c>
      <c r="D4532" s="60">
        <v>9.69</v>
      </c>
    </row>
    <row r="4533" spans="1:4" ht="13.5" x14ac:dyDescent="0.25">
      <c r="A4533" s="58">
        <v>96703</v>
      </c>
      <c r="B4533" s="58" t="s">
        <v>10795</v>
      </c>
      <c r="C4533" s="58" t="s">
        <v>130</v>
      </c>
      <c r="D4533" s="60">
        <v>17.149999999999999</v>
      </c>
    </row>
    <row r="4534" spans="1:4" ht="13.5" x14ac:dyDescent="0.25">
      <c r="A4534" s="58">
        <v>96704</v>
      </c>
      <c r="B4534" s="58" t="s">
        <v>10796</v>
      </c>
      <c r="C4534" s="58" t="s">
        <v>130</v>
      </c>
      <c r="D4534" s="60">
        <v>17.809999999999999</v>
      </c>
    </row>
    <row r="4535" spans="1:4" ht="13.5" x14ac:dyDescent="0.25">
      <c r="A4535" s="58">
        <v>96705</v>
      </c>
      <c r="B4535" s="58" t="s">
        <v>10797</v>
      </c>
      <c r="C4535" s="58" t="s">
        <v>130</v>
      </c>
      <c r="D4535" s="60">
        <v>20.8</v>
      </c>
    </row>
    <row r="4536" spans="1:4" ht="13.5" x14ac:dyDescent="0.25">
      <c r="A4536" s="58">
        <v>96706</v>
      </c>
      <c r="B4536" s="58" t="s">
        <v>10798</v>
      </c>
      <c r="C4536" s="58" t="s">
        <v>130</v>
      </c>
      <c r="D4536" s="60">
        <v>31.35</v>
      </c>
    </row>
    <row r="4537" spans="1:4" ht="13.5" x14ac:dyDescent="0.25">
      <c r="A4537" s="58">
        <v>96707</v>
      </c>
      <c r="B4537" s="58" t="s">
        <v>10799</v>
      </c>
      <c r="C4537" s="58" t="s">
        <v>130</v>
      </c>
      <c r="D4537" s="60">
        <v>51.53</v>
      </c>
    </row>
    <row r="4538" spans="1:4" ht="13.5" x14ac:dyDescent="0.25">
      <c r="A4538" s="58">
        <v>96708</v>
      </c>
      <c r="B4538" s="58" t="s">
        <v>10800</v>
      </c>
      <c r="C4538" s="58" t="s">
        <v>130</v>
      </c>
      <c r="D4538" s="60">
        <v>79.09</v>
      </c>
    </row>
    <row r="4539" spans="1:4" ht="13.5" x14ac:dyDescent="0.25">
      <c r="A4539" s="58">
        <v>96709</v>
      </c>
      <c r="B4539" s="58" t="s">
        <v>10801</v>
      </c>
      <c r="C4539" s="58" t="s">
        <v>130</v>
      </c>
      <c r="D4539" s="60">
        <v>101.17</v>
      </c>
    </row>
    <row r="4540" spans="1:4" ht="13.5" x14ac:dyDescent="0.25">
      <c r="A4540" s="58">
        <v>96710</v>
      </c>
      <c r="B4540" s="58" t="s">
        <v>10802</v>
      </c>
      <c r="C4540" s="58" t="s">
        <v>130</v>
      </c>
      <c r="D4540" s="60">
        <v>11.91</v>
      </c>
    </row>
    <row r="4541" spans="1:4" ht="13.5" x14ac:dyDescent="0.25">
      <c r="A4541" s="58">
        <v>96711</v>
      </c>
      <c r="B4541" s="58" t="s">
        <v>10803</v>
      </c>
      <c r="C4541" s="58" t="s">
        <v>130</v>
      </c>
      <c r="D4541" s="60">
        <v>18.3</v>
      </c>
    </row>
    <row r="4542" spans="1:4" ht="13.5" x14ac:dyDescent="0.25">
      <c r="A4542" s="58">
        <v>96712</v>
      </c>
      <c r="B4542" s="58" t="s">
        <v>10804</v>
      </c>
      <c r="C4542" s="58" t="s">
        <v>130</v>
      </c>
      <c r="D4542" s="60">
        <v>26.63</v>
      </c>
    </row>
    <row r="4543" spans="1:4" ht="13.5" x14ac:dyDescent="0.25">
      <c r="A4543" s="58">
        <v>96713</v>
      </c>
      <c r="B4543" s="58" t="s">
        <v>10805</v>
      </c>
      <c r="C4543" s="58" t="s">
        <v>130</v>
      </c>
      <c r="D4543" s="60">
        <v>41.92</v>
      </c>
    </row>
    <row r="4544" spans="1:4" ht="13.5" x14ac:dyDescent="0.25">
      <c r="A4544" s="58">
        <v>96714</v>
      </c>
      <c r="B4544" s="58" t="s">
        <v>10806</v>
      </c>
      <c r="C4544" s="58" t="s">
        <v>130</v>
      </c>
      <c r="D4544" s="60">
        <v>60.42</v>
      </c>
    </row>
    <row r="4545" spans="1:4" ht="13.5" x14ac:dyDescent="0.25">
      <c r="A4545" s="58">
        <v>96715</v>
      </c>
      <c r="B4545" s="58" t="s">
        <v>10807</v>
      </c>
      <c r="C4545" s="58" t="s">
        <v>130</v>
      </c>
      <c r="D4545" s="60">
        <v>110.65</v>
      </c>
    </row>
    <row r="4546" spans="1:4" ht="13.5" x14ac:dyDescent="0.25">
      <c r="A4546" s="58">
        <v>96716</v>
      </c>
      <c r="B4546" s="58" t="s">
        <v>10808</v>
      </c>
      <c r="C4546" s="58" t="s">
        <v>130</v>
      </c>
      <c r="D4546" s="60">
        <v>144.81</v>
      </c>
    </row>
    <row r="4547" spans="1:4" ht="13.5" x14ac:dyDescent="0.25">
      <c r="A4547" s="58">
        <v>96717</v>
      </c>
      <c r="B4547" s="58" t="s">
        <v>10809</v>
      </c>
      <c r="C4547" s="58" t="s">
        <v>130</v>
      </c>
      <c r="D4547" s="60">
        <v>283.02</v>
      </c>
    </row>
    <row r="4548" spans="1:4" ht="13.5" x14ac:dyDescent="0.25">
      <c r="A4548" s="58">
        <v>96736</v>
      </c>
      <c r="B4548" s="58" t="s">
        <v>10810</v>
      </c>
      <c r="C4548" s="58" t="s">
        <v>130</v>
      </c>
      <c r="D4548" s="60">
        <v>5.55</v>
      </c>
    </row>
    <row r="4549" spans="1:4" ht="13.5" x14ac:dyDescent="0.25">
      <c r="A4549" s="58">
        <v>96737</v>
      </c>
      <c r="B4549" s="58" t="s">
        <v>10811</v>
      </c>
      <c r="C4549" s="58" t="s">
        <v>130</v>
      </c>
      <c r="D4549" s="60">
        <v>5.35</v>
      </c>
    </row>
    <row r="4550" spans="1:4" ht="13.5" x14ac:dyDescent="0.25">
      <c r="A4550" s="58">
        <v>96738</v>
      </c>
      <c r="B4550" s="58" t="s">
        <v>10812</v>
      </c>
      <c r="C4550" s="58" t="s">
        <v>130</v>
      </c>
      <c r="D4550" s="60">
        <v>21.75</v>
      </c>
    </row>
    <row r="4551" spans="1:4" ht="13.5" x14ac:dyDescent="0.25">
      <c r="A4551" s="58">
        <v>96739</v>
      </c>
      <c r="B4551" s="58" t="s">
        <v>10813</v>
      </c>
      <c r="C4551" s="58" t="s">
        <v>130</v>
      </c>
      <c r="D4551" s="60">
        <v>7.92</v>
      </c>
    </row>
    <row r="4552" spans="1:4" ht="13.5" x14ac:dyDescent="0.25">
      <c r="A4552" s="58">
        <v>96740</v>
      </c>
      <c r="B4552" s="58" t="s">
        <v>10814</v>
      </c>
      <c r="C4552" s="58" t="s">
        <v>130</v>
      </c>
      <c r="D4552" s="60">
        <v>30.62</v>
      </c>
    </row>
    <row r="4553" spans="1:4" ht="13.5" x14ac:dyDescent="0.25">
      <c r="A4553" s="58">
        <v>96741</v>
      </c>
      <c r="B4553" s="58" t="s">
        <v>10815</v>
      </c>
      <c r="C4553" s="58" t="s">
        <v>130</v>
      </c>
      <c r="D4553" s="60">
        <v>14.78</v>
      </c>
    </row>
    <row r="4554" spans="1:4" ht="13.5" x14ac:dyDescent="0.25">
      <c r="A4554" s="58">
        <v>96742</v>
      </c>
      <c r="B4554" s="58" t="s">
        <v>10816</v>
      </c>
      <c r="C4554" s="58" t="s">
        <v>130</v>
      </c>
      <c r="D4554" s="60">
        <v>19.239999999999998</v>
      </c>
    </row>
    <row r="4555" spans="1:4" ht="13.5" x14ac:dyDescent="0.25">
      <c r="A4555" s="58">
        <v>96743</v>
      </c>
      <c r="B4555" s="58" t="s">
        <v>10817</v>
      </c>
      <c r="C4555" s="58" t="s">
        <v>130</v>
      </c>
      <c r="D4555" s="60">
        <v>27.96</v>
      </c>
    </row>
    <row r="4556" spans="1:4" ht="13.5" x14ac:dyDescent="0.25">
      <c r="A4556" s="58">
        <v>96744</v>
      </c>
      <c r="B4556" s="58" t="s">
        <v>10818</v>
      </c>
      <c r="C4556" s="58" t="s">
        <v>130</v>
      </c>
      <c r="D4556" s="60">
        <v>50.54</v>
      </c>
    </row>
    <row r="4557" spans="1:4" ht="13.5" x14ac:dyDescent="0.25">
      <c r="A4557" s="58">
        <v>96745</v>
      </c>
      <c r="B4557" s="58" t="s">
        <v>10819</v>
      </c>
      <c r="C4557" s="58" t="s">
        <v>130</v>
      </c>
      <c r="D4557" s="60">
        <v>75.98</v>
      </c>
    </row>
    <row r="4558" spans="1:4" ht="13.5" x14ac:dyDescent="0.25">
      <c r="A4558" s="58">
        <v>96746</v>
      </c>
      <c r="B4558" s="58" t="s">
        <v>10820</v>
      </c>
      <c r="C4558" s="58" t="s">
        <v>130</v>
      </c>
      <c r="D4558" s="60">
        <v>101.24</v>
      </c>
    </row>
    <row r="4559" spans="1:4" ht="13.5" x14ac:dyDescent="0.25">
      <c r="A4559" s="58">
        <v>96747</v>
      </c>
      <c r="B4559" s="58" t="s">
        <v>10821</v>
      </c>
      <c r="C4559" s="58" t="s">
        <v>130</v>
      </c>
      <c r="D4559" s="60">
        <v>6.72</v>
      </c>
    </row>
    <row r="4560" spans="1:4" ht="13.5" x14ac:dyDescent="0.25">
      <c r="A4560" s="58">
        <v>96748</v>
      </c>
      <c r="B4560" s="58" t="s">
        <v>10822</v>
      </c>
      <c r="C4560" s="58" t="s">
        <v>130</v>
      </c>
      <c r="D4560" s="60">
        <v>7.34</v>
      </c>
    </row>
    <row r="4561" spans="1:4" ht="13.5" x14ac:dyDescent="0.25">
      <c r="A4561" s="58">
        <v>96749</v>
      </c>
      <c r="B4561" s="58" t="s">
        <v>10823</v>
      </c>
      <c r="C4561" s="58" t="s">
        <v>130</v>
      </c>
      <c r="D4561" s="60">
        <v>9.99</v>
      </c>
    </row>
    <row r="4562" spans="1:4" ht="13.5" x14ac:dyDescent="0.25">
      <c r="A4562" s="58">
        <v>96750</v>
      </c>
      <c r="B4562" s="58" t="s">
        <v>10824</v>
      </c>
      <c r="C4562" s="58" t="s">
        <v>130</v>
      </c>
      <c r="D4562" s="60">
        <v>14.62</v>
      </c>
    </row>
    <row r="4563" spans="1:4" ht="13.5" x14ac:dyDescent="0.25">
      <c r="A4563" s="58">
        <v>96751</v>
      </c>
      <c r="B4563" s="58" t="s">
        <v>10825</v>
      </c>
      <c r="C4563" s="58" t="s">
        <v>130</v>
      </c>
      <c r="D4563" s="60">
        <v>23.38</v>
      </c>
    </row>
    <row r="4564" spans="1:4" ht="13.5" x14ac:dyDescent="0.25">
      <c r="A4564" s="58">
        <v>96752</v>
      </c>
      <c r="B4564" s="58" t="s">
        <v>10826</v>
      </c>
      <c r="C4564" s="58" t="s">
        <v>130</v>
      </c>
      <c r="D4564" s="60">
        <v>31.96</v>
      </c>
    </row>
    <row r="4565" spans="1:4" ht="13.5" x14ac:dyDescent="0.25">
      <c r="A4565" s="58">
        <v>96753</v>
      </c>
      <c r="B4565" s="58" t="s">
        <v>10827</v>
      </c>
      <c r="C4565" s="58" t="s">
        <v>130</v>
      </c>
      <c r="D4565" s="60">
        <v>80.73</v>
      </c>
    </row>
    <row r="4566" spans="1:4" ht="13.5" x14ac:dyDescent="0.25">
      <c r="A4566" s="58">
        <v>96754</v>
      </c>
      <c r="B4566" s="58" t="s">
        <v>10828</v>
      </c>
      <c r="C4566" s="58" t="s">
        <v>130</v>
      </c>
      <c r="D4566" s="60">
        <v>98.29</v>
      </c>
    </row>
    <row r="4567" spans="1:4" ht="13.5" x14ac:dyDescent="0.25">
      <c r="A4567" s="58">
        <v>96755</v>
      </c>
      <c r="B4567" s="58" t="s">
        <v>10829</v>
      </c>
      <c r="C4567" s="58" t="s">
        <v>130</v>
      </c>
      <c r="D4567" s="60">
        <v>314.08</v>
      </c>
    </row>
    <row r="4568" spans="1:4" ht="13.5" x14ac:dyDescent="0.25">
      <c r="A4568" s="58">
        <v>96756</v>
      </c>
      <c r="B4568" s="58" t="s">
        <v>10830</v>
      </c>
      <c r="C4568" s="58" t="s">
        <v>130</v>
      </c>
      <c r="D4568" s="60">
        <v>18.149999999999999</v>
      </c>
    </row>
    <row r="4569" spans="1:4" ht="13.5" x14ac:dyDescent="0.25">
      <c r="A4569" s="58">
        <v>96757</v>
      </c>
      <c r="B4569" s="58" t="s">
        <v>10831</v>
      </c>
      <c r="C4569" s="58" t="s">
        <v>130</v>
      </c>
      <c r="D4569" s="60">
        <v>22.07</v>
      </c>
    </row>
    <row r="4570" spans="1:4" ht="13.5" x14ac:dyDescent="0.25">
      <c r="A4570" s="58">
        <v>96758</v>
      </c>
      <c r="B4570" s="58" t="s">
        <v>10832</v>
      </c>
      <c r="C4570" s="58" t="s">
        <v>130</v>
      </c>
      <c r="D4570" s="60">
        <v>15.79</v>
      </c>
    </row>
    <row r="4571" spans="1:4" ht="13.5" x14ac:dyDescent="0.25">
      <c r="A4571" s="58">
        <v>96759</v>
      </c>
      <c r="B4571" s="58" t="s">
        <v>10833</v>
      </c>
      <c r="C4571" s="58" t="s">
        <v>130</v>
      </c>
      <c r="D4571" s="60">
        <v>21.87</v>
      </c>
    </row>
    <row r="4572" spans="1:4" ht="13.5" x14ac:dyDescent="0.25">
      <c r="A4572" s="58">
        <v>96760</v>
      </c>
      <c r="B4572" s="58" t="s">
        <v>10834</v>
      </c>
      <c r="C4572" s="58" t="s">
        <v>130</v>
      </c>
      <c r="D4572" s="60">
        <v>38.74</v>
      </c>
    </row>
    <row r="4573" spans="1:4" ht="13.5" x14ac:dyDescent="0.25">
      <c r="A4573" s="58">
        <v>96761</v>
      </c>
      <c r="B4573" s="58" t="s">
        <v>10835</v>
      </c>
      <c r="C4573" s="58" t="s">
        <v>130</v>
      </c>
      <c r="D4573" s="60">
        <v>53.58</v>
      </c>
    </row>
    <row r="4574" spans="1:4" ht="13.5" x14ac:dyDescent="0.25">
      <c r="A4574" s="58">
        <v>96762</v>
      </c>
      <c r="B4574" s="58" t="s">
        <v>10836</v>
      </c>
      <c r="C4574" s="58" t="s">
        <v>130</v>
      </c>
      <c r="D4574" s="60">
        <v>108.64</v>
      </c>
    </row>
    <row r="4575" spans="1:4" ht="13.5" x14ac:dyDescent="0.25">
      <c r="A4575" s="58">
        <v>96763</v>
      </c>
      <c r="B4575" s="58" t="s">
        <v>10837</v>
      </c>
      <c r="C4575" s="58" t="s">
        <v>130</v>
      </c>
      <c r="D4575" s="60">
        <v>138.56</v>
      </c>
    </row>
    <row r="4576" spans="1:4" ht="13.5" x14ac:dyDescent="0.25">
      <c r="A4576" s="58">
        <v>96764</v>
      </c>
      <c r="B4576" s="58" t="s">
        <v>10838</v>
      </c>
      <c r="C4576" s="58" t="s">
        <v>130</v>
      </c>
      <c r="D4576" s="60">
        <v>283.14</v>
      </c>
    </row>
    <row r="4577" spans="1:4" ht="13.5" x14ac:dyDescent="0.25">
      <c r="A4577" s="58">
        <v>96802</v>
      </c>
      <c r="B4577" s="58" t="s">
        <v>10839</v>
      </c>
      <c r="C4577" s="58" t="s">
        <v>130</v>
      </c>
      <c r="D4577" s="60">
        <v>227.42</v>
      </c>
    </row>
    <row r="4578" spans="1:4" ht="13.5" x14ac:dyDescent="0.25">
      <c r="A4578" s="58">
        <v>96803</v>
      </c>
      <c r="B4578" s="58" t="s">
        <v>10840</v>
      </c>
      <c r="C4578" s="58" t="s">
        <v>130</v>
      </c>
      <c r="D4578" s="60">
        <v>118.24</v>
      </c>
    </row>
    <row r="4579" spans="1:4" ht="13.5" x14ac:dyDescent="0.25">
      <c r="A4579" s="58">
        <v>96804</v>
      </c>
      <c r="B4579" s="58" t="s">
        <v>10841</v>
      </c>
      <c r="C4579" s="58" t="s">
        <v>130</v>
      </c>
      <c r="D4579" s="60">
        <v>209.85</v>
      </c>
    </row>
    <row r="4580" spans="1:4" ht="13.5" x14ac:dyDescent="0.25">
      <c r="A4580" s="58">
        <v>96805</v>
      </c>
      <c r="B4580" s="58" t="s">
        <v>10842</v>
      </c>
      <c r="C4580" s="58" t="s">
        <v>130</v>
      </c>
      <c r="D4580" s="60">
        <v>233.17</v>
      </c>
    </row>
    <row r="4581" spans="1:4" ht="13.5" x14ac:dyDescent="0.25">
      <c r="A4581" s="58">
        <v>96806</v>
      </c>
      <c r="B4581" s="58" t="s">
        <v>10843</v>
      </c>
      <c r="C4581" s="58" t="s">
        <v>130</v>
      </c>
      <c r="D4581" s="60">
        <v>113.96</v>
      </c>
    </row>
    <row r="4582" spans="1:4" ht="13.5" x14ac:dyDescent="0.25">
      <c r="A4582" s="58">
        <v>96807</v>
      </c>
      <c r="B4582" s="58" t="s">
        <v>10844</v>
      </c>
      <c r="C4582" s="58" t="s">
        <v>130</v>
      </c>
      <c r="D4582" s="60">
        <v>189.7</v>
      </c>
    </row>
    <row r="4583" spans="1:4" ht="13.5" x14ac:dyDescent="0.25">
      <c r="A4583" s="58">
        <v>96808</v>
      </c>
      <c r="B4583" s="58" t="s">
        <v>10845</v>
      </c>
      <c r="C4583" s="58" t="s">
        <v>130</v>
      </c>
      <c r="D4583" s="60">
        <v>13.19</v>
      </c>
    </row>
    <row r="4584" spans="1:4" ht="13.5" x14ac:dyDescent="0.25">
      <c r="A4584" s="58">
        <v>96809</v>
      </c>
      <c r="B4584" s="58" t="s">
        <v>10846</v>
      </c>
      <c r="C4584" s="58" t="s">
        <v>130</v>
      </c>
      <c r="D4584" s="60">
        <v>14.67</v>
      </c>
    </row>
    <row r="4585" spans="1:4" ht="13.5" x14ac:dyDescent="0.25">
      <c r="A4585" s="58">
        <v>96810</v>
      </c>
      <c r="B4585" s="58" t="s">
        <v>10847</v>
      </c>
      <c r="C4585" s="58" t="s">
        <v>130</v>
      </c>
      <c r="D4585" s="60">
        <v>15.91</v>
      </c>
    </row>
    <row r="4586" spans="1:4" ht="13.5" x14ac:dyDescent="0.25">
      <c r="A4586" s="58">
        <v>96811</v>
      </c>
      <c r="B4586" s="58" t="s">
        <v>10848</v>
      </c>
      <c r="C4586" s="58" t="s">
        <v>130</v>
      </c>
      <c r="D4586" s="60">
        <v>16.760000000000002</v>
      </c>
    </row>
    <row r="4587" spans="1:4" ht="13.5" x14ac:dyDescent="0.25">
      <c r="A4587" s="58">
        <v>96812</v>
      </c>
      <c r="B4587" s="58" t="s">
        <v>10849</v>
      </c>
      <c r="C4587" s="58" t="s">
        <v>130</v>
      </c>
      <c r="D4587" s="60">
        <v>15.27</v>
      </c>
    </row>
    <row r="4588" spans="1:4" ht="13.5" x14ac:dyDescent="0.25">
      <c r="A4588" s="58">
        <v>96813</v>
      </c>
      <c r="B4588" s="58" t="s">
        <v>10850</v>
      </c>
      <c r="C4588" s="58" t="s">
        <v>130</v>
      </c>
      <c r="D4588" s="60">
        <v>17.45</v>
      </c>
    </row>
    <row r="4589" spans="1:4" ht="13.5" x14ac:dyDescent="0.25">
      <c r="A4589" s="58">
        <v>96814</v>
      </c>
      <c r="B4589" s="58" t="s">
        <v>10851</v>
      </c>
      <c r="C4589" s="58" t="s">
        <v>130</v>
      </c>
      <c r="D4589" s="60">
        <v>12.58</v>
      </c>
    </row>
    <row r="4590" spans="1:4" ht="13.5" x14ac:dyDescent="0.25">
      <c r="A4590" s="58">
        <v>96815</v>
      </c>
      <c r="B4590" s="58" t="s">
        <v>10852</v>
      </c>
      <c r="C4590" s="58" t="s">
        <v>130</v>
      </c>
      <c r="D4590" s="60">
        <v>26.47</v>
      </c>
    </row>
    <row r="4591" spans="1:4" ht="13.5" x14ac:dyDescent="0.25">
      <c r="A4591" s="58">
        <v>96816</v>
      </c>
      <c r="B4591" s="58" t="s">
        <v>10853</v>
      </c>
      <c r="C4591" s="58" t="s">
        <v>130</v>
      </c>
      <c r="D4591" s="60">
        <v>19.78</v>
      </c>
    </row>
    <row r="4592" spans="1:4" ht="13.5" x14ac:dyDescent="0.25">
      <c r="A4592" s="58">
        <v>96817</v>
      </c>
      <c r="B4592" s="58" t="s">
        <v>10854</v>
      </c>
      <c r="C4592" s="58" t="s">
        <v>130</v>
      </c>
      <c r="D4592" s="60">
        <v>26.69</v>
      </c>
    </row>
    <row r="4593" spans="1:4" ht="13.5" x14ac:dyDescent="0.25">
      <c r="A4593" s="58">
        <v>96818</v>
      </c>
      <c r="B4593" s="58" t="s">
        <v>10855</v>
      </c>
      <c r="C4593" s="58" t="s">
        <v>130</v>
      </c>
      <c r="D4593" s="60">
        <v>17.14</v>
      </c>
    </row>
    <row r="4594" spans="1:4" ht="13.5" x14ac:dyDescent="0.25">
      <c r="A4594" s="58">
        <v>96819</v>
      </c>
      <c r="B4594" s="58" t="s">
        <v>10856</v>
      </c>
      <c r="C4594" s="58" t="s">
        <v>130</v>
      </c>
      <c r="D4594" s="60">
        <v>18.36</v>
      </c>
    </row>
    <row r="4595" spans="1:4" ht="13.5" x14ac:dyDescent="0.25">
      <c r="A4595" s="58">
        <v>96820</v>
      </c>
      <c r="B4595" s="58" t="s">
        <v>10857</v>
      </c>
      <c r="C4595" s="58" t="s">
        <v>130</v>
      </c>
      <c r="D4595" s="60">
        <v>31.8</v>
      </c>
    </row>
    <row r="4596" spans="1:4" ht="13.5" x14ac:dyDescent="0.25">
      <c r="A4596" s="58">
        <v>96821</v>
      </c>
      <c r="B4596" s="58" t="s">
        <v>10858</v>
      </c>
      <c r="C4596" s="58" t="s">
        <v>130</v>
      </c>
      <c r="D4596" s="60">
        <v>29.75</v>
      </c>
    </row>
    <row r="4597" spans="1:4" ht="13.5" x14ac:dyDescent="0.25">
      <c r="A4597" s="58">
        <v>96822</v>
      </c>
      <c r="B4597" s="58" t="s">
        <v>10859</v>
      </c>
      <c r="C4597" s="58" t="s">
        <v>130</v>
      </c>
      <c r="D4597" s="60">
        <v>24.21</v>
      </c>
    </row>
    <row r="4598" spans="1:4" ht="13.5" x14ac:dyDescent="0.25">
      <c r="A4598" s="58">
        <v>96823</v>
      </c>
      <c r="B4598" s="58" t="s">
        <v>10860</v>
      </c>
      <c r="C4598" s="58" t="s">
        <v>130</v>
      </c>
      <c r="D4598" s="60">
        <v>8.9</v>
      </c>
    </row>
    <row r="4599" spans="1:4" ht="13.5" x14ac:dyDescent="0.25">
      <c r="A4599" s="58">
        <v>96824</v>
      </c>
      <c r="B4599" s="58" t="s">
        <v>10861</v>
      </c>
      <c r="C4599" s="58" t="s">
        <v>130</v>
      </c>
      <c r="D4599" s="60">
        <v>13.81</v>
      </c>
    </row>
    <row r="4600" spans="1:4" ht="13.5" x14ac:dyDescent="0.25">
      <c r="A4600" s="58">
        <v>96826</v>
      </c>
      <c r="B4600" s="58" t="s">
        <v>10862</v>
      </c>
      <c r="C4600" s="58" t="s">
        <v>130</v>
      </c>
      <c r="D4600" s="60">
        <v>10.31</v>
      </c>
    </row>
    <row r="4601" spans="1:4" ht="13.5" x14ac:dyDescent="0.25">
      <c r="A4601" s="58">
        <v>96827</v>
      </c>
      <c r="B4601" s="58" t="s">
        <v>10863</v>
      </c>
      <c r="C4601" s="58" t="s">
        <v>130</v>
      </c>
      <c r="D4601" s="60">
        <v>15.08</v>
      </c>
    </row>
    <row r="4602" spans="1:4" ht="13.5" x14ac:dyDescent="0.25">
      <c r="A4602" s="58">
        <v>96828</v>
      </c>
      <c r="B4602" s="58" t="s">
        <v>10864</v>
      </c>
      <c r="C4602" s="58" t="s">
        <v>130</v>
      </c>
      <c r="D4602" s="60">
        <v>18.72</v>
      </c>
    </row>
    <row r="4603" spans="1:4" ht="13.5" x14ac:dyDescent="0.25">
      <c r="A4603" s="58">
        <v>96829</v>
      </c>
      <c r="B4603" s="58" t="s">
        <v>10865</v>
      </c>
      <c r="C4603" s="58" t="s">
        <v>130</v>
      </c>
      <c r="D4603" s="60">
        <v>17.34</v>
      </c>
    </row>
    <row r="4604" spans="1:4" ht="13.5" x14ac:dyDescent="0.25">
      <c r="A4604" s="58">
        <v>96830</v>
      </c>
      <c r="B4604" s="58" t="s">
        <v>10866</v>
      </c>
      <c r="C4604" s="58" t="s">
        <v>130</v>
      </c>
      <c r="D4604" s="60">
        <v>25.51</v>
      </c>
    </row>
    <row r="4605" spans="1:4" ht="13.5" x14ac:dyDescent="0.25">
      <c r="A4605" s="58">
        <v>96832</v>
      </c>
      <c r="B4605" s="58" t="s">
        <v>10867</v>
      </c>
      <c r="C4605" s="58" t="s">
        <v>130</v>
      </c>
      <c r="D4605" s="60">
        <v>23.76</v>
      </c>
    </row>
    <row r="4606" spans="1:4" ht="13.5" x14ac:dyDescent="0.25">
      <c r="A4606" s="58">
        <v>96833</v>
      </c>
      <c r="B4606" s="58" t="s">
        <v>10868</v>
      </c>
      <c r="C4606" s="58" t="s">
        <v>130</v>
      </c>
      <c r="D4606" s="60">
        <v>21.89</v>
      </c>
    </row>
    <row r="4607" spans="1:4" ht="13.5" x14ac:dyDescent="0.25">
      <c r="A4607" s="58">
        <v>96834</v>
      </c>
      <c r="B4607" s="58" t="s">
        <v>10869</v>
      </c>
      <c r="C4607" s="58" t="s">
        <v>130</v>
      </c>
      <c r="D4607" s="60">
        <v>37</v>
      </c>
    </row>
    <row r="4608" spans="1:4" ht="13.5" x14ac:dyDescent="0.25">
      <c r="A4608" s="58">
        <v>96836</v>
      </c>
      <c r="B4608" s="58" t="s">
        <v>10870</v>
      </c>
      <c r="C4608" s="58" t="s">
        <v>130</v>
      </c>
      <c r="D4608" s="60">
        <v>33.590000000000003</v>
      </c>
    </row>
    <row r="4609" spans="1:4" ht="13.5" x14ac:dyDescent="0.25">
      <c r="A4609" s="58">
        <v>96837</v>
      </c>
      <c r="B4609" s="58" t="s">
        <v>10871</v>
      </c>
      <c r="C4609" s="58" t="s">
        <v>130</v>
      </c>
      <c r="D4609" s="60">
        <v>16.34</v>
      </c>
    </row>
    <row r="4610" spans="1:4" ht="13.5" x14ac:dyDescent="0.25">
      <c r="A4610" s="58">
        <v>96838</v>
      </c>
      <c r="B4610" s="58" t="s">
        <v>10872</v>
      </c>
      <c r="C4610" s="58" t="s">
        <v>130</v>
      </c>
      <c r="D4610" s="60">
        <v>19.5</v>
      </c>
    </row>
    <row r="4611" spans="1:4" ht="13.5" x14ac:dyDescent="0.25">
      <c r="A4611" s="58">
        <v>96839</v>
      </c>
      <c r="B4611" s="58" t="s">
        <v>10873</v>
      </c>
      <c r="C4611" s="58" t="s">
        <v>130</v>
      </c>
      <c r="D4611" s="60">
        <v>20.21</v>
      </c>
    </row>
    <row r="4612" spans="1:4" ht="13.5" x14ac:dyDescent="0.25">
      <c r="A4612" s="58">
        <v>96840</v>
      </c>
      <c r="B4612" s="58" t="s">
        <v>10874</v>
      </c>
      <c r="C4612" s="58" t="s">
        <v>130</v>
      </c>
      <c r="D4612" s="60">
        <v>19.739999999999998</v>
      </c>
    </row>
    <row r="4613" spans="1:4" ht="13.5" x14ac:dyDescent="0.25">
      <c r="A4613" s="58">
        <v>96841</v>
      </c>
      <c r="B4613" s="58" t="s">
        <v>10875</v>
      </c>
      <c r="C4613" s="58" t="s">
        <v>130</v>
      </c>
      <c r="D4613" s="60">
        <v>21.73</v>
      </c>
    </row>
    <row r="4614" spans="1:4" ht="13.5" x14ac:dyDescent="0.25">
      <c r="A4614" s="58">
        <v>96842</v>
      </c>
      <c r="B4614" s="58" t="s">
        <v>10876</v>
      </c>
      <c r="C4614" s="58" t="s">
        <v>130</v>
      </c>
      <c r="D4614" s="60">
        <v>24.94</v>
      </c>
    </row>
    <row r="4615" spans="1:4" ht="13.5" x14ac:dyDescent="0.25">
      <c r="A4615" s="58">
        <v>96843</v>
      </c>
      <c r="B4615" s="58" t="s">
        <v>10877</v>
      </c>
      <c r="C4615" s="58" t="s">
        <v>130</v>
      </c>
      <c r="D4615" s="60">
        <v>22.7</v>
      </c>
    </row>
    <row r="4616" spans="1:4" ht="13.5" x14ac:dyDescent="0.25">
      <c r="A4616" s="58">
        <v>96844</v>
      </c>
      <c r="B4616" s="58" t="s">
        <v>10878</v>
      </c>
      <c r="C4616" s="58" t="s">
        <v>130</v>
      </c>
      <c r="D4616" s="60">
        <v>26.2</v>
      </c>
    </row>
    <row r="4617" spans="1:4" ht="13.5" x14ac:dyDescent="0.25">
      <c r="A4617" s="58">
        <v>96845</v>
      </c>
      <c r="B4617" s="58" t="s">
        <v>10879</v>
      </c>
      <c r="C4617" s="58" t="s">
        <v>130</v>
      </c>
      <c r="D4617" s="60">
        <v>31.63</v>
      </c>
    </row>
    <row r="4618" spans="1:4" ht="13.5" x14ac:dyDescent="0.25">
      <c r="A4618" s="58">
        <v>96846</v>
      </c>
      <c r="B4618" s="58" t="s">
        <v>10880</v>
      </c>
      <c r="C4618" s="58" t="s">
        <v>130</v>
      </c>
      <c r="D4618" s="60">
        <v>29.27</v>
      </c>
    </row>
    <row r="4619" spans="1:4" ht="13.5" x14ac:dyDescent="0.25">
      <c r="A4619" s="58">
        <v>96847</v>
      </c>
      <c r="B4619" s="58" t="s">
        <v>10881</v>
      </c>
      <c r="C4619" s="58" t="s">
        <v>130</v>
      </c>
      <c r="D4619" s="60">
        <v>28.84</v>
      </c>
    </row>
    <row r="4620" spans="1:4" ht="13.5" x14ac:dyDescent="0.25">
      <c r="A4620" s="58">
        <v>96848</v>
      </c>
      <c r="B4620" s="58" t="s">
        <v>10882</v>
      </c>
      <c r="C4620" s="58" t="s">
        <v>130</v>
      </c>
      <c r="D4620" s="60">
        <v>42.15</v>
      </c>
    </row>
    <row r="4621" spans="1:4" ht="13.5" x14ac:dyDescent="0.25">
      <c r="A4621" s="58">
        <v>96849</v>
      </c>
      <c r="B4621" s="58" t="s">
        <v>10883</v>
      </c>
      <c r="C4621" s="58" t="s">
        <v>130</v>
      </c>
      <c r="D4621" s="60">
        <v>13.14</v>
      </c>
    </row>
    <row r="4622" spans="1:4" ht="13.5" x14ac:dyDescent="0.25">
      <c r="A4622" s="58">
        <v>96850</v>
      </c>
      <c r="B4622" s="58" t="s">
        <v>10884</v>
      </c>
      <c r="C4622" s="58" t="s">
        <v>130</v>
      </c>
      <c r="D4622" s="60">
        <v>18.27</v>
      </c>
    </row>
    <row r="4623" spans="1:4" ht="13.5" x14ac:dyDescent="0.25">
      <c r="A4623" s="58">
        <v>96852</v>
      </c>
      <c r="B4623" s="58" t="s">
        <v>10885</v>
      </c>
      <c r="C4623" s="58" t="s">
        <v>130</v>
      </c>
      <c r="D4623" s="60">
        <v>16.8</v>
      </c>
    </row>
    <row r="4624" spans="1:4" ht="13.5" x14ac:dyDescent="0.25">
      <c r="A4624" s="58">
        <v>96853</v>
      </c>
      <c r="B4624" s="58" t="s">
        <v>10886</v>
      </c>
      <c r="C4624" s="58" t="s">
        <v>130</v>
      </c>
      <c r="D4624" s="60">
        <v>19.66</v>
      </c>
    </row>
    <row r="4625" spans="1:4" ht="13.5" x14ac:dyDescent="0.25">
      <c r="A4625" s="58">
        <v>96854</v>
      </c>
      <c r="B4625" s="58" t="s">
        <v>10887</v>
      </c>
      <c r="C4625" s="58" t="s">
        <v>130</v>
      </c>
      <c r="D4625" s="60">
        <v>24.38</v>
      </c>
    </row>
    <row r="4626" spans="1:4" ht="13.5" x14ac:dyDescent="0.25">
      <c r="A4626" s="58">
        <v>96855</v>
      </c>
      <c r="B4626" s="58" t="s">
        <v>10888</v>
      </c>
      <c r="C4626" s="58" t="s">
        <v>130</v>
      </c>
      <c r="D4626" s="60">
        <v>26.74</v>
      </c>
    </row>
    <row r="4627" spans="1:4" ht="13.5" x14ac:dyDescent="0.25">
      <c r="A4627" s="58">
        <v>96856</v>
      </c>
      <c r="B4627" s="58" t="s">
        <v>10889</v>
      </c>
      <c r="C4627" s="58" t="s">
        <v>130</v>
      </c>
      <c r="D4627" s="60">
        <v>28.3</v>
      </c>
    </row>
    <row r="4628" spans="1:4" ht="13.5" x14ac:dyDescent="0.25">
      <c r="A4628" s="58">
        <v>96860</v>
      </c>
      <c r="B4628" s="58" t="s">
        <v>10890</v>
      </c>
      <c r="C4628" s="58" t="s">
        <v>130</v>
      </c>
      <c r="D4628" s="60">
        <v>23.48</v>
      </c>
    </row>
    <row r="4629" spans="1:4" ht="13.5" x14ac:dyDescent="0.25">
      <c r="A4629" s="58">
        <v>96861</v>
      </c>
      <c r="B4629" s="58" t="s">
        <v>10891</v>
      </c>
      <c r="C4629" s="58" t="s">
        <v>130</v>
      </c>
      <c r="D4629" s="60">
        <v>29.74</v>
      </c>
    </row>
    <row r="4630" spans="1:4" ht="13.5" x14ac:dyDescent="0.25">
      <c r="A4630" s="58">
        <v>96862</v>
      </c>
      <c r="B4630" s="58" t="s">
        <v>10892</v>
      </c>
      <c r="C4630" s="58" t="s">
        <v>130</v>
      </c>
      <c r="D4630" s="60">
        <v>28.93</v>
      </c>
    </row>
    <row r="4631" spans="1:4" ht="13.5" x14ac:dyDescent="0.25">
      <c r="A4631" s="58">
        <v>96863</v>
      </c>
      <c r="B4631" s="58" t="s">
        <v>10893</v>
      </c>
      <c r="C4631" s="58" t="s">
        <v>130</v>
      </c>
      <c r="D4631" s="60">
        <v>30.33</v>
      </c>
    </row>
    <row r="4632" spans="1:4" ht="13.5" x14ac:dyDescent="0.25">
      <c r="A4632" s="58">
        <v>96864</v>
      </c>
      <c r="B4632" s="58" t="s">
        <v>10894</v>
      </c>
      <c r="C4632" s="58" t="s">
        <v>130</v>
      </c>
      <c r="D4632" s="60">
        <v>41.3</v>
      </c>
    </row>
    <row r="4633" spans="1:4" ht="13.5" x14ac:dyDescent="0.25">
      <c r="A4633" s="58">
        <v>96865</v>
      </c>
      <c r="B4633" s="58" t="s">
        <v>10895</v>
      </c>
      <c r="C4633" s="58" t="s">
        <v>130</v>
      </c>
      <c r="D4633" s="60">
        <v>35.770000000000003</v>
      </c>
    </row>
    <row r="4634" spans="1:4" ht="13.5" x14ac:dyDescent="0.25">
      <c r="A4634" s="58">
        <v>96866</v>
      </c>
      <c r="B4634" s="58" t="s">
        <v>10896</v>
      </c>
      <c r="C4634" s="58" t="s">
        <v>130</v>
      </c>
      <c r="D4634" s="60">
        <v>53.9</v>
      </c>
    </row>
    <row r="4635" spans="1:4" ht="13.5" x14ac:dyDescent="0.25">
      <c r="A4635" s="58">
        <v>96868</v>
      </c>
      <c r="B4635" s="58" t="s">
        <v>10897</v>
      </c>
      <c r="C4635" s="58" t="s">
        <v>130</v>
      </c>
      <c r="D4635" s="60">
        <v>25.11</v>
      </c>
    </row>
    <row r="4636" spans="1:4" ht="13.5" x14ac:dyDescent="0.25">
      <c r="A4636" s="58">
        <v>96869</v>
      </c>
      <c r="B4636" s="58" t="s">
        <v>10898</v>
      </c>
      <c r="C4636" s="58" t="s">
        <v>130</v>
      </c>
      <c r="D4636" s="60">
        <v>23.78</v>
      </c>
    </row>
    <row r="4637" spans="1:4" ht="13.5" x14ac:dyDescent="0.25">
      <c r="A4637" s="58">
        <v>96870</v>
      </c>
      <c r="B4637" s="58" t="s">
        <v>10899</v>
      </c>
      <c r="C4637" s="58" t="s">
        <v>130</v>
      </c>
      <c r="D4637" s="60">
        <v>36.119999999999997</v>
      </c>
    </row>
    <row r="4638" spans="1:4" ht="13.5" x14ac:dyDescent="0.25">
      <c r="A4638" s="58">
        <v>96871</v>
      </c>
      <c r="B4638" s="58" t="s">
        <v>10900</v>
      </c>
      <c r="C4638" s="58" t="s">
        <v>130</v>
      </c>
      <c r="D4638" s="60">
        <v>41.15</v>
      </c>
    </row>
    <row r="4639" spans="1:4" ht="13.5" x14ac:dyDescent="0.25">
      <c r="A4639" s="58">
        <v>96872</v>
      </c>
      <c r="B4639" s="58" t="s">
        <v>10901</v>
      </c>
      <c r="C4639" s="58" t="s">
        <v>130</v>
      </c>
      <c r="D4639" s="60">
        <v>37.729999999999997</v>
      </c>
    </row>
    <row r="4640" spans="1:4" ht="13.5" x14ac:dyDescent="0.25">
      <c r="A4640" s="58">
        <v>96873</v>
      </c>
      <c r="B4640" s="58" t="s">
        <v>10902</v>
      </c>
      <c r="C4640" s="58" t="s">
        <v>130</v>
      </c>
      <c r="D4640" s="60">
        <v>50.71</v>
      </c>
    </row>
    <row r="4641" spans="1:4" ht="13.5" x14ac:dyDescent="0.25">
      <c r="A4641" s="58">
        <v>96874</v>
      </c>
      <c r="B4641" s="58" t="s">
        <v>10903</v>
      </c>
      <c r="C4641" s="58" t="s">
        <v>130</v>
      </c>
      <c r="D4641" s="60">
        <v>45.96</v>
      </c>
    </row>
    <row r="4642" spans="1:4" ht="13.5" x14ac:dyDescent="0.25">
      <c r="A4642" s="58">
        <v>96875</v>
      </c>
      <c r="B4642" s="58" t="s">
        <v>10904</v>
      </c>
      <c r="C4642" s="58" t="s">
        <v>130</v>
      </c>
      <c r="D4642" s="60">
        <v>60.86</v>
      </c>
    </row>
    <row r="4643" spans="1:4" ht="13.5" x14ac:dyDescent="0.25">
      <c r="A4643" s="58">
        <v>96876</v>
      </c>
      <c r="B4643" s="58" t="s">
        <v>10905</v>
      </c>
      <c r="C4643" s="58" t="s">
        <v>130</v>
      </c>
      <c r="D4643" s="60">
        <v>143.06</v>
      </c>
    </row>
    <row r="4644" spans="1:4" ht="13.5" x14ac:dyDescent="0.25">
      <c r="A4644" s="58">
        <v>96878</v>
      </c>
      <c r="B4644" s="58" t="s">
        <v>10906</v>
      </c>
      <c r="C4644" s="58" t="s">
        <v>130</v>
      </c>
      <c r="D4644" s="60">
        <v>160.97999999999999</v>
      </c>
    </row>
    <row r="4645" spans="1:4" ht="13.5" x14ac:dyDescent="0.25">
      <c r="A4645" s="58">
        <v>96879</v>
      </c>
      <c r="B4645" s="58" t="s">
        <v>10907</v>
      </c>
      <c r="C4645" s="58" t="s">
        <v>130</v>
      </c>
      <c r="D4645" s="60">
        <v>155.78</v>
      </c>
    </row>
    <row r="4646" spans="1:4" ht="13.5" x14ac:dyDescent="0.25">
      <c r="A4646" s="58">
        <v>96881</v>
      </c>
      <c r="B4646" s="58" t="s">
        <v>10908</v>
      </c>
      <c r="C4646" s="58" t="s">
        <v>130</v>
      </c>
      <c r="D4646" s="60">
        <v>185.41</v>
      </c>
    </row>
    <row r="4647" spans="1:4" ht="13.5" x14ac:dyDescent="0.25">
      <c r="A4647" s="58">
        <v>97425</v>
      </c>
      <c r="B4647" s="58" t="s">
        <v>10909</v>
      </c>
      <c r="C4647" s="58" t="s">
        <v>130</v>
      </c>
      <c r="D4647" s="60">
        <v>23.35</v>
      </c>
    </row>
    <row r="4648" spans="1:4" ht="13.5" x14ac:dyDescent="0.25">
      <c r="A4648" s="58">
        <v>97426</v>
      </c>
      <c r="B4648" s="58" t="s">
        <v>10910</v>
      </c>
      <c r="C4648" s="58" t="s">
        <v>130</v>
      </c>
      <c r="D4648" s="60">
        <v>28.14</v>
      </c>
    </row>
    <row r="4649" spans="1:4" ht="13.5" x14ac:dyDescent="0.25">
      <c r="A4649" s="58">
        <v>97427</v>
      </c>
      <c r="B4649" s="58" t="s">
        <v>10911</v>
      </c>
      <c r="C4649" s="58" t="s">
        <v>130</v>
      </c>
      <c r="D4649" s="60">
        <v>31.76</v>
      </c>
    </row>
    <row r="4650" spans="1:4" ht="13.5" x14ac:dyDescent="0.25">
      <c r="A4650" s="58">
        <v>97428</v>
      </c>
      <c r="B4650" s="58" t="s">
        <v>10912</v>
      </c>
      <c r="C4650" s="58" t="s">
        <v>130</v>
      </c>
      <c r="D4650" s="60">
        <v>40.159999999999997</v>
      </c>
    </row>
    <row r="4651" spans="1:4" ht="13.5" x14ac:dyDescent="0.25">
      <c r="A4651" s="58">
        <v>97429</v>
      </c>
      <c r="B4651" s="58" t="s">
        <v>10913</v>
      </c>
      <c r="C4651" s="58" t="s">
        <v>130</v>
      </c>
      <c r="D4651" s="60">
        <v>47.89</v>
      </c>
    </row>
    <row r="4652" spans="1:4" ht="13.5" x14ac:dyDescent="0.25">
      <c r="A4652" s="58">
        <v>97430</v>
      </c>
      <c r="B4652" s="58" t="s">
        <v>10914</v>
      </c>
      <c r="C4652" s="58" t="s">
        <v>130</v>
      </c>
      <c r="D4652" s="60">
        <v>40.549999999999997</v>
      </c>
    </row>
    <row r="4653" spans="1:4" ht="13.5" x14ac:dyDescent="0.25">
      <c r="A4653" s="58">
        <v>97431</v>
      </c>
      <c r="B4653" s="58" t="s">
        <v>10915</v>
      </c>
      <c r="C4653" s="58" t="s">
        <v>130</v>
      </c>
      <c r="D4653" s="60">
        <v>45</v>
      </c>
    </row>
    <row r="4654" spans="1:4" ht="13.5" x14ac:dyDescent="0.25">
      <c r="A4654" s="58">
        <v>97432</v>
      </c>
      <c r="B4654" s="58" t="s">
        <v>10916</v>
      </c>
      <c r="C4654" s="58" t="s">
        <v>130</v>
      </c>
      <c r="D4654" s="60">
        <v>50.71</v>
      </c>
    </row>
    <row r="4655" spans="1:4" ht="13.5" x14ac:dyDescent="0.25">
      <c r="A4655" s="58">
        <v>97433</v>
      </c>
      <c r="B4655" s="58" t="s">
        <v>10917</v>
      </c>
      <c r="C4655" s="58" t="s">
        <v>130</v>
      </c>
      <c r="D4655" s="60">
        <v>97.67</v>
      </c>
    </row>
    <row r="4656" spans="1:4" ht="13.5" x14ac:dyDescent="0.25">
      <c r="A4656" s="58">
        <v>97434</v>
      </c>
      <c r="B4656" s="58" t="s">
        <v>10918</v>
      </c>
      <c r="C4656" s="58" t="s">
        <v>130</v>
      </c>
      <c r="D4656" s="60">
        <v>99.69</v>
      </c>
    </row>
    <row r="4657" spans="1:4" ht="13.5" x14ac:dyDescent="0.25">
      <c r="A4657" s="58">
        <v>97435</v>
      </c>
      <c r="B4657" s="58" t="s">
        <v>10919</v>
      </c>
      <c r="C4657" s="58" t="s">
        <v>130</v>
      </c>
      <c r="D4657" s="60">
        <v>114.41</v>
      </c>
    </row>
    <row r="4658" spans="1:4" ht="13.5" x14ac:dyDescent="0.25">
      <c r="A4658" s="58">
        <v>97436</v>
      </c>
      <c r="B4658" s="58" t="s">
        <v>10920</v>
      </c>
      <c r="C4658" s="58" t="s">
        <v>130</v>
      </c>
      <c r="D4658" s="60">
        <v>118.29</v>
      </c>
    </row>
    <row r="4659" spans="1:4" ht="13.5" x14ac:dyDescent="0.25">
      <c r="A4659" s="58">
        <v>97437</v>
      </c>
      <c r="B4659" s="58" t="s">
        <v>10921</v>
      </c>
      <c r="C4659" s="58" t="s">
        <v>130</v>
      </c>
      <c r="D4659" s="60">
        <v>131.05000000000001</v>
      </c>
    </row>
    <row r="4660" spans="1:4" ht="13.5" x14ac:dyDescent="0.25">
      <c r="A4660" s="58">
        <v>97438</v>
      </c>
      <c r="B4660" s="58" t="s">
        <v>10922</v>
      </c>
      <c r="C4660" s="58" t="s">
        <v>130</v>
      </c>
      <c r="D4660" s="60">
        <v>135.19999999999999</v>
      </c>
    </row>
    <row r="4661" spans="1:4" ht="13.5" x14ac:dyDescent="0.25">
      <c r="A4661" s="58">
        <v>97439</v>
      </c>
      <c r="B4661" s="58" t="s">
        <v>10923</v>
      </c>
      <c r="C4661" s="58" t="s">
        <v>130</v>
      </c>
      <c r="D4661" s="60">
        <v>149.57</v>
      </c>
    </row>
    <row r="4662" spans="1:4" ht="13.5" x14ac:dyDescent="0.25">
      <c r="A4662" s="58">
        <v>97440</v>
      </c>
      <c r="B4662" s="58" t="s">
        <v>10924</v>
      </c>
      <c r="C4662" s="58" t="s">
        <v>130</v>
      </c>
      <c r="D4662" s="60">
        <v>179.9</v>
      </c>
    </row>
    <row r="4663" spans="1:4" ht="13.5" x14ac:dyDescent="0.25">
      <c r="A4663" s="58">
        <v>97442</v>
      </c>
      <c r="B4663" s="58" t="s">
        <v>10925</v>
      </c>
      <c r="C4663" s="58" t="s">
        <v>130</v>
      </c>
      <c r="D4663" s="60">
        <v>198.37</v>
      </c>
    </row>
    <row r="4664" spans="1:4" ht="13.5" x14ac:dyDescent="0.25">
      <c r="A4664" s="58">
        <v>97443</v>
      </c>
      <c r="B4664" s="58" t="s">
        <v>10926</v>
      </c>
      <c r="C4664" s="58" t="s">
        <v>130</v>
      </c>
      <c r="D4664" s="60">
        <v>112.71</v>
      </c>
    </row>
    <row r="4665" spans="1:4" ht="13.5" x14ac:dyDescent="0.25">
      <c r="A4665" s="58">
        <v>97444</v>
      </c>
      <c r="B4665" s="58" t="s">
        <v>10927</v>
      </c>
      <c r="C4665" s="58" t="s">
        <v>130</v>
      </c>
      <c r="D4665" s="60">
        <v>135.53</v>
      </c>
    </row>
    <row r="4666" spans="1:4" ht="13.5" x14ac:dyDescent="0.25">
      <c r="A4666" s="58">
        <v>97446</v>
      </c>
      <c r="B4666" s="58" t="s">
        <v>10928</v>
      </c>
      <c r="C4666" s="58" t="s">
        <v>130</v>
      </c>
      <c r="D4666" s="60">
        <v>244.29</v>
      </c>
    </row>
    <row r="4667" spans="1:4" ht="13.5" x14ac:dyDescent="0.25">
      <c r="A4667" s="58">
        <v>97447</v>
      </c>
      <c r="B4667" s="58" t="s">
        <v>10929</v>
      </c>
      <c r="C4667" s="58" t="s">
        <v>130</v>
      </c>
      <c r="D4667" s="60">
        <v>244.29</v>
      </c>
    </row>
    <row r="4668" spans="1:4" ht="13.5" x14ac:dyDescent="0.25">
      <c r="A4668" s="58">
        <v>97449</v>
      </c>
      <c r="B4668" s="58" t="s">
        <v>10930</v>
      </c>
      <c r="C4668" s="58" t="s">
        <v>130</v>
      </c>
      <c r="D4668" s="60">
        <v>259.45</v>
      </c>
    </row>
    <row r="4669" spans="1:4" ht="13.5" x14ac:dyDescent="0.25">
      <c r="A4669" s="58">
        <v>97450</v>
      </c>
      <c r="B4669" s="58" t="s">
        <v>10931</v>
      </c>
      <c r="C4669" s="58" t="s">
        <v>130</v>
      </c>
      <c r="D4669" s="60">
        <v>321.58999999999997</v>
      </c>
    </row>
    <row r="4670" spans="1:4" ht="13.5" x14ac:dyDescent="0.25">
      <c r="A4670" s="58">
        <v>97452</v>
      </c>
      <c r="B4670" s="58" t="s">
        <v>10932</v>
      </c>
      <c r="C4670" s="58" t="s">
        <v>130</v>
      </c>
      <c r="D4670" s="60">
        <v>187.98</v>
      </c>
    </row>
    <row r="4671" spans="1:4" ht="13.5" x14ac:dyDescent="0.25">
      <c r="A4671" s="58">
        <v>97453</v>
      </c>
      <c r="B4671" s="58" t="s">
        <v>10933</v>
      </c>
      <c r="C4671" s="58" t="s">
        <v>130</v>
      </c>
      <c r="D4671" s="60">
        <v>201.01</v>
      </c>
    </row>
    <row r="4672" spans="1:4" ht="13.5" x14ac:dyDescent="0.25">
      <c r="A4672" s="58">
        <v>97454</v>
      </c>
      <c r="B4672" s="58" t="s">
        <v>10934</v>
      </c>
      <c r="C4672" s="58" t="s">
        <v>130</v>
      </c>
      <c r="D4672" s="60">
        <v>333.88</v>
      </c>
    </row>
    <row r="4673" spans="1:4" ht="13.5" x14ac:dyDescent="0.25">
      <c r="A4673" s="58">
        <v>97455</v>
      </c>
      <c r="B4673" s="58" t="s">
        <v>10935</v>
      </c>
      <c r="C4673" s="58" t="s">
        <v>130</v>
      </c>
      <c r="D4673" s="60">
        <v>354.71</v>
      </c>
    </row>
    <row r="4674" spans="1:4" ht="13.5" x14ac:dyDescent="0.25">
      <c r="A4674" s="58">
        <v>97456</v>
      </c>
      <c r="B4674" s="58" t="s">
        <v>10936</v>
      </c>
      <c r="C4674" s="58" t="s">
        <v>130</v>
      </c>
      <c r="D4674" s="60">
        <v>787.23</v>
      </c>
    </row>
    <row r="4675" spans="1:4" ht="13.5" x14ac:dyDescent="0.25">
      <c r="A4675" s="58">
        <v>97457</v>
      </c>
      <c r="B4675" s="58" t="s">
        <v>10937</v>
      </c>
      <c r="C4675" s="58" t="s">
        <v>130</v>
      </c>
      <c r="D4675" s="60">
        <v>693.77</v>
      </c>
    </row>
    <row r="4676" spans="1:4" ht="13.5" x14ac:dyDescent="0.25">
      <c r="A4676" s="58">
        <v>97458</v>
      </c>
      <c r="B4676" s="58" t="s">
        <v>10938</v>
      </c>
      <c r="C4676" s="58" t="s">
        <v>130</v>
      </c>
      <c r="D4676" s="60">
        <v>302.88</v>
      </c>
    </row>
    <row r="4677" spans="1:4" ht="13.5" x14ac:dyDescent="0.25">
      <c r="A4677" s="58">
        <v>97459</v>
      </c>
      <c r="B4677" s="58" t="s">
        <v>10939</v>
      </c>
      <c r="C4677" s="58" t="s">
        <v>130</v>
      </c>
      <c r="D4677" s="60">
        <v>538.63</v>
      </c>
    </row>
    <row r="4678" spans="1:4" ht="13.5" x14ac:dyDescent="0.25">
      <c r="A4678" s="58">
        <v>97460</v>
      </c>
      <c r="B4678" s="58" t="s">
        <v>10940</v>
      </c>
      <c r="C4678" s="58" t="s">
        <v>130</v>
      </c>
      <c r="D4678" s="60">
        <v>843.31</v>
      </c>
    </row>
    <row r="4679" spans="1:4" ht="13.5" x14ac:dyDescent="0.25">
      <c r="A4679" s="58">
        <v>97461</v>
      </c>
      <c r="B4679" s="58" t="s">
        <v>10941</v>
      </c>
      <c r="C4679" s="58" t="s">
        <v>130</v>
      </c>
      <c r="D4679" s="60">
        <v>35.82</v>
      </c>
    </row>
    <row r="4680" spans="1:4" ht="13.5" x14ac:dyDescent="0.25">
      <c r="A4680" s="58">
        <v>97462</v>
      </c>
      <c r="B4680" s="58" t="s">
        <v>10942</v>
      </c>
      <c r="C4680" s="58" t="s">
        <v>130</v>
      </c>
      <c r="D4680" s="60">
        <v>29.14</v>
      </c>
    </row>
    <row r="4681" spans="1:4" ht="13.5" x14ac:dyDescent="0.25">
      <c r="A4681" s="58">
        <v>97464</v>
      </c>
      <c r="B4681" s="58" t="s">
        <v>10943</v>
      </c>
      <c r="C4681" s="58" t="s">
        <v>130</v>
      </c>
      <c r="D4681" s="60">
        <v>52.32</v>
      </c>
    </row>
    <row r="4682" spans="1:4" ht="13.5" x14ac:dyDescent="0.25">
      <c r="A4682" s="58">
        <v>97465</v>
      </c>
      <c r="B4682" s="58" t="s">
        <v>10944</v>
      </c>
      <c r="C4682" s="58" t="s">
        <v>130</v>
      </c>
      <c r="D4682" s="60">
        <v>63.59</v>
      </c>
    </row>
    <row r="4683" spans="1:4" ht="13.5" x14ac:dyDescent="0.25">
      <c r="A4683" s="58">
        <v>97467</v>
      </c>
      <c r="B4683" s="58" t="s">
        <v>10945</v>
      </c>
      <c r="C4683" s="58" t="s">
        <v>130</v>
      </c>
      <c r="D4683" s="60">
        <v>66.53</v>
      </c>
    </row>
    <row r="4684" spans="1:4" ht="13.5" x14ac:dyDescent="0.25">
      <c r="A4684" s="58">
        <v>97468</v>
      </c>
      <c r="B4684" s="58" t="s">
        <v>10946</v>
      </c>
      <c r="C4684" s="58" t="s">
        <v>130</v>
      </c>
      <c r="D4684" s="60">
        <v>80.959999999999994</v>
      </c>
    </row>
    <row r="4685" spans="1:4" ht="13.5" x14ac:dyDescent="0.25">
      <c r="A4685" s="58">
        <v>97470</v>
      </c>
      <c r="B4685" s="58" t="s">
        <v>10947</v>
      </c>
      <c r="C4685" s="58" t="s">
        <v>130</v>
      </c>
      <c r="D4685" s="60">
        <v>99.92</v>
      </c>
    </row>
    <row r="4686" spans="1:4" ht="13.5" x14ac:dyDescent="0.25">
      <c r="A4686" s="58">
        <v>97471</v>
      </c>
      <c r="B4686" s="58" t="s">
        <v>10948</v>
      </c>
      <c r="C4686" s="58" t="s">
        <v>130</v>
      </c>
      <c r="D4686" s="60">
        <v>122.74</v>
      </c>
    </row>
    <row r="4687" spans="1:4" ht="13.5" x14ac:dyDescent="0.25">
      <c r="A4687" s="58">
        <v>97474</v>
      </c>
      <c r="B4687" s="58" t="s">
        <v>10949</v>
      </c>
      <c r="C4687" s="58" t="s">
        <v>130</v>
      </c>
      <c r="D4687" s="60">
        <v>187.55</v>
      </c>
    </row>
    <row r="4688" spans="1:4" ht="13.5" x14ac:dyDescent="0.25">
      <c r="A4688" s="58">
        <v>97475</v>
      </c>
      <c r="B4688" s="58" t="s">
        <v>10950</v>
      </c>
      <c r="C4688" s="58" t="s">
        <v>130</v>
      </c>
      <c r="D4688" s="60">
        <v>233.69</v>
      </c>
    </row>
    <row r="4689" spans="1:4" ht="13.5" x14ac:dyDescent="0.25">
      <c r="A4689" s="58">
        <v>97477</v>
      </c>
      <c r="B4689" s="58" t="s">
        <v>10951</v>
      </c>
      <c r="C4689" s="58" t="s">
        <v>130</v>
      </c>
      <c r="D4689" s="60">
        <v>251.02</v>
      </c>
    </row>
    <row r="4690" spans="1:4" ht="13.5" x14ac:dyDescent="0.25">
      <c r="A4690" s="58">
        <v>97478</v>
      </c>
      <c r="B4690" s="58" t="s">
        <v>10952</v>
      </c>
      <c r="C4690" s="58" t="s">
        <v>130</v>
      </c>
      <c r="D4690" s="60">
        <v>313.16000000000003</v>
      </c>
    </row>
    <row r="4691" spans="1:4" ht="13.5" x14ac:dyDescent="0.25">
      <c r="A4691" s="58">
        <v>97479</v>
      </c>
      <c r="B4691" s="58" t="s">
        <v>10953</v>
      </c>
      <c r="C4691" s="58" t="s">
        <v>130</v>
      </c>
      <c r="D4691" s="60">
        <v>58.37</v>
      </c>
    </row>
    <row r="4692" spans="1:4" ht="13.5" x14ac:dyDescent="0.25">
      <c r="A4692" s="58">
        <v>97480</v>
      </c>
      <c r="B4692" s="58" t="s">
        <v>10954</v>
      </c>
      <c r="C4692" s="58" t="s">
        <v>130</v>
      </c>
      <c r="D4692" s="60">
        <v>58.37</v>
      </c>
    </row>
    <row r="4693" spans="1:4" ht="13.5" x14ac:dyDescent="0.25">
      <c r="A4693" s="58">
        <v>97481</v>
      </c>
      <c r="B4693" s="58" t="s">
        <v>10955</v>
      </c>
      <c r="C4693" s="58" t="s">
        <v>130</v>
      </c>
      <c r="D4693" s="60">
        <v>85.73</v>
      </c>
    </row>
    <row r="4694" spans="1:4" ht="13.5" x14ac:dyDescent="0.25">
      <c r="A4694" s="58">
        <v>97482</v>
      </c>
      <c r="B4694" s="58" t="s">
        <v>10956</v>
      </c>
      <c r="C4694" s="58" t="s">
        <v>130</v>
      </c>
      <c r="D4694" s="60">
        <v>85.73</v>
      </c>
    </row>
    <row r="4695" spans="1:4" ht="13.5" x14ac:dyDescent="0.25">
      <c r="A4695" s="58">
        <v>97483</v>
      </c>
      <c r="B4695" s="58" t="s">
        <v>10957</v>
      </c>
      <c r="C4695" s="58" t="s">
        <v>130</v>
      </c>
      <c r="D4695" s="60">
        <v>121.41</v>
      </c>
    </row>
    <row r="4696" spans="1:4" ht="13.5" x14ac:dyDescent="0.25">
      <c r="A4696" s="58">
        <v>97484</v>
      </c>
      <c r="B4696" s="58" t="s">
        <v>10958</v>
      </c>
      <c r="C4696" s="58" t="s">
        <v>130</v>
      </c>
      <c r="D4696" s="60">
        <v>121.41</v>
      </c>
    </row>
    <row r="4697" spans="1:4" ht="13.5" x14ac:dyDescent="0.25">
      <c r="A4697" s="58">
        <v>97485</v>
      </c>
      <c r="B4697" s="58" t="s">
        <v>10959</v>
      </c>
      <c r="C4697" s="58" t="s">
        <v>130</v>
      </c>
      <c r="D4697" s="60">
        <v>168.81</v>
      </c>
    </row>
    <row r="4698" spans="1:4" ht="13.5" x14ac:dyDescent="0.25">
      <c r="A4698" s="58">
        <v>97486</v>
      </c>
      <c r="B4698" s="58" t="s">
        <v>10960</v>
      </c>
      <c r="C4698" s="58" t="s">
        <v>130</v>
      </c>
      <c r="D4698" s="60">
        <v>181.84</v>
      </c>
    </row>
    <row r="4699" spans="1:4" ht="13.5" x14ac:dyDescent="0.25">
      <c r="A4699" s="58">
        <v>97487</v>
      </c>
      <c r="B4699" s="58" t="s">
        <v>10961</v>
      </c>
      <c r="C4699" s="58" t="s">
        <v>130</v>
      </c>
      <c r="D4699" s="60">
        <v>317.99</v>
      </c>
    </row>
    <row r="4700" spans="1:4" ht="13.5" x14ac:dyDescent="0.25">
      <c r="A4700" s="58">
        <v>97488</v>
      </c>
      <c r="B4700" s="58" t="s">
        <v>10962</v>
      </c>
      <c r="C4700" s="58" t="s">
        <v>130</v>
      </c>
      <c r="D4700" s="60">
        <v>338.82</v>
      </c>
    </row>
    <row r="4701" spans="1:4" ht="13.5" x14ac:dyDescent="0.25">
      <c r="A4701" s="58">
        <v>97489</v>
      </c>
      <c r="B4701" s="58" t="s">
        <v>10963</v>
      </c>
      <c r="C4701" s="58" t="s">
        <v>130</v>
      </c>
      <c r="D4701" s="60">
        <v>774.55</v>
      </c>
    </row>
    <row r="4702" spans="1:4" ht="13.5" x14ac:dyDescent="0.25">
      <c r="A4702" s="58">
        <v>97490</v>
      </c>
      <c r="B4702" s="58" t="s">
        <v>10964</v>
      </c>
      <c r="C4702" s="58" t="s">
        <v>130</v>
      </c>
      <c r="D4702" s="60">
        <v>681.09</v>
      </c>
    </row>
    <row r="4703" spans="1:4" ht="13.5" x14ac:dyDescent="0.25">
      <c r="A4703" s="58">
        <v>97491</v>
      </c>
      <c r="B4703" s="58" t="s">
        <v>10965</v>
      </c>
      <c r="C4703" s="58" t="s">
        <v>130</v>
      </c>
      <c r="D4703" s="60">
        <v>91.62</v>
      </c>
    </row>
    <row r="4704" spans="1:4" ht="13.5" x14ac:dyDescent="0.25">
      <c r="A4704" s="58">
        <v>97492</v>
      </c>
      <c r="B4704" s="58" t="s">
        <v>10966</v>
      </c>
      <c r="C4704" s="58" t="s">
        <v>130</v>
      </c>
      <c r="D4704" s="60">
        <v>136.06</v>
      </c>
    </row>
    <row r="4705" spans="1:4" ht="13.5" x14ac:dyDescent="0.25">
      <c r="A4705" s="58">
        <v>97493</v>
      </c>
      <c r="B4705" s="58" t="s">
        <v>10967</v>
      </c>
      <c r="C4705" s="58" t="s">
        <v>130</v>
      </c>
      <c r="D4705" s="60">
        <v>175.95</v>
      </c>
    </row>
    <row r="4706" spans="1:4" ht="13.5" x14ac:dyDescent="0.25">
      <c r="A4706" s="58">
        <v>97494</v>
      </c>
      <c r="B4706" s="58" t="s">
        <v>10968</v>
      </c>
      <c r="C4706" s="58" t="s">
        <v>130</v>
      </c>
      <c r="D4706" s="60">
        <v>277.3</v>
      </c>
    </row>
    <row r="4707" spans="1:4" ht="13.5" x14ac:dyDescent="0.25">
      <c r="A4707" s="58">
        <v>97495</v>
      </c>
      <c r="B4707" s="58" t="s">
        <v>10969</v>
      </c>
      <c r="C4707" s="58" t="s">
        <v>130</v>
      </c>
      <c r="D4707" s="60">
        <v>517.41</v>
      </c>
    </row>
    <row r="4708" spans="1:4" ht="13.5" x14ac:dyDescent="0.25">
      <c r="A4708" s="58">
        <v>97496</v>
      </c>
      <c r="B4708" s="58" t="s">
        <v>10970</v>
      </c>
      <c r="C4708" s="58" t="s">
        <v>130</v>
      </c>
      <c r="D4708" s="60">
        <v>826.44</v>
      </c>
    </row>
    <row r="4709" spans="1:4" ht="13.5" x14ac:dyDescent="0.25">
      <c r="A4709" s="58">
        <v>97499</v>
      </c>
      <c r="B4709" s="58" t="s">
        <v>10971</v>
      </c>
      <c r="C4709" s="58" t="s">
        <v>130</v>
      </c>
      <c r="D4709" s="60">
        <v>33.75</v>
      </c>
    </row>
    <row r="4710" spans="1:4" ht="13.5" x14ac:dyDescent="0.25">
      <c r="A4710" s="58">
        <v>97500</v>
      </c>
      <c r="B4710" s="58" t="s">
        <v>10972</v>
      </c>
      <c r="C4710" s="58" t="s">
        <v>130</v>
      </c>
      <c r="D4710" s="60">
        <v>27.07</v>
      </c>
    </row>
    <row r="4711" spans="1:4" ht="13.5" x14ac:dyDescent="0.25">
      <c r="A4711" s="58">
        <v>97502</v>
      </c>
      <c r="B4711" s="58" t="s">
        <v>10973</v>
      </c>
      <c r="C4711" s="58" t="s">
        <v>130</v>
      </c>
      <c r="D4711" s="60">
        <v>48.49</v>
      </c>
    </row>
    <row r="4712" spans="1:4" ht="13.5" x14ac:dyDescent="0.25">
      <c r="A4712" s="58">
        <v>97503</v>
      </c>
      <c r="B4712" s="58" t="s">
        <v>10974</v>
      </c>
      <c r="C4712" s="58" t="s">
        <v>130</v>
      </c>
      <c r="D4712" s="60">
        <v>59.95</v>
      </c>
    </row>
    <row r="4713" spans="1:4" ht="13.5" x14ac:dyDescent="0.25">
      <c r="A4713" s="58">
        <v>97505</v>
      </c>
      <c r="B4713" s="58" t="s">
        <v>10975</v>
      </c>
      <c r="C4713" s="58" t="s">
        <v>130</v>
      </c>
      <c r="D4713" s="60">
        <v>61.13</v>
      </c>
    </row>
    <row r="4714" spans="1:4" ht="13.5" x14ac:dyDescent="0.25">
      <c r="A4714" s="58">
        <v>97506</v>
      </c>
      <c r="B4714" s="58" t="s">
        <v>10976</v>
      </c>
      <c r="C4714" s="58" t="s">
        <v>130</v>
      </c>
      <c r="D4714" s="60">
        <v>75.56</v>
      </c>
    </row>
    <row r="4715" spans="1:4" ht="13.5" x14ac:dyDescent="0.25">
      <c r="A4715" s="58">
        <v>97508</v>
      </c>
      <c r="B4715" s="58" t="s">
        <v>10977</v>
      </c>
      <c r="C4715" s="58" t="s">
        <v>130</v>
      </c>
      <c r="D4715" s="60">
        <v>92.28</v>
      </c>
    </row>
    <row r="4716" spans="1:4" ht="13.5" x14ac:dyDescent="0.25">
      <c r="A4716" s="58">
        <v>97509</v>
      </c>
      <c r="B4716" s="58" t="s">
        <v>10978</v>
      </c>
      <c r="C4716" s="58" t="s">
        <v>130</v>
      </c>
      <c r="D4716" s="60">
        <v>115.1</v>
      </c>
    </row>
    <row r="4717" spans="1:4" ht="13.5" x14ac:dyDescent="0.25">
      <c r="A4717" s="58">
        <v>97511</v>
      </c>
      <c r="B4717" s="58" t="s">
        <v>10979</v>
      </c>
      <c r="C4717" s="58" t="s">
        <v>130</v>
      </c>
      <c r="D4717" s="60">
        <v>176.56</v>
      </c>
    </row>
    <row r="4718" spans="1:4" ht="13.5" x14ac:dyDescent="0.25">
      <c r="A4718" s="58">
        <v>97512</v>
      </c>
      <c r="B4718" s="58" t="s">
        <v>10980</v>
      </c>
      <c r="C4718" s="58" t="s">
        <v>130</v>
      </c>
      <c r="D4718" s="60">
        <v>222.7</v>
      </c>
    </row>
    <row r="4719" spans="1:4" ht="13.5" x14ac:dyDescent="0.25">
      <c r="A4719" s="58">
        <v>97514</v>
      </c>
      <c r="B4719" s="58" t="s">
        <v>10981</v>
      </c>
      <c r="C4719" s="58" t="s">
        <v>130</v>
      </c>
      <c r="D4719" s="60">
        <v>236.58</v>
      </c>
    </row>
    <row r="4720" spans="1:4" ht="13.5" x14ac:dyDescent="0.25">
      <c r="A4720" s="58">
        <v>97515</v>
      </c>
      <c r="B4720" s="58" t="s">
        <v>10982</v>
      </c>
      <c r="C4720" s="58" t="s">
        <v>130</v>
      </c>
      <c r="D4720" s="60">
        <v>298.72000000000003</v>
      </c>
    </row>
    <row r="4721" spans="1:4" ht="13.5" x14ac:dyDescent="0.25">
      <c r="A4721" s="58">
        <v>97517</v>
      </c>
      <c r="B4721" s="58" t="s">
        <v>10983</v>
      </c>
      <c r="C4721" s="58" t="s">
        <v>130</v>
      </c>
      <c r="D4721" s="60">
        <v>55.28</v>
      </c>
    </row>
    <row r="4722" spans="1:4" ht="13.5" x14ac:dyDescent="0.25">
      <c r="A4722" s="58">
        <v>97518</v>
      </c>
      <c r="B4722" s="58" t="s">
        <v>10984</v>
      </c>
      <c r="C4722" s="58" t="s">
        <v>130</v>
      </c>
      <c r="D4722" s="60">
        <v>55.28</v>
      </c>
    </row>
    <row r="4723" spans="1:4" ht="13.5" x14ac:dyDescent="0.25">
      <c r="A4723" s="58">
        <v>97519</v>
      </c>
      <c r="B4723" s="58" t="s">
        <v>10985</v>
      </c>
      <c r="C4723" s="58" t="s">
        <v>130</v>
      </c>
      <c r="D4723" s="60">
        <v>80.27</v>
      </c>
    </row>
    <row r="4724" spans="1:4" ht="13.5" x14ac:dyDescent="0.25">
      <c r="A4724" s="58">
        <v>97520</v>
      </c>
      <c r="B4724" s="58" t="s">
        <v>10986</v>
      </c>
      <c r="C4724" s="58" t="s">
        <v>130</v>
      </c>
      <c r="D4724" s="60">
        <v>80.27</v>
      </c>
    </row>
    <row r="4725" spans="1:4" ht="13.5" x14ac:dyDescent="0.25">
      <c r="A4725" s="58">
        <v>97521</v>
      </c>
      <c r="B4725" s="58" t="s">
        <v>10987</v>
      </c>
      <c r="C4725" s="58" t="s">
        <v>130</v>
      </c>
      <c r="D4725" s="60">
        <v>113.28</v>
      </c>
    </row>
    <row r="4726" spans="1:4" ht="13.5" x14ac:dyDescent="0.25">
      <c r="A4726" s="58">
        <v>97522</v>
      </c>
      <c r="B4726" s="58" t="s">
        <v>10988</v>
      </c>
      <c r="C4726" s="58" t="s">
        <v>130</v>
      </c>
      <c r="D4726" s="60">
        <v>113.28</v>
      </c>
    </row>
    <row r="4727" spans="1:4" ht="13.5" x14ac:dyDescent="0.25">
      <c r="A4727" s="58">
        <v>97523</v>
      </c>
      <c r="B4727" s="58" t="s">
        <v>10989</v>
      </c>
      <c r="C4727" s="58" t="s">
        <v>130</v>
      </c>
      <c r="D4727" s="60">
        <v>157.36000000000001</v>
      </c>
    </row>
    <row r="4728" spans="1:4" ht="13.5" x14ac:dyDescent="0.25">
      <c r="A4728" s="58">
        <v>97524</v>
      </c>
      <c r="B4728" s="58" t="s">
        <v>10990</v>
      </c>
      <c r="C4728" s="58" t="s">
        <v>130</v>
      </c>
      <c r="D4728" s="60">
        <v>170.39</v>
      </c>
    </row>
    <row r="4729" spans="1:4" ht="13.5" x14ac:dyDescent="0.25">
      <c r="A4729" s="58">
        <v>97525</v>
      </c>
      <c r="B4729" s="58" t="s">
        <v>10991</v>
      </c>
      <c r="C4729" s="58" t="s">
        <v>130</v>
      </c>
      <c r="D4729" s="60">
        <v>301.43</v>
      </c>
    </row>
    <row r="4730" spans="1:4" ht="13.5" x14ac:dyDescent="0.25">
      <c r="A4730" s="58">
        <v>97526</v>
      </c>
      <c r="B4730" s="58" t="s">
        <v>10992</v>
      </c>
      <c r="C4730" s="58" t="s">
        <v>130</v>
      </c>
      <c r="D4730" s="60">
        <v>322.26</v>
      </c>
    </row>
    <row r="4731" spans="1:4" ht="13.5" x14ac:dyDescent="0.25">
      <c r="A4731" s="58">
        <v>97527</v>
      </c>
      <c r="B4731" s="58" t="s">
        <v>10993</v>
      </c>
      <c r="C4731" s="58" t="s">
        <v>130</v>
      </c>
      <c r="D4731" s="60">
        <v>752.96</v>
      </c>
    </row>
    <row r="4732" spans="1:4" ht="13.5" x14ac:dyDescent="0.25">
      <c r="A4732" s="58">
        <v>97528</v>
      </c>
      <c r="B4732" s="58" t="s">
        <v>10994</v>
      </c>
      <c r="C4732" s="58" t="s">
        <v>130</v>
      </c>
      <c r="D4732" s="60">
        <v>659.5</v>
      </c>
    </row>
    <row r="4733" spans="1:4" ht="13.5" x14ac:dyDescent="0.25">
      <c r="A4733" s="58">
        <v>97529</v>
      </c>
      <c r="B4733" s="58" t="s">
        <v>10995</v>
      </c>
      <c r="C4733" s="58" t="s">
        <v>130</v>
      </c>
      <c r="D4733" s="60">
        <v>87.57</v>
      </c>
    </row>
    <row r="4734" spans="1:4" ht="13.5" x14ac:dyDescent="0.25">
      <c r="A4734" s="58">
        <v>97530</v>
      </c>
      <c r="B4734" s="58" t="s">
        <v>10996</v>
      </c>
      <c r="C4734" s="58" t="s">
        <v>130</v>
      </c>
      <c r="D4734" s="60">
        <v>128.78</v>
      </c>
    </row>
    <row r="4735" spans="1:4" ht="13.5" x14ac:dyDescent="0.25">
      <c r="A4735" s="58">
        <v>97531</v>
      </c>
      <c r="B4735" s="58" t="s">
        <v>10997</v>
      </c>
      <c r="C4735" s="58" t="s">
        <v>130</v>
      </c>
      <c r="D4735" s="60">
        <v>165.09</v>
      </c>
    </row>
    <row r="4736" spans="1:4" ht="13.5" x14ac:dyDescent="0.25">
      <c r="A4736" s="58">
        <v>97532</v>
      </c>
      <c r="B4736" s="58" t="s">
        <v>10998</v>
      </c>
      <c r="C4736" s="58" t="s">
        <v>130</v>
      </c>
      <c r="D4736" s="60">
        <v>262.01</v>
      </c>
    </row>
    <row r="4737" spans="1:4" ht="13.5" x14ac:dyDescent="0.25">
      <c r="A4737" s="58">
        <v>97533</v>
      </c>
      <c r="B4737" s="58" t="s">
        <v>10999</v>
      </c>
      <c r="C4737" s="58" t="s">
        <v>130</v>
      </c>
      <c r="D4737" s="60">
        <v>498.61</v>
      </c>
    </row>
    <row r="4738" spans="1:4" ht="13.5" x14ac:dyDescent="0.25">
      <c r="A4738" s="58">
        <v>97534</v>
      </c>
      <c r="B4738" s="58" t="s">
        <v>11000</v>
      </c>
      <c r="C4738" s="58" t="s">
        <v>130</v>
      </c>
      <c r="D4738" s="60">
        <v>797.63</v>
      </c>
    </row>
    <row r="4739" spans="1:4" ht="13.5" x14ac:dyDescent="0.25">
      <c r="A4739" s="58">
        <v>97537</v>
      </c>
      <c r="B4739" s="58" t="s">
        <v>11001</v>
      </c>
      <c r="C4739" s="58" t="s">
        <v>130</v>
      </c>
      <c r="D4739" s="60">
        <v>24.57</v>
      </c>
    </row>
    <row r="4740" spans="1:4" ht="13.5" x14ac:dyDescent="0.25">
      <c r="A4740" s="58">
        <v>97540</v>
      </c>
      <c r="B4740" s="58" t="s">
        <v>11002</v>
      </c>
      <c r="C4740" s="58" t="s">
        <v>130</v>
      </c>
      <c r="D4740" s="60">
        <v>31.75</v>
      </c>
    </row>
    <row r="4741" spans="1:4" ht="13.5" x14ac:dyDescent="0.25">
      <c r="A4741" s="58">
        <v>97541</v>
      </c>
      <c r="B4741" s="58" t="s">
        <v>11003</v>
      </c>
      <c r="C4741" s="58" t="s">
        <v>130</v>
      </c>
      <c r="D4741" s="60">
        <v>26.2</v>
      </c>
    </row>
    <row r="4742" spans="1:4" ht="13.5" x14ac:dyDescent="0.25">
      <c r="A4742" s="58">
        <v>97543</v>
      </c>
      <c r="B4742" s="58" t="s">
        <v>11004</v>
      </c>
      <c r="C4742" s="58" t="s">
        <v>130</v>
      </c>
      <c r="D4742" s="60">
        <v>49.83</v>
      </c>
    </row>
    <row r="4743" spans="1:4" ht="13.5" x14ac:dyDescent="0.25">
      <c r="A4743" s="58">
        <v>97544</v>
      </c>
      <c r="B4743" s="58" t="s">
        <v>11005</v>
      </c>
      <c r="C4743" s="58" t="s">
        <v>130</v>
      </c>
      <c r="D4743" s="60">
        <v>43.15</v>
      </c>
    </row>
    <row r="4744" spans="1:4" ht="13.5" x14ac:dyDescent="0.25">
      <c r="A4744" s="58">
        <v>97546</v>
      </c>
      <c r="B4744" s="58" t="s">
        <v>11006</v>
      </c>
      <c r="C4744" s="58" t="s">
        <v>130</v>
      </c>
      <c r="D4744" s="60">
        <v>34.04</v>
      </c>
    </row>
    <row r="4745" spans="1:4" ht="13.5" x14ac:dyDescent="0.25">
      <c r="A4745" s="58">
        <v>97547</v>
      </c>
      <c r="B4745" s="58" t="s">
        <v>11007</v>
      </c>
      <c r="C4745" s="58" t="s">
        <v>130</v>
      </c>
      <c r="D4745" s="60">
        <v>34.04</v>
      </c>
    </row>
    <row r="4746" spans="1:4" ht="13.5" x14ac:dyDescent="0.25">
      <c r="A4746" s="58">
        <v>97548</v>
      </c>
      <c r="B4746" s="58" t="s">
        <v>11008</v>
      </c>
      <c r="C4746" s="58" t="s">
        <v>130</v>
      </c>
      <c r="D4746" s="60">
        <v>49.32</v>
      </c>
    </row>
    <row r="4747" spans="1:4" ht="13.5" x14ac:dyDescent="0.25">
      <c r="A4747" s="58">
        <v>97549</v>
      </c>
      <c r="B4747" s="58" t="s">
        <v>11009</v>
      </c>
      <c r="C4747" s="58" t="s">
        <v>130</v>
      </c>
      <c r="D4747" s="60">
        <v>49.32</v>
      </c>
    </row>
    <row r="4748" spans="1:4" ht="13.5" x14ac:dyDescent="0.25">
      <c r="A4748" s="58">
        <v>97550</v>
      </c>
      <c r="B4748" s="58" t="s">
        <v>11010</v>
      </c>
      <c r="C4748" s="58" t="s">
        <v>130</v>
      </c>
      <c r="D4748" s="60">
        <v>79.41</v>
      </c>
    </row>
    <row r="4749" spans="1:4" ht="13.5" x14ac:dyDescent="0.25">
      <c r="A4749" s="58">
        <v>97551</v>
      </c>
      <c r="B4749" s="58" t="s">
        <v>11011</v>
      </c>
      <c r="C4749" s="58" t="s">
        <v>130</v>
      </c>
      <c r="D4749" s="60">
        <v>79.41</v>
      </c>
    </row>
    <row r="4750" spans="1:4" ht="13.5" x14ac:dyDescent="0.25">
      <c r="A4750" s="58">
        <v>97552</v>
      </c>
      <c r="B4750" s="58" t="s">
        <v>11012</v>
      </c>
      <c r="C4750" s="58" t="s">
        <v>130</v>
      </c>
      <c r="D4750" s="60">
        <v>50.22</v>
      </c>
    </row>
    <row r="4751" spans="1:4" ht="13.5" x14ac:dyDescent="0.25">
      <c r="A4751" s="58">
        <v>97553</v>
      </c>
      <c r="B4751" s="58" t="s">
        <v>11013</v>
      </c>
      <c r="C4751" s="58" t="s">
        <v>130</v>
      </c>
      <c r="D4751" s="60">
        <v>70.58</v>
      </c>
    </row>
    <row r="4752" spans="1:4" ht="13.5" x14ac:dyDescent="0.25">
      <c r="A4752" s="58">
        <v>97554</v>
      </c>
      <c r="B4752" s="58" t="s">
        <v>11014</v>
      </c>
      <c r="C4752" s="58" t="s">
        <v>130</v>
      </c>
      <c r="D4752" s="60">
        <v>119.76</v>
      </c>
    </row>
    <row r="4753" spans="1:4" ht="13.5" x14ac:dyDescent="0.25">
      <c r="A4753" s="58">
        <v>98602</v>
      </c>
      <c r="B4753" s="58" t="s">
        <v>11015</v>
      </c>
      <c r="C4753" s="58" t="s">
        <v>130</v>
      </c>
      <c r="D4753" s="60">
        <v>16.920000000000002</v>
      </c>
    </row>
    <row r="4754" spans="1:4" ht="13.5" x14ac:dyDescent="0.25">
      <c r="A4754" s="58">
        <v>103805</v>
      </c>
      <c r="B4754" s="58" t="s">
        <v>11016</v>
      </c>
      <c r="C4754" s="58" t="s">
        <v>130</v>
      </c>
      <c r="D4754" s="60">
        <v>15.26</v>
      </c>
    </row>
    <row r="4755" spans="1:4" ht="13.5" x14ac:dyDescent="0.25">
      <c r="A4755" s="58">
        <v>103806</v>
      </c>
      <c r="B4755" s="58" t="s">
        <v>11017</v>
      </c>
      <c r="C4755" s="58" t="s">
        <v>130</v>
      </c>
      <c r="D4755" s="60">
        <v>15.23</v>
      </c>
    </row>
    <row r="4756" spans="1:4" ht="13.5" x14ac:dyDescent="0.25">
      <c r="A4756" s="58">
        <v>103807</v>
      </c>
      <c r="B4756" s="58" t="s">
        <v>11018</v>
      </c>
      <c r="C4756" s="58" t="s">
        <v>130</v>
      </c>
      <c r="D4756" s="60">
        <v>19.899999999999999</v>
      </c>
    </row>
    <row r="4757" spans="1:4" ht="13.5" x14ac:dyDescent="0.25">
      <c r="A4757" s="58">
        <v>103808</v>
      </c>
      <c r="B4757" s="58" t="s">
        <v>11019</v>
      </c>
      <c r="C4757" s="58" t="s">
        <v>130</v>
      </c>
      <c r="D4757" s="60">
        <v>28.9</v>
      </c>
    </row>
    <row r="4758" spans="1:4" ht="13.5" x14ac:dyDescent="0.25">
      <c r="A4758" s="58">
        <v>103809</v>
      </c>
      <c r="B4758" s="58" t="s">
        <v>11020</v>
      </c>
      <c r="C4758" s="58" t="s">
        <v>130</v>
      </c>
      <c r="D4758" s="60">
        <v>28.62</v>
      </c>
    </row>
    <row r="4759" spans="1:4" ht="13.5" x14ac:dyDescent="0.25">
      <c r="A4759" s="58">
        <v>103810</v>
      </c>
      <c r="B4759" s="58" t="s">
        <v>11021</v>
      </c>
      <c r="C4759" s="58" t="s">
        <v>130</v>
      </c>
      <c r="D4759" s="60">
        <v>30.64</v>
      </c>
    </row>
    <row r="4760" spans="1:4" ht="13.5" x14ac:dyDescent="0.25">
      <c r="A4760" s="58">
        <v>103811</v>
      </c>
      <c r="B4760" s="58" t="s">
        <v>11022</v>
      </c>
      <c r="C4760" s="58" t="s">
        <v>130</v>
      </c>
      <c r="D4760" s="60">
        <v>33.85</v>
      </c>
    </row>
    <row r="4761" spans="1:4" ht="13.5" x14ac:dyDescent="0.25">
      <c r="A4761" s="58">
        <v>103812</v>
      </c>
      <c r="B4761" s="58" t="s">
        <v>11023</v>
      </c>
      <c r="C4761" s="58" t="s">
        <v>130</v>
      </c>
      <c r="D4761" s="60">
        <v>43.26</v>
      </c>
    </row>
    <row r="4762" spans="1:4" ht="13.5" x14ac:dyDescent="0.25">
      <c r="A4762" s="58">
        <v>103813</v>
      </c>
      <c r="B4762" s="58" t="s">
        <v>11024</v>
      </c>
      <c r="C4762" s="58" t="s">
        <v>130</v>
      </c>
      <c r="D4762" s="60">
        <v>41.54</v>
      </c>
    </row>
    <row r="4763" spans="1:4" ht="13.5" x14ac:dyDescent="0.25">
      <c r="A4763" s="58">
        <v>103814</v>
      </c>
      <c r="B4763" s="58" t="s">
        <v>11025</v>
      </c>
      <c r="C4763" s="58" t="s">
        <v>130</v>
      </c>
      <c r="D4763" s="60">
        <v>9.94</v>
      </c>
    </row>
    <row r="4764" spans="1:4" ht="13.5" x14ac:dyDescent="0.25">
      <c r="A4764" s="58">
        <v>103815</v>
      </c>
      <c r="B4764" s="58" t="s">
        <v>11026</v>
      </c>
      <c r="C4764" s="58" t="s">
        <v>130</v>
      </c>
      <c r="D4764" s="60">
        <v>9.9700000000000006</v>
      </c>
    </row>
    <row r="4765" spans="1:4" ht="13.5" x14ac:dyDescent="0.25">
      <c r="A4765" s="58">
        <v>103816</v>
      </c>
      <c r="B4765" s="58" t="s">
        <v>11027</v>
      </c>
      <c r="C4765" s="58" t="s">
        <v>130</v>
      </c>
      <c r="D4765" s="60">
        <v>24.83</v>
      </c>
    </row>
    <row r="4766" spans="1:4" ht="13.5" x14ac:dyDescent="0.25">
      <c r="A4766" s="58">
        <v>103817</v>
      </c>
      <c r="B4766" s="58" t="s">
        <v>11028</v>
      </c>
      <c r="C4766" s="58" t="s">
        <v>130</v>
      </c>
      <c r="D4766" s="60">
        <v>438.17</v>
      </c>
    </row>
    <row r="4767" spans="1:4" ht="13.5" x14ac:dyDescent="0.25">
      <c r="A4767" s="58">
        <v>103818</v>
      </c>
      <c r="B4767" s="58" t="s">
        <v>11029</v>
      </c>
      <c r="C4767" s="58" t="s">
        <v>130</v>
      </c>
      <c r="D4767" s="60">
        <v>18.45</v>
      </c>
    </row>
    <row r="4768" spans="1:4" ht="13.5" x14ac:dyDescent="0.25">
      <c r="A4768" s="58">
        <v>103819</v>
      </c>
      <c r="B4768" s="58" t="s">
        <v>11030</v>
      </c>
      <c r="C4768" s="58" t="s">
        <v>130</v>
      </c>
      <c r="D4768" s="60">
        <v>17.649999999999999</v>
      </c>
    </row>
    <row r="4769" spans="1:4" ht="13.5" x14ac:dyDescent="0.25">
      <c r="A4769" s="58">
        <v>103820</v>
      </c>
      <c r="B4769" s="58" t="s">
        <v>11031</v>
      </c>
      <c r="C4769" s="58" t="s">
        <v>130</v>
      </c>
      <c r="D4769" s="60">
        <v>18.93</v>
      </c>
    </row>
    <row r="4770" spans="1:4" ht="13.5" x14ac:dyDescent="0.25">
      <c r="A4770" s="58">
        <v>103821</v>
      </c>
      <c r="B4770" s="58" t="s">
        <v>11032</v>
      </c>
      <c r="C4770" s="58" t="s">
        <v>130</v>
      </c>
      <c r="D4770" s="60">
        <v>512.26</v>
      </c>
    </row>
    <row r="4771" spans="1:4" ht="13.5" x14ac:dyDescent="0.25">
      <c r="A4771" s="58">
        <v>103822</v>
      </c>
      <c r="B4771" s="58" t="s">
        <v>11033</v>
      </c>
      <c r="C4771" s="58" t="s">
        <v>130</v>
      </c>
      <c r="D4771" s="60">
        <v>51.6</v>
      </c>
    </row>
    <row r="4772" spans="1:4" ht="13.5" x14ac:dyDescent="0.25">
      <c r="A4772" s="58">
        <v>103823</v>
      </c>
      <c r="B4772" s="58" t="s">
        <v>11034</v>
      </c>
      <c r="C4772" s="58" t="s">
        <v>130</v>
      </c>
      <c r="D4772" s="60">
        <v>15.49</v>
      </c>
    </row>
    <row r="4773" spans="1:4" ht="13.5" x14ac:dyDescent="0.25">
      <c r="A4773" s="58">
        <v>103824</v>
      </c>
      <c r="B4773" s="58" t="s">
        <v>11035</v>
      </c>
      <c r="C4773" s="58" t="s">
        <v>130</v>
      </c>
      <c r="D4773" s="60">
        <v>21.2</v>
      </c>
    </row>
    <row r="4774" spans="1:4" ht="13.5" x14ac:dyDescent="0.25">
      <c r="A4774" s="58">
        <v>103825</v>
      </c>
      <c r="B4774" s="58" t="s">
        <v>11036</v>
      </c>
      <c r="C4774" s="58" t="s">
        <v>130</v>
      </c>
      <c r="D4774" s="60">
        <v>25.23</v>
      </c>
    </row>
    <row r="4775" spans="1:4" ht="13.5" x14ac:dyDescent="0.25">
      <c r="A4775" s="58">
        <v>103826</v>
      </c>
      <c r="B4775" s="58" t="s">
        <v>11037</v>
      </c>
      <c r="C4775" s="58" t="s">
        <v>130</v>
      </c>
      <c r="D4775" s="60">
        <v>26.93</v>
      </c>
    </row>
    <row r="4776" spans="1:4" ht="13.5" x14ac:dyDescent="0.25">
      <c r="A4776" s="58">
        <v>103827</v>
      </c>
      <c r="B4776" s="58" t="s">
        <v>11038</v>
      </c>
      <c r="C4776" s="58" t="s">
        <v>130</v>
      </c>
      <c r="D4776" s="60">
        <v>26.93</v>
      </c>
    </row>
    <row r="4777" spans="1:4" ht="13.5" x14ac:dyDescent="0.25">
      <c r="A4777" s="58">
        <v>103828</v>
      </c>
      <c r="B4777" s="58" t="s">
        <v>11039</v>
      </c>
      <c r="C4777" s="58" t="s">
        <v>130</v>
      </c>
      <c r="D4777" s="60">
        <v>87</v>
      </c>
    </row>
    <row r="4778" spans="1:4" ht="13.5" x14ac:dyDescent="0.25">
      <c r="A4778" s="58">
        <v>103829</v>
      </c>
      <c r="B4778" s="58" t="s">
        <v>11040</v>
      </c>
      <c r="C4778" s="58" t="s">
        <v>130</v>
      </c>
      <c r="D4778" s="60">
        <v>565.34</v>
      </c>
    </row>
    <row r="4779" spans="1:4" ht="13.5" x14ac:dyDescent="0.25">
      <c r="A4779" s="58">
        <v>103830</v>
      </c>
      <c r="B4779" s="58" t="s">
        <v>11041</v>
      </c>
      <c r="C4779" s="58" t="s">
        <v>130</v>
      </c>
      <c r="D4779" s="60">
        <v>33.369999999999997</v>
      </c>
    </row>
    <row r="4780" spans="1:4" ht="13.5" x14ac:dyDescent="0.25">
      <c r="A4780" s="58">
        <v>103831</v>
      </c>
      <c r="B4780" s="58" t="s">
        <v>11042</v>
      </c>
      <c r="C4780" s="58" t="s">
        <v>130</v>
      </c>
      <c r="D4780" s="60">
        <v>23.12</v>
      </c>
    </row>
    <row r="4781" spans="1:4" ht="13.5" x14ac:dyDescent="0.25">
      <c r="A4781" s="58">
        <v>103832</v>
      </c>
      <c r="B4781" s="58" t="s">
        <v>11043</v>
      </c>
      <c r="C4781" s="58" t="s">
        <v>130</v>
      </c>
      <c r="D4781" s="60">
        <v>20.65</v>
      </c>
    </row>
    <row r="4782" spans="1:4" ht="13.5" x14ac:dyDescent="0.25">
      <c r="A4782" s="58">
        <v>103833</v>
      </c>
      <c r="B4782" s="58" t="s">
        <v>11044</v>
      </c>
      <c r="C4782" s="58" t="s">
        <v>130</v>
      </c>
      <c r="D4782" s="60">
        <v>38.270000000000003</v>
      </c>
    </row>
    <row r="4783" spans="1:4" ht="13.5" x14ac:dyDescent="0.25">
      <c r="A4783" s="58">
        <v>103834</v>
      </c>
      <c r="B4783" s="58" t="s">
        <v>11045</v>
      </c>
      <c r="C4783" s="58" t="s">
        <v>130</v>
      </c>
      <c r="D4783" s="60">
        <v>56.07</v>
      </c>
    </row>
    <row r="4784" spans="1:4" ht="13.5" x14ac:dyDescent="0.25">
      <c r="A4784" s="58">
        <v>103838</v>
      </c>
      <c r="B4784" s="58" t="s">
        <v>11046</v>
      </c>
      <c r="C4784" s="58" t="s">
        <v>130</v>
      </c>
      <c r="D4784" s="60">
        <v>14.71</v>
      </c>
    </row>
    <row r="4785" spans="1:4" ht="13.5" x14ac:dyDescent="0.25">
      <c r="A4785" s="58">
        <v>103839</v>
      </c>
      <c r="B4785" s="58" t="s">
        <v>11047</v>
      </c>
      <c r="C4785" s="58" t="s">
        <v>130</v>
      </c>
      <c r="D4785" s="60">
        <v>14.68</v>
      </c>
    </row>
    <row r="4786" spans="1:4" ht="13.5" x14ac:dyDescent="0.25">
      <c r="A4786" s="58">
        <v>103840</v>
      </c>
      <c r="B4786" s="58" t="s">
        <v>11048</v>
      </c>
      <c r="C4786" s="58" t="s">
        <v>130</v>
      </c>
      <c r="D4786" s="60">
        <v>19.61</v>
      </c>
    </row>
    <row r="4787" spans="1:4" ht="13.5" x14ac:dyDescent="0.25">
      <c r="A4787" s="58">
        <v>103841</v>
      </c>
      <c r="B4787" s="58" t="s">
        <v>11049</v>
      </c>
      <c r="C4787" s="58" t="s">
        <v>130</v>
      </c>
      <c r="D4787" s="60">
        <v>24.55</v>
      </c>
    </row>
    <row r="4788" spans="1:4" ht="13.5" x14ac:dyDescent="0.25">
      <c r="A4788" s="58">
        <v>103842</v>
      </c>
      <c r="B4788" s="58" t="s">
        <v>11050</v>
      </c>
      <c r="C4788" s="58" t="s">
        <v>130</v>
      </c>
      <c r="D4788" s="60">
        <v>24.27</v>
      </c>
    </row>
    <row r="4789" spans="1:4" ht="13.5" x14ac:dyDescent="0.25">
      <c r="A4789" s="58">
        <v>103843</v>
      </c>
      <c r="B4789" s="58" t="s">
        <v>11051</v>
      </c>
      <c r="C4789" s="58" t="s">
        <v>130</v>
      </c>
      <c r="D4789" s="60">
        <v>28.47</v>
      </c>
    </row>
    <row r="4790" spans="1:4" ht="13.5" x14ac:dyDescent="0.25">
      <c r="A4790" s="58">
        <v>103844</v>
      </c>
      <c r="B4790" s="58" t="s">
        <v>11052</v>
      </c>
      <c r="C4790" s="58" t="s">
        <v>130</v>
      </c>
      <c r="D4790" s="60">
        <v>31.68</v>
      </c>
    </row>
    <row r="4791" spans="1:4" ht="13.5" x14ac:dyDescent="0.25">
      <c r="A4791" s="58">
        <v>103845</v>
      </c>
      <c r="B4791" s="58" t="s">
        <v>11053</v>
      </c>
      <c r="C4791" s="58" t="s">
        <v>130</v>
      </c>
      <c r="D4791" s="60">
        <v>35.659999999999997</v>
      </c>
    </row>
    <row r="4792" spans="1:4" ht="13.5" x14ac:dyDescent="0.25">
      <c r="A4792" s="58">
        <v>103846</v>
      </c>
      <c r="B4792" s="58" t="s">
        <v>11054</v>
      </c>
      <c r="C4792" s="58" t="s">
        <v>130</v>
      </c>
      <c r="D4792" s="60">
        <v>33.94</v>
      </c>
    </row>
    <row r="4793" spans="1:4" ht="13.5" x14ac:dyDescent="0.25">
      <c r="A4793" s="58">
        <v>103847</v>
      </c>
      <c r="B4793" s="58" t="s">
        <v>11055</v>
      </c>
      <c r="C4793" s="58" t="s">
        <v>130</v>
      </c>
      <c r="D4793" s="60">
        <v>9.58</v>
      </c>
    </row>
    <row r="4794" spans="1:4" ht="13.5" x14ac:dyDescent="0.25">
      <c r="A4794" s="58">
        <v>103848</v>
      </c>
      <c r="B4794" s="58" t="s">
        <v>11056</v>
      </c>
      <c r="C4794" s="58" t="s">
        <v>130</v>
      </c>
      <c r="D4794" s="60">
        <v>9.61</v>
      </c>
    </row>
    <row r="4795" spans="1:4" ht="13.5" x14ac:dyDescent="0.25">
      <c r="A4795" s="58">
        <v>103849</v>
      </c>
      <c r="B4795" s="58" t="s">
        <v>11057</v>
      </c>
      <c r="C4795" s="58" t="s">
        <v>130</v>
      </c>
      <c r="D4795" s="60">
        <v>24.47</v>
      </c>
    </row>
    <row r="4796" spans="1:4" ht="13.5" x14ac:dyDescent="0.25">
      <c r="A4796" s="58">
        <v>103850</v>
      </c>
      <c r="B4796" s="58" t="s">
        <v>11058</v>
      </c>
      <c r="C4796" s="58" t="s">
        <v>130</v>
      </c>
      <c r="D4796" s="60">
        <v>437.81</v>
      </c>
    </row>
    <row r="4797" spans="1:4" ht="13.5" x14ac:dyDescent="0.25">
      <c r="A4797" s="58">
        <v>103851</v>
      </c>
      <c r="B4797" s="58" t="s">
        <v>11059</v>
      </c>
      <c r="C4797" s="58" t="s">
        <v>130</v>
      </c>
      <c r="D4797" s="60">
        <v>18.260000000000002</v>
      </c>
    </row>
    <row r="4798" spans="1:4" ht="13.5" x14ac:dyDescent="0.25">
      <c r="A4798" s="58">
        <v>103852</v>
      </c>
      <c r="B4798" s="58" t="s">
        <v>11060</v>
      </c>
      <c r="C4798" s="58" t="s">
        <v>130</v>
      </c>
      <c r="D4798" s="60">
        <v>14.73</v>
      </c>
    </row>
    <row r="4799" spans="1:4" ht="13.5" x14ac:dyDescent="0.25">
      <c r="A4799" s="58">
        <v>103853</v>
      </c>
      <c r="B4799" s="58" t="s">
        <v>11061</v>
      </c>
      <c r="C4799" s="58" t="s">
        <v>130</v>
      </c>
      <c r="D4799" s="60">
        <v>16.010000000000002</v>
      </c>
    </row>
    <row r="4800" spans="1:4" ht="13.5" x14ac:dyDescent="0.25">
      <c r="A4800" s="58">
        <v>103854</v>
      </c>
      <c r="B4800" s="58" t="s">
        <v>11062</v>
      </c>
      <c r="C4800" s="58" t="s">
        <v>130</v>
      </c>
      <c r="D4800" s="60">
        <v>509.34</v>
      </c>
    </row>
    <row r="4801" spans="1:4" ht="13.5" x14ac:dyDescent="0.25">
      <c r="A4801" s="58">
        <v>103855</v>
      </c>
      <c r="B4801" s="58" t="s">
        <v>11063</v>
      </c>
      <c r="C4801" s="58" t="s">
        <v>130</v>
      </c>
      <c r="D4801" s="60">
        <v>48.68</v>
      </c>
    </row>
    <row r="4802" spans="1:4" ht="13.5" x14ac:dyDescent="0.25">
      <c r="A4802" s="58">
        <v>103856</v>
      </c>
      <c r="B4802" s="58" t="s">
        <v>11064</v>
      </c>
      <c r="C4802" s="58" t="s">
        <v>130</v>
      </c>
      <c r="D4802" s="60">
        <v>13.94</v>
      </c>
    </row>
    <row r="4803" spans="1:4" ht="13.5" x14ac:dyDescent="0.25">
      <c r="A4803" s="58">
        <v>103857</v>
      </c>
      <c r="B4803" s="58" t="s">
        <v>11065</v>
      </c>
      <c r="C4803" s="58" t="s">
        <v>130</v>
      </c>
      <c r="D4803" s="60">
        <v>19.739999999999998</v>
      </c>
    </row>
    <row r="4804" spans="1:4" ht="13.5" x14ac:dyDescent="0.25">
      <c r="A4804" s="58">
        <v>103858</v>
      </c>
      <c r="B4804" s="58" t="s">
        <v>11066</v>
      </c>
      <c r="C4804" s="58" t="s">
        <v>130</v>
      </c>
      <c r="D4804" s="60">
        <v>23.77</v>
      </c>
    </row>
    <row r="4805" spans="1:4" ht="13.5" x14ac:dyDescent="0.25">
      <c r="A4805" s="58">
        <v>103859</v>
      </c>
      <c r="B4805" s="58" t="s">
        <v>11067</v>
      </c>
      <c r="C4805" s="58" t="s">
        <v>130</v>
      </c>
      <c r="D4805" s="60">
        <v>22.29</v>
      </c>
    </row>
    <row r="4806" spans="1:4" ht="13.5" x14ac:dyDescent="0.25">
      <c r="A4806" s="58">
        <v>103860</v>
      </c>
      <c r="B4806" s="58" t="s">
        <v>11068</v>
      </c>
      <c r="C4806" s="58" t="s">
        <v>130</v>
      </c>
      <c r="D4806" s="60">
        <v>22.29</v>
      </c>
    </row>
    <row r="4807" spans="1:4" ht="13.5" x14ac:dyDescent="0.25">
      <c r="A4807" s="58">
        <v>103861</v>
      </c>
      <c r="B4807" s="58" t="s">
        <v>11069</v>
      </c>
      <c r="C4807" s="58" t="s">
        <v>130</v>
      </c>
      <c r="D4807" s="60">
        <v>82.36</v>
      </c>
    </row>
    <row r="4808" spans="1:4" ht="13.5" x14ac:dyDescent="0.25">
      <c r="A4808" s="58">
        <v>103862</v>
      </c>
      <c r="B4808" s="58" t="s">
        <v>11070</v>
      </c>
      <c r="C4808" s="58" t="s">
        <v>130</v>
      </c>
      <c r="D4808" s="60">
        <v>560.70000000000005</v>
      </c>
    </row>
    <row r="4809" spans="1:4" ht="13.5" x14ac:dyDescent="0.25">
      <c r="A4809" s="58">
        <v>103863</v>
      </c>
      <c r="B4809" s="58" t="s">
        <v>11071</v>
      </c>
      <c r="C4809" s="58" t="s">
        <v>130</v>
      </c>
      <c r="D4809" s="60">
        <v>31.05</v>
      </c>
    </row>
    <row r="4810" spans="1:4" ht="13.5" x14ac:dyDescent="0.25">
      <c r="A4810" s="58">
        <v>103864</v>
      </c>
      <c r="B4810" s="58" t="s">
        <v>11072</v>
      </c>
      <c r="C4810" s="58" t="s">
        <v>130</v>
      </c>
      <c r="D4810" s="60">
        <v>19.23</v>
      </c>
    </row>
    <row r="4811" spans="1:4" ht="13.5" x14ac:dyDescent="0.25">
      <c r="A4811" s="58">
        <v>103865</v>
      </c>
      <c r="B4811" s="58" t="s">
        <v>11073</v>
      </c>
      <c r="C4811" s="58" t="s">
        <v>130</v>
      </c>
      <c r="D4811" s="60">
        <v>19.91</v>
      </c>
    </row>
    <row r="4812" spans="1:4" ht="13.5" x14ac:dyDescent="0.25">
      <c r="A4812" s="58">
        <v>103866</v>
      </c>
      <c r="B4812" s="58" t="s">
        <v>11074</v>
      </c>
      <c r="C4812" s="58" t="s">
        <v>130</v>
      </c>
      <c r="D4812" s="60">
        <v>32.450000000000003</v>
      </c>
    </row>
    <row r="4813" spans="1:4" ht="13.5" x14ac:dyDescent="0.25">
      <c r="A4813" s="58">
        <v>103867</v>
      </c>
      <c r="B4813" s="58" t="s">
        <v>11075</v>
      </c>
      <c r="C4813" s="58" t="s">
        <v>130</v>
      </c>
      <c r="D4813" s="60">
        <v>45.9</v>
      </c>
    </row>
    <row r="4814" spans="1:4" ht="13.5" x14ac:dyDescent="0.25">
      <c r="A4814" s="58">
        <v>103874</v>
      </c>
      <c r="B4814" s="58" t="s">
        <v>11076</v>
      </c>
      <c r="C4814" s="58" t="s">
        <v>130</v>
      </c>
      <c r="D4814" s="60">
        <v>15.29</v>
      </c>
    </row>
    <row r="4815" spans="1:4" ht="13.5" x14ac:dyDescent="0.25">
      <c r="A4815" s="58">
        <v>103875</v>
      </c>
      <c r="B4815" s="58" t="s">
        <v>11077</v>
      </c>
      <c r="C4815" s="58" t="s">
        <v>130</v>
      </c>
      <c r="D4815" s="60">
        <v>15.26</v>
      </c>
    </row>
    <row r="4816" spans="1:4" ht="13.5" x14ac:dyDescent="0.25">
      <c r="A4816" s="58">
        <v>103876</v>
      </c>
      <c r="B4816" s="58" t="s">
        <v>11078</v>
      </c>
      <c r="C4816" s="58" t="s">
        <v>130</v>
      </c>
      <c r="D4816" s="60">
        <v>19.920000000000002</v>
      </c>
    </row>
    <row r="4817" spans="1:4" ht="13.5" x14ac:dyDescent="0.25">
      <c r="A4817" s="58">
        <v>103877</v>
      </c>
      <c r="B4817" s="58" t="s">
        <v>11079</v>
      </c>
      <c r="C4817" s="58" t="s">
        <v>130</v>
      </c>
      <c r="D4817" s="60">
        <v>23.89</v>
      </c>
    </row>
    <row r="4818" spans="1:4" ht="13.5" x14ac:dyDescent="0.25">
      <c r="A4818" s="58">
        <v>103878</v>
      </c>
      <c r="B4818" s="58" t="s">
        <v>11080</v>
      </c>
      <c r="C4818" s="58" t="s">
        <v>130</v>
      </c>
      <c r="D4818" s="60">
        <v>23.61</v>
      </c>
    </row>
    <row r="4819" spans="1:4" ht="13.5" x14ac:dyDescent="0.25">
      <c r="A4819" s="58">
        <v>103879</v>
      </c>
      <c r="B4819" s="58" t="s">
        <v>11081</v>
      </c>
      <c r="C4819" s="58" t="s">
        <v>130</v>
      </c>
      <c r="D4819" s="60">
        <v>28.14</v>
      </c>
    </row>
    <row r="4820" spans="1:4" ht="13.5" x14ac:dyDescent="0.25">
      <c r="A4820" s="58">
        <v>103880</v>
      </c>
      <c r="B4820" s="58" t="s">
        <v>11082</v>
      </c>
      <c r="C4820" s="58" t="s">
        <v>130</v>
      </c>
      <c r="D4820" s="60">
        <v>31.35</v>
      </c>
    </row>
    <row r="4821" spans="1:4" ht="13.5" x14ac:dyDescent="0.25">
      <c r="A4821" s="58">
        <v>103881</v>
      </c>
      <c r="B4821" s="58" t="s">
        <v>11083</v>
      </c>
      <c r="C4821" s="58" t="s">
        <v>130</v>
      </c>
      <c r="D4821" s="60">
        <v>33.94</v>
      </c>
    </row>
    <row r="4822" spans="1:4" ht="13.5" x14ac:dyDescent="0.25">
      <c r="A4822" s="58">
        <v>103882</v>
      </c>
      <c r="B4822" s="58" t="s">
        <v>11084</v>
      </c>
      <c r="C4822" s="58" t="s">
        <v>130</v>
      </c>
      <c r="D4822" s="60">
        <v>32.22</v>
      </c>
    </row>
    <row r="4823" spans="1:4" ht="13.5" x14ac:dyDescent="0.25">
      <c r="A4823" s="58">
        <v>103883</v>
      </c>
      <c r="B4823" s="58" t="s">
        <v>11085</v>
      </c>
      <c r="C4823" s="58" t="s">
        <v>130</v>
      </c>
      <c r="D4823" s="60">
        <v>9.9499999999999993</v>
      </c>
    </row>
    <row r="4824" spans="1:4" ht="13.5" x14ac:dyDescent="0.25">
      <c r="A4824" s="58">
        <v>103884</v>
      </c>
      <c r="B4824" s="58" t="s">
        <v>11086</v>
      </c>
      <c r="C4824" s="58" t="s">
        <v>130</v>
      </c>
      <c r="D4824" s="60">
        <v>9.98</v>
      </c>
    </row>
    <row r="4825" spans="1:4" ht="13.5" x14ac:dyDescent="0.25">
      <c r="A4825" s="58">
        <v>103885</v>
      </c>
      <c r="B4825" s="58" t="s">
        <v>11087</v>
      </c>
      <c r="C4825" s="58" t="s">
        <v>130</v>
      </c>
      <c r="D4825" s="60">
        <v>24.84</v>
      </c>
    </row>
    <row r="4826" spans="1:4" ht="13.5" x14ac:dyDescent="0.25">
      <c r="A4826" s="58">
        <v>103886</v>
      </c>
      <c r="B4826" s="58" t="s">
        <v>11088</v>
      </c>
      <c r="C4826" s="58" t="s">
        <v>130</v>
      </c>
      <c r="D4826" s="60">
        <v>438.18</v>
      </c>
    </row>
    <row r="4827" spans="1:4" ht="13.5" x14ac:dyDescent="0.25">
      <c r="A4827" s="58">
        <v>103887</v>
      </c>
      <c r="B4827" s="58" t="s">
        <v>11089</v>
      </c>
      <c r="C4827" s="58" t="s">
        <v>130</v>
      </c>
      <c r="D4827" s="60">
        <v>18.45</v>
      </c>
    </row>
    <row r="4828" spans="1:4" ht="13.5" x14ac:dyDescent="0.25">
      <c r="A4828" s="58">
        <v>103888</v>
      </c>
      <c r="B4828" s="58" t="s">
        <v>11090</v>
      </c>
      <c r="C4828" s="58" t="s">
        <v>130</v>
      </c>
      <c r="D4828" s="60">
        <v>14.26</v>
      </c>
    </row>
    <row r="4829" spans="1:4" ht="13.5" x14ac:dyDescent="0.25">
      <c r="A4829" s="58">
        <v>103889</v>
      </c>
      <c r="B4829" s="58" t="s">
        <v>11091</v>
      </c>
      <c r="C4829" s="58" t="s">
        <v>130</v>
      </c>
      <c r="D4829" s="60">
        <v>15.54</v>
      </c>
    </row>
    <row r="4830" spans="1:4" ht="13.5" x14ac:dyDescent="0.25">
      <c r="A4830" s="58">
        <v>103890</v>
      </c>
      <c r="B4830" s="58" t="s">
        <v>11092</v>
      </c>
      <c r="C4830" s="58" t="s">
        <v>130</v>
      </c>
      <c r="D4830" s="60">
        <v>508.87</v>
      </c>
    </row>
    <row r="4831" spans="1:4" ht="13.5" x14ac:dyDescent="0.25">
      <c r="A4831" s="58">
        <v>103891</v>
      </c>
      <c r="B4831" s="58" t="s">
        <v>11093</v>
      </c>
      <c r="C4831" s="58" t="s">
        <v>130</v>
      </c>
      <c r="D4831" s="60">
        <v>48.21</v>
      </c>
    </row>
    <row r="4832" spans="1:4" ht="13.5" x14ac:dyDescent="0.25">
      <c r="A4832" s="58">
        <v>103892</v>
      </c>
      <c r="B4832" s="58" t="s">
        <v>11094</v>
      </c>
      <c r="C4832" s="58" t="s">
        <v>130</v>
      </c>
      <c r="D4832" s="60">
        <v>13.94</v>
      </c>
    </row>
    <row r="4833" spans="1:4" ht="13.5" x14ac:dyDescent="0.25">
      <c r="A4833" s="58">
        <v>103893</v>
      </c>
      <c r="B4833" s="58" t="s">
        <v>11095</v>
      </c>
      <c r="C4833" s="58" t="s">
        <v>130</v>
      </c>
      <c r="D4833" s="60">
        <v>19.52</v>
      </c>
    </row>
    <row r="4834" spans="1:4" ht="13.5" x14ac:dyDescent="0.25">
      <c r="A4834" s="58">
        <v>103894</v>
      </c>
      <c r="B4834" s="58" t="s">
        <v>11096</v>
      </c>
      <c r="C4834" s="58" t="s">
        <v>130</v>
      </c>
      <c r="D4834" s="60">
        <v>23.54</v>
      </c>
    </row>
    <row r="4835" spans="1:4" ht="13.5" x14ac:dyDescent="0.25">
      <c r="A4835" s="58">
        <v>103895</v>
      </c>
      <c r="B4835" s="58" t="s">
        <v>11097</v>
      </c>
      <c r="C4835" s="58" t="s">
        <v>130</v>
      </c>
      <c r="D4835" s="60">
        <v>21.1</v>
      </c>
    </row>
    <row r="4836" spans="1:4" ht="13.5" x14ac:dyDescent="0.25">
      <c r="A4836" s="58">
        <v>103896</v>
      </c>
      <c r="B4836" s="58" t="s">
        <v>11098</v>
      </c>
      <c r="C4836" s="58" t="s">
        <v>130</v>
      </c>
      <c r="D4836" s="60">
        <v>21.1</v>
      </c>
    </row>
    <row r="4837" spans="1:4" ht="13.5" x14ac:dyDescent="0.25">
      <c r="A4837" s="58">
        <v>103897</v>
      </c>
      <c r="B4837" s="58" t="s">
        <v>11099</v>
      </c>
      <c r="C4837" s="58" t="s">
        <v>130</v>
      </c>
      <c r="D4837" s="60">
        <v>81.17</v>
      </c>
    </row>
    <row r="4838" spans="1:4" ht="13.5" x14ac:dyDescent="0.25">
      <c r="A4838" s="58">
        <v>103898</v>
      </c>
      <c r="B4838" s="58" t="s">
        <v>11100</v>
      </c>
      <c r="C4838" s="58" t="s">
        <v>130</v>
      </c>
      <c r="D4838" s="60">
        <v>559.51</v>
      </c>
    </row>
    <row r="4839" spans="1:4" ht="13.5" x14ac:dyDescent="0.25">
      <c r="A4839" s="58">
        <v>103899</v>
      </c>
      <c r="B4839" s="58" t="s">
        <v>11101</v>
      </c>
      <c r="C4839" s="58" t="s">
        <v>130</v>
      </c>
      <c r="D4839" s="60">
        <v>30.45</v>
      </c>
    </row>
    <row r="4840" spans="1:4" ht="13.5" x14ac:dyDescent="0.25">
      <c r="A4840" s="58">
        <v>103900</v>
      </c>
      <c r="B4840" s="58" t="s">
        <v>11102</v>
      </c>
      <c r="C4840" s="58" t="s">
        <v>130</v>
      </c>
      <c r="D4840" s="60">
        <v>18.27</v>
      </c>
    </row>
    <row r="4841" spans="1:4" ht="13.5" x14ac:dyDescent="0.25">
      <c r="A4841" s="58">
        <v>103901</v>
      </c>
      <c r="B4841" s="58" t="s">
        <v>11103</v>
      </c>
      <c r="C4841" s="58" t="s">
        <v>130</v>
      </c>
      <c r="D4841" s="60">
        <v>20.68</v>
      </c>
    </row>
    <row r="4842" spans="1:4" ht="13.5" x14ac:dyDescent="0.25">
      <c r="A4842" s="58">
        <v>103902</v>
      </c>
      <c r="B4842" s="58" t="s">
        <v>11104</v>
      </c>
      <c r="C4842" s="58" t="s">
        <v>130</v>
      </c>
      <c r="D4842" s="60">
        <v>31.56</v>
      </c>
    </row>
    <row r="4843" spans="1:4" ht="13.5" x14ac:dyDescent="0.25">
      <c r="A4843" s="58">
        <v>103903</v>
      </c>
      <c r="B4843" s="58" t="s">
        <v>11105</v>
      </c>
      <c r="C4843" s="58" t="s">
        <v>130</v>
      </c>
      <c r="D4843" s="60">
        <v>43.58</v>
      </c>
    </row>
    <row r="4844" spans="1:4" ht="13.5" x14ac:dyDescent="0.25">
      <c r="A4844" s="58">
        <v>103947</v>
      </c>
      <c r="B4844" s="58" t="s">
        <v>11106</v>
      </c>
      <c r="C4844" s="58" t="s">
        <v>130</v>
      </c>
      <c r="D4844" s="60">
        <v>5.08</v>
      </c>
    </row>
    <row r="4845" spans="1:4" ht="13.5" x14ac:dyDescent="0.25">
      <c r="A4845" s="58">
        <v>103948</v>
      </c>
      <c r="B4845" s="58" t="s">
        <v>11107</v>
      </c>
      <c r="C4845" s="58" t="s">
        <v>130</v>
      </c>
      <c r="D4845" s="60">
        <v>6.4</v>
      </c>
    </row>
    <row r="4846" spans="1:4" ht="13.5" x14ac:dyDescent="0.25">
      <c r="A4846" s="58">
        <v>103949</v>
      </c>
      <c r="B4846" s="58" t="s">
        <v>11108</v>
      </c>
      <c r="C4846" s="58" t="s">
        <v>130</v>
      </c>
      <c r="D4846" s="60">
        <v>7.83</v>
      </c>
    </row>
    <row r="4847" spans="1:4" ht="13.5" x14ac:dyDescent="0.25">
      <c r="A4847" s="58">
        <v>103950</v>
      </c>
      <c r="B4847" s="58" t="s">
        <v>11109</v>
      </c>
      <c r="C4847" s="58" t="s">
        <v>130</v>
      </c>
      <c r="D4847" s="60">
        <v>9.02</v>
      </c>
    </row>
    <row r="4848" spans="1:4" ht="13.5" x14ac:dyDescent="0.25">
      <c r="A4848" s="58">
        <v>103951</v>
      </c>
      <c r="B4848" s="58" t="s">
        <v>11110</v>
      </c>
      <c r="C4848" s="58" t="s">
        <v>130</v>
      </c>
      <c r="D4848" s="60">
        <v>12.72</v>
      </c>
    </row>
    <row r="4849" spans="1:4" ht="13.5" x14ac:dyDescent="0.25">
      <c r="A4849" s="58">
        <v>103952</v>
      </c>
      <c r="B4849" s="58" t="s">
        <v>11111</v>
      </c>
      <c r="C4849" s="58" t="s">
        <v>130</v>
      </c>
      <c r="D4849" s="60">
        <v>4.6900000000000004</v>
      </c>
    </row>
    <row r="4850" spans="1:4" ht="13.5" x14ac:dyDescent="0.25">
      <c r="A4850" s="58">
        <v>103953</v>
      </c>
      <c r="B4850" s="58" t="s">
        <v>11112</v>
      </c>
      <c r="C4850" s="58" t="s">
        <v>130</v>
      </c>
      <c r="D4850" s="60">
        <v>5.94</v>
      </c>
    </row>
    <row r="4851" spans="1:4" ht="13.5" x14ac:dyDescent="0.25">
      <c r="A4851" s="58">
        <v>103954</v>
      </c>
      <c r="B4851" s="58" t="s">
        <v>11113</v>
      </c>
      <c r="C4851" s="58" t="s">
        <v>130</v>
      </c>
      <c r="D4851" s="60">
        <v>7.4</v>
      </c>
    </row>
    <row r="4852" spans="1:4" ht="13.5" x14ac:dyDescent="0.25">
      <c r="A4852" s="58">
        <v>103955</v>
      </c>
      <c r="B4852" s="58" t="s">
        <v>11114</v>
      </c>
      <c r="C4852" s="58" t="s">
        <v>130</v>
      </c>
      <c r="D4852" s="60">
        <v>8.44</v>
      </c>
    </row>
    <row r="4853" spans="1:4" ht="13.5" x14ac:dyDescent="0.25">
      <c r="A4853" s="58">
        <v>103956</v>
      </c>
      <c r="B4853" s="58" t="s">
        <v>11115</v>
      </c>
      <c r="C4853" s="58" t="s">
        <v>130</v>
      </c>
      <c r="D4853" s="60">
        <v>12.04</v>
      </c>
    </row>
    <row r="4854" spans="1:4" ht="13.5" x14ac:dyDescent="0.25">
      <c r="A4854" s="58">
        <v>103957</v>
      </c>
      <c r="B4854" s="58" t="s">
        <v>11116</v>
      </c>
      <c r="C4854" s="58" t="s">
        <v>130</v>
      </c>
      <c r="D4854" s="60">
        <v>4.0999999999999996</v>
      </c>
    </row>
    <row r="4855" spans="1:4" ht="13.5" x14ac:dyDescent="0.25">
      <c r="A4855" s="58">
        <v>103958</v>
      </c>
      <c r="B4855" s="58" t="s">
        <v>11117</v>
      </c>
      <c r="C4855" s="58" t="s">
        <v>130</v>
      </c>
      <c r="D4855" s="60">
        <v>8.66</v>
      </c>
    </row>
    <row r="4856" spans="1:4" ht="13.5" x14ac:dyDescent="0.25">
      <c r="A4856" s="58">
        <v>103959</v>
      </c>
      <c r="B4856" s="58" t="s">
        <v>11118</v>
      </c>
      <c r="C4856" s="58" t="s">
        <v>130</v>
      </c>
      <c r="D4856" s="60">
        <v>13.25</v>
      </c>
    </row>
    <row r="4857" spans="1:4" ht="13.5" x14ac:dyDescent="0.25">
      <c r="A4857" s="58">
        <v>103962</v>
      </c>
      <c r="B4857" s="58" t="s">
        <v>11119</v>
      </c>
      <c r="C4857" s="58" t="s">
        <v>130</v>
      </c>
      <c r="D4857" s="60">
        <v>5.62</v>
      </c>
    </row>
    <row r="4858" spans="1:4" ht="13.5" x14ac:dyDescent="0.25">
      <c r="A4858" s="58">
        <v>103964</v>
      </c>
      <c r="B4858" s="58" t="s">
        <v>11120</v>
      </c>
      <c r="C4858" s="58" t="s">
        <v>130</v>
      </c>
      <c r="D4858" s="60">
        <v>7.18</v>
      </c>
    </row>
    <row r="4859" spans="1:4" ht="13.5" x14ac:dyDescent="0.25">
      <c r="A4859" s="58">
        <v>103966</v>
      </c>
      <c r="B4859" s="58" t="s">
        <v>11121</v>
      </c>
      <c r="C4859" s="58" t="s">
        <v>130</v>
      </c>
      <c r="D4859" s="60">
        <v>8.48</v>
      </c>
    </row>
    <row r="4860" spans="1:4" ht="13.5" x14ac:dyDescent="0.25">
      <c r="A4860" s="58">
        <v>103967</v>
      </c>
      <c r="B4860" s="58" t="s">
        <v>11122</v>
      </c>
      <c r="C4860" s="58" t="s">
        <v>130</v>
      </c>
      <c r="D4860" s="60">
        <v>10.32</v>
      </c>
    </row>
    <row r="4861" spans="1:4" ht="13.5" x14ac:dyDescent="0.25">
      <c r="A4861" s="58">
        <v>103968</v>
      </c>
      <c r="B4861" s="58" t="s">
        <v>11123</v>
      </c>
      <c r="C4861" s="58" t="s">
        <v>130</v>
      </c>
      <c r="D4861" s="60">
        <v>15.1</v>
      </c>
    </row>
    <row r="4862" spans="1:4" ht="13.5" x14ac:dyDescent="0.25">
      <c r="A4862" s="58">
        <v>103969</v>
      </c>
      <c r="B4862" s="58" t="s">
        <v>11124</v>
      </c>
      <c r="C4862" s="58" t="s">
        <v>130</v>
      </c>
      <c r="D4862" s="60">
        <v>17.940000000000001</v>
      </c>
    </row>
    <row r="4863" spans="1:4" ht="13.5" x14ac:dyDescent="0.25">
      <c r="A4863" s="58">
        <v>103971</v>
      </c>
      <c r="B4863" s="58" t="s">
        <v>11125</v>
      </c>
      <c r="C4863" s="58" t="s">
        <v>130</v>
      </c>
      <c r="D4863" s="60">
        <v>22.9</v>
      </c>
    </row>
    <row r="4864" spans="1:4" ht="13.5" x14ac:dyDescent="0.25">
      <c r="A4864" s="58">
        <v>103972</v>
      </c>
      <c r="B4864" s="58" t="s">
        <v>11126</v>
      </c>
      <c r="C4864" s="58" t="s">
        <v>130</v>
      </c>
      <c r="D4864" s="60">
        <v>26.52</v>
      </c>
    </row>
    <row r="4865" spans="1:4" ht="13.5" x14ac:dyDescent="0.25">
      <c r="A4865" s="58">
        <v>103974</v>
      </c>
      <c r="B4865" s="58" t="s">
        <v>11127</v>
      </c>
      <c r="C4865" s="58" t="s">
        <v>130</v>
      </c>
      <c r="D4865" s="60">
        <v>9.2899999999999991</v>
      </c>
    </row>
    <row r="4866" spans="1:4" ht="13.5" x14ac:dyDescent="0.25">
      <c r="A4866" s="58">
        <v>103975</v>
      </c>
      <c r="B4866" s="58" t="s">
        <v>11128</v>
      </c>
      <c r="C4866" s="58" t="s">
        <v>130</v>
      </c>
      <c r="D4866" s="60">
        <v>15.7</v>
      </c>
    </row>
    <row r="4867" spans="1:4" ht="13.5" x14ac:dyDescent="0.25">
      <c r="A4867" s="58">
        <v>103976</v>
      </c>
      <c r="B4867" s="58" t="s">
        <v>11129</v>
      </c>
      <c r="C4867" s="58" t="s">
        <v>130</v>
      </c>
      <c r="D4867" s="60">
        <v>23.07</v>
      </c>
    </row>
    <row r="4868" spans="1:4" ht="13.5" x14ac:dyDescent="0.25">
      <c r="A4868" s="58">
        <v>103977</v>
      </c>
      <c r="B4868" s="58" t="s">
        <v>11130</v>
      </c>
      <c r="C4868" s="58" t="s">
        <v>130</v>
      </c>
      <c r="D4868" s="60">
        <v>6.02</v>
      </c>
    </row>
    <row r="4869" spans="1:4" ht="13.5" x14ac:dyDescent="0.25">
      <c r="A4869" s="58">
        <v>103980</v>
      </c>
      <c r="B4869" s="58" t="s">
        <v>11131</v>
      </c>
      <c r="C4869" s="58" t="s">
        <v>130</v>
      </c>
      <c r="D4869" s="60">
        <v>14.95</v>
      </c>
    </row>
    <row r="4870" spans="1:4" ht="13.5" x14ac:dyDescent="0.25">
      <c r="A4870" s="58">
        <v>103981</v>
      </c>
      <c r="B4870" s="58" t="s">
        <v>11132</v>
      </c>
      <c r="C4870" s="58" t="s">
        <v>130</v>
      </c>
      <c r="D4870" s="60">
        <v>15.01</v>
      </c>
    </row>
    <row r="4871" spans="1:4" ht="13.5" x14ac:dyDescent="0.25">
      <c r="A4871" s="58">
        <v>103982</v>
      </c>
      <c r="B4871" s="58" t="s">
        <v>11133</v>
      </c>
      <c r="C4871" s="58" t="s">
        <v>130</v>
      </c>
      <c r="D4871" s="60">
        <v>21.05</v>
      </c>
    </row>
    <row r="4872" spans="1:4" ht="13.5" x14ac:dyDescent="0.25">
      <c r="A4872" s="58">
        <v>103983</v>
      </c>
      <c r="B4872" s="58" t="s">
        <v>11134</v>
      </c>
      <c r="C4872" s="58" t="s">
        <v>130</v>
      </c>
      <c r="D4872" s="60">
        <v>14.47</v>
      </c>
    </row>
    <row r="4873" spans="1:4" ht="13.5" x14ac:dyDescent="0.25">
      <c r="A4873" s="58">
        <v>103984</v>
      </c>
      <c r="B4873" s="58" t="s">
        <v>11135</v>
      </c>
      <c r="C4873" s="58" t="s">
        <v>130</v>
      </c>
      <c r="D4873" s="60">
        <v>16.32</v>
      </c>
    </row>
    <row r="4874" spans="1:4" ht="13.5" x14ac:dyDescent="0.25">
      <c r="A4874" s="58">
        <v>103985</v>
      </c>
      <c r="B4874" s="58" t="s">
        <v>11136</v>
      </c>
      <c r="C4874" s="58" t="s">
        <v>130</v>
      </c>
      <c r="D4874" s="60">
        <v>18.8</v>
      </c>
    </row>
    <row r="4875" spans="1:4" ht="13.5" x14ac:dyDescent="0.25">
      <c r="A4875" s="58">
        <v>103986</v>
      </c>
      <c r="B4875" s="58" t="s">
        <v>11137</v>
      </c>
      <c r="C4875" s="58" t="s">
        <v>130</v>
      </c>
      <c r="D4875" s="60">
        <v>24.34</v>
      </c>
    </row>
    <row r="4876" spans="1:4" ht="13.5" x14ac:dyDescent="0.25">
      <c r="A4876" s="58">
        <v>103987</v>
      </c>
      <c r="B4876" s="58" t="s">
        <v>11138</v>
      </c>
      <c r="C4876" s="58" t="s">
        <v>130</v>
      </c>
      <c r="D4876" s="60">
        <v>20.58</v>
      </c>
    </row>
    <row r="4877" spans="1:4" ht="13.5" x14ac:dyDescent="0.25">
      <c r="A4877" s="58">
        <v>103988</v>
      </c>
      <c r="B4877" s="58" t="s">
        <v>11139</v>
      </c>
      <c r="C4877" s="58" t="s">
        <v>130</v>
      </c>
      <c r="D4877" s="60">
        <v>10.86</v>
      </c>
    </row>
    <row r="4878" spans="1:4" ht="13.5" x14ac:dyDescent="0.25">
      <c r="A4878" s="58">
        <v>103990</v>
      </c>
      <c r="B4878" s="58" t="s">
        <v>11140</v>
      </c>
      <c r="C4878" s="58" t="s">
        <v>130</v>
      </c>
      <c r="D4878" s="60">
        <v>32.42</v>
      </c>
    </row>
    <row r="4879" spans="1:4" ht="13.5" x14ac:dyDescent="0.25">
      <c r="A4879" s="58">
        <v>103991</v>
      </c>
      <c r="B4879" s="58" t="s">
        <v>11141</v>
      </c>
      <c r="C4879" s="58" t="s">
        <v>130</v>
      </c>
      <c r="D4879" s="60">
        <v>16.350000000000001</v>
      </c>
    </row>
    <row r="4880" spans="1:4" ht="13.5" x14ac:dyDescent="0.25">
      <c r="A4880" s="58">
        <v>103992</v>
      </c>
      <c r="B4880" s="58" t="s">
        <v>11142</v>
      </c>
      <c r="C4880" s="58" t="s">
        <v>130</v>
      </c>
      <c r="D4880" s="60">
        <v>9.75</v>
      </c>
    </row>
    <row r="4881" spans="1:4" ht="13.5" x14ac:dyDescent="0.25">
      <c r="A4881" s="58">
        <v>103993</v>
      </c>
      <c r="B4881" s="58" t="s">
        <v>11143</v>
      </c>
      <c r="C4881" s="58" t="s">
        <v>130</v>
      </c>
      <c r="D4881" s="60">
        <v>8.16</v>
      </c>
    </row>
    <row r="4882" spans="1:4" ht="13.5" x14ac:dyDescent="0.25">
      <c r="A4882" s="58">
        <v>103994</v>
      </c>
      <c r="B4882" s="58" t="s">
        <v>11144</v>
      </c>
      <c r="C4882" s="58" t="s">
        <v>130</v>
      </c>
      <c r="D4882" s="60">
        <v>12.34</v>
      </c>
    </row>
    <row r="4883" spans="1:4" ht="13.5" x14ac:dyDescent="0.25">
      <c r="A4883" s="58">
        <v>103995</v>
      </c>
      <c r="B4883" s="58" t="s">
        <v>11145</v>
      </c>
      <c r="C4883" s="58" t="s">
        <v>130</v>
      </c>
      <c r="D4883" s="60">
        <v>12.77</v>
      </c>
    </row>
    <row r="4884" spans="1:4" ht="13.5" x14ac:dyDescent="0.25">
      <c r="A4884" s="58">
        <v>103996</v>
      </c>
      <c r="B4884" s="58" t="s">
        <v>11146</v>
      </c>
      <c r="C4884" s="58" t="s">
        <v>130</v>
      </c>
      <c r="D4884" s="60">
        <v>36.89</v>
      </c>
    </row>
    <row r="4885" spans="1:4" ht="13.5" x14ac:dyDescent="0.25">
      <c r="A4885" s="58">
        <v>103997</v>
      </c>
      <c r="B4885" s="58" t="s">
        <v>11147</v>
      </c>
      <c r="C4885" s="58" t="s">
        <v>130</v>
      </c>
      <c r="D4885" s="60">
        <v>35.97</v>
      </c>
    </row>
    <row r="4886" spans="1:4" ht="13.5" x14ac:dyDescent="0.25">
      <c r="A4886" s="58">
        <v>103998</v>
      </c>
      <c r="B4886" s="58" t="s">
        <v>11148</v>
      </c>
      <c r="C4886" s="58" t="s">
        <v>130</v>
      </c>
      <c r="D4886" s="60">
        <v>12.64</v>
      </c>
    </row>
    <row r="4887" spans="1:4" ht="13.5" x14ac:dyDescent="0.25">
      <c r="A4887" s="58">
        <v>103999</v>
      </c>
      <c r="B4887" s="58" t="s">
        <v>11149</v>
      </c>
      <c r="C4887" s="58" t="s">
        <v>130</v>
      </c>
      <c r="D4887" s="60">
        <v>10.67</v>
      </c>
    </row>
    <row r="4888" spans="1:4" ht="13.5" x14ac:dyDescent="0.25">
      <c r="A4888" s="58">
        <v>104000</v>
      </c>
      <c r="B4888" s="58" t="s">
        <v>11150</v>
      </c>
      <c r="C4888" s="58" t="s">
        <v>130</v>
      </c>
      <c r="D4888" s="60">
        <v>25.5</v>
      </c>
    </row>
    <row r="4889" spans="1:4" ht="13.5" x14ac:dyDescent="0.25">
      <c r="A4889" s="58">
        <v>104001</v>
      </c>
      <c r="B4889" s="58" t="s">
        <v>11151</v>
      </c>
      <c r="C4889" s="58" t="s">
        <v>130</v>
      </c>
      <c r="D4889" s="60">
        <v>11.74</v>
      </c>
    </row>
    <row r="4890" spans="1:4" ht="13.5" x14ac:dyDescent="0.25">
      <c r="A4890" s="58">
        <v>104002</v>
      </c>
      <c r="B4890" s="58" t="s">
        <v>11152</v>
      </c>
      <c r="C4890" s="58" t="s">
        <v>130</v>
      </c>
      <c r="D4890" s="60">
        <v>15.35</v>
      </c>
    </row>
    <row r="4891" spans="1:4" ht="13.5" x14ac:dyDescent="0.25">
      <c r="A4891" s="58">
        <v>104003</v>
      </c>
      <c r="B4891" s="58" t="s">
        <v>11153</v>
      </c>
      <c r="C4891" s="58" t="s">
        <v>130</v>
      </c>
      <c r="D4891" s="60">
        <v>12.65</v>
      </c>
    </row>
    <row r="4892" spans="1:4" ht="13.5" x14ac:dyDescent="0.25">
      <c r="A4892" s="58">
        <v>104004</v>
      </c>
      <c r="B4892" s="58" t="s">
        <v>11154</v>
      </c>
      <c r="C4892" s="58" t="s">
        <v>130</v>
      </c>
      <c r="D4892" s="60">
        <v>25.18</v>
      </c>
    </row>
    <row r="4893" spans="1:4" ht="13.5" x14ac:dyDescent="0.25">
      <c r="A4893" s="58">
        <v>104005</v>
      </c>
      <c r="B4893" s="58" t="s">
        <v>11155</v>
      </c>
      <c r="C4893" s="58" t="s">
        <v>130</v>
      </c>
      <c r="D4893" s="60">
        <v>32.020000000000003</v>
      </c>
    </row>
    <row r="4894" spans="1:4" ht="13.5" x14ac:dyDescent="0.25">
      <c r="A4894" s="58">
        <v>104006</v>
      </c>
      <c r="B4894" s="58" t="s">
        <v>11156</v>
      </c>
      <c r="C4894" s="58" t="s">
        <v>130</v>
      </c>
      <c r="D4894" s="60">
        <v>21.69</v>
      </c>
    </row>
    <row r="4895" spans="1:4" ht="13.5" x14ac:dyDescent="0.25">
      <c r="A4895" s="58">
        <v>104007</v>
      </c>
      <c r="B4895" s="58" t="s">
        <v>11157</v>
      </c>
      <c r="C4895" s="58" t="s">
        <v>130</v>
      </c>
      <c r="D4895" s="60">
        <v>18.940000000000001</v>
      </c>
    </row>
    <row r="4896" spans="1:4" ht="13.5" x14ac:dyDescent="0.25">
      <c r="A4896" s="58">
        <v>104008</v>
      </c>
      <c r="B4896" s="58" t="s">
        <v>11158</v>
      </c>
      <c r="C4896" s="58" t="s">
        <v>130</v>
      </c>
      <c r="D4896" s="60">
        <v>27.7</v>
      </c>
    </row>
    <row r="4897" spans="1:4" ht="13.5" x14ac:dyDescent="0.25">
      <c r="A4897" s="58">
        <v>104009</v>
      </c>
      <c r="B4897" s="58" t="s">
        <v>11159</v>
      </c>
      <c r="C4897" s="58" t="s">
        <v>130</v>
      </c>
      <c r="D4897" s="60">
        <v>11.16</v>
      </c>
    </row>
    <row r="4898" spans="1:4" ht="13.5" x14ac:dyDescent="0.25">
      <c r="A4898" s="58">
        <v>104011</v>
      </c>
      <c r="B4898" s="58" t="s">
        <v>11160</v>
      </c>
      <c r="C4898" s="58" t="s">
        <v>130</v>
      </c>
      <c r="D4898" s="60">
        <v>21.57</v>
      </c>
    </row>
    <row r="4899" spans="1:4" ht="13.5" x14ac:dyDescent="0.25">
      <c r="A4899" s="58">
        <v>104012</v>
      </c>
      <c r="B4899" s="58" t="s">
        <v>11161</v>
      </c>
      <c r="C4899" s="58" t="s">
        <v>130</v>
      </c>
      <c r="D4899" s="60">
        <v>20</v>
      </c>
    </row>
    <row r="4900" spans="1:4" ht="13.5" x14ac:dyDescent="0.25">
      <c r="A4900" s="58">
        <v>104014</v>
      </c>
      <c r="B4900" s="58" t="s">
        <v>11162</v>
      </c>
      <c r="C4900" s="58" t="s">
        <v>130</v>
      </c>
      <c r="D4900" s="60">
        <v>9.18</v>
      </c>
    </row>
    <row r="4901" spans="1:4" ht="13.5" x14ac:dyDescent="0.25">
      <c r="A4901" s="58">
        <v>104015</v>
      </c>
      <c r="B4901" s="58" t="s">
        <v>11163</v>
      </c>
      <c r="C4901" s="58" t="s">
        <v>130</v>
      </c>
      <c r="D4901" s="60">
        <v>14.21</v>
      </c>
    </row>
    <row r="4902" spans="1:4" ht="13.5" x14ac:dyDescent="0.25">
      <c r="A4902" s="58">
        <v>104016</v>
      </c>
      <c r="B4902" s="58" t="s">
        <v>11164</v>
      </c>
      <c r="C4902" s="58" t="s">
        <v>130</v>
      </c>
      <c r="D4902" s="60">
        <v>19.260000000000002</v>
      </c>
    </row>
    <row r="4903" spans="1:4" ht="13.5" x14ac:dyDescent="0.25">
      <c r="A4903" s="58">
        <v>104017</v>
      </c>
      <c r="B4903" s="58" t="s">
        <v>11165</v>
      </c>
      <c r="C4903" s="58" t="s">
        <v>130</v>
      </c>
      <c r="D4903" s="60">
        <v>40.56</v>
      </c>
    </row>
    <row r="4904" spans="1:4" ht="13.5" x14ac:dyDescent="0.25">
      <c r="A4904" s="58">
        <v>104018</v>
      </c>
      <c r="B4904" s="58" t="s">
        <v>11165</v>
      </c>
      <c r="C4904" s="58" t="s">
        <v>130</v>
      </c>
      <c r="D4904" s="60">
        <v>18.440000000000001</v>
      </c>
    </row>
    <row r="4905" spans="1:4" ht="13.5" x14ac:dyDescent="0.25">
      <c r="A4905" s="58">
        <v>104019</v>
      </c>
      <c r="B4905" s="58" t="s">
        <v>11166</v>
      </c>
      <c r="C4905" s="58" t="s">
        <v>130</v>
      </c>
      <c r="D4905" s="60">
        <v>39.590000000000003</v>
      </c>
    </row>
    <row r="4906" spans="1:4" ht="13.5" x14ac:dyDescent="0.25">
      <c r="A4906" s="58">
        <v>104020</v>
      </c>
      <c r="B4906" s="58" t="s">
        <v>11167</v>
      </c>
      <c r="C4906" s="58" t="s">
        <v>130</v>
      </c>
      <c r="D4906" s="60">
        <v>51</v>
      </c>
    </row>
    <row r="4907" spans="1:4" ht="13.5" x14ac:dyDescent="0.25">
      <c r="A4907" s="58">
        <v>104022</v>
      </c>
      <c r="B4907" s="58" t="s">
        <v>11168</v>
      </c>
      <c r="C4907" s="58" t="s">
        <v>130</v>
      </c>
      <c r="D4907" s="60">
        <v>62.53</v>
      </c>
    </row>
    <row r="4908" spans="1:4" ht="13.5" x14ac:dyDescent="0.25">
      <c r="A4908" s="58">
        <v>104023</v>
      </c>
      <c r="B4908" s="58" t="s">
        <v>11169</v>
      </c>
      <c r="C4908" s="58" t="s">
        <v>130</v>
      </c>
      <c r="D4908" s="60">
        <v>36.57</v>
      </c>
    </row>
    <row r="4909" spans="1:4" ht="13.5" x14ac:dyDescent="0.25">
      <c r="A4909" s="58">
        <v>104024</v>
      </c>
      <c r="B4909" s="58" t="s">
        <v>11170</v>
      </c>
      <c r="C4909" s="58" t="s">
        <v>130</v>
      </c>
      <c r="D4909" s="60">
        <v>36.19</v>
      </c>
    </row>
    <row r="4910" spans="1:4" ht="13.5" x14ac:dyDescent="0.25">
      <c r="A4910" s="58">
        <v>104025</v>
      </c>
      <c r="B4910" s="58" t="s">
        <v>11171</v>
      </c>
      <c r="C4910" s="58" t="s">
        <v>130</v>
      </c>
      <c r="D4910" s="60">
        <v>25.44</v>
      </c>
    </row>
    <row r="4911" spans="1:4" ht="13.5" x14ac:dyDescent="0.25">
      <c r="A4911" s="58">
        <v>104026</v>
      </c>
      <c r="B4911" s="58" t="s">
        <v>11172</v>
      </c>
      <c r="C4911" s="58" t="s">
        <v>130</v>
      </c>
      <c r="D4911" s="60">
        <v>37.85</v>
      </c>
    </row>
    <row r="4912" spans="1:4" ht="13.5" x14ac:dyDescent="0.25">
      <c r="A4912" s="58">
        <v>104027</v>
      </c>
      <c r="B4912" s="58" t="s">
        <v>11173</v>
      </c>
      <c r="C4912" s="58" t="s">
        <v>130</v>
      </c>
      <c r="D4912" s="60">
        <v>58.08</v>
      </c>
    </row>
    <row r="4913" spans="1:4" ht="13.5" x14ac:dyDescent="0.25">
      <c r="A4913" s="58">
        <v>104028</v>
      </c>
      <c r="B4913" s="58" t="s">
        <v>11174</v>
      </c>
      <c r="C4913" s="58" t="s">
        <v>130</v>
      </c>
      <c r="D4913" s="60">
        <v>120.08</v>
      </c>
    </row>
    <row r="4914" spans="1:4" ht="13.5" x14ac:dyDescent="0.25">
      <c r="A4914" s="58">
        <v>104029</v>
      </c>
      <c r="B4914" s="58" t="s">
        <v>11175</v>
      </c>
      <c r="C4914" s="58" t="s">
        <v>130</v>
      </c>
      <c r="D4914" s="60">
        <v>61.91</v>
      </c>
    </row>
    <row r="4915" spans="1:4" ht="13.5" x14ac:dyDescent="0.25">
      <c r="A4915" s="58">
        <v>104030</v>
      </c>
      <c r="B4915" s="58" t="s">
        <v>11176</v>
      </c>
      <c r="C4915" s="58" t="s">
        <v>130</v>
      </c>
      <c r="D4915" s="60">
        <v>55.34</v>
      </c>
    </row>
    <row r="4916" spans="1:4" ht="13.5" x14ac:dyDescent="0.25">
      <c r="A4916" s="58">
        <v>104159</v>
      </c>
      <c r="B4916" s="58" t="s">
        <v>11177</v>
      </c>
      <c r="C4916" s="58" t="s">
        <v>130</v>
      </c>
      <c r="D4916" s="60">
        <v>34.85</v>
      </c>
    </row>
    <row r="4917" spans="1:4" ht="13.5" x14ac:dyDescent="0.25">
      <c r="A4917" s="58">
        <v>104167</v>
      </c>
      <c r="B4917" s="58" t="s">
        <v>11178</v>
      </c>
      <c r="C4917" s="58" t="s">
        <v>130</v>
      </c>
      <c r="D4917" s="60">
        <v>109.74</v>
      </c>
    </row>
    <row r="4918" spans="1:4" ht="13.5" x14ac:dyDescent="0.25">
      <c r="A4918" s="58">
        <v>104168</v>
      </c>
      <c r="B4918" s="58" t="s">
        <v>11179</v>
      </c>
      <c r="C4918" s="58" t="s">
        <v>130</v>
      </c>
      <c r="D4918" s="60">
        <v>107.01</v>
      </c>
    </row>
    <row r="4919" spans="1:4" ht="13.5" x14ac:dyDescent="0.25">
      <c r="A4919" s="58">
        <v>104169</v>
      </c>
      <c r="B4919" s="58" t="s">
        <v>11180</v>
      </c>
      <c r="C4919" s="58" t="s">
        <v>130</v>
      </c>
      <c r="D4919" s="60">
        <v>131.03</v>
      </c>
    </row>
    <row r="4920" spans="1:4" ht="13.5" x14ac:dyDescent="0.25">
      <c r="A4920" s="58">
        <v>104170</v>
      </c>
      <c r="B4920" s="58" t="s">
        <v>11181</v>
      </c>
      <c r="C4920" s="58" t="s">
        <v>130</v>
      </c>
      <c r="D4920" s="60">
        <v>62.27</v>
      </c>
    </row>
    <row r="4921" spans="1:4" ht="13.5" x14ac:dyDescent="0.25">
      <c r="A4921" s="58">
        <v>104171</v>
      </c>
      <c r="B4921" s="58" t="s">
        <v>11182</v>
      </c>
      <c r="C4921" s="58" t="s">
        <v>130</v>
      </c>
      <c r="D4921" s="60">
        <v>82.87</v>
      </c>
    </row>
    <row r="4922" spans="1:4" ht="13.5" x14ac:dyDescent="0.25">
      <c r="A4922" s="58">
        <v>104172</v>
      </c>
      <c r="B4922" s="58" t="s">
        <v>11183</v>
      </c>
      <c r="C4922" s="58" t="s">
        <v>130</v>
      </c>
      <c r="D4922" s="60">
        <v>239.23</v>
      </c>
    </row>
    <row r="4923" spans="1:4" ht="13.5" x14ac:dyDescent="0.25">
      <c r="A4923" s="58">
        <v>104173</v>
      </c>
      <c r="B4923" s="58" t="s">
        <v>11184</v>
      </c>
      <c r="C4923" s="58" t="s">
        <v>130</v>
      </c>
      <c r="D4923" s="60">
        <v>75.77</v>
      </c>
    </row>
    <row r="4924" spans="1:4" ht="13.5" x14ac:dyDescent="0.25">
      <c r="A4924" s="58">
        <v>104174</v>
      </c>
      <c r="B4924" s="58" t="s">
        <v>11185</v>
      </c>
      <c r="C4924" s="58" t="s">
        <v>130</v>
      </c>
      <c r="D4924" s="60">
        <v>166.82</v>
      </c>
    </row>
    <row r="4925" spans="1:4" ht="13.5" x14ac:dyDescent="0.25">
      <c r="A4925" s="58">
        <v>104175</v>
      </c>
      <c r="B4925" s="58" t="s">
        <v>11186</v>
      </c>
      <c r="C4925" s="58" t="s">
        <v>130</v>
      </c>
      <c r="D4925" s="60">
        <v>125.76</v>
      </c>
    </row>
    <row r="4926" spans="1:4" ht="13.5" x14ac:dyDescent="0.25">
      <c r="A4926" s="58">
        <v>104176</v>
      </c>
      <c r="B4926" s="58" t="s">
        <v>11187</v>
      </c>
      <c r="C4926" s="58" t="s">
        <v>130</v>
      </c>
      <c r="D4926" s="60">
        <v>221.52</v>
      </c>
    </row>
    <row r="4927" spans="1:4" ht="13.5" x14ac:dyDescent="0.25">
      <c r="A4927" s="58">
        <v>104177</v>
      </c>
      <c r="B4927" s="58" t="s">
        <v>11188</v>
      </c>
      <c r="C4927" s="58" t="s">
        <v>130</v>
      </c>
      <c r="D4927" s="60">
        <v>163.27000000000001</v>
      </c>
    </row>
    <row r="4928" spans="1:4" ht="13.5" x14ac:dyDescent="0.25">
      <c r="A4928" s="58">
        <v>104178</v>
      </c>
      <c r="B4928" s="58" t="s">
        <v>11189</v>
      </c>
      <c r="C4928" s="58" t="s">
        <v>130</v>
      </c>
      <c r="D4928" s="60">
        <v>19.18</v>
      </c>
    </row>
    <row r="4929" spans="1:4" ht="13.5" x14ac:dyDescent="0.25">
      <c r="A4929" s="58">
        <v>104179</v>
      </c>
      <c r="B4929" s="58" t="s">
        <v>11190</v>
      </c>
      <c r="C4929" s="58" t="s">
        <v>130</v>
      </c>
      <c r="D4929" s="60">
        <v>73.78</v>
      </c>
    </row>
    <row r="4930" spans="1:4" ht="13.5" x14ac:dyDescent="0.25">
      <c r="A4930" s="58">
        <v>104191</v>
      </c>
      <c r="B4930" s="58" t="s">
        <v>11191</v>
      </c>
      <c r="C4930" s="58" t="s">
        <v>130</v>
      </c>
      <c r="D4930" s="60">
        <v>8.66</v>
      </c>
    </row>
    <row r="4931" spans="1:4" ht="13.5" x14ac:dyDescent="0.25">
      <c r="A4931" s="58">
        <v>104192</v>
      </c>
      <c r="B4931" s="58" t="s">
        <v>11192</v>
      </c>
      <c r="C4931" s="58" t="s">
        <v>130</v>
      </c>
      <c r="D4931" s="60">
        <v>25.05</v>
      </c>
    </row>
    <row r="4932" spans="1:4" ht="13.5" x14ac:dyDescent="0.25">
      <c r="A4932" s="58">
        <v>104193</v>
      </c>
      <c r="B4932" s="58" t="s">
        <v>11193</v>
      </c>
      <c r="C4932" s="58" t="s">
        <v>130</v>
      </c>
      <c r="D4932" s="60">
        <v>153.22999999999999</v>
      </c>
    </row>
    <row r="4933" spans="1:4" ht="13.5" x14ac:dyDescent="0.25">
      <c r="A4933" s="58">
        <v>104196</v>
      </c>
      <c r="B4933" s="58" t="s">
        <v>11194</v>
      </c>
      <c r="C4933" s="58" t="s">
        <v>130</v>
      </c>
      <c r="D4933" s="60">
        <v>14.04</v>
      </c>
    </row>
    <row r="4934" spans="1:4" ht="13.5" x14ac:dyDescent="0.25">
      <c r="A4934" s="58">
        <v>104197</v>
      </c>
      <c r="B4934" s="58" t="s">
        <v>11195</v>
      </c>
      <c r="C4934" s="58" t="s">
        <v>130</v>
      </c>
      <c r="D4934" s="60">
        <v>25.86</v>
      </c>
    </row>
    <row r="4935" spans="1:4" ht="13.5" x14ac:dyDescent="0.25">
      <c r="A4935" s="58">
        <v>104198</v>
      </c>
      <c r="B4935" s="58" t="s">
        <v>11196</v>
      </c>
      <c r="C4935" s="58" t="s">
        <v>130</v>
      </c>
      <c r="D4935" s="60">
        <v>6.26</v>
      </c>
    </row>
    <row r="4936" spans="1:4" ht="13.5" x14ac:dyDescent="0.25">
      <c r="A4936" s="58">
        <v>104199</v>
      </c>
      <c r="B4936" s="58" t="s">
        <v>11197</v>
      </c>
      <c r="C4936" s="58" t="s">
        <v>130</v>
      </c>
      <c r="D4936" s="60">
        <v>6.03</v>
      </c>
    </row>
    <row r="4937" spans="1:4" ht="13.5" x14ac:dyDescent="0.25">
      <c r="A4937" s="58">
        <v>104200</v>
      </c>
      <c r="B4937" s="58" t="s">
        <v>11198</v>
      </c>
      <c r="C4937" s="58" t="s">
        <v>130</v>
      </c>
      <c r="D4937" s="60">
        <v>5.09</v>
      </c>
    </row>
    <row r="4938" spans="1:4" ht="13.5" x14ac:dyDescent="0.25">
      <c r="A4938" s="58">
        <v>104201</v>
      </c>
      <c r="B4938" s="58" t="s">
        <v>11199</v>
      </c>
      <c r="C4938" s="58" t="s">
        <v>130</v>
      </c>
      <c r="D4938" s="60">
        <v>17.23</v>
      </c>
    </row>
    <row r="4939" spans="1:4" ht="13.5" x14ac:dyDescent="0.25">
      <c r="A4939" s="58">
        <v>104202</v>
      </c>
      <c r="B4939" s="58" t="s">
        <v>11200</v>
      </c>
      <c r="C4939" s="58" t="s">
        <v>130</v>
      </c>
      <c r="D4939" s="60">
        <v>9.1</v>
      </c>
    </row>
    <row r="4940" spans="1:4" ht="13.5" x14ac:dyDescent="0.25">
      <c r="A4940" s="58">
        <v>104317</v>
      </c>
      <c r="B4940" s="58" t="s">
        <v>11201</v>
      </c>
      <c r="C4940" s="58" t="s">
        <v>130</v>
      </c>
      <c r="D4940" s="60">
        <v>5.35</v>
      </c>
    </row>
    <row r="4941" spans="1:4" ht="13.5" x14ac:dyDescent="0.25">
      <c r="A4941" s="58">
        <v>104318</v>
      </c>
      <c r="B4941" s="58" t="s">
        <v>11202</v>
      </c>
      <c r="C4941" s="58" t="s">
        <v>130</v>
      </c>
      <c r="D4941" s="60">
        <v>5.89</v>
      </c>
    </row>
    <row r="4942" spans="1:4" ht="13.5" x14ac:dyDescent="0.25">
      <c r="A4942" s="58">
        <v>104319</v>
      </c>
      <c r="B4942" s="58" t="s">
        <v>11203</v>
      </c>
      <c r="C4942" s="58" t="s">
        <v>130</v>
      </c>
      <c r="D4942" s="60">
        <v>8.24</v>
      </c>
    </row>
    <row r="4943" spans="1:4" ht="13.5" x14ac:dyDescent="0.25">
      <c r="A4943" s="58">
        <v>104320</v>
      </c>
      <c r="B4943" s="58" t="s">
        <v>11204</v>
      </c>
      <c r="C4943" s="58" t="s">
        <v>130</v>
      </c>
      <c r="D4943" s="60">
        <v>9.9499999999999993</v>
      </c>
    </row>
    <row r="4944" spans="1:4" ht="13.5" x14ac:dyDescent="0.25">
      <c r="A4944" s="58">
        <v>104321</v>
      </c>
      <c r="B4944" s="58" t="s">
        <v>11205</v>
      </c>
      <c r="C4944" s="58" t="s">
        <v>130</v>
      </c>
      <c r="D4944" s="60">
        <v>4.2</v>
      </c>
    </row>
    <row r="4945" spans="1:4" ht="13.5" x14ac:dyDescent="0.25">
      <c r="A4945" s="58">
        <v>104322</v>
      </c>
      <c r="B4945" s="58" t="s">
        <v>11206</v>
      </c>
      <c r="C4945" s="58" t="s">
        <v>130</v>
      </c>
      <c r="D4945" s="60">
        <v>6.3</v>
      </c>
    </row>
    <row r="4946" spans="1:4" ht="13.5" x14ac:dyDescent="0.25">
      <c r="A4946" s="58">
        <v>104323</v>
      </c>
      <c r="B4946" s="58" t="s">
        <v>11207</v>
      </c>
      <c r="C4946" s="58" t="s">
        <v>130</v>
      </c>
      <c r="D4946" s="60">
        <v>7.55</v>
      </c>
    </row>
    <row r="4947" spans="1:4" ht="13.5" x14ac:dyDescent="0.25">
      <c r="A4947" s="58">
        <v>104324</v>
      </c>
      <c r="B4947" s="58" t="s">
        <v>11208</v>
      </c>
      <c r="C4947" s="58" t="s">
        <v>130</v>
      </c>
      <c r="D4947" s="60">
        <v>11.75</v>
      </c>
    </row>
    <row r="4948" spans="1:4" ht="13.5" x14ac:dyDescent="0.25">
      <c r="A4948" s="58">
        <v>104341</v>
      </c>
      <c r="B4948" s="58" t="s">
        <v>11209</v>
      </c>
      <c r="C4948" s="58" t="s">
        <v>130</v>
      </c>
      <c r="D4948" s="60">
        <v>9.43</v>
      </c>
    </row>
    <row r="4949" spans="1:4" ht="13.5" x14ac:dyDescent="0.25">
      <c r="A4949" s="58">
        <v>104343</v>
      </c>
      <c r="B4949" s="58" t="s">
        <v>11210</v>
      </c>
      <c r="C4949" s="58" t="s">
        <v>130</v>
      </c>
      <c r="D4949" s="60">
        <v>30.07</v>
      </c>
    </row>
    <row r="4950" spans="1:4" ht="13.5" x14ac:dyDescent="0.25">
      <c r="A4950" s="58">
        <v>104344</v>
      </c>
      <c r="B4950" s="58" t="s">
        <v>11211</v>
      </c>
      <c r="C4950" s="58" t="s">
        <v>130</v>
      </c>
      <c r="D4950" s="60">
        <v>36.11</v>
      </c>
    </row>
    <row r="4951" spans="1:4" ht="13.5" x14ac:dyDescent="0.25">
      <c r="A4951" s="58">
        <v>104345</v>
      </c>
      <c r="B4951" s="58" t="s">
        <v>11212</v>
      </c>
      <c r="C4951" s="58" t="s">
        <v>130</v>
      </c>
      <c r="D4951" s="60">
        <v>37.92</v>
      </c>
    </row>
    <row r="4952" spans="1:4" ht="13.5" x14ac:dyDescent="0.25">
      <c r="A4952" s="58">
        <v>104346</v>
      </c>
      <c r="B4952" s="58" t="s">
        <v>11213</v>
      </c>
      <c r="C4952" s="58" t="s">
        <v>130</v>
      </c>
      <c r="D4952" s="60">
        <v>40.01</v>
      </c>
    </row>
    <row r="4953" spans="1:4" ht="13.5" x14ac:dyDescent="0.25">
      <c r="A4953" s="58">
        <v>104347</v>
      </c>
      <c r="B4953" s="58" t="s">
        <v>11214</v>
      </c>
      <c r="C4953" s="58" t="s">
        <v>130</v>
      </c>
      <c r="D4953" s="60">
        <v>42.33</v>
      </c>
    </row>
    <row r="4954" spans="1:4" ht="13.5" x14ac:dyDescent="0.25">
      <c r="A4954" s="58">
        <v>104348</v>
      </c>
      <c r="B4954" s="58" t="s">
        <v>11215</v>
      </c>
      <c r="C4954" s="58" t="s">
        <v>130</v>
      </c>
      <c r="D4954" s="60">
        <v>9.5500000000000007</v>
      </c>
    </row>
    <row r="4955" spans="1:4" ht="13.5" x14ac:dyDescent="0.25">
      <c r="A4955" s="58">
        <v>104350</v>
      </c>
      <c r="B4955" s="58" t="s">
        <v>11216</v>
      </c>
      <c r="C4955" s="58" t="s">
        <v>130</v>
      </c>
      <c r="D4955" s="60">
        <v>26.96</v>
      </c>
    </row>
    <row r="4956" spans="1:4" ht="13.5" x14ac:dyDescent="0.25">
      <c r="A4956" s="58">
        <v>104351</v>
      </c>
      <c r="B4956" s="58" t="s">
        <v>11217</v>
      </c>
      <c r="C4956" s="58" t="s">
        <v>130</v>
      </c>
      <c r="D4956" s="60">
        <v>19.71</v>
      </c>
    </row>
    <row r="4957" spans="1:4" ht="13.5" x14ac:dyDescent="0.25">
      <c r="A4957" s="58">
        <v>104352</v>
      </c>
      <c r="B4957" s="58" t="s">
        <v>11218</v>
      </c>
      <c r="C4957" s="58" t="s">
        <v>130</v>
      </c>
      <c r="D4957" s="60">
        <v>35.18</v>
      </c>
    </row>
    <row r="4958" spans="1:4" ht="13.5" x14ac:dyDescent="0.25">
      <c r="A4958" s="58">
        <v>104353</v>
      </c>
      <c r="B4958" s="58" t="s">
        <v>11219</v>
      </c>
      <c r="C4958" s="58" t="s">
        <v>130</v>
      </c>
      <c r="D4958" s="60">
        <v>36.99</v>
      </c>
    </row>
    <row r="4959" spans="1:4" ht="13.5" x14ac:dyDescent="0.25">
      <c r="A4959" s="58">
        <v>104354</v>
      </c>
      <c r="B4959" s="58" t="s">
        <v>11220</v>
      </c>
      <c r="C4959" s="58" t="s">
        <v>130</v>
      </c>
      <c r="D4959" s="60">
        <v>40.17</v>
      </c>
    </row>
    <row r="4960" spans="1:4" ht="13.5" x14ac:dyDescent="0.25">
      <c r="A4960" s="58">
        <v>104355</v>
      </c>
      <c r="B4960" s="58" t="s">
        <v>11221</v>
      </c>
      <c r="C4960" s="58" t="s">
        <v>130</v>
      </c>
      <c r="D4960" s="60">
        <v>42.49</v>
      </c>
    </row>
    <row r="4961" spans="1:4" ht="13.5" x14ac:dyDescent="0.25">
      <c r="A4961" s="58">
        <v>104356</v>
      </c>
      <c r="B4961" s="58" t="s">
        <v>11222</v>
      </c>
      <c r="C4961" s="58" t="s">
        <v>130</v>
      </c>
      <c r="D4961" s="60">
        <v>26.05</v>
      </c>
    </row>
    <row r="4962" spans="1:4" ht="13.5" x14ac:dyDescent="0.25">
      <c r="A4962" s="58">
        <v>104357</v>
      </c>
      <c r="B4962" s="58" t="s">
        <v>11223</v>
      </c>
      <c r="C4962" s="58" t="s">
        <v>130</v>
      </c>
      <c r="D4962" s="60">
        <v>16.850000000000001</v>
      </c>
    </row>
    <row r="4963" spans="1:4" ht="13.5" x14ac:dyDescent="0.25">
      <c r="A4963" s="58">
        <v>97895</v>
      </c>
      <c r="B4963" s="58" t="s">
        <v>11224</v>
      </c>
      <c r="C4963" s="58" t="s">
        <v>130</v>
      </c>
      <c r="D4963" s="60">
        <v>167.7</v>
      </c>
    </row>
    <row r="4964" spans="1:4" ht="13.5" x14ac:dyDescent="0.25">
      <c r="A4964" s="58">
        <v>97896</v>
      </c>
      <c r="B4964" s="58" t="s">
        <v>11225</v>
      </c>
      <c r="C4964" s="58" t="s">
        <v>130</v>
      </c>
      <c r="D4964" s="60">
        <v>311.02999999999997</v>
      </c>
    </row>
    <row r="4965" spans="1:4" ht="13.5" x14ac:dyDescent="0.25">
      <c r="A4965" s="58">
        <v>97897</v>
      </c>
      <c r="B4965" s="58" t="s">
        <v>11226</v>
      </c>
      <c r="C4965" s="58" t="s">
        <v>130</v>
      </c>
      <c r="D4965" s="60">
        <v>403.03</v>
      </c>
    </row>
    <row r="4966" spans="1:4" ht="13.5" x14ac:dyDescent="0.25">
      <c r="A4966" s="58">
        <v>97898</v>
      </c>
      <c r="B4966" s="58" t="s">
        <v>1455</v>
      </c>
      <c r="C4966" s="58" t="s">
        <v>130</v>
      </c>
      <c r="D4966" s="60">
        <v>783.39</v>
      </c>
    </row>
    <row r="4967" spans="1:4" ht="13.5" x14ac:dyDescent="0.25">
      <c r="A4967" s="58">
        <v>97900</v>
      </c>
      <c r="B4967" s="58" t="s">
        <v>11227</v>
      </c>
      <c r="C4967" s="58" t="s">
        <v>130</v>
      </c>
      <c r="D4967" s="60">
        <v>172.18</v>
      </c>
    </row>
    <row r="4968" spans="1:4" ht="13.5" x14ac:dyDescent="0.25">
      <c r="A4968" s="58">
        <v>97901</v>
      </c>
      <c r="B4968" s="58" t="s">
        <v>11228</v>
      </c>
      <c r="C4968" s="58" t="s">
        <v>130</v>
      </c>
      <c r="D4968" s="60">
        <v>270.75</v>
      </c>
    </row>
    <row r="4969" spans="1:4" ht="13.5" x14ac:dyDescent="0.25">
      <c r="A4969" s="58">
        <v>97902</v>
      </c>
      <c r="B4969" s="58" t="s">
        <v>811</v>
      </c>
      <c r="C4969" s="58" t="s">
        <v>130</v>
      </c>
      <c r="D4969" s="60">
        <v>529.94000000000005</v>
      </c>
    </row>
    <row r="4970" spans="1:4" ht="13.5" x14ac:dyDescent="0.25">
      <c r="A4970" s="58">
        <v>97903</v>
      </c>
      <c r="B4970" s="58" t="s">
        <v>11229</v>
      </c>
      <c r="C4970" s="58" t="s">
        <v>130</v>
      </c>
      <c r="D4970" s="60">
        <v>740.71</v>
      </c>
    </row>
    <row r="4971" spans="1:4" ht="13.5" x14ac:dyDescent="0.25">
      <c r="A4971" s="58">
        <v>97904</v>
      </c>
      <c r="B4971" s="58" t="s">
        <v>11230</v>
      </c>
      <c r="C4971" s="58" t="s">
        <v>130</v>
      </c>
      <c r="D4971" s="60">
        <v>895.4</v>
      </c>
    </row>
    <row r="4972" spans="1:4" ht="13.5" x14ac:dyDescent="0.25">
      <c r="A4972" s="58">
        <v>97905</v>
      </c>
      <c r="B4972" s="58" t="s">
        <v>11231</v>
      </c>
      <c r="C4972" s="58" t="s">
        <v>130</v>
      </c>
      <c r="D4972" s="60">
        <v>217.37</v>
      </c>
    </row>
    <row r="4973" spans="1:4" ht="13.5" x14ac:dyDescent="0.25">
      <c r="A4973" s="58">
        <v>97906</v>
      </c>
      <c r="B4973" s="58" t="s">
        <v>220</v>
      </c>
      <c r="C4973" s="58" t="s">
        <v>130</v>
      </c>
      <c r="D4973" s="60">
        <v>407.13</v>
      </c>
    </row>
    <row r="4974" spans="1:4" ht="13.5" x14ac:dyDescent="0.25">
      <c r="A4974" s="58">
        <v>97907</v>
      </c>
      <c r="B4974" s="58" t="s">
        <v>11232</v>
      </c>
      <c r="C4974" s="58" t="s">
        <v>130</v>
      </c>
      <c r="D4974" s="60">
        <v>584</v>
      </c>
    </row>
    <row r="4975" spans="1:4" ht="13.5" x14ac:dyDescent="0.25">
      <c r="A4975" s="58">
        <v>97908</v>
      </c>
      <c r="B4975" s="58" t="s">
        <v>11233</v>
      </c>
      <c r="C4975" s="58" t="s">
        <v>130</v>
      </c>
      <c r="D4975" s="60">
        <v>709.97</v>
      </c>
    </row>
    <row r="4976" spans="1:4" ht="13.5" x14ac:dyDescent="0.25">
      <c r="A4976" s="58">
        <v>98102</v>
      </c>
      <c r="B4976" s="58" t="s">
        <v>244</v>
      </c>
      <c r="C4976" s="58" t="s">
        <v>130</v>
      </c>
      <c r="D4976" s="60">
        <v>159.09</v>
      </c>
    </row>
    <row r="4977" spans="1:4" ht="13.5" x14ac:dyDescent="0.25">
      <c r="A4977" s="58">
        <v>98104</v>
      </c>
      <c r="B4977" s="58" t="s">
        <v>11234</v>
      </c>
      <c r="C4977" s="58" t="s">
        <v>130</v>
      </c>
      <c r="D4977" s="60">
        <v>337.28</v>
      </c>
    </row>
    <row r="4978" spans="1:4" ht="13.5" x14ac:dyDescent="0.25">
      <c r="A4978" s="58">
        <v>98105</v>
      </c>
      <c r="B4978" s="58" t="s">
        <v>11235</v>
      </c>
      <c r="C4978" s="58" t="s">
        <v>130</v>
      </c>
      <c r="D4978" s="60">
        <v>589.12</v>
      </c>
    </row>
    <row r="4979" spans="1:4" ht="13.5" x14ac:dyDescent="0.25">
      <c r="A4979" s="58">
        <v>98106</v>
      </c>
      <c r="B4979" s="58" t="s">
        <v>11236</v>
      </c>
      <c r="C4979" s="58" t="s">
        <v>130</v>
      </c>
      <c r="D4979" s="60">
        <v>972.76</v>
      </c>
    </row>
    <row r="4980" spans="1:4" ht="13.5" x14ac:dyDescent="0.25">
      <c r="A4980" s="58">
        <v>98107</v>
      </c>
      <c r="B4980" s="58" t="s">
        <v>11237</v>
      </c>
      <c r="C4980" s="58" t="s">
        <v>130</v>
      </c>
      <c r="D4980" s="60">
        <v>242.4</v>
      </c>
    </row>
    <row r="4981" spans="1:4" ht="13.5" x14ac:dyDescent="0.25">
      <c r="A4981" s="58">
        <v>98108</v>
      </c>
      <c r="B4981" s="58" t="s">
        <v>11238</v>
      </c>
      <c r="C4981" s="58" t="s">
        <v>130</v>
      </c>
      <c r="D4981" s="60">
        <v>435.82</v>
      </c>
    </row>
    <row r="4982" spans="1:4" ht="13.5" x14ac:dyDescent="0.25">
      <c r="A4982" s="58">
        <v>99250</v>
      </c>
      <c r="B4982" s="58" t="s">
        <v>11239</v>
      </c>
      <c r="C4982" s="58" t="s">
        <v>130</v>
      </c>
      <c r="D4982" s="60">
        <v>165.74</v>
      </c>
    </row>
    <row r="4983" spans="1:4" ht="13.5" x14ac:dyDescent="0.25">
      <c r="A4983" s="58">
        <v>99251</v>
      </c>
      <c r="B4983" s="58" t="s">
        <v>11240</v>
      </c>
      <c r="C4983" s="58" t="s">
        <v>130</v>
      </c>
      <c r="D4983" s="60">
        <v>259.69</v>
      </c>
    </row>
    <row r="4984" spans="1:4" ht="13.5" x14ac:dyDescent="0.25">
      <c r="A4984" s="58">
        <v>99253</v>
      </c>
      <c r="B4984" s="58" t="s">
        <v>11241</v>
      </c>
      <c r="C4984" s="58" t="s">
        <v>130</v>
      </c>
      <c r="D4984" s="60">
        <v>505.13</v>
      </c>
    </row>
    <row r="4985" spans="1:4" ht="13.5" x14ac:dyDescent="0.25">
      <c r="A4985" s="58">
        <v>99255</v>
      </c>
      <c r="B4985" s="58" t="s">
        <v>11242</v>
      </c>
      <c r="C4985" s="58" t="s">
        <v>130</v>
      </c>
      <c r="D4985" s="60">
        <v>706.68</v>
      </c>
    </row>
    <row r="4986" spans="1:4" ht="13.5" x14ac:dyDescent="0.25">
      <c r="A4986" s="58">
        <v>99257</v>
      </c>
      <c r="B4986" s="58" t="s">
        <v>11243</v>
      </c>
      <c r="C4986" s="58" t="s">
        <v>130</v>
      </c>
      <c r="D4986" s="60">
        <v>851.39</v>
      </c>
    </row>
    <row r="4987" spans="1:4" ht="13.5" x14ac:dyDescent="0.25">
      <c r="A4987" s="58">
        <v>99258</v>
      </c>
      <c r="B4987" s="58" t="s">
        <v>11244</v>
      </c>
      <c r="C4987" s="58" t="s">
        <v>130</v>
      </c>
      <c r="D4987" s="60">
        <v>210.35</v>
      </c>
    </row>
    <row r="4988" spans="1:4" ht="13.5" x14ac:dyDescent="0.25">
      <c r="A4988" s="58">
        <v>99260</v>
      </c>
      <c r="B4988" s="58" t="s">
        <v>11245</v>
      </c>
      <c r="C4988" s="58" t="s">
        <v>130</v>
      </c>
      <c r="D4988" s="60">
        <v>391.5</v>
      </c>
    </row>
    <row r="4989" spans="1:4" ht="13.5" x14ac:dyDescent="0.25">
      <c r="A4989" s="58">
        <v>99262</v>
      </c>
      <c r="B4989" s="58" t="s">
        <v>11246</v>
      </c>
      <c r="C4989" s="58" t="s">
        <v>130</v>
      </c>
      <c r="D4989" s="60">
        <v>561.69000000000005</v>
      </c>
    </row>
    <row r="4990" spans="1:4" ht="13.5" x14ac:dyDescent="0.25">
      <c r="A4990" s="58">
        <v>99264</v>
      </c>
      <c r="B4990" s="58" t="s">
        <v>11247</v>
      </c>
      <c r="C4990" s="58" t="s">
        <v>130</v>
      </c>
      <c r="D4990" s="60">
        <v>679.83</v>
      </c>
    </row>
    <row r="4991" spans="1:4" ht="13.5" x14ac:dyDescent="0.25">
      <c r="A4991" s="58">
        <v>102587</v>
      </c>
      <c r="B4991" s="58" t="s">
        <v>11248</v>
      </c>
      <c r="C4991" s="58" t="s">
        <v>130</v>
      </c>
      <c r="D4991" s="60">
        <v>2.67</v>
      </c>
    </row>
    <row r="4992" spans="1:4" ht="13.5" x14ac:dyDescent="0.25">
      <c r="A4992" s="58">
        <v>102588</v>
      </c>
      <c r="B4992" s="58" t="s">
        <v>11249</v>
      </c>
      <c r="C4992" s="58" t="s">
        <v>130</v>
      </c>
      <c r="D4992" s="60">
        <v>3.86</v>
      </c>
    </row>
    <row r="4993" spans="1:4" ht="13.5" x14ac:dyDescent="0.25">
      <c r="A4993" s="58">
        <v>102589</v>
      </c>
      <c r="B4993" s="58" t="s">
        <v>11250</v>
      </c>
      <c r="C4993" s="58" t="s">
        <v>130</v>
      </c>
      <c r="D4993" s="60">
        <v>2.96</v>
      </c>
    </row>
    <row r="4994" spans="1:4" ht="13.5" x14ac:dyDescent="0.25">
      <c r="A4994" s="58">
        <v>102590</v>
      </c>
      <c r="B4994" s="58" t="s">
        <v>11251</v>
      </c>
      <c r="C4994" s="58" t="s">
        <v>130</v>
      </c>
      <c r="D4994" s="60">
        <v>4.16</v>
      </c>
    </row>
    <row r="4995" spans="1:4" ht="13.5" x14ac:dyDescent="0.25">
      <c r="A4995" s="58">
        <v>102591</v>
      </c>
      <c r="B4995" s="58" t="s">
        <v>11252</v>
      </c>
      <c r="C4995" s="58" t="s">
        <v>130</v>
      </c>
      <c r="D4995" s="60">
        <v>3.26</v>
      </c>
    </row>
    <row r="4996" spans="1:4" ht="13.5" x14ac:dyDescent="0.25">
      <c r="A4996" s="58">
        <v>102592</v>
      </c>
      <c r="B4996" s="58" t="s">
        <v>11253</v>
      </c>
      <c r="C4996" s="58" t="s">
        <v>130</v>
      </c>
      <c r="D4996" s="60">
        <v>4.46</v>
      </c>
    </row>
    <row r="4997" spans="1:4" ht="13.5" x14ac:dyDescent="0.25">
      <c r="A4997" s="58">
        <v>102593</v>
      </c>
      <c r="B4997" s="58" t="s">
        <v>11254</v>
      </c>
      <c r="C4997" s="58" t="s">
        <v>130</v>
      </c>
      <c r="D4997" s="60">
        <v>3.69</v>
      </c>
    </row>
    <row r="4998" spans="1:4" ht="13.5" x14ac:dyDescent="0.25">
      <c r="A4998" s="58">
        <v>102594</v>
      </c>
      <c r="B4998" s="58" t="s">
        <v>11255</v>
      </c>
      <c r="C4998" s="58" t="s">
        <v>130</v>
      </c>
      <c r="D4998" s="60">
        <v>4.88</v>
      </c>
    </row>
    <row r="4999" spans="1:4" ht="13.5" x14ac:dyDescent="0.25">
      <c r="A4999" s="58">
        <v>102595</v>
      </c>
      <c r="B4999" s="58" t="s">
        <v>11256</v>
      </c>
      <c r="C4999" s="58" t="s">
        <v>130</v>
      </c>
      <c r="D4999" s="60">
        <v>4.17</v>
      </c>
    </row>
    <row r="5000" spans="1:4" ht="13.5" x14ac:dyDescent="0.25">
      <c r="A5000" s="58">
        <v>102596</v>
      </c>
      <c r="B5000" s="58" t="s">
        <v>11257</v>
      </c>
      <c r="C5000" s="58" t="s">
        <v>130</v>
      </c>
      <c r="D5000" s="60">
        <v>5.37</v>
      </c>
    </row>
    <row r="5001" spans="1:4" ht="13.5" x14ac:dyDescent="0.25">
      <c r="A5001" s="58">
        <v>102597</v>
      </c>
      <c r="B5001" s="58" t="s">
        <v>11258</v>
      </c>
      <c r="C5001" s="58" t="s">
        <v>130</v>
      </c>
      <c r="D5001" s="60">
        <v>4.7699999999999996</v>
      </c>
    </row>
    <row r="5002" spans="1:4" ht="13.5" x14ac:dyDescent="0.25">
      <c r="A5002" s="58">
        <v>102598</v>
      </c>
      <c r="B5002" s="58" t="s">
        <v>11259</v>
      </c>
      <c r="C5002" s="58" t="s">
        <v>130</v>
      </c>
      <c r="D5002" s="60">
        <v>5.97</v>
      </c>
    </row>
    <row r="5003" spans="1:4" ht="13.5" x14ac:dyDescent="0.25">
      <c r="A5003" s="58">
        <v>102599</v>
      </c>
      <c r="B5003" s="58" t="s">
        <v>11260</v>
      </c>
      <c r="C5003" s="58" t="s">
        <v>130</v>
      </c>
      <c r="D5003" s="60">
        <v>5.37</v>
      </c>
    </row>
    <row r="5004" spans="1:4" ht="13.5" x14ac:dyDescent="0.25">
      <c r="A5004" s="58">
        <v>102600</v>
      </c>
      <c r="B5004" s="58" t="s">
        <v>11261</v>
      </c>
      <c r="C5004" s="58" t="s">
        <v>130</v>
      </c>
      <c r="D5004" s="60">
        <v>6.57</v>
      </c>
    </row>
    <row r="5005" spans="1:4" ht="13.5" x14ac:dyDescent="0.25">
      <c r="A5005" s="58">
        <v>102601</v>
      </c>
      <c r="B5005" s="58" t="s">
        <v>11262</v>
      </c>
      <c r="C5005" s="58" t="s">
        <v>130</v>
      </c>
      <c r="D5005" s="60">
        <v>6.28</v>
      </c>
    </row>
    <row r="5006" spans="1:4" ht="13.5" x14ac:dyDescent="0.25">
      <c r="A5006" s="58">
        <v>102602</v>
      </c>
      <c r="B5006" s="58" t="s">
        <v>11263</v>
      </c>
      <c r="C5006" s="58" t="s">
        <v>130</v>
      </c>
      <c r="D5006" s="60">
        <v>7.46</v>
      </c>
    </row>
    <row r="5007" spans="1:4" ht="13.5" x14ac:dyDescent="0.25">
      <c r="A5007" s="58">
        <v>102603</v>
      </c>
      <c r="B5007" s="58" t="s">
        <v>11264</v>
      </c>
      <c r="C5007" s="58" t="s">
        <v>130</v>
      </c>
      <c r="D5007" s="60">
        <v>7.79</v>
      </c>
    </row>
    <row r="5008" spans="1:4" ht="13.5" x14ac:dyDescent="0.25">
      <c r="A5008" s="58">
        <v>102604</v>
      </c>
      <c r="B5008" s="58" t="s">
        <v>11265</v>
      </c>
      <c r="C5008" s="58" t="s">
        <v>130</v>
      </c>
      <c r="D5008" s="60">
        <v>8.9700000000000006</v>
      </c>
    </row>
    <row r="5009" spans="1:4" ht="13.5" x14ac:dyDescent="0.25">
      <c r="A5009" s="58">
        <v>102605</v>
      </c>
      <c r="B5009" s="58" t="s">
        <v>11266</v>
      </c>
      <c r="C5009" s="58" t="s">
        <v>130</v>
      </c>
      <c r="D5009" s="60">
        <v>281.86</v>
      </c>
    </row>
    <row r="5010" spans="1:4" ht="13.5" x14ac:dyDescent="0.25">
      <c r="A5010" s="58">
        <v>102606</v>
      </c>
      <c r="B5010" s="58" t="s">
        <v>11267</v>
      </c>
      <c r="C5010" s="58" t="s">
        <v>130</v>
      </c>
      <c r="D5010" s="60">
        <v>481.43</v>
      </c>
    </row>
    <row r="5011" spans="1:4" ht="13.5" x14ac:dyDescent="0.25">
      <c r="A5011" s="58">
        <v>102607</v>
      </c>
      <c r="B5011" s="58" t="s">
        <v>11268</v>
      </c>
      <c r="C5011" s="58" t="s">
        <v>130</v>
      </c>
      <c r="D5011" s="60">
        <v>489.71</v>
      </c>
    </row>
    <row r="5012" spans="1:4" ht="13.5" x14ac:dyDescent="0.25">
      <c r="A5012" s="58">
        <v>102608</v>
      </c>
      <c r="B5012" s="58" t="s">
        <v>11269</v>
      </c>
      <c r="C5012" s="58" t="s">
        <v>130</v>
      </c>
      <c r="D5012" s="60">
        <v>990.54</v>
      </c>
    </row>
    <row r="5013" spans="1:4" ht="13.5" x14ac:dyDescent="0.25">
      <c r="A5013" s="58">
        <v>102609</v>
      </c>
      <c r="B5013" s="58" t="s">
        <v>11270</v>
      </c>
      <c r="C5013" s="58" t="s">
        <v>130</v>
      </c>
      <c r="D5013" s="61">
        <v>1114.28</v>
      </c>
    </row>
    <row r="5014" spans="1:4" ht="13.5" x14ac:dyDescent="0.25">
      <c r="A5014" s="58">
        <v>102611</v>
      </c>
      <c r="B5014" s="58" t="s">
        <v>11271</v>
      </c>
      <c r="C5014" s="58" t="s">
        <v>130</v>
      </c>
      <c r="D5014" s="60">
        <v>436.39</v>
      </c>
    </row>
    <row r="5015" spans="1:4" ht="13.5" x14ac:dyDescent="0.25">
      <c r="A5015" s="58">
        <v>102613</v>
      </c>
      <c r="B5015" s="58" t="s">
        <v>11272</v>
      </c>
      <c r="C5015" s="58" t="s">
        <v>130</v>
      </c>
      <c r="D5015" s="60">
        <v>599.59</v>
      </c>
    </row>
    <row r="5016" spans="1:4" ht="13.5" x14ac:dyDescent="0.25">
      <c r="A5016" s="58">
        <v>102614</v>
      </c>
      <c r="B5016" s="58" t="s">
        <v>11273</v>
      </c>
      <c r="C5016" s="58" t="s">
        <v>130</v>
      </c>
      <c r="D5016" s="60">
        <v>970.85</v>
      </c>
    </row>
    <row r="5017" spans="1:4" ht="13.5" x14ac:dyDescent="0.25">
      <c r="A5017" s="58">
        <v>102615</v>
      </c>
      <c r="B5017" s="58" t="s">
        <v>11274</v>
      </c>
      <c r="C5017" s="58" t="s">
        <v>130</v>
      </c>
      <c r="D5017" s="61">
        <v>1251.2</v>
      </c>
    </row>
    <row r="5018" spans="1:4" ht="13.5" x14ac:dyDescent="0.25">
      <c r="A5018" s="58">
        <v>102617</v>
      </c>
      <c r="B5018" s="58" t="s">
        <v>11275</v>
      </c>
      <c r="C5018" s="58" t="s">
        <v>130</v>
      </c>
      <c r="D5018" s="61">
        <v>3260.48</v>
      </c>
    </row>
    <row r="5019" spans="1:4" ht="13.5" x14ac:dyDescent="0.25">
      <c r="A5019" s="58">
        <v>102619</v>
      </c>
      <c r="B5019" s="58" t="s">
        <v>11276</v>
      </c>
      <c r="C5019" s="58" t="s">
        <v>130</v>
      </c>
      <c r="D5019" s="61">
        <v>6229.59</v>
      </c>
    </row>
    <row r="5020" spans="1:4" ht="13.5" x14ac:dyDescent="0.25">
      <c r="A5020" s="58">
        <v>102622</v>
      </c>
      <c r="B5020" s="58" t="s">
        <v>11277</v>
      </c>
      <c r="C5020" s="58" t="s">
        <v>130</v>
      </c>
      <c r="D5020" s="60">
        <v>587.27</v>
      </c>
    </row>
    <row r="5021" spans="1:4" ht="13.5" x14ac:dyDescent="0.25">
      <c r="A5021" s="58">
        <v>102623</v>
      </c>
      <c r="B5021" s="58" t="s">
        <v>11278</v>
      </c>
      <c r="C5021" s="58" t="s">
        <v>130</v>
      </c>
      <c r="D5021" s="60">
        <v>848.7</v>
      </c>
    </row>
    <row r="5022" spans="1:4" ht="13.5" x14ac:dyDescent="0.25">
      <c r="A5022" s="58">
        <v>89482</v>
      </c>
      <c r="B5022" s="58" t="s">
        <v>254</v>
      </c>
      <c r="C5022" s="58" t="s">
        <v>130</v>
      </c>
      <c r="D5022" s="60">
        <v>29.52</v>
      </c>
    </row>
    <row r="5023" spans="1:4" ht="13.5" x14ac:dyDescent="0.25">
      <c r="A5023" s="58">
        <v>89491</v>
      </c>
      <c r="B5023" s="58" t="s">
        <v>11279</v>
      </c>
      <c r="C5023" s="58" t="s">
        <v>130</v>
      </c>
      <c r="D5023" s="60">
        <v>75.069999999999993</v>
      </c>
    </row>
    <row r="5024" spans="1:4" ht="13.5" x14ac:dyDescent="0.25">
      <c r="A5024" s="58">
        <v>89495</v>
      </c>
      <c r="B5024" s="58" t="s">
        <v>11280</v>
      </c>
      <c r="C5024" s="58" t="s">
        <v>130</v>
      </c>
      <c r="D5024" s="60">
        <v>13.33</v>
      </c>
    </row>
    <row r="5025" spans="1:4" ht="13.5" x14ac:dyDescent="0.25">
      <c r="A5025" s="58">
        <v>89707</v>
      </c>
      <c r="B5025" s="58" t="s">
        <v>821</v>
      </c>
      <c r="C5025" s="58" t="s">
        <v>130</v>
      </c>
      <c r="D5025" s="60">
        <v>36.47</v>
      </c>
    </row>
    <row r="5026" spans="1:4" ht="13.5" x14ac:dyDescent="0.25">
      <c r="A5026" s="58">
        <v>89708</v>
      </c>
      <c r="B5026" s="58" t="s">
        <v>11281</v>
      </c>
      <c r="C5026" s="58" t="s">
        <v>130</v>
      </c>
      <c r="D5026" s="60">
        <v>76.58</v>
      </c>
    </row>
    <row r="5027" spans="1:4" ht="13.5" x14ac:dyDescent="0.25">
      <c r="A5027" s="58">
        <v>89709</v>
      </c>
      <c r="B5027" s="58" t="s">
        <v>173</v>
      </c>
      <c r="C5027" s="58" t="s">
        <v>130</v>
      </c>
      <c r="D5027" s="60">
        <v>15.43</v>
      </c>
    </row>
    <row r="5028" spans="1:4" ht="13.5" x14ac:dyDescent="0.25">
      <c r="A5028" s="58">
        <v>89710</v>
      </c>
      <c r="B5028" s="58" t="s">
        <v>808</v>
      </c>
      <c r="C5028" s="58" t="s">
        <v>130</v>
      </c>
      <c r="D5028" s="60">
        <v>13.66</v>
      </c>
    </row>
    <row r="5029" spans="1:4" ht="13.5" x14ac:dyDescent="0.25">
      <c r="A5029" s="58">
        <v>104326</v>
      </c>
      <c r="B5029" s="58" t="s">
        <v>11282</v>
      </c>
      <c r="C5029" s="58" t="s">
        <v>130</v>
      </c>
      <c r="D5029" s="60">
        <v>14.76</v>
      </c>
    </row>
    <row r="5030" spans="1:4" ht="13.5" x14ac:dyDescent="0.25">
      <c r="A5030" s="58">
        <v>104327</v>
      </c>
      <c r="B5030" s="58" t="s">
        <v>11283</v>
      </c>
      <c r="C5030" s="58" t="s">
        <v>130</v>
      </c>
      <c r="D5030" s="60">
        <v>14.11</v>
      </c>
    </row>
    <row r="5031" spans="1:4" ht="13.5" x14ac:dyDescent="0.25">
      <c r="A5031" s="58">
        <v>104328</v>
      </c>
      <c r="B5031" s="58" t="s">
        <v>11284</v>
      </c>
      <c r="C5031" s="58" t="s">
        <v>130</v>
      </c>
      <c r="D5031" s="60">
        <v>51.76</v>
      </c>
    </row>
    <row r="5032" spans="1:4" ht="13.5" x14ac:dyDescent="0.25">
      <c r="A5032" s="58">
        <v>104329</v>
      </c>
      <c r="B5032" s="58" t="s">
        <v>11285</v>
      </c>
      <c r="C5032" s="58" t="s">
        <v>130</v>
      </c>
      <c r="D5032" s="60">
        <v>58.09</v>
      </c>
    </row>
    <row r="5033" spans="1:4" ht="13.5" x14ac:dyDescent="0.25">
      <c r="A5033" s="58">
        <v>86872</v>
      </c>
      <c r="B5033" s="58" t="s">
        <v>11286</v>
      </c>
      <c r="C5033" s="58" t="s">
        <v>130</v>
      </c>
      <c r="D5033" s="60">
        <v>735.75</v>
      </c>
    </row>
    <row r="5034" spans="1:4" ht="13.5" x14ac:dyDescent="0.25">
      <c r="A5034" s="58">
        <v>86874</v>
      </c>
      <c r="B5034" s="58" t="s">
        <v>953</v>
      </c>
      <c r="C5034" s="58" t="s">
        <v>130</v>
      </c>
      <c r="D5034" s="60">
        <v>518.87</v>
      </c>
    </row>
    <row r="5035" spans="1:4" ht="13.5" x14ac:dyDescent="0.25">
      <c r="A5035" s="58">
        <v>86875</v>
      </c>
      <c r="B5035" s="58" t="s">
        <v>11287</v>
      </c>
      <c r="C5035" s="58" t="s">
        <v>130</v>
      </c>
      <c r="D5035" s="60">
        <v>528.19000000000005</v>
      </c>
    </row>
    <row r="5036" spans="1:4" ht="13.5" x14ac:dyDescent="0.25">
      <c r="A5036" s="58">
        <v>86876</v>
      </c>
      <c r="B5036" s="58" t="s">
        <v>11288</v>
      </c>
      <c r="C5036" s="58" t="s">
        <v>130</v>
      </c>
      <c r="D5036" s="60">
        <v>301.02</v>
      </c>
    </row>
    <row r="5037" spans="1:4" ht="13.5" x14ac:dyDescent="0.25">
      <c r="A5037" s="58">
        <v>86877</v>
      </c>
      <c r="B5037" s="58" t="s">
        <v>11289</v>
      </c>
      <c r="C5037" s="58" t="s">
        <v>130</v>
      </c>
      <c r="D5037" s="60">
        <v>56.91</v>
      </c>
    </row>
    <row r="5038" spans="1:4" ht="13.5" x14ac:dyDescent="0.25">
      <c r="A5038" s="58">
        <v>86878</v>
      </c>
      <c r="B5038" s="58" t="s">
        <v>948</v>
      </c>
      <c r="C5038" s="58" t="s">
        <v>130</v>
      </c>
      <c r="D5038" s="60">
        <v>61.37</v>
      </c>
    </row>
    <row r="5039" spans="1:4" ht="13.5" x14ac:dyDescent="0.25">
      <c r="A5039" s="58">
        <v>86879</v>
      </c>
      <c r="B5039" s="58" t="s">
        <v>924</v>
      </c>
      <c r="C5039" s="58" t="s">
        <v>130</v>
      </c>
      <c r="D5039" s="60">
        <v>8.58</v>
      </c>
    </row>
    <row r="5040" spans="1:4" ht="13.5" x14ac:dyDescent="0.25">
      <c r="A5040" s="58">
        <v>86880</v>
      </c>
      <c r="B5040" s="58" t="s">
        <v>11290</v>
      </c>
      <c r="C5040" s="58" t="s">
        <v>130</v>
      </c>
      <c r="D5040" s="60">
        <v>24.74</v>
      </c>
    </row>
    <row r="5041" spans="1:4" ht="13.5" x14ac:dyDescent="0.25">
      <c r="A5041" s="58">
        <v>86881</v>
      </c>
      <c r="B5041" s="58" t="s">
        <v>949</v>
      </c>
      <c r="C5041" s="58" t="s">
        <v>130</v>
      </c>
      <c r="D5041" s="60">
        <v>173.09</v>
      </c>
    </row>
    <row r="5042" spans="1:4" ht="13.5" x14ac:dyDescent="0.25">
      <c r="A5042" s="58">
        <v>86882</v>
      </c>
      <c r="B5042" s="58" t="s">
        <v>925</v>
      </c>
      <c r="C5042" s="58" t="s">
        <v>130</v>
      </c>
      <c r="D5042" s="60">
        <v>20.77</v>
      </c>
    </row>
    <row r="5043" spans="1:4" ht="13.5" x14ac:dyDescent="0.25">
      <c r="A5043" s="58">
        <v>86883</v>
      </c>
      <c r="B5043" s="58" t="s">
        <v>11291</v>
      </c>
      <c r="C5043" s="58" t="s">
        <v>130</v>
      </c>
      <c r="D5043" s="60">
        <v>11.21</v>
      </c>
    </row>
    <row r="5044" spans="1:4" ht="13.5" x14ac:dyDescent="0.25">
      <c r="A5044" s="58">
        <v>86884</v>
      </c>
      <c r="B5044" s="58" t="s">
        <v>926</v>
      </c>
      <c r="C5044" s="58" t="s">
        <v>130</v>
      </c>
      <c r="D5044" s="60">
        <v>9.4600000000000009</v>
      </c>
    </row>
    <row r="5045" spans="1:4" ht="13.5" x14ac:dyDescent="0.25">
      <c r="A5045" s="58">
        <v>86885</v>
      </c>
      <c r="B5045" s="58" t="s">
        <v>11292</v>
      </c>
      <c r="C5045" s="58" t="s">
        <v>130</v>
      </c>
      <c r="D5045" s="60">
        <v>10.86</v>
      </c>
    </row>
    <row r="5046" spans="1:4" ht="13.5" x14ac:dyDescent="0.25">
      <c r="A5046" s="58">
        <v>86886</v>
      </c>
      <c r="B5046" s="58" t="s">
        <v>11293</v>
      </c>
      <c r="C5046" s="58" t="s">
        <v>130</v>
      </c>
      <c r="D5046" s="60">
        <v>42.11</v>
      </c>
    </row>
    <row r="5047" spans="1:4" ht="13.5" x14ac:dyDescent="0.25">
      <c r="A5047" s="58">
        <v>86887</v>
      </c>
      <c r="B5047" s="58" t="s">
        <v>941</v>
      </c>
      <c r="C5047" s="58" t="s">
        <v>130</v>
      </c>
      <c r="D5047" s="60">
        <v>45.7</v>
      </c>
    </row>
    <row r="5048" spans="1:4" ht="13.5" x14ac:dyDescent="0.25">
      <c r="A5048" s="58">
        <v>86888</v>
      </c>
      <c r="B5048" s="58" t="s">
        <v>161</v>
      </c>
      <c r="C5048" s="58" t="s">
        <v>130</v>
      </c>
      <c r="D5048" s="60">
        <v>498.45</v>
      </c>
    </row>
    <row r="5049" spans="1:4" ht="13.5" x14ac:dyDescent="0.25">
      <c r="A5049" s="58">
        <v>86889</v>
      </c>
      <c r="B5049" s="58" t="s">
        <v>11294</v>
      </c>
      <c r="C5049" s="58" t="s">
        <v>130</v>
      </c>
      <c r="D5049" s="60">
        <v>889.96</v>
      </c>
    </row>
    <row r="5050" spans="1:4" ht="13.5" x14ac:dyDescent="0.25">
      <c r="A5050" s="58">
        <v>86893</v>
      </c>
      <c r="B5050" s="58" t="s">
        <v>11295</v>
      </c>
      <c r="C5050" s="58" t="s">
        <v>130</v>
      </c>
      <c r="D5050" s="60">
        <v>629.5</v>
      </c>
    </row>
    <row r="5051" spans="1:4" ht="13.5" x14ac:dyDescent="0.25">
      <c r="A5051" s="58">
        <v>86894</v>
      </c>
      <c r="B5051" s="58" t="s">
        <v>11296</v>
      </c>
      <c r="C5051" s="58" t="s">
        <v>130</v>
      </c>
      <c r="D5051" s="60">
        <v>306.18</v>
      </c>
    </row>
    <row r="5052" spans="1:4" ht="13.5" x14ac:dyDescent="0.25">
      <c r="A5052" s="58">
        <v>86895</v>
      </c>
      <c r="B5052" s="58" t="s">
        <v>980</v>
      </c>
      <c r="C5052" s="58" t="s">
        <v>130</v>
      </c>
      <c r="D5052" s="60">
        <v>410.97</v>
      </c>
    </row>
    <row r="5053" spans="1:4" ht="13.5" x14ac:dyDescent="0.25">
      <c r="A5053" s="58">
        <v>86899</v>
      </c>
      <c r="B5053" s="58" t="s">
        <v>11297</v>
      </c>
      <c r="C5053" s="58" t="s">
        <v>130</v>
      </c>
      <c r="D5053" s="60">
        <v>313.27</v>
      </c>
    </row>
    <row r="5054" spans="1:4" ht="13.5" x14ac:dyDescent="0.25">
      <c r="A5054" s="58">
        <v>86900</v>
      </c>
      <c r="B5054" s="58" t="s">
        <v>950</v>
      </c>
      <c r="C5054" s="58" t="s">
        <v>130</v>
      </c>
      <c r="D5054" s="60">
        <v>187.19</v>
      </c>
    </row>
    <row r="5055" spans="1:4" ht="13.5" x14ac:dyDescent="0.25">
      <c r="A5055" s="58">
        <v>86901</v>
      </c>
      <c r="B5055" s="58" t="s">
        <v>11298</v>
      </c>
      <c r="C5055" s="58" t="s">
        <v>130</v>
      </c>
      <c r="D5055" s="60">
        <v>152.83000000000001</v>
      </c>
    </row>
    <row r="5056" spans="1:4" ht="13.5" x14ac:dyDescent="0.25">
      <c r="A5056" s="58">
        <v>86902</v>
      </c>
      <c r="B5056" s="58" t="s">
        <v>11299</v>
      </c>
      <c r="C5056" s="58" t="s">
        <v>130</v>
      </c>
      <c r="D5056" s="60">
        <v>314.66000000000003</v>
      </c>
    </row>
    <row r="5057" spans="1:4" ht="13.5" x14ac:dyDescent="0.25">
      <c r="A5057" s="58">
        <v>86903</v>
      </c>
      <c r="B5057" s="58" t="s">
        <v>11300</v>
      </c>
      <c r="C5057" s="58" t="s">
        <v>130</v>
      </c>
      <c r="D5057" s="60">
        <v>352.42</v>
      </c>
    </row>
    <row r="5058" spans="1:4" ht="13.5" x14ac:dyDescent="0.25">
      <c r="A5058" s="58">
        <v>86904</v>
      </c>
      <c r="B5058" s="58" t="s">
        <v>927</v>
      </c>
      <c r="C5058" s="58" t="s">
        <v>130</v>
      </c>
      <c r="D5058" s="60">
        <v>149.11000000000001</v>
      </c>
    </row>
    <row r="5059" spans="1:4" ht="13.5" x14ac:dyDescent="0.25">
      <c r="A5059" s="58">
        <v>86905</v>
      </c>
      <c r="B5059" s="58" t="s">
        <v>11301</v>
      </c>
      <c r="C5059" s="58" t="s">
        <v>130</v>
      </c>
      <c r="D5059" s="60">
        <v>392.2</v>
      </c>
    </row>
    <row r="5060" spans="1:4" ht="13.5" x14ac:dyDescent="0.25">
      <c r="A5060" s="58">
        <v>86906</v>
      </c>
      <c r="B5060" s="58" t="s">
        <v>928</v>
      </c>
      <c r="C5060" s="58" t="s">
        <v>130</v>
      </c>
      <c r="D5060" s="60">
        <v>72.5</v>
      </c>
    </row>
    <row r="5061" spans="1:4" ht="13.5" x14ac:dyDescent="0.25">
      <c r="A5061" s="58">
        <v>86908</v>
      </c>
      <c r="B5061" s="58" t="s">
        <v>11302</v>
      </c>
      <c r="C5061" s="58" t="s">
        <v>130</v>
      </c>
      <c r="D5061" s="60">
        <v>471.37</v>
      </c>
    </row>
    <row r="5062" spans="1:4" ht="13.5" x14ac:dyDescent="0.25">
      <c r="A5062" s="58">
        <v>86909</v>
      </c>
      <c r="B5062" s="58" t="s">
        <v>11303</v>
      </c>
      <c r="C5062" s="58" t="s">
        <v>130</v>
      </c>
      <c r="D5062" s="60">
        <v>125.9</v>
      </c>
    </row>
    <row r="5063" spans="1:4" ht="13.5" x14ac:dyDescent="0.25">
      <c r="A5063" s="58">
        <v>86910</v>
      </c>
      <c r="B5063" s="58" t="s">
        <v>956</v>
      </c>
      <c r="C5063" s="58" t="s">
        <v>130</v>
      </c>
      <c r="D5063" s="60">
        <v>124.19</v>
      </c>
    </row>
    <row r="5064" spans="1:4" ht="13.5" x14ac:dyDescent="0.25">
      <c r="A5064" s="58">
        <v>86911</v>
      </c>
      <c r="B5064" s="58" t="s">
        <v>11304</v>
      </c>
      <c r="C5064" s="58" t="s">
        <v>130</v>
      </c>
      <c r="D5064" s="60">
        <v>84.82</v>
      </c>
    </row>
    <row r="5065" spans="1:4" ht="13.5" x14ac:dyDescent="0.25">
      <c r="A5065" s="58">
        <v>86913</v>
      </c>
      <c r="B5065" s="58" t="s">
        <v>954</v>
      </c>
      <c r="C5065" s="58" t="s">
        <v>130</v>
      </c>
      <c r="D5065" s="60">
        <v>52.72</v>
      </c>
    </row>
    <row r="5066" spans="1:4" ht="13.5" x14ac:dyDescent="0.25">
      <c r="A5066" s="58">
        <v>86914</v>
      </c>
      <c r="B5066" s="58" t="s">
        <v>11305</v>
      </c>
      <c r="C5066" s="58" t="s">
        <v>130</v>
      </c>
      <c r="D5066" s="60">
        <v>95.14</v>
      </c>
    </row>
    <row r="5067" spans="1:4" ht="13.5" x14ac:dyDescent="0.25">
      <c r="A5067" s="58">
        <v>86915</v>
      </c>
      <c r="B5067" s="58" t="s">
        <v>11306</v>
      </c>
      <c r="C5067" s="58" t="s">
        <v>130</v>
      </c>
      <c r="D5067" s="60">
        <v>139.22999999999999</v>
      </c>
    </row>
    <row r="5068" spans="1:4" ht="13.5" x14ac:dyDescent="0.25">
      <c r="A5068" s="58">
        <v>86916</v>
      </c>
      <c r="B5068" s="58" t="s">
        <v>11307</v>
      </c>
      <c r="C5068" s="58" t="s">
        <v>130</v>
      </c>
      <c r="D5068" s="60">
        <v>21.11</v>
      </c>
    </row>
    <row r="5069" spans="1:4" ht="13.5" x14ac:dyDescent="0.25">
      <c r="A5069" s="58">
        <v>86919</v>
      </c>
      <c r="B5069" s="58" t="s">
        <v>11308</v>
      </c>
      <c r="C5069" s="58" t="s">
        <v>130</v>
      </c>
      <c r="D5069" s="60">
        <v>899.01</v>
      </c>
    </row>
    <row r="5070" spans="1:4" ht="13.5" x14ac:dyDescent="0.25">
      <c r="A5070" s="58">
        <v>86920</v>
      </c>
      <c r="B5070" s="58" t="s">
        <v>11309</v>
      </c>
      <c r="C5070" s="58" t="s">
        <v>130</v>
      </c>
      <c r="D5070" s="60">
        <v>808.26</v>
      </c>
    </row>
    <row r="5071" spans="1:4" ht="13.5" x14ac:dyDescent="0.25">
      <c r="A5071" s="58">
        <v>86921</v>
      </c>
      <c r="B5071" s="58" t="s">
        <v>11310</v>
      </c>
      <c r="C5071" s="58" t="s">
        <v>130</v>
      </c>
      <c r="D5071" s="60">
        <v>776.65</v>
      </c>
    </row>
    <row r="5072" spans="1:4" ht="13.5" x14ac:dyDescent="0.25">
      <c r="A5072" s="58">
        <v>86922</v>
      </c>
      <c r="B5072" s="58" t="s">
        <v>11311</v>
      </c>
      <c r="C5072" s="58" t="s">
        <v>130</v>
      </c>
      <c r="D5072" s="60">
        <v>844.01</v>
      </c>
    </row>
    <row r="5073" spans="1:4" ht="13.5" x14ac:dyDescent="0.25">
      <c r="A5073" s="58">
        <v>86923</v>
      </c>
      <c r="B5073" s="58" t="s">
        <v>952</v>
      </c>
      <c r="C5073" s="58" t="s">
        <v>130</v>
      </c>
      <c r="D5073" s="60">
        <v>600.94000000000005</v>
      </c>
    </row>
    <row r="5074" spans="1:4" ht="13.5" x14ac:dyDescent="0.25">
      <c r="A5074" s="58">
        <v>86924</v>
      </c>
      <c r="B5074" s="58" t="s">
        <v>11312</v>
      </c>
      <c r="C5074" s="58" t="s">
        <v>130</v>
      </c>
      <c r="D5074" s="60">
        <v>569.33000000000004</v>
      </c>
    </row>
    <row r="5075" spans="1:4" ht="13.5" x14ac:dyDescent="0.25">
      <c r="A5075" s="58">
        <v>86925</v>
      </c>
      <c r="B5075" s="58" t="s">
        <v>11313</v>
      </c>
      <c r="C5075" s="58" t="s">
        <v>130</v>
      </c>
      <c r="D5075" s="60">
        <v>600.70000000000005</v>
      </c>
    </row>
    <row r="5076" spans="1:4" ht="13.5" x14ac:dyDescent="0.25">
      <c r="A5076" s="58">
        <v>86926</v>
      </c>
      <c r="B5076" s="58" t="s">
        <v>11314</v>
      </c>
      <c r="C5076" s="58" t="s">
        <v>130</v>
      </c>
      <c r="D5076" s="60">
        <v>569.09</v>
      </c>
    </row>
    <row r="5077" spans="1:4" ht="13.5" x14ac:dyDescent="0.25">
      <c r="A5077" s="58">
        <v>86927</v>
      </c>
      <c r="B5077" s="58" t="s">
        <v>11315</v>
      </c>
      <c r="C5077" s="58" t="s">
        <v>130</v>
      </c>
      <c r="D5077" s="60">
        <v>383.09</v>
      </c>
    </row>
    <row r="5078" spans="1:4" ht="13.5" x14ac:dyDescent="0.25">
      <c r="A5078" s="58">
        <v>86928</v>
      </c>
      <c r="B5078" s="58" t="s">
        <v>11316</v>
      </c>
      <c r="C5078" s="58" t="s">
        <v>130</v>
      </c>
      <c r="D5078" s="60">
        <v>351.48</v>
      </c>
    </row>
    <row r="5079" spans="1:4" ht="13.5" x14ac:dyDescent="0.25">
      <c r="A5079" s="58">
        <v>86929</v>
      </c>
      <c r="B5079" s="58" t="s">
        <v>11317</v>
      </c>
      <c r="C5079" s="58" t="s">
        <v>130</v>
      </c>
      <c r="D5079" s="60">
        <v>373.53</v>
      </c>
    </row>
    <row r="5080" spans="1:4" ht="13.5" x14ac:dyDescent="0.25">
      <c r="A5080" s="58">
        <v>86930</v>
      </c>
      <c r="B5080" s="58" t="s">
        <v>11318</v>
      </c>
      <c r="C5080" s="58" t="s">
        <v>130</v>
      </c>
      <c r="D5080" s="60">
        <v>341.92</v>
      </c>
    </row>
    <row r="5081" spans="1:4" ht="13.5" x14ac:dyDescent="0.25">
      <c r="A5081" s="58">
        <v>86931</v>
      </c>
      <c r="B5081" s="58" t="s">
        <v>11319</v>
      </c>
      <c r="C5081" s="58" t="s">
        <v>130</v>
      </c>
      <c r="D5081" s="60">
        <v>509.31</v>
      </c>
    </row>
    <row r="5082" spans="1:4" ht="13.5" x14ac:dyDescent="0.25">
      <c r="A5082" s="58">
        <v>86932</v>
      </c>
      <c r="B5082" s="58" t="s">
        <v>940</v>
      </c>
      <c r="C5082" s="58" t="s">
        <v>130</v>
      </c>
      <c r="D5082" s="60">
        <v>544.15</v>
      </c>
    </row>
    <row r="5083" spans="1:4" ht="13.5" x14ac:dyDescent="0.25">
      <c r="A5083" s="58">
        <v>86933</v>
      </c>
      <c r="B5083" s="58" t="s">
        <v>11320</v>
      </c>
      <c r="C5083" s="58" t="s">
        <v>130</v>
      </c>
      <c r="D5083" s="60">
        <v>436.51</v>
      </c>
    </row>
    <row r="5084" spans="1:4" ht="13.5" x14ac:dyDescent="0.25">
      <c r="A5084" s="58">
        <v>86934</v>
      </c>
      <c r="B5084" s="58" t="s">
        <v>241</v>
      </c>
      <c r="C5084" s="58" t="s">
        <v>130</v>
      </c>
      <c r="D5084" s="60">
        <v>426.95</v>
      </c>
    </row>
    <row r="5085" spans="1:4" ht="13.5" x14ac:dyDescent="0.25">
      <c r="A5085" s="58">
        <v>86935</v>
      </c>
      <c r="B5085" s="58" t="s">
        <v>11321</v>
      </c>
      <c r="C5085" s="58" t="s">
        <v>130</v>
      </c>
      <c r="D5085" s="60">
        <v>259.77</v>
      </c>
    </row>
    <row r="5086" spans="1:4" ht="13.5" x14ac:dyDescent="0.25">
      <c r="A5086" s="58">
        <v>86936</v>
      </c>
      <c r="B5086" s="58" t="s">
        <v>947</v>
      </c>
      <c r="C5086" s="58" t="s">
        <v>130</v>
      </c>
      <c r="D5086" s="60">
        <v>421.65</v>
      </c>
    </row>
    <row r="5087" spans="1:4" ht="13.5" x14ac:dyDescent="0.25">
      <c r="A5087" s="58">
        <v>86937</v>
      </c>
      <c r="B5087" s="58" t="s">
        <v>11322</v>
      </c>
      <c r="C5087" s="58" t="s">
        <v>130</v>
      </c>
      <c r="D5087" s="60">
        <v>220.95</v>
      </c>
    </row>
    <row r="5088" spans="1:4" ht="13.5" x14ac:dyDescent="0.25">
      <c r="A5088" s="58">
        <v>86938</v>
      </c>
      <c r="B5088" s="58" t="s">
        <v>11323</v>
      </c>
      <c r="C5088" s="58" t="s">
        <v>130</v>
      </c>
      <c r="D5088" s="60">
        <v>382.83</v>
      </c>
    </row>
    <row r="5089" spans="1:4" ht="13.5" x14ac:dyDescent="0.25">
      <c r="A5089" s="58">
        <v>86939</v>
      </c>
      <c r="B5089" s="58" t="s">
        <v>11324</v>
      </c>
      <c r="C5089" s="58" t="s">
        <v>130</v>
      </c>
      <c r="D5089" s="60">
        <v>416.41</v>
      </c>
    </row>
    <row r="5090" spans="1:4" ht="13.5" x14ac:dyDescent="0.25">
      <c r="A5090" s="58">
        <v>86940</v>
      </c>
      <c r="B5090" s="58" t="s">
        <v>11325</v>
      </c>
      <c r="C5090" s="58" t="s">
        <v>130</v>
      </c>
      <c r="D5090" s="61">
        <v>1066.02</v>
      </c>
    </row>
    <row r="5091" spans="1:4" ht="13.5" x14ac:dyDescent="0.25">
      <c r="A5091" s="58">
        <v>86941</v>
      </c>
      <c r="B5091" s="58" t="s">
        <v>11326</v>
      </c>
      <c r="C5091" s="58" t="s">
        <v>130</v>
      </c>
      <c r="D5091" s="60">
        <v>767.35</v>
      </c>
    </row>
    <row r="5092" spans="1:4" ht="13.5" x14ac:dyDescent="0.25">
      <c r="A5092" s="58">
        <v>86942</v>
      </c>
      <c r="B5092" s="58" t="s">
        <v>923</v>
      </c>
      <c r="C5092" s="58" t="s">
        <v>130</v>
      </c>
      <c r="D5092" s="60">
        <v>260.42</v>
      </c>
    </row>
    <row r="5093" spans="1:4" ht="13.5" x14ac:dyDescent="0.25">
      <c r="A5093" s="58">
        <v>86943</v>
      </c>
      <c r="B5093" s="58" t="s">
        <v>162</v>
      </c>
      <c r="C5093" s="58" t="s">
        <v>130</v>
      </c>
      <c r="D5093" s="60">
        <v>250.86</v>
      </c>
    </row>
    <row r="5094" spans="1:4" ht="13.5" x14ac:dyDescent="0.25">
      <c r="A5094" s="58">
        <v>86947</v>
      </c>
      <c r="B5094" s="58" t="s">
        <v>11327</v>
      </c>
      <c r="C5094" s="58" t="s">
        <v>130</v>
      </c>
      <c r="D5094" s="61">
        <v>1179.7</v>
      </c>
    </row>
    <row r="5095" spans="1:4" ht="13.5" x14ac:dyDescent="0.25">
      <c r="A5095" s="58">
        <v>93396</v>
      </c>
      <c r="B5095" s="58" t="s">
        <v>11328</v>
      </c>
      <c r="C5095" s="58" t="s">
        <v>130</v>
      </c>
      <c r="D5095" s="60">
        <v>713.88</v>
      </c>
    </row>
    <row r="5096" spans="1:4" ht="13.5" x14ac:dyDescent="0.25">
      <c r="A5096" s="58">
        <v>93441</v>
      </c>
      <c r="B5096" s="58" t="s">
        <v>11329</v>
      </c>
      <c r="C5096" s="58" t="s">
        <v>130</v>
      </c>
      <c r="D5096" s="61">
        <v>1244.01</v>
      </c>
    </row>
    <row r="5097" spans="1:4" ht="13.5" x14ac:dyDescent="0.25">
      <c r="A5097" s="58">
        <v>93442</v>
      </c>
      <c r="B5097" s="58" t="s">
        <v>11330</v>
      </c>
      <c r="C5097" s="58" t="s">
        <v>130</v>
      </c>
      <c r="D5097" s="61">
        <v>1186.51</v>
      </c>
    </row>
    <row r="5098" spans="1:4" ht="13.5" x14ac:dyDescent="0.25">
      <c r="A5098" s="58">
        <v>95469</v>
      </c>
      <c r="B5098" s="58" t="s">
        <v>11331</v>
      </c>
      <c r="C5098" s="58" t="s">
        <v>130</v>
      </c>
      <c r="D5098" s="60">
        <v>299.86</v>
      </c>
    </row>
    <row r="5099" spans="1:4" ht="13.5" x14ac:dyDescent="0.25">
      <c r="A5099" s="58">
        <v>95470</v>
      </c>
      <c r="B5099" s="58" t="s">
        <v>11332</v>
      </c>
      <c r="C5099" s="58" t="s">
        <v>130</v>
      </c>
      <c r="D5099" s="60">
        <v>307.17</v>
      </c>
    </row>
    <row r="5100" spans="1:4" ht="13.5" x14ac:dyDescent="0.25">
      <c r="A5100" s="58">
        <v>95471</v>
      </c>
      <c r="B5100" s="58" t="s">
        <v>944</v>
      </c>
      <c r="C5100" s="58" t="s">
        <v>130</v>
      </c>
      <c r="D5100" s="60">
        <v>789.11</v>
      </c>
    </row>
    <row r="5101" spans="1:4" ht="13.5" x14ac:dyDescent="0.25">
      <c r="A5101" s="58">
        <v>95472</v>
      </c>
      <c r="B5101" s="58" t="s">
        <v>943</v>
      </c>
      <c r="C5101" s="58" t="s">
        <v>130</v>
      </c>
      <c r="D5101" s="60">
        <v>796.42</v>
      </c>
    </row>
    <row r="5102" spans="1:4" ht="13.5" x14ac:dyDescent="0.25">
      <c r="A5102" s="58">
        <v>95542</v>
      </c>
      <c r="B5102" s="58" t="s">
        <v>970</v>
      </c>
      <c r="C5102" s="58" t="s">
        <v>130</v>
      </c>
      <c r="D5102" s="60">
        <v>61.82</v>
      </c>
    </row>
    <row r="5103" spans="1:4" ht="13.5" x14ac:dyDescent="0.25">
      <c r="A5103" s="58">
        <v>95543</v>
      </c>
      <c r="B5103" s="58" t="s">
        <v>11333</v>
      </c>
      <c r="C5103" s="58" t="s">
        <v>130</v>
      </c>
      <c r="D5103" s="60">
        <v>99.97</v>
      </c>
    </row>
    <row r="5104" spans="1:4" ht="13.5" x14ac:dyDescent="0.25">
      <c r="A5104" s="58">
        <v>95544</v>
      </c>
      <c r="B5104" s="58" t="s">
        <v>960</v>
      </c>
      <c r="C5104" s="58" t="s">
        <v>130</v>
      </c>
      <c r="D5104" s="60">
        <v>78.349999999999994</v>
      </c>
    </row>
    <row r="5105" spans="1:4" ht="13.5" x14ac:dyDescent="0.25">
      <c r="A5105" s="58">
        <v>95545</v>
      </c>
      <c r="B5105" s="58" t="s">
        <v>967</v>
      </c>
      <c r="C5105" s="58" t="s">
        <v>130</v>
      </c>
      <c r="D5105" s="60">
        <v>76.59</v>
      </c>
    </row>
    <row r="5106" spans="1:4" ht="13.5" x14ac:dyDescent="0.25">
      <c r="A5106" s="58">
        <v>95546</v>
      </c>
      <c r="B5106" s="58" t="s">
        <v>11334</v>
      </c>
      <c r="C5106" s="58" t="s">
        <v>130</v>
      </c>
      <c r="D5106" s="60">
        <v>229.99</v>
      </c>
    </row>
    <row r="5107" spans="1:4" ht="13.5" x14ac:dyDescent="0.25">
      <c r="A5107" s="58">
        <v>95547</v>
      </c>
      <c r="B5107" s="58" t="s">
        <v>11335</v>
      </c>
      <c r="C5107" s="58" t="s">
        <v>130</v>
      </c>
      <c r="D5107" s="60">
        <v>52.14</v>
      </c>
    </row>
    <row r="5108" spans="1:4" ht="13.5" x14ac:dyDescent="0.25">
      <c r="A5108" s="58">
        <v>100848</v>
      </c>
      <c r="B5108" s="58" t="s">
        <v>11336</v>
      </c>
      <c r="C5108" s="58" t="s">
        <v>130</v>
      </c>
      <c r="D5108" s="60">
        <v>567.20000000000005</v>
      </c>
    </row>
    <row r="5109" spans="1:4" ht="13.5" x14ac:dyDescent="0.25">
      <c r="A5109" s="58">
        <v>100849</v>
      </c>
      <c r="B5109" s="58" t="s">
        <v>11337</v>
      </c>
      <c r="C5109" s="58" t="s">
        <v>130</v>
      </c>
      <c r="D5109" s="60">
        <v>43.54</v>
      </c>
    </row>
    <row r="5110" spans="1:4" ht="13.5" x14ac:dyDescent="0.25">
      <c r="A5110" s="58">
        <v>100851</v>
      </c>
      <c r="B5110" s="58" t="s">
        <v>11338</v>
      </c>
      <c r="C5110" s="58" t="s">
        <v>130</v>
      </c>
      <c r="D5110" s="60">
        <v>88.1</v>
      </c>
    </row>
    <row r="5111" spans="1:4" ht="13.5" x14ac:dyDescent="0.25">
      <c r="A5111" s="58">
        <v>100852</v>
      </c>
      <c r="B5111" s="58" t="s">
        <v>11339</v>
      </c>
      <c r="C5111" s="58" t="s">
        <v>130</v>
      </c>
      <c r="D5111" s="60">
        <v>205.48</v>
      </c>
    </row>
    <row r="5112" spans="1:4" ht="13.5" x14ac:dyDescent="0.25">
      <c r="A5112" s="58">
        <v>100853</v>
      </c>
      <c r="B5112" s="58" t="s">
        <v>11340</v>
      </c>
      <c r="C5112" s="58" t="s">
        <v>130</v>
      </c>
      <c r="D5112" s="60">
        <v>332.96</v>
      </c>
    </row>
    <row r="5113" spans="1:4" ht="13.5" x14ac:dyDescent="0.25">
      <c r="A5113" s="58">
        <v>100854</v>
      </c>
      <c r="B5113" s="58" t="s">
        <v>11341</v>
      </c>
      <c r="C5113" s="58" t="s">
        <v>130</v>
      </c>
      <c r="D5113" s="61">
        <v>1744.68</v>
      </c>
    </row>
    <row r="5114" spans="1:4" ht="13.5" x14ac:dyDescent="0.25">
      <c r="A5114" s="58">
        <v>100855</v>
      </c>
      <c r="B5114" s="58" t="s">
        <v>11342</v>
      </c>
      <c r="C5114" s="58" t="s">
        <v>130</v>
      </c>
      <c r="D5114" s="60">
        <v>76.59</v>
      </c>
    </row>
    <row r="5115" spans="1:4" ht="13.5" x14ac:dyDescent="0.25">
      <c r="A5115" s="58">
        <v>100856</v>
      </c>
      <c r="B5115" s="58" t="s">
        <v>11343</v>
      </c>
      <c r="C5115" s="58" t="s">
        <v>130</v>
      </c>
      <c r="D5115" s="60">
        <v>36.53</v>
      </c>
    </row>
    <row r="5116" spans="1:4" ht="13.5" x14ac:dyDescent="0.25">
      <c r="A5116" s="58">
        <v>100857</v>
      </c>
      <c r="B5116" s="58" t="s">
        <v>11344</v>
      </c>
      <c r="C5116" s="58" t="s">
        <v>130</v>
      </c>
      <c r="D5116" s="60">
        <v>510.49</v>
      </c>
    </row>
    <row r="5117" spans="1:4" ht="13.5" x14ac:dyDescent="0.25">
      <c r="A5117" s="58">
        <v>100858</v>
      </c>
      <c r="B5117" s="58" t="s">
        <v>11345</v>
      </c>
      <c r="C5117" s="58" t="s">
        <v>130</v>
      </c>
      <c r="D5117" s="60">
        <v>731.6</v>
      </c>
    </row>
    <row r="5118" spans="1:4" ht="13.5" x14ac:dyDescent="0.25">
      <c r="A5118" s="58">
        <v>100859</v>
      </c>
      <c r="B5118" s="58" t="s">
        <v>11346</v>
      </c>
      <c r="C5118" s="58" t="s">
        <v>130</v>
      </c>
      <c r="D5118" s="61">
        <v>1043.28</v>
      </c>
    </row>
    <row r="5119" spans="1:4" ht="13.5" x14ac:dyDescent="0.25">
      <c r="A5119" s="58">
        <v>100860</v>
      </c>
      <c r="B5119" s="58" t="s">
        <v>153</v>
      </c>
      <c r="C5119" s="58" t="s">
        <v>130</v>
      </c>
      <c r="D5119" s="60">
        <v>85.66</v>
      </c>
    </row>
    <row r="5120" spans="1:4" ht="13.5" x14ac:dyDescent="0.25">
      <c r="A5120" s="58">
        <v>100861</v>
      </c>
      <c r="B5120" s="58" t="s">
        <v>11347</v>
      </c>
      <c r="C5120" s="58" t="s">
        <v>130</v>
      </c>
      <c r="D5120" s="60">
        <v>36.979999999999997</v>
      </c>
    </row>
    <row r="5121" spans="1:4" ht="13.5" x14ac:dyDescent="0.25">
      <c r="A5121" s="58">
        <v>100862</v>
      </c>
      <c r="B5121" s="58" t="s">
        <v>11348</v>
      </c>
      <c r="C5121" s="58" t="s">
        <v>130</v>
      </c>
      <c r="D5121" s="60">
        <v>41.52</v>
      </c>
    </row>
    <row r="5122" spans="1:4" ht="13.5" x14ac:dyDescent="0.25">
      <c r="A5122" s="58">
        <v>100863</v>
      </c>
      <c r="B5122" s="58" t="s">
        <v>11349</v>
      </c>
      <c r="C5122" s="58" t="s">
        <v>130</v>
      </c>
      <c r="D5122" s="60">
        <v>588.84</v>
      </c>
    </row>
    <row r="5123" spans="1:4" ht="13.5" x14ac:dyDescent="0.25">
      <c r="A5123" s="58">
        <v>100864</v>
      </c>
      <c r="B5123" s="58" t="s">
        <v>11350</v>
      </c>
      <c r="C5123" s="58" t="s">
        <v>130</v>
      </c>
      <c r="D5123" s="60">
        <v>646.6</v>
      </c>
    </row>
    <row r="5124" spans="1:4" ht="13.5" x14ac:dyDescent="0.25">
      <c r="A5124" s="58">
        <v>100865</v>
      </c>
      <c r="B5124" s="58" t="s">
        <v>11351</v>
      </c>
      <c r="C5124" s="58" t="s">
        <v>130</v>
      </c>
      <c r="D5124" s="60">
        <v>573.59</v>
      </c>
    </row>
    <row r="5125" spans="1:4" ht="13.5" x14ac:dyDescent="0.25">
      <c r="A5125" s="58">
        <v>100866</v>
      </c>
      <c r="B5125" s="58" t="s">
        <v>917</v>
      </c>
      <c r="C5125" s="58" t="s">
        <v>130</v>
      </c>
      <c r="D5125" s="60">
        <v>303.99</v>
      </c>
    </row>
    <row r="5126" spans="1:4" ht="13.5" x14ac:dyDescent="0.25">
      <c r="A5126" s="58">
        <v>100867</v>
      </c>
      <c r="B5126" s="58" t="s">
        <v>11352</v>
      </c>
      <c r="C5126" s="58" t="s">
        <v>130</v>
      </c>
      <c r="D5126" s="60">
        <v>323.04000000000002</v>
      </c>
    </row>
    <row r="5127" spans="1:4" ht="13.5" x14ac:dyDescent="0.25">
      <c r="A5127" s="58">
        <v>100868</v>
      </c>
      <c r="B5127" s="58" t="s">
        <v>11353</v>
      </c>
      <c r="C5127" s="58" t="s">
        <v>130</v>
      </c>
      <c r="D5127" s="60">
        <v>335.71</v>
      </c>
    </row>
    <row r="5128" spans="1:4" ht="13.5" x14ac:dyDescent="0.25">
      <c r="A5128" s="58">
        <v>100869</v>
      </c>
      <c r="B5128" s="58" t="s">
        <v>914</v>
      </c>
      <c r="C5128" s="58" t="s">
        <v>130</v>
      </c>
      <c r="D5128" s="60">
        <v>345.43</v>
      </c>
    </row>
    <row r="5129" spans="1:4" ht="13.5" x14ac:dyDescent="0.25">
      <c r="A5129" s="58">
        <v>100870</v>
      </c>
      <c r="B5129" s="58" t="s">
        <v>11354</v>
      </c>
      <c r="C5129" s="58" t="s">
        <v>130</v>
      </c>
      <c r="D5129" s="60">
        <v>268.02</v>
      </c>
    </row>
    <row r="5130" spans="1:4" ht="13.5" x14ac:dyDescent="0.25">
      <c r="A5130" s="58">
        <v>100871</v>
      </c>
      <c r="B5130" s="58" t="s">
        <v>11355</v>
      </c>
      <c r="C5130" s="58" t="s">
        <v>130</v>
      </c>
      <c r="D5130" s="60">
        <v>288</v>
      </c>
    </row>
    <row r="5131" spans="1:4" ht="13.5" x14ac:dyDescent="0.25">
      <c r="A5131" s="58">
        <v>100872</v>
      </c>
      <c r="B5131" s="58" t="s">
        <v>11356</v>
      </c>
      <c r="C5131" s="58" t="s">
        <v>130</v>
      </c>
      <c r="D5131" s="60">
        <v>300.76</v>
      </c>
    </row>
    <row r="5132" spans="1:4" ht="13.5" x14ac:dyDescent="0.25">
      <c r="A5132" s="58">
        <v>100873</v>
      </c>
      <c r="B5132" s="58" t="s">
        <v>11357</v>
      </c>
      <c r="C5132" s="58" t="s">
        <v>130</v>
      </c>
      <c r="D5132" s="60">
        <v>308.73</v>
      </c>
    </row>
    <row r="5133" spans="1:4" ht="13.5" x14ac:dyDescent="0.25">
      <c r="A5133" s="58">
        <v>100874</v>
      </c>
      <c r="B5133" s="58" t="s">
        <v>485</v>
      </c>
      <c r="C5133" s="58" t="s">
        <v>130</v>
      </c>
      <c r="D5133" s="60">
        <v>303.99</v>
      </c>
    </row>
    <row r="5134" spans="1:4" ht="13.5" x14ac:dyDescent="0.25">
      <c r="A5134" s="58">
        <v>100875</v>
      </c>
      <c r="B5134" s="58" t="s">
        <v>11358</v>
      </c>
      <c r="C5134" s="58" t="s">
        <v>130</v>
      </c>
      <c r="D5134" s="61">
        <v>1058.8800000000001</v>
      </c>
    </row>
    <row r="5135" spans="1:4" ht="13.5" x14ac:dyDescent="0.25">
      <c r="A5135" s="58">
        <v>100878</v>
      </c>
      <c r="B5135" s="58" t="s">
        <v>11359</v>
      </c>
      <c r="C5135" s="58" t="s">
        <v>130</v>
      </c>
      <c r="D5135" s="60">
        <v>670.44</v>
      </c>
    </row>
    <row r="5136" spans="1:4" ht="13.5" x14ac:dyDescent="0.25">
      <c r="A5136" s="58">
        <v>98052</v>
      </c>
      <c r="B5136" s="58" t="s">
        <v>11360</v>
      </c>
      <c r="C5136" s="58" t="s">
        <v>130</v>
      </c>
      <c r="D5136" s="61">
        <v>1911.7</v>
      </c>
    </row>
    <row r="5137" spans="1:4" ht="13.5" x14ac:dyDescent="0.25">
      <c r="A5137" s="58">
        <v>98053</v>
      </c>
      <c r="B5137" s="58" t="s">
        <v>11361</v>
      </c>
      <c r="C5137" s="58" t="s">
        <v>130</v>
      </c>
      <c r="D5137" s="61">
        <v>2631.8</v>
      </c>
    </row>
    <row r="5138" spans="1:4" ht="13.5" x14ac:dyDescent="0.25">
      <c r="A5138" s="58">
        <v>98054</v>
      </c>
      <c r="B5138" s="58" t="s">
        <v>11362</v>
      </c>
      <c r="C5138" s="58" t="s">
        <v>130</v>
      </c>
      <c r="D5138" s="61">
        <v>4304.3</v>
      </c>
    </row>
    <row r="5139" spans="1:4" ht="13.5" x14ac:dyDescent="0.25">
      <c r="A5139" s="58">
        <v>98055</v>
      </c>
      <c r="B5139" s="58" t="s">
        <v>11363</v>
      </c>
      <c r="C5139" s="58" t="s">
        <v>130</v>
      </c>
      <c r="D5139" s="61">
        <v>5873.77</v>
      </c>
    </row>
    <row r="5140" spans="1:4" ht="13.5" x14ac:dyDescent="0.25">
      <c r="A5140" s="58">
        <v>98056</v>
      </c>
      <c r="B5140" s="58" t="s">
        <v>11364</v>
      </c>
      <c r="C5140" s="58" t="s">
        <v>130</v>
      </c>
      <c r="D5140" s="61">
        <v>6818.54</v>
      </c>
    </row>
    <row r="5141" spans="1:4" ht="13.5" x14ac:dyDescent="0.25">
      <c r="A5141" s="58">
        <v>98057</v>
      </c>
      <c r="B5141" s="58" t="s">
        <v>11365</v>
      </c>
      <c r="C5141" s="58" t="s">
        <v>130</v>
      </c>
      <c r="D5141" s="61">
        <v>8167.66</v>
      </c>
    </row>
    <row r="5142" spans="1:4" ht="13.5" x14ac:dyDescent="0.25">
      <c r="A5142" s="58">
        <v>98058</v>
      </c>
      <c r="B5142" s="58" t="s">
        <v>11366</v>
      </c>
      <c r="C5142" s="58" t="s">
        <v>130</v>
      </c>
      <c r="D5142" s="61">
        <v>1766.67</v>
      </c>
    </row>
    <row r="5143" spans="1:4" ht="13.5" x14ac:dyDescent="0.25">
      <c r="A5143" s="58">
        <v>98059</v>
      </c>
      <c r="B5143" s="58" t="s">
        <v>11367</v>
      </c>
      <c r="C5143" s="58" t="s">
        <v>130</v>
      </c>
      <c r="D5143" s="61">
        <v>3940.92</v>
      </c>
    </row>
    <row r="5144" spans="1:4" ht="13.5" x14ac:dyDescent="0.25">
      <c r="A5144" s="58">
        <v>98060</v>
      </c>
      <c r="B5144" s="58" t="s">
        <v>11368</v>
      </c>
      <c r="C5144" s="58" t="s">
        <v>130</v>
      </c>
      <c r="D5144" s="61">
        <v>5593.3</v>
      </c>
    </row>
    <row r="5145" spans="1:4" ht="13.5" x14ac:dyDescent="0.25">
      <c r="A5145" s="58">
        <v>98061</v>
      </c>
      <c r="B5145" s="58" t="s">
        <v>11369</v>
      </c>
      <c r="C5145" s="58" t="s">
        <v>130</v>
      </c>
      <c r="D5145" s="61">
        <v>7844.24</v>
      </c>
    </row>
    <row r="5146" spans="1:4" ht="13.5" x14ac:dyDescent="0.25">
      <c r="A5146" s="58">
        <v>98062</v>
      </c>
      <c r="B5146" s="58" t="s">
        <v>11370</v>
      </c>
      <c r="C5146" s="58" t="s">
        <v>130</v>
      </c>
      <c r="D5146" s="61">
        <v>2907.22</v>
      </c>
    </row>
    <row r="5147" spans="1:4" ht="13.5" x14ac:dyDescent="0.25">
      <c r="A5147" s="58">
        <v>98063</v>
      </c>
      <c r="B5147" s="58" t="s">
        <v>11371</v>
      </c>
      <c r="C5147" s="58" t="s">
        <v>130</v>
      </c>
      <c r="D5147" s="61">
        <v>4433.37</v>
      </c>
    </row>
    <row r="5148" spans="1:4" ht="13.5" x14ac:dyDescent="0.25">
      <c r="A5148" s="58">
        <v>98064</v>
      </c>
      <c r="B5148" s="58" t="s">
        <v>11372</v>
      </c>
      <c r="C5148" s="58" t="s">
        <v>130</v>
      </c>
      <c r="D5148" s="61">
        <v>5090.8999999999996</v>
      </c>
    </row>
    <row r="5149" spans="1:4" ht="13.5" x14ac:dyDescent="0.25">
      <c r="A5149" s="58">
        <v>98065</v>
      </c>
      <c r="B5149" s="58" t="s">
        <v>11373</v>
      </c>
      <c r="C5149" s="58" t="s">
        <v>130</v>
      </c>
      <c r="D5149" s="61">
        <v>7079.36</v>
      </c>
    </row>
    <row r="5150" spans="1:4" ht="13.5" x14ac:dyDescent="0.25">
      <c r="A5150" s="58">
        <v>98066</v>
      </c>
      <c r="B5150" s="58" t="s">
        <v>11374</v>
      </c>
      <c r="C5150" s="58" t="s">
        <v>130</v>
      </c>
      <c r="D5150" s="61">
        <v>4464.9399999999996</v>
      </c>
    </row>
    <row r="5151" spans="1:4" ht="13.5" x14ac:dyDescent="0.25">
      <c r="A5151" s="58">
        <v>98067</v>
      </c>
      <c r="B5151" s="58" t="s">
        <v>11375</v>
      </c>
      <c r="C5151" s="58" t="s">
        <v>130</v>
      </c>
      <c r="D5151" s="61">
        <v>5944.69</v>
      </c>
    </row>
    <row r="5152" spans="1:4" ht="13.5" x14ac:dyDescent="0.25">
      <c r="A5152" s="58">
        <v>98068</v>
      </c>
      <c r="B5152" s="58" t="s">
        <v>11376</v>
      </c>
      <c r="C5152" s="58" t="s">
        <v>130</v>
      </c>
      <c r="D5152" s="61">
        <v>8395.66</v>
      </c>
    </row>
    <row r="5153" spans="1:4" ht="13.5" x14ac:dyDescent="0.25">
      <c r="A5153" s="58">
        <v>98069</v>
      </c>
      <c r="B5153" s="58" t="s">
        <v>824</v>
      </c>
      <c r="C5153" s="58" t="s">
        <v>130</v>
      </c>
      <c r="D5153" s="61">
        <v>11325.26</v>
      </c>
    </row>
    <row r="5154" spans="1:4" ht="13.5" x14ac:dyDescent="0.25">
      <c r="A5154" s="58">
        <v>98070</v>
      </c>
      <c r="B5154" s="58" t="s">
        <v>11377</v>
      </c>
      <c r="C5154" s="58" t="s">
        <v>130</v>
      </c>
      <c r="D5154" s="61">
        <v>12907.03</v>
      </c>
    </row>
    <row r="5155" spans="1:4" ht="13.5" x14ac:dyDescent="0.25">
      <c r="A5155" s="58">
        <v>98071</v>
      </c>
      <c r="B5155" s="58" t="s">
        <v>11378</v>
      </c>
      <c r="C5155" s="58" t="s">
        <v>130</v>
      </c>
      <c r="D5155" s="61">
        <v>14010.32</v>
      </c>
    </row>
    <row r="5156" spans="1:4" ht="13.5" x14ac:dyDescent="0.25">
      <c r="A5156" s="58">
        <v>98072</v>
      </c>
      <c r="B5156" s="58" t="s">
        <v>11379</v>
      </c>
      <c r="C5156" s="58" t="s">
        <v>130</v>
      </c>
      <c r="D5156" s="61">
        <v>3811.26</v>
      </c>
    </row>
    <row r="5157" spans="1:4" ht="13.5" x14ac:dyDescent="0.25">
      <c r="A5157" s="58">
        <v>98073</v>
      </c>
      <c r="B5157" s="58" t="s">
        <v>11380</v>
      </c>
      <c r="C5157" s="58" t="s">
        <v>130</v>
      </c>
      <c r="D5157" s="61">
        <v>6079.59</v>
      </c>
    </row>
    <row r="5158" spans="1:4" ht="13.5" x14ac:dyDescent="0.25">
      <c r="A5158" s="58">
        <v>98074</v>
      </c>
      <c r="B5158" s="58" t="s">
        <v>11381</v>
      </c>
      <c r="C5158" s="58" t="s">
        <v>130</v>
      </c>
      <c r="D5158" s="61">
        <v>9610.84</v>
      </c>
    </row>
    <row r="5159" spans="1:4" ht="13.5" x14ac:dyDescent="0.25">
      <c r="A5159" s="58">
        <v>98075</v>
      </c>
      <c r="B5159" s="58" t="s">
        <v>11382</v>
      </c>
      <c r="C5159" s="58" t="s">
        <v>130</v>
      </c>
      <c r="D5159" s="61">
        <v>12591.31</v>
      </c>
    </row>
    <row r="5160" spans="1:4" ht="13.5" x14ac:dyDescent="0.25">
      <c r="A5160" s="58">
        <v>98076</v>
      </c>
      <c r="B5160" s="58" t="s">
        <v>11383</v>
      </c>
      <c r="C5160" s="58" t="s">
        <v>130</v>
      </c>
      <c r="D5160" s="61">
        <v>14613.91</v>
      </c>
    </row>
    <row r="5161" spans="1:4" ht="13.5" x14ac:dyDescent="0.25">
      <c r="A5161" s="58">
        <v>98077</v>
      </c>
      <c r="B5161" s="58" t="s">
        <v>11384</v>
      </c>
      <c r="C5161" s="58" t="s">
        <v>130</v>
      </c>
      <c r="D5161" s="61">
        <v>17270.599999999999</v>
      </c>
    </row>
    <row r="5162" spans="1:4" ht="13.5" x14ac:dyDescent="0.25">
      <c r="A5162" s="58">
        <v>98078</v>
      </c>
      <c r="B5162" s="58" t="s">
        <v>11385</v>
      </c>
      <c r="C5162" s="58" t="s">
        <v>130</v>
      </c>
      <c r="D5162" s="61">
        <v>4095.76</v>
      </c>
    </row>
    <row r="5163" spans="1:4" ht="13.5" x14ac:dyDescent="0.25">
      <c r="A5163" s="58">
        <v>98079</v>
      </c>
      <c r="B5163" s="58" t="s">
        <v>11386</v>
      </c>
      <c r="C5163" s="58" t="s">
        <v>130</v>
      </c>
      <c r="D5163" s="61">
        <v>7230.31</v>
      </c>
    </row>
    <row r="5164" spans="1:4" ht="13.5" x14ac:dyDescent="0.25">
      <c r="A5164" s="58">
        <v>98080</v>
      </c>
      <c r="B5164" s="58" t="s">
        <v>11387</v>
      </c>
      <c r="C5164" s="58" t="s">
        <v>130</v>
      </c>
      <c r="D5164" s="61">
        <v>9374.75</v>
      </c>
    </row>
    <row r="5165" spans="1:4" ht="13.5" x14ac:dyDescent="0.25">
      <c r="A5165" s="58">
        <v>98081</v>
      </c>
      <c r="B5165" s="58" t="s">
        <v>11388</v>
      </c>
      <c r="C5165" s="58" t="s">
        <v>130</v>
      </c>
      <c r="D5165" s="61">
        <v>13948.11</v>
      </c>
    </row>
    <row r="5166" spans="1:4" ht="13.5" x14ac:dyDescent="0.25">
      <c r="A5166" s="58">
        <v>98082</v>
      </c>
      <c r="B5166" s="58" t="s">
        <v>11389</v>
      </c>
      <c r="C5166" s="58" t="s">
        <v>130</v>
      </c>
      <c r="D5166" s="61">
        <v>3450.3</v>
      </c>
    </row>
    <row r="5167" spans="1:4" ht="13.5" x14ac:dyDescent="0.25">
      <c r="A5167" s="58">
        <v>98083</v>
      </c>
      <c r="B5167" s="58" t="s">
        <v>11390</v>
      </c>
      <c r="C5167" s="58" t="s">
        <v>130</v>
      </c>
      <c r="D5167" s="61">
        <v>4536.6400000000003</v>
      </c>
    </row>
    <row r="5168" spans="1:4" ht="13.5" x14ac:dyDescent="0.25">
      <c r="A5168" s="58">
        <v>98084</v>
      </c>
      <c r="B5168" s="58" t="s">
        <v>11391</v>
      </c>
      <c r="C5168" s="58" t="s">
        <v>130</v>
      </c>
      <c r="D5168" s="61">
        <v>6351.33</v>
      </c>
    </row>
    <row r="5169" spans="1:4" ht="13.5" x14ac:dyDescent="0.25">
      <c r="A5169" s="58">
        <v>98085</v>
      </c>
      <c r="B5169" s="58" t="s">
        <v>11392</v>
      </c>
      <c r="C5169" s="58" t="s">
        <v>130</v>
      </c>
      <c r="D5169" s="61">
        <v>8651.42</v>
      </c>
    </row>
    <row r="5170" spans="1:4" ht="13.5" x14ac:dyDescent="0.25">
      <c r="A5170" s="58">
        <v>98086</v>
      </c>
      <c r="B5170" s="58" t="s">
        <v>11393</v>
      </c>
      <c r="C5170" s="58" t="s">
        <v>130</v>
      </c>
      <c r="D5170" s="61">
        <v>9720.7199999999993</v>
      </c>
    </row>
    <row r="5171" spans="1:4" ht="13.5" x14ac:dyDescent="0.25">
      <c r="A5171" s="58">
        <v>98087</v>
      </c>
      <c r="B5171" s="58" t="s">
        <v>11394</v>
      </c>
      <c r="C5171" s="58" t="s">
        <v>130</v>
      </c>
      <c r="D5171" s="61">
        <v>10280.040000000001</v>
      </c>
    </row>
    <row r="5172" spans="1:4" ht="13.5" x14ac:dyDescent="0.25">
      <c r="A5172" s="58">
        <v>98088</v>
      </c>
      <c r="B5172" s="58" t="s">
        <v>11395</v>
      </c>
      <c r="C5172" s="58" t="s">
        <v>130</v>
      </c>
      <c r="D5172" s="61">
        <v>3054.09</v>
      </c>
    </row>
    <row r="5173" spans="1:4" ht="13.5" x14ac:dyDescent="0.25">
      <c r="A5173" s="58">
        <v>98089</v>
      </c>
      <c r="B5173" s="58" t="s">
        <v>11396</v>
      </c>
      <c r="C5173" s="58" t="s">
        <v>130</v>
      </c>
      <c r="D5173" s="61">
        <v>4928.5600000000004</v>
      </c>
    </row>
    <row r="5174" spans="1:4" ht="13.5" x14ac:dyDescent="0.25">
      <c r="A5174" s="58">
        <v>98090</v>
      </c>
      <c r="B5174" s="58" t="s">
        <v>11397</v>
      </c>
      <c r="C5174" s="58" t="s">
        <v>130</v>
      </c>
      <c r="D5174" s="61">
        <v>7894.13</v>
      </c>
    </row>
    <row r="5175" spans="1:4" ht="13.5" x14ac:dyDescent="0.25">
      <c r="A5175" s="58">
        <v>98091</v>
      </c>
      <c r="B5175" s="58" t="s">
        <v>11398</v>
      </c>
      <c r="C5175" s="58" t="s">
        <v>130</v>
      </c>
      <c r="D5175" s="61">
        <v>10394.66</v>
      </c>
    </row>
    <row r="5176" spans="1:4" ht="13.5" x14ac:dyDescent="0.25">
      <c r="A5176" s="58">
        <v>98092</v>
      </c>
      <c r="B5176" s="58" t="s">
        <v>11399</v>
      </c>
      <c r="C5176" s="58" t="s">
        <v>130</v>
      </c>
      <c r="D5176" s="61">
        <v>12166.02</v>
      </c>
    </row>
    <row r="5177" spans="1:4" ht="13.5" x14ac:dyDescent="0.25">
      <c r="A5177" s="58">
        <v>98093</v>
      </c>
      <c r="B5177" s="58" t="s">
        <v>11400</v>
      </c>
      <c r="C5177" s="58" t="s">
        <v>130</v>
      </c>
      <c r="D5177" s="61">
        <v>14418.94</v>
      </c>
    </row>
    <row r="5178" spans="1:4" ht="13.5" x14ac:dyDescent="0.25">
      <c r="A5178" s="58">
        <v>98094</v>
      </c>
      <c r="B5178" s="58" t="s">
        <v>11401</v>
      </c>
      <c r="C5178" s="58" t="s">
        <v>130</v>
      </c>
      <c r="D5178" s="61">
        <v>2416.02</v>
      </c>
    </row>
    <row r="5179" spans="1:4" ht="13.5" x14ac:dyDescent="0.25">
      <c r="A5179" s="58">
        <v>98099</v>
      </c>
      <c r="B5179" s="58" t="s">
        <v>11402</v>
      </c>
      <c r="C5179" s="58" t="s">
        <v>130</v>
      </c>
      <c r="D5179" s="61">
        <v>4153.92</v>
      </c>
    </row>
    <row r="5180" spans="1:4" ht="13.5" x14ac:dyDescent="0.25">
      <c r="A5180" s="58">
        <v>98100</v>
      </c>
      <c r="B5180" s="58" t="s">
        <v>11403</v>
      </c>
      <c r="C5180" s="58" t="s">
        <v>130</v>
      </c>
      <c r="D5180" s="61">
        <v>5522.36</v>
      </c>
    </row>
    <row r="5181" spans="1:4" ht="13.5" x14ac:dyDescent="0.25">
      <c r="A5181" s="58">
        <v>98101</v>
      </c>
      <c r="B5181" s="58" t="s">
        <v>11404</v>
      </c>
      <c r="C5181" s="58" t="s">
        <v>130</v>
      </c>
      <c r="D5181" s="61">
        <v>8209.65</v>
      </c>
    </row>
    <row r="5182" spans="1:4" ht="13.5" x14ac:dyDescent="0.25">
      <c r="A5182" s="58">
        <v>98109</v>
      </c>
      <c r="B5182" s="58" t="s">
        <v>11405</v>
      </c>
      <c r="C5182" s="58" t="s">
        <v>130</v>
      </c>
      <c r="D5182" s="60">
        <v>706.86</v>
      </c>
    </row>
    <row r="5183" spans="1:4" ht="13.5" x14ac:dyDescent="0.25">
      <c r="A5183" s="58">
        <v>98110</v>
      </c>
      <c r="B5183" s="58" t="s">
        <v>11406</v>
      </c>
      <c r="C5183" s="58" t="s">
        <v>130</v>
      </c>
      <c r="D5183" s="60">
        <v>273.14</v>
      </c>
    </row>
    <row r="5184" spans="1:4" ht="13.5" x14ac:dyDescent="0.25">
      <c r="A5184" s="58">
        <v>98111</v>
      </c>
      <c r="B5184" s="58" t="s">
        <v>1287</v>
      </c>
      <c r="C5184" s="58" t="s">
        <v>130</v>
      </c>
      <c r="D5184" s="60">
        <v>37.64</v>
      </c>
    </row>
    <row r="5185" spans="1:4" ht="13.5" x14ac:dyDescent="0.25">
      <c r="A5185" s="58">
        <v>98112</v>
      </c>
      <c r="B5185" s="58" t="s">
        <v>11407</v>
      </c>
      <c r="C5185" s="58" t="s">
        <v>130</v>
      </c>
      <c r="D5185" s="60">
        <v>80.98</v>
      </c>
    </row>
    <row r="5186" spans="1:4" ht="13.5" x14ac:dyDescent="0.25">
      <c r="A5186" s="58">
        <v>98114</v>
      </c>
      <c r="B5186" s="58" t="s">
        <v>11408</v>
      </c>
      <c r="C5186" s="58" t="s">
        <v>130</v>
      </c>
      <c r="D5186" s="60">
        <v>689.69</v>
      </c>
    </row>
    <row r="5187" spans="1:4" ht="13.5" x14ac:dyDescent="0.25">
      <c r="A5187" s="58">
        <v>98115</v>
      </c>
      <c r="B5187" s="58" t="s">
        <v>11409</v>
      </c>
      <c r="C5187" s="58" t="s">
        <v>130</v>
      </c>
      <c r="D5187" s="60">
        <v>93.25</v>
      </c>
    </row>
    <row r="5188" spans="1:4" ht="13.5" x14ac:dyDescent="0.25">
      <c r="A5188" s="58">
        <v>89957</v>
      </c>
      <c r="B5188" s="58" t="s">
        <v>181</v>
      </c>
      <c r="C5188" s="58" t="s">
        <v>130</v>
      </c>
      <c r="D5188" s="60">
        <v>120.2</v>
      </c>
    </row>
    <row r="5189" spans="1:4" ht="13.5" x14ac:dyDescent="0.25">
      <c r="A5189" s="58">
        <v>89959</v>
      </c>
      <c r="B5189" s="58" t="s">
        <v>11410</v>
      </c>
      <c r="C5189" s="58" t="s">
        <v>130</v>
      </c>
      <c r="D5189" s="60">
        <v>207.61</v>
      </c>
    </row>
    <row r="5190" spans="1:4" ht="13.5" x14ac:dyDescent="0.25">
      <c r="A5190" s="58">
        <v>89349</v>
      </c>
      <c r="B5190" s="58" t="s">
        <v>11411</v>
      </c>
      <c r="C5190" s="58" t="s">
        <v>130</v>
      </c>
      <c r="D5190" s="60">
        <v>26.95</v>
      </c>
    </row>
    <row r="5191" spans="1:4" ht="13.5" x14ac:dyDescent="0.25">
      <c r="A5191" s="58">
        <v>89351</v>
      </c>
      <c r="B5191" s="58" t="s">
        <v>11412</v>
      </c>
      <c r="C5191" s="58" t="s">
        <v>130</v>
      </c>
      <c r="D5191" s="60">
        <v>33.119999999999997</v>
      </c>
    </row>
    <row r="5192" spans="1:4" ht="13.5" x14ac:dyDescent="0.25">
      <c r="A5192" s="58">
        <v>89352</v>
      </c>
      <c r="B5192" s="58" t="s">
        <v>11413</v>
      </c>
      <c r="C5192" s="58" t="s">
        <v>130</v>
      </c>
      <c r="D5192" s="60">
        <v>36.85</v>
      </c>
    </row>
    <row r="5193" spans="1:4" ht="13.5" x14ac:dyDescent="0.25">
      <c r="A5193" s="58">
        <v>89353</v>
      </c>
      <c r="B5193" s="58" t="s">
        <v>11414</v>
      </c>
      <c r="C5193" s="58" t="s">
        <v>130</v>
      </c>
      <c r="D5193" s="60">
        <v>40.21</v>
      </c>
    </row>
    <row r="5194" spans="1:4" ht="13.5" x14ac:dyDescent="0.25">
      <c r="A5194" s="58">
        <v>89354</v>
      </c>
      <c r="B5194" s="58" t="s">
        <v>11415</v>
      </c>
      <c r="C5194" s="58" t="s">
        <v>130</v>
      </c>
      <c r="D5194" s="60">
        <v>525.36</v>
      </c>
    </row>
    <row r="5195" spans="1:4" ht="13.5" x14ac:dyDescent="0.25">
      <c r="A5195" s="58">
        <v>89969</v>
      </c>
      <c r="B5195" s="58" t="s">
        <v>11416</v>
      </c>
      <c r="C5195" s="58" t="s">
        <v>130</v>
      </c>
      <c r="D5195" s="60">
        <v>40.53</v>
      </c>
    </row>
    <row r="5196" spans="1:4" ht="13.5" x14ac:dyDescent="0.25">
      <c r="A5196" s="58">
        <v>89970</v>
      </c>
      <c r="B5196" s="58" t="s">
        <v>182</v>
      </c>
      <c r="C5196" s="58" t="s">
        <v>130</v>
      </c>
      <c r="D5196" s="60">
        <v>44.5</v>
      </c>
    </row>
    <row r="5197" spans="1:4" ht="13.5" x14ac:dyDescent="0.25">
      <c r="A5197" s="58">
        <v>89971</v>
      </c>
      <c r="B5197" s="58" t="s">
        <v>11417</v>
      </c>
      <c r="C5197" s="58" t="s">
        <v>130</v>
      </c>
      <c r="D5197" s="60">
        <v>46.09</v>
      </c>
    </row>
    <row r="5198" spans="1:4" ht="13.5" x14ac:dyDescent="0.25">
      <c r="A5198" s="58">
        <v>89972</v>
      </c>
      <c r="B5198" s="58" t="s">
        <v>11418</v>
      </c>
      <c r="C5198" s="58" t="s">
        <v>130</v>
      </c>
      <c r="D5198" s="60">
        <v>50.97</v>
      </c>
    </row>
    <row r="5199" spans="1:4" ht="13.5" x14ac:dyDescent="0.25">
      <c r="A5199" s="58">
        <v>89973</v>
      </c>
      <c r="B5199" s="58" t="s">
        <v>11419</v>
      </c>
      <c r="C5199" s="58" t="s">
        <v>130</v>
      </c>
      <c r="D5199" s="60">
        <v>719.18</v>
      </c>
    </row>
    <row r="5200" spans="1:4" ht="13.5" x14ac:dyDescent="0.25">
      <c r="A5200" s="58">
        <v>89974</v>
      </c>
      <c r="B5200" s="58" t="s">
        <v>11420</v>
      </c>
      <c r="C5200" s="58" t="s">
        <v>130</v>
      </c>
      <c r="D5200" s="60">
        <v>276.83</v>
      </c>
    </row>
    <row r="5201" spans="1:4" ht="13.5" x14ac:dyDescent="0.25">
      <c r="A5201" s="58">
        <v>89984</v>
      </c>
      <c r="B5201" s="58" t="s">
        <v>11421</v>
      </c>
      <c r="C5201" s="58" t="s">
        <v>130</v>
      </c>
      <c r="D5201" s="60">
        <v>86.94</v>
      </c>
    </row>
    <row r="5202" spans="1:4" ht="13.5" x14ac:dyDescent="0.25">
      <c r="A5202" s="58">
        <v>89985</v>
      </c>
      <c r="B5202" s="58" t="s">
        <v>11422</v>
      </c>
      <c r="C5202" s="58" t="s">
        <v>130</v>
      </c>
      <c r="D5202" s="60">
        <v>91.12</v>
      </c>
    </row>
    <row r="5203" spans="1:4" ht="13.5" x14ac:dyDescent="0.25">
      <c r="A5203" s="58">
        <v>89986</v>
      </c>
      <c r="B5203" s="58" t="s">
        <v>11423</v>
      </c>
      <c r="C5203" s="58" t="s">
        <v>130</v>
      </c>
      <c r="D5203" s="60">
        <v>84.66</v>
      </c>
    </row>
    <row r="5204" spans="1:4" ht="13.5" x14ac:dyDescent="0.25">
      <c r="A5204" s="58">
        <v>89987</v>
      </c>
      <c r="B5204" s="58" t="s">
        <v>886</v>
      </c>
      <c r="C5204" s="58" t="s">
        <v>130</v>
      </c>
      <c r="D5204" s="60">
        <v>96.09</v>
      </c>
    </row>
    <row r="5205" spans="1:4" ht="13.5" x14ac:dyDescent="0.25">
      <c r="A5205" s="58">
        <v>90371</v>
      </c>
      <c r="B5205" s="58" t="s">
        <v>11424</v>
      </c>
      <c r="C5205" s="58" t="s">
        <v>130</v>
      </c>
      <c r="D5205" s="60">
        <v>28.13</v>
      </c>
    </row>
    <row r="5206" spans="1:4" ht="13.5" x14ac:dyDescent="0.25">
      <c r="A5206" s="58">
        <v>94489</v>
      </c>
      <c r="B5206" s="58" t="s">
        <v>11425</v>
      </c>
      <c r="C5206" s="58" t="s">
        <v>130</v>
      </c>
      <c r="D5206" s="60">
        <v>28.57</v>
      </c>
    </row>
    <row r="5207" spans="1:4" ht="13.5" x14ac:dyDescent="0.25">
      <c r="A5207" s="58">
        <v>94490</v>
      </c>
      <c r="B5207" s="58" t="s">
        <v>11426</v>
      </c>
      <c r="C5207" s="58" t="s">
        <v>130</v>
      </c>
      <c r="D5207" s="60">
        <v>42.74</v>
      </c>
    </row>
    <row r="5208" spans="1:4" ht="13.5" x14ac:dyDescent="0.25">
      <c r="A5208" s="58">
        <v>94491</v>
      </c>
      <c r="B5208" s="58" t="s">
        <v>11427</v>
      </c>
      <c r="C5208" s="58" t="s">
        <v>130</v>
      </c>
      <c r="D5208" s="60">
        <v>58.17</v>
      </c>
    </row>
    <row r="5209" spans="1:4" ht="13.5" x14ac:dyDescent="0.25">
      <c r="A5209" s="58">
        <v>94492</v>
      </c>
      <c r="B5209" s="58" t="s">
        <v>11428</v>
      </c>
      <c r="C5209" s="58" t="s">
        <v>130</v>
      </c>
      <c r="D5209" s="60">
        <v>59.84</v>
      </c>
    </row>
    <row r="5210" spans="1:4" ht="13.5" x14ac:dyDescent="0.25">
      <c r="A5210" s="58">
        <v>94493</v>
      </c>
      <c r="B5210" s="58" t="s">
        <v>11429</v>
      </c>
      <c r="C5210" s="58" t="s">
        <v>130</v>
      </c>
      <c r="D5210" s="60">
        <v>109.71</v>
      </c>
    </row>
    <row r="5211" spans="1:4" ht="13.5" x14ac:dyDescent="0.25">
      <c r="A5211" s="58">
        <v>94495</v>
      </c>
      <c r="B5211" s="58" t="s">
        <v>11430</v>
      </c>
      <c r="C5211" s="58" t="s">
        <v>130</v>
      </c>
      <c r="D5211" s="60">
        <v>62.46</v>
      </c>
    </row>
    <row r="5212" spans="1:4" ht="13.5" x14ac:dyDescent="0.25">
      <c r="A5212" s="58">
        <v>94496</v>
      </c>
      <c r="B5212" s="58" t="s">
        <v>11431</v>
      </c>
      <c r="C5212" s="58" t="s">
        <v>130</v>
      </c>
      <c r="D5212" s="60">
        <v>85.13</v>
      </c>
    </row>
    <row r="5213" spans="1:4" ht="13.5" x14ac:dyDescent="0.25">
      <c r="A5213" s="58">
        <v>94497</v>
      </c>
      <c r="B5213" s="58" t="s">
        <v>11432</v>
      </c>
      <c r="C5213" s="58" t="s">
        <v>130</v>
      </c>
      <c r="D5213" s="60">
        <v>107.74</v>
      </c>
    </row>
    <row r="5214" spans="1:4" ht="13.5" x14ac:dyDescent="0.25">
      <c r="A5214" s="58">
        <v>94498</v>
      </c>
      <c r="B5214" s="58" t="s">
        <v>11433</v>
      </c>
      <c r="C5214" s="58" t="s">
        <v>130</v>
      </c>
      <c r="D5214" s="60">
        <v>149.01</v>
      </c>
    </row>
    <row r="5215" spans="1:4" ht="13.5" x14ac:dyDescent="0.25">
      <c r="A5215" s="58">
        <v>94499</v>
      </c>
      <c r="B5215" s="58" t="s">
        <v>11434</v>
      </c>
      <c r="C5215" s="58" t="s">
        <v>130</v>
      </c>
      <c r="D5215" s="60">
        <v>299.2</v>
      </c>
    </row>
    <row r="5216" spans="1:4" ht="13.5" x14ac:dyDescent="0.25">
      <c r="A5216" s="58">
        <v>94500</v>
      </c>
      <c r="B5216" s="58" t="s">
        <v>11435</v>
      </c>
      <c r="C5216" s="58" t="s">
        <v>130</v>
      </c>
      <c r="D5216" s="60">
        <v>362.94</v>
      </c>
    </row>
    <row r="5217" spans="1:4" ht="13.5" x14ac:dyDescent="0.25">
      <c r="A5217" s="58">
        <v>94501</v>
      </c>
      <c r="B5217" s="58" t="s">
        <v>11436</v>
      </c>
      <c r="C5217" s="58" t="s">
        <v>130</v>
      </c>
      <c r="D5217" s="60">
        <v>738.11</v>
      </c>
    </row>
    <row r="5218" spans="1:4" ht="13.5" x14ac:dyDescent="0.25">
      <c r="A5218" s="58">
        <v>94792</v>
      </c>
      <c r="B5218" s="58" t="s">
        <v>11437</v>
      </c>
      <c r="C5218" s="58" t="s">
        <v>130</v>
      </c>
      <c r="D5218" s="60">
        <v>117.2</v>
      </c>
    </row>
    <row r="5219" spans="1:4" ht="13.5" x14ac:dyDescent="0.25">
      <c r="A5219" s="58">
        <v>94793</v>
      </c>
      <c r="B5219" s="58" t="s">
        <v>11438</v>
      </c>
      <c r="C5219" s="58" t="s">
        <v>130</v>
      </c>
      <c r="D5219" s="60">
        <v>161.13</v>
      </c>
    </row>
    <row r="5220" spans="1:4" ht="13.5" x14ac:dyDescent="0.25">
      <c r="A5220" s="58">
        <v>94794</v>
      </c>
      <c r="B5220" s="58" t="s">
        <v>11439</v>
      </c>
      <c r="C5220" s="58" t="s">
        <v>130</v>
      </c>
      <c r="D5220" s="60">
        <v>170.34</v>
      </c>
    </row>
    <row r="5221" spans="1:4" ht="13.5" x14ac:dyDescent="0.25">
      <c r="A5221" s="58">
        <v>94795</v>
      </c>
      <c r="B5221" s="58" t="s">
        <v>11440</v>
      </c>
      <c r="C5221" s="58" t="s">
        <v>130</v>
      </c>
      <c r="D5221" s="60">
        <v>32.4</v>
      </c>
    </row>
    <row r="5222" spans="1:4" ht="13.5" x14ac:dyDescent="0.25">
      <c r="A5222" s="58">
        <v>94796</v>
      </c>
      <c r="B5222" s="58" t="s">
        <v>11441</v>
      </c>
      <c r="C5222" s="58" t="s">
        <v>130</v>
      </c>
      <c r="D5222" s="60">
        <v>37.14</v>
      </c>
    </row>
    <row r="5223" spans="1:4" ht="13.5" x14ac:dyDescent="0.25">
      <c r="A5223" s="58">
        <v>94797</v>
      </c>
      <c r="B5223" s="58" t="s">
        <v>11442</v>
      </c>
      <c r="C5223" s="58" t="s">
        <v>130</v>
      </c>
      <c r="D5223" s="60">
        <v>76.95</v>
      </c>
    </row>
    <row r="5224" spans="1:4" ht="13.5" x14ac:dyDescent="0.25">
      <c r="A5224" s="58">
        <v>94798</v>
      </c>
      <c r="B5224" s="58" t="s">
        <v>11443</v>
      </c>
      <c r="C5224" s="58" t="s">
        <v>130</v>
      </c>
      <c r="D5224" s="60">
        <v>127.66</v>
      </c>
    </row>
    <row r="5225" spans="1:4" ht="13.5" x14ac:dyDescent="0.25">
      <c r="A5225" s="58">
        <v>94799</v>
      </c>
      <c r="B5225" s="58" t="s">
        <v>11444</v>
      </c>
      <c r="C5225" s="58" t="s">
        <v>130</v>
      </c>
      <c r="D5225" s="60">
        <v>156.74</v>
      </c>
    </row>
    <row r="5226" spans="1:4" ht="13.5" x14ac:dyDescent="0.25">
      <c r="A5226" s="58">
        <v>94800</v>
      </c>
      <c r="B5226" s="58" t="s">
        <v>11445</v>
      </c>
      <c r="C5226" s="58" t="s">
        <v>130</v>
      </c>
      <c r="D5226" s="60">
        <v>201.22</v>
      </c>
    </row>
    <row r="5227" spans="1:4" ht="13.5" x14ac:dyDescent="0.25">
      <c r="A5227" s="58">
        <v>95248</v>
      </c>
      <c r="B5227" s="58" t="s">
        <v>11446</v>
      </c>
      <c r="C5227" s="58" t="s">
        <v>130</v>
      </c>
      <c r="D5227" s="60">
        <v>53.82</v>
      </c>
    </row>
    <row r="5228" spans="1:4" ht="13.5" x14ac:dyDescent="0.25">
      <c r="A5228" s="58">
        <v>95249</v>
      </c>
      <c r="B5228" s="58" t="s">
        <v>11447</v>
      </c>
      <c r="C5228" s="58" t="s">
        <v>130</v>
      </c>
      <c r="D5228" s="60">
        <v>63.18</v>
      </c>
    </row>
    <row r="5229" spans="1:4" ht="13.5" x14ac:dyDescent="0.25">
      <c r="A5229" s="58">
        <v>95250</v>
      </c>
      <c r="B5229" s="58" t="s">
        <v>11448</v>
      </c>
      <c r="C5229" s="58" t="s">
        <v>130</v>
      </c>
      <c r="D5229" s="60">
        <v>85.28</v>
      </c>
    </row>
    <row r="5230" spans="1:4" ht="13.5" x14ac:dyDescent="0.25">
      <c r="A5230" s="58">
        <v>95251</v>
      </c>
      <c r="B5230" s="58" t="s">
        <v>11449</v>
      </c>
      <c r="C5230" s="58" t="s">
        <v>130</v>
      </c>
      <c r="D5230" s="60">
        <v>126.36</v>
      </c>
    </row>
    <row r="5231" spans="1:4" ht="13.5" x14ac:dyDescent="0.25">
      <c r="A5231" s="58">
        <v>95252</v>
      </c>
      <c r="B5231" s="58" t="s">
        <v>11450</v>
      </c>
      <c r="C5231" s="58" t="s">
        <v>130</v>
      </c>
      <c r="D5231" s="60">
        <v>152.99</v>
      </c>
    </row>
    <row r="5232" spans="1:4" ht="13.5" x14ac:dyDescent="0.25">
      <c r="A5232" s="58">
        <v>95253</v>
      </c>
      <c r="B5232" s="58" t="s">
        <v>11451</v>
      </c>
      <c r="C5232" s="58" t="s">
        <v>130</v>
      </c>
      <c r="D5232" s="60">
        <v>233.31</v>
      </c>
    </row>
    <row r="5233" spans="1:4" ht="13.5" x14ac:dyDescent="0.25">
      <c r="A5233" s="58">
        <v>99619</v>
      </c>
      <c r="B5233" s="58" t="s">
        <v>890</v>
      </c>
      <c r="C5233" s="58" t="s">
        <v>130</v>
      </c>
      <c r="D5233" s="60">
        <v>90.23</v>
      </c>
    </row>
    <row r="5234" spans="1:4" ht="13.5" x14ac:dyDescent="0.25">
      <c r="A5234" s="58">
        <v>99620</v>
      </c>
      <c r="B5234" s="58" t="s">
        <v>11452</v>
      </c>
      <c r="C5234" s="58" t="s">
        <v>130</v>
      </c>
      <c r="D5234" s="60">
        <v>122.57</v>
      </c>
    </row>
    <row r="5235" spans="1:4" ht="13.5" x14ac:dyDescent="0.25">
      <c r="A5235" s="58">
        <v>99621</v>
      </c>
      <c r="B5235" s="58" t="s">
        <v>11453</v>
      </c>
      <c r="C5235" s="58" t="s">
        <v>130</v>
      </c>
      <c r="D5235" s="60">
        <v>182.7</v>
      </c>
    </row>
    <row r="5236" spans="1:4" ht="13.5" x14ac:dyDescent="0.25">
      <c r="A5236" s="58">
        <v>99622</v>
      </c>
      <c r="B5236" s="58" t="s">
        <v>11454</v>
      </c>
      <c r="C5236" s="58" t="s">
        <v>130</v>
      </c>
      <c r="D5236" s="60">
        <v>205.61</v>
      </c>
    </row>
    <row r="5237" spans="1:4" ht="13.5" x14ac:dyDescent="0.25">
      <c r="A5237" s="58">
        <v>99623</v>
      </c>
      <c r="B5237" s="58" t="s">
        <v>11455</v>
      </c>
      <c r="C5237" s="58" t="s">
        <v>130</v>
      </c>
      <c r="D5237" s="60">
        <v>286.91000000000003</v>
      </c>
    </row>
    <row r="5238" spans="1:4" ht="13.5" x14ac:dyDescent="0.25">
      <c r="A5238" s="58">
        <v>99624</v>
      </c>
      <c r="B5238" s="58" t="s">
        <v>11456</v>
      </c>
      <c r="C5238" s="58" t="s">
        <v>130</v>
      </c>
      <c r="D5238" s="60">
        <v>409.05</v>
      </c>
    </row>
    <row r="5239" spans="1:4" ht="13.5" x14ac:dyDescent="0.25">
      <c r="A5239" s="58">
        <v>99625</v>
      </c>
      <c r="B5239" s="58" t="s">
        <v>11457</v>
      </c>
      <c r="C5239" s="58" t="s">
        <v>130</v>
      </c>
      <c r="D5239" s="60">
        <v>562.65</v>
      </c>
    </row>
    <row r="5240" spans="1:4" ht="13.5" x14ac:dyDescent="0.25">
      <c r="A5240" s="58">
        <v>99626</v>
      </c>
      <c r="B5240" s="58" t="s">
        <v>11458</v>
      </c>
      <c r="C5240" s="58" t="s">
        <v>130</v>
      </c>
      <c r="D5240" s="60">
        <v>866.41</v>
      </c>
    </row>
    <row r="5241" spans="1:4" ht="13.5" x14ac:dyDescent="0.25">
      <c r="A5241" s="58">
        <v>99627</v>
      </c>
      <c r="B5241" s="58" t="s">
        <v>11459</v>
      </c>
      <c r="C5241" s="58" t="s">
        <v>130</v>
      </c>
      <c r="D5241" s="60">
        <v>54.44</v>
      </c>
    </row>
    <row r="5242" spans="1:4" ht="13.5" x14ac:dyDescent="0.25">
      <c r="A5242" s="58">
        <v>99628</v>
      </c>
      <c r="B5242" s="58" t="s">
        <v>11460</v>
      </c>
      <c r="C5242" s="58" t="s">
        <v>130</v>
      </c>
      <c r="D5242" s="60">
        <v>59.4</v>
      </c>
    </row>
    <row r="5243" spans="1:4" ht="13.5" x14ac:dyDescent="0.25">
      <c r="A5243" s="58">
        <v>99629</v>
      </c>
      <c r="B5243" s="58" t="s">
        <v>11461</v>
      </c>
      <c r="C5243" s="58" t="s">
        <v>130</v>
      </c>
      <c r="D5243" s="60">
        <v>66</v>
      </c>
    </row>
    <row r="5244" spans="1:4" ht="13.5" x14ac:dyDescent="0.25">
      <c r="A5244" s="58">
        <v>99630</v>
      </c>
      <c r="B5244" s="58" t="s">
        <v>11462</v>
      </c>
      <c r="C5244" s="58" t="s">
        <v>130</v>
      </c>
      <c r="D5244" s="60">
        <v>98.21</v>
      </c>
    </row>
    <row r="5245" spans="1:4" ht="13.5" x14ac:dyDescent="0.25">
      <c r="A5245" s="58">
        <v>99631</v>
      </c>
      <c r="B5245" s="58" t="s">
        <v>11463</v>
      </c>
      <c r="C5245" s="58" t="s">
        <v>130</v>
      </c>
      <c r="D5245" s="60">
        <v>114.29</v>
      </c>
    </row>
    <row r="5246" spans="1:4" ht="13.5" x14ac:dyDescent="0.25">
      <c r="A5246" s="58">
        <v>99632</v>
      </c>
      <c r="B5246" s="58" t="s">
        <v>11464</v>
      </c>
      <c r="C5246" s="58" t="s">
        <v>130</v>
      </c>
      <c r="D5246" s="60">
        <v>164.8</v>
      </c>
    </row>
    <row r="5247" spans="1:4" ht="13.5" x14ac:dyDescent="0.25">
      <c r="A5247" s="58">
        <v>99633</v>
      </c>
      <c r="B5247" s="58" t="s">
        <v>11465</v>
      </c>
      <c r="C5247" s="58" t="s">
        <v>130</v>
      </c>
      <c r="D5247" s="60">
        <v>353.73</v>
      </c>
    </row>
    <row r="5248" spans="1:4" ht="13.5" x14ac:dyDescent="0.25">
      <c r="A5248" s="58">
        <v>99634</v>
      </c>
      <c r="B5248" s="58" t="s">
        <v>11466</v>
      </c>
      <c r="C5248" s="58" t="s">
        <v>130</v>
      </c>
      <c r="D5248" s="60">
        <v>603.54</v>
      </c>
    </row>
    <row r="5249" spans="1:4" ht="13.5" x14ac:dyDescent="0.25">
      <c r="A5249" s="58">
        <v>99635</v>
      </c>
      <c r="B5249" s="58" t="s">
        <v>11467</v>
      </c>
      <c r="C5249" s="58" t="s">
        <v>130</v>
      </c>
      <c r="D5249" s="60">
        <v>359.84</v>
      </c>
    </row>
    <row r="5250" spans="1:4" ht="13.5" x14ac:dyDescent="0.25">
      <c r="A5250" s="58">
        <v>103008</v>
      </c>
      <c r="B5250" s="58" t="s">
        <v>11468</v>
      </c>
      <c r="C5250" s="58" t="s">
        <v>130</v>
      </c>
      <c r="D5250" s="60">
        <v>73.709999999999994</v>
      </c>
    </row>
    <row r="5251" spans="1:4" ht="13.5" x14ac:dyDescent="0.25">
      <c r="A5251" s="58">
        <v>103009</v>
      </c>
      <c r="B5251" s="58" t="s">
        <v>11469</v>
      </c>
      <c r="C5251" s="58" t="s">
        <v>130</v>
      </c>
      <c r="D5251" s="60">
        <v>260.52999999999997</v>
      </c>
    </row>
    <row r="5252" spans="1:4" ht="13.5" x14ac:dyDescent="0.25">
      <c r="A5252" s="58">
        <v>103010</v>
      </c>
      <c r="B5252" s="58" t="s">
        <v>11470</v>
      </c>
      <c r="C5252" s="58" t="s">
        <v>130</v>
      </c>
      <c r="D5252" s="60">
        <v>55.89</v>
      </c>
    </row>
    <row r="5253" spans="1:4" ht="13.5" x14ac:dyDescent="0.25">
      <c r="A5253" s="58">
        <v>103011</v>
      </c>
      <c r="B5253" s="58" t="s">
        <v>11471</v>
      </c>
      <c r="C5253" s="58" t="s">
        <v>130</v>
      </c>
      <c r="D5253" s="60">
        <v>62.32</v>
      </c>
    </row>
    <row r="5254" spans="1:4" ht="13.5" x14ac:dyDescent="0.25">
      <c r="A5254" s="58">
        <v>103012</v>
      </c>
      <c r="B5254" s="58" t="s">
        <v>11472</v>
      </c>
      <c r="C5254" s="58" t="s">
        <v>130</v>
      </c>
      <c r="D5254" s="60">
        <v>98.28</v>
      </c>
    </row>
    <row r="5255" spans="1:4" ht="13.5" x14ac:dyDescent="0.25">
      <c r="A5255" s="58">
        <v>103013</v>
      </c>
      <c r="B5255" s="58" t="s">
        <v>11473</v>
      </c>
      <c r="C5255" s="58" t="s">
        <v>130</v>
      </c>
      <c r="D5255" s="60">
        <v>105.8</v>
      </c>
    </row>
    <row r="5256" spans="1:4" ht="13.5" x14ac:dyDescent="0.25">
      <c r="A5256" s="58">
        <v>103014</v>
      </c>
      <c r="B5256" s="58" t="s">
        <v>11474</v>
      </c>
      <c r="C5256" s="58" t="s">
        <v>130</v>
      </c>
      <c r="D5256" s="60">
        <v>159.1</v>
      </c>
    </row>
    <row r="5257" spans="1:4" ht="13.5" x14ac:dyDescent="0.25">
      <c r="A5257" s="58">
        <v>103015</v>
      </c>
      <c r="B5257" s="58" t="s">
        <v>11475</v>
      </c>
      <c r="C5257" s="58" t="s">
        <v>130</v>
      </c>
      <c r="D5257" s="60">
        <v>281.33999999999997</v>
      </c>
    </row>
    <row r="5258" spans="1:4" ht="13.5" x14ac:dyDescent="0.25">
      <c r="A5258" s="58">
        <v>103016</v>
      </c>
      <c r="B5258" s="58" t="s">
        <v>11476</v>
      </c>
      <c r="C5258" s="58" t="s">
        <v>130</v>
      </c>
      <c r="D5258" s="60">
        <v>384.62</v>
      </c>
    </row>
    <row r="5259" spans="1:4" ht="13.5" x14ac:dyDescent="0.25">
      <c r="A5259" s="58">
        <v>103017</v>
      </c>
      <c r="B5259" s="58" t="s">
        <v>11477</v>
      </c>
      <c r="C5259" s="58" t="s">
        <v>130</v>
      </c>
      <c r="D5259" s="60">
        <v>671.43</v>
      </c>
    </row>
    <row r="5260" spans="1:4" ht="13.5" x14ac:dyDescent="0.25">
      <c r="A5260" s="58">
        <v>103018</v>
      </c>
      <c r="B5260" s="58" t="s">
        <v>11478</v>
      </c>
      <c r="C5260" s="58" t="s">
        <v>130</v>
      </c>
      <c r="D5260" s="60">
        <v>293.57</v>
      </c>
    </row>
    <row r="5261" spans="1:4" ht="13.5" x14ac:dyDescent="0.25">
      <c r="A5261" s="58">
        <v>103019</v>
      </c>
      <c r="B5261" s="58" t="s">
        <v>11479</v>
      </c>
      <c r="C5261" s="58" t="s">
        <v>130</v>
      </c>
      <c r="D5261" s="60">
        <v>217.31</v>
      </c>
    </row>
    <row r="5262" spans="1:4" ht="13.5" x14ac:dyDescent="0.25">
      <c r="A5262" s="58">
        <v>103029</v>
      </c>
      <c r="B5262" s="58" t="s">
        <v>11480</v>
      </c>
      <c r="C5262" s="58" t="s">
        <v>130</v>
      </c>
      <c r="D5262" s="60">
        <v>46.14</v>
      </c>
    </row>
    <row r="5263" spans="1:4" ht="13.5" x14ac:dyDescent="0.25">
      <c r="A5263" s="58">
        <v>103036</v>
      </c>
      <c r="B5263" s="58" t="s">
        <v>11481</v>
      </c>
      <c r="C5263" s="58" t="s">
        <v>130</v>
      </c>
      <c r="D5263" s="60">
        <v>22.7</v>
      </c>
    </row>
    <row r="5264" spans="1:4" ht="13.5" x14ac:dyDescent="0.25">
      <c r="A5264" s="58">
        <v>103037</v>
      </c>
      <c r="B5264" s="58" t="s">
        <v>11482</v>
      </c>
      <c r="C5264" s="58" t="s">
        <v>130</v>
      </c>
      <c r="D5264" s="60">
        <v>44.66</v>
      </c>
    </row>
    <row r="5265" spans="1:4" ht="13.5" x14ac:dyDescent="0.25">
      <c r="A5265" s="58">
        <v>103038</v>
      </c>
      <c r="B5265" s="58" t="s">
        <v>11483</v>
      </c>
      <c r="C5265" s="58" t="s">
        <v>130</v>
      </c>
      <c r="D5265" s="60">
        <v>59.79</v>
      </c>
    </row>
    <row r="5266" spans="1:4" ht="13.5" x14ac:dyDescent="0.25">
      <c r="A5266" s="58">
        <v>103039</v>
      </c>
      <c r="B5266" s="58" t="s">
        <v>11484</v>
      </c>
      <c r="C5266" s="58" t="s">
        <v>130</v>
      </c>
      <c r="D5266" s="60">
        <v>64.739999999999995</v>
      </c>
    </row>
    <row r="5267" spans="1:4" ht="13.5" x14ac:dyDescent="0.25">
      <c r="A5267" s="58">
        <v>103040</v>
      </c>
      <c r="B5267" s="58" t="s">
        <v>11485</v>
      </c>
      <c r="C5267" s="58" t="s">
        <v>130</v>
      </c>
      <c r="D5267" s="60">
        <v>96.61</v>
      </c>
    </row>
    <row r="5268" spans="1:4" ht="13.5" x14ac:dyDescent="0.25">
      <c r="A5268" s="58">
        <v>103041</v>
      </c>
      <c r="B5268" s="58" t="s">
        <v>11486</v>
      </c>
      <c r="C5268" s="58" t="s">
        <v>130</v>
      </c>
      <c r="D5268" s="60">
        <v>18.829999999999998</v>
      </c>
    </row>
    <row r="5269" spans="1:4" ht="13.5" x14ac:dyDescent="0.25">
      <c r="A5269" s="58">
        <v>103042</v>
      </c>
      <c r="B5269" s="58" t="s">
        <v>11487</v>
      </c>
      <c r="C5269" s="58" t="s">
        <v>130</v>
      </c>
      <c r="D5269" s="60">
        <v>23.13</v>
      </c>
    </row>
    <row r="5270" spans="1:4" ht="13.5" x14ac:dyDescent="0.25">
      <c r="A5270" s="58">
        <v>103043</v>
      </c>
      <c r="B5270" s="58" t="s">
        <v>11488</v>
      </c>
      <c r="C5270" s="58" t="s">
        <v>130</v>
      </c>
      <c r="D5270" s="60">
        <v>21.83</v>
      </c>
    </row>
    <row r="5271" spans="1:4" ht="13.5" x14ac:dyDescent="0.25">
      <c r="A5271" s="58">
        <v>103044</v>
      </c>
      <c r="B5271" s="58" t="s">
        <v>11489</v>
      </c>
      <c r="C5271" s="58" t="s">
        <v>130</v>
      </c>
      <c r="D5271" s="60">
        <v>29.36</v>
      </c>
    </row>
    <row r="5272" spans="1:4" ht="13.5" x14ac:dyDescent="0.25">
      <c r="A5272" s="58">
        <v>103045</v>
      </c>
      <c r="B5272" s="58" t="s">
        <v>11490</v>
      </c>
      <c r="C5272" s="58" t="s">
        <v>130</v>
      </c>
      <c r="D5272" s="60">
        <v>8.99</v>
      </c>
    </row>
    <row r="5273" spans="1:4" ht="13.5" x14ac:dyDescent="0.25">
      <c r="A5273" s="58">
        <v>103046</v>
      </c>
      <c r="B5273" s="58" t="s">
        <v>11491</v>
      </c>
      <c r="C5273" s="58" t="s">
        <v>130</v>
      </c>
      <c r="D5273" s="60">
        <v>21.87</v>
      </c>
    </row>
    <row r="5274" spans="1:4" ht="13.5" x14ac:dyDescent="0.25">
      <c r="A5274" s="58">
        <v>103047</v>
      </c>
      <c r="B5274" s="58" t="s">
        <v>11492</v>
      </c>
      <c r="C5274" s="58" t="s">
        <v>130</v>
      </c>
      <c r="D5274" s="60">
        <v>23.05</v>
      </c>
    </row>
    <row r="5275" spans="1:4" ht="13.5" x14ac:dyDescent="0.25">
      <c r="A5275" s="58">
        <v>103048</v>
      </c>
      <c r="B5275" s="58" t="s">
        <v>11493</v>
      </c>
      <c r="C5275" s="58" t="s">
        <v>130</v>
      </c>
      <c r="D5275" s="60">
        <v>17.100000000000001</v>
      </c>
    </row>
    <row r="5276" spans="1:4" ht="13.5" x14ac:dyDescent="0.25">
      <c r="A5276" s="58">
        <v>103049</v>
      </c>
      <c r="B5276" s="58" t="s">
        <v>11494</v>
      </c>
      <c r="C5276" s="58" t="s">
        <v>130</v>
      </c>
      <c r="D5276" s="60">
        <v>18.66</v>
      </c>
    </row>
    <row r="5277" spans="1:4" ht="13.5" x14ac:dyDescent="0.25">
      <c r="A5277" s="58">
        <v>103050</v>
      </c>
      <c r="B5277" s="58" t="s">
        <v>11495</v>
      </c>
      <c r="C5277" s="58" t="s">
        <v>130</v>
      </c>
      <c r="D5277" s="60">
        <v>20.079999999999998</v>
      </c>
    </row>
    <row r="5278" spans="1:4" ht="13.5" x14ac:dyDescent="0.25">
      <c r="A5278" s="58">
        <v>103051</v>
      </c>
      <c r="B5278" s="58" t="s">
        <v>11496</v>
      </c>
      <c r="C5278" s="58" t="s">
        <v>130</v>
      </c>
      <c r="D5278" s="60">
        <v>24.22</v>
      </c>
    </row>
    <row r="5279" spans="1:4" ht="13.5" x14ac:dyDescent="0.25">
      <c r="A5279" s="58">
        <v>103052</v>
      </c>
      <c r="B5279" s="58" t="s">
        <v>11497</v>
      </c>
      <c r="C5279" s="58" t="s">
        <v>130</v>
      </c>
      <c r="D5279" s="60">
        <v>33.130000000000003</v>
      </c>
    </row>
    <row r="5280" spans="1:4" ht="13.5" x14ac:dyDescent="0.25">
      <c r="A5280" s="58">
        <v>95634</v>
      </c>
      <c r="B5280" s="58" t="s">
        <v>11498</v>
      </c>
      <c r="C5280" s="58" t="s">
        <v>130</v>
      </c>
      <c r="D5280" s="60">
        <v>203.99</v>
      </c>
    </row>
    <row r="5281" spans="1:4" ht="13.5" x14ac:dyDescent="0.25">
      <c r="A5281" s="58">
        <v>95635</v>
      </c>
      <c r="B5281" s="58" t="s">
        <v>11499</v>
      </c>
      <c r="C5281" s="58" t="s">
        <v>130</v>
      </c>
      <c r="D5281" s="60">
        <v>215.06</v>
      </c>
    </row>
    <row r="5282" spans="1:4" ht="13.5" x14ac:dyDescent="0.25">
      <c r="A5282" s="58">
        <v>95636</v>
      </c>
      <c r="B5282" s="58" t="s">
        <v>11500</v>
      </c>
      <c r="C5282" s="58" t="s">
        <v>130</v>
      </c>
      <c r="D5282" s="60">
        <v>306.02999999999997</v>
      </c>
    </row>
    <row r="5283" spans="1:4" ht="13.5" x14ac:dyDescent="0.25">
      <c r="A5283" s="58">
        <v>95637</v>
      </c>
      <c r="B5283" s="58" t="s">
        <v>11501</v>
      </c>
      <c r="C5283" s="58" t="s">
        <v>130</v>
      </c>
      <c r="D5283" s="60">
        <v>469.49</v>
      </c>
    </row>
    <row r="5284" spans="1:4" ht="13.5" x14ac:dyDescent="0.25">
      <c r="A5284" s="58">
        <v>95638</v>
      </c>
      <c r="B5284" s="58" t="s">
        <v>11502</v>
      </c>
      <c r="C5284" s="58" t="s">
        <v>130</v>
      </c>
      <c r="D5284" s="60">
        <v>569.55999999999995</v>
      </c>
    </row>
    <row r="5285" spans="1:4" ht="13.5" x14ac:dyDescent="0.25">
      <c r="A5285" s="58">
        <v>95639</v>
      </c>
      <c r="B5285" s="58" t="s">
        <v>11503</v>
      </c>
      <c r="C5285" s="58" t="s">
        <v>130</v>
      </c>
      <c r="D5285" s="60">
        <v>730.04</v>
      </c>
    </row>
    <row r="5286" spans="1:4" ht="13.5" x14ac:dyDescent="0.25">
      <c r="A5286" s="58">
        <v>95641</v>
      </c>
      <c r="B5286" s="58" t="s">
        <v>11504</v>
      </c>
      <c r="C5286" s="58" t="s">
        <v>130</v>
      </c>
      <c r="D5286" s="60">
        <v>275.27</v>
      </c>
    </row>
    <row r="5287" spans="1:4" ht="13.5" x14ac:dyDescent="0.25">
      <c r="A5287" s="58">
        <v>95642</v>
      </c>
      <c r="B5287" s="58" t="s">
        <v>11505</v>
      </c>
      <c r="C5287" s="58" t="s">
        <v>130</v>
      </c>
      <c r="D5287" s="60">
        <v>407.4</v>
      </c>
    </row>
    <row r="5288" spans="1:4" ht="13.5" x14ac:dyDescent="0.25">
      <c r="A5288" s="58">
        <v>95643</v>
      </c>
      <c r="B5288" s="58" t="s">
        <v>11506</v>
      </c>
      <c r="C5288" s="58" t="s">
        <v>130</v>
      </c>
      <c r="D5288" s="60">
        <v>533.82000000000005</v>
      </c>
    </row>
    <row r="5289" spans="1:4" ht="13.5" x14ac:dyDescent="0.25">
      <c r="A5289" s="58">
        <v>95644</v>
      </c>
      <c r="B5289" s="58" t="s">
        <v>902</v>
      </c>
      <c r="C5289" s="58" t="s">
        <v>130</v>
      </c>
      <c r="D5289" s="60">
        <v>203.67</v>
      </c>
    </row>
    <row r="5290" spans="1:4" ht="13.5" x14ac:dyDescent="0.25">
      <c r="A5290" s="58">
        <v>95645</v>
      </c>
      <c r="B5290" s="58" t="s">
        <v>11507</v>
      </c>
      <c r="C5290" s="58" t="s">
        <v>130</v>
      </c>
      <c r="D5290" s="60">
        <v>375.47</v>
      </c>
    </row>
    <row r="5291" spans="1:4" ht="13.5" x14ac:dyDescent="0.25">
      <c r="A5291" s="58">
        <v>95646</v>
      </c>
      <c r="B5291" s="58" t="s">
        <v>11508</v>
      </c>
      <c r="C5291" s="58" t="s">
        <v>130</v>
      </c>
      <c r="D5291" s="60">
        <v>560.04</v>
      </c>
    </row>
    <row r="5292" spans="1:4" ht="13.5" x14ac:dyDescent="0.25">
      <c r="A5292" s="58">
        <v>95647</v>
      </c>
      <c r="B5292" s="58" t="s">
        <v>11509</v>
      </c>
      <c r="C5292" s="58" t="s">
        <v>130</v>
      </c>
      <c r="D5292" s="60">
        <v>735.49</v>
      </c>
    </row>
    <row r="5293" spans="1:4" ht="13.5" x14ac:dyDescent="0.25">
      <c r="A5293" s="58">
        <v>95648</v>
      </c>
      <c r="B5293" s="58" t="s">
        <v>11510</v>
      </c>
      <c r="C5293" s="58" t="s">
        <v>130</v>
      </c>
      <c r="D5293" s="60">
        <v>513.03</v>
      </c>
    </row>
    <row r="5294" spans="1:4" ht="13.5" x14ac:dyDescent="0.25">
      <c r="A5294" s="58">
        <v>95649</v>
      </c>
      <c r="B5294" s="58" t="s">
        <v>11511</v>
      </c>
      <c r="C5294" s="58" t="s">
        <v>130</v>
      </c>
      <c r="D5294" s="60">
        <v>883.61</v>
      </c>
    </row>
    <row r="5295" spans="1:4" ht="13.5" x14ac:dyDescent="0.25">
      <c r="A5295" s="58">
        <v>95650</v>
      </c>
      <c r="B5295" s="58" t="s">
        <v>11512</v>
      </c>
      <c r="C5295" s="58" t="s">
        <v>130</v>
      </c>
      <c r="D5295" s="61">
        <v>1290.47</v>
      </c>
    </row>
    <row r="5296" spans="1:4" ht="13.5" x14ac:dyDescent="0.25">
      <c r="A5296" s="58">
        <v>95651</v>
      </c>
      <c r="B5296" s="58" t="s">
        <v>11513</v>
      </c>
      <c r="C5296" s="58" t="s">
        <v>130</v>
      </c>
      <c r="D5296" s="61">
        <v>1675.94</v>
      </c>
    </row>
    <row r="5297" spans="1:4" ht="13.5" x14ac:dyDescent="0.25">
      <c r="A5297" s="58">
        <v>95652</v>
      </c>
      <c r="B5297" s="58" t="s">
        <v>11514</v>
      </c>
      <c r="C5297" s="58" t="s">
        <v>130</v>
      </c>
      <c r="D5297" s="60">
        <v>639.95000000000005</v>
      </c>
    </row>
    <row r="5298" spans="1:4" ht="13.5" x14ac:dyDescent="0.25">
      <c r="A5298" s="58">
        <v>95653</v>
      </c>
      <c r="B5298" s="58" t="s">
        <v>11515</v>
      </c>
      <c r="C5298" s="58" t="s">
        <v>130</v>
      </c>
      <c r="D5298" s="61">
        <v>1135.79</v>
      </c>
    </row>
    <row r="5299" spans="1:4" ht="13.5" x14ac:dyDescent="0.25">
      <c r="A5299" s="58">
        <v>95654</v>
      </c>
      <c r="B5299" s="58" t="s">
        <v>11516</v>
      </c>
      <c r="C5299" s="58" t="s">
        <v>130</v>
      </c>
      <c r="D5299" s="61">
        <v>1672.9</v>
      </c>
    </row>
    <row r="5300" spans="1:4" ht="13.5" x14ac:dyDescent="0.25">
      <c r="A5300" s="58">
        <v>95655</v>
      </c>
      <c r="B5300" s="58" t="s">
        <v>11517</v>
      </c>
      <c r="C5300" s="58" t="s">
        <v>130</v>
      </c>
      <c r="D5300" s="61">
        <v>2182.52</v>
      </c>
    </row>
    <row r="5301" spans="1:4" ht="13.5" x14ac:dyDescent="0.25">
      <c r="A5301" s="58">
        <v>95657</v>
      </c>
      <c r="B5301" s="58" t="s">
        <v>11518</v>
      </c>
      <c r="C5301" s="58" t="s">
        <v>130</v>
      </c>
      <c r="D5301" s="60">
        <v>239.36</v>
      </c>
    </row>
    <row r="5302" spans="1:4" ht="13.5" x14ac:dyDescent="0.25">
      <c r="A5302" s="58">
        <v>95658</v>
      </c>
      <c r="B5302" s="58" t="s">
        <v>11519</v>
      </c>
      <c r="C5302" s="58" t="s">
        <v>130</v>
      </c>
      <c r="D5302" s="60">
        <v>449.46</v>
      </c>
    </row>
    <row r="5303" spans="1:4" ht="13.5" x14ac:dyDescent="0.25">
      <c r="A5303" s="58">
        <v>95659</v>
      </c>
      <c r="B5303" s="58" t="s">
        <v>11520</v>
      </c>
      <c r="C5303" s="58" t="s">
        <v>130</v>
      </c>
      <c r="D5303" s="60">
        <v>627.22</v>
      </c>
    </row>
    <row r="5304" spans="1:4" ht="13.5" x14ac:dyDescent="0.25">
      <c r="A5304" s="58">
        <v>95660</v>
      </c>
      <c r="B5304" s="58" t="s">
        <v>11521</v>
      </c>
      <c r="C5304" s="58" t="s">
        <v>130</v>
      </c>
      <c r="D5304" s="60">
        <v>893.97</v>
      </c>
    </row>
    <row r="5305" spans="1:4" ht="13.5" x14ac:dyDescent="0.25">
      <c r="A5305" s="58">
        <v>95661</v>
      </c>
      <c r="B5305" s="58" t="s">
        <v>11522</v>
      </c>
      <c r="C5305" s="58" t="s">
        <v>130</v>
      </c>
      <c r="D5305" s="60">
        <v>309.68</v>
      </c>
    </row>
    <row r="5306" spans="1:4" ht="13.5" x14ac:dyDescent="0.25">
      <c r="A5306" s="58">
        <v>95662</v>
      </c>
      <c r="B5306" s="58" t="s">
        <v>11523</v>
      </c>
      <c r="C5306" s="58" t="s">
        <v>130</v>
      </c>
      <c r="D5306" s="60">
        <v>590.98</v>
      </c>
    </row>
    <row r="5307" spans="1:4" ht="13.5" x14ac:dyDescent="0.25">
      <c r="A5307" s="58">
        <v>95663</v>
      </c>
      <c r="B5307" s="58" t="s">
        <v>11524</v>
      </c>
      <c r="C5307" s="58" t="s">
        <v>130</v>
      </c>
      <c r="D5307" s="60">
        <v>891.39</v>
      </c>
    </row>
    <row r="5308" spans="1:4" ht="13.5" x14ac:dyDescent="0.25">
      <c r="A5308" s="58">
        <v>95664</v>
      </c>
      <c r="B5308" s="58" t="s">
        <v>11525</v>
      </c>
      <c r="C5308" s="58" t="s">
        <v>130</v>
      </c>
      <c r="D5308" s="61">
        <v>1174.42</v>
      </c>
    </row>
    <row r="5309" spans="1:4" ht="13.5" x14ac:dyDescent="0.25">
      <c r="A5309" s="58">
        <v>95665</v>
      </c>
      <c r="B5309" s="58" t="s">
        <v>11526</v>
      </c>
      <c r="C5309" s="58" t="s">
        <v>130</v>
      </c>
      <c r="D5309" s="60">
        <v>250.48</v>
      </c>
    </row>
    <row r="5310" spans="1:4" ht="13.5" x14ac:dyDescent="0.25">
      <c r="A5310" s="58">
        <v>95666</v>
      </c>
      <c r="B5310" s="58" t="s">
        <v>11527</v>
      </c>
      <c r="C5310" s="58" t="s">
        <v>130</v>
      </c>
      <c r="D5310" s="60">
        <v>475.58</v>
      </c>
    </row>
    <row r="5311" spans="1:4" ht="13.5" x14ac:dyDescent="0.25">
      <c r="A5311" s="58">
        <v>95667</v>
      </c>
      <c r="B5311" s="58" t="s">
        <v>11528</v>
      </c>
      <c r="C5311" s="58" t="s">
        <v>130</v>
      </c>
      <c r="D5311" s="60">
        <v>710.07</v>
      </c>
    </row>
    <row r="5312" spans="1:4" ht="13.5" x14ac:dyDescent="0.25">
      <c r="A5312" s="58">
        <v>95668</v>
      </c>
      <c r="B5312" s="58" t="s">
        <v>11529</v>
      </c>
      <c r="C5312" s="58" t="s">
        <v>130</v>
      </c>
      <c r="D5312" s="60">
        <v>931.42</v>
      </c>
    </row>
    <row r="5313" spans="1:4" ht="13.5" x14ac:dyDescent="0.25">
      <c r="A5313" s="58">
        <v>95669</v>
      </c>
      <c r="B5313" s="58" t="s">
        <v>11530</v>
      </c>
      <c r="C5313" s="58" t="s">
        <v>130</v>
      </c>
      <c r="D5313" s="60">
        <v>331.79</v>
      </c>
    </row>
    <row r="5314" spans="1:4" ht="13.5" x14ac:dyDescent="0.25">
      <c r="A5314" s="58">
        <v>95670</v>
      </c>
      <c r="B5314" s="58" t="s">
        <v>11531</v>
      </c>
      <c r="C5314" s="58" t="s">
        <v>130</v>
      </c>
      <c r="D5314" s="60">
        <v>615.86</v>
      </c>
    </row>
    <row r="5315" spans="1:4" ht="13.5" x14ac:dyDescent="0.25">
      <c r="A5315" s="58">
        <v>95671</v>
      </c>
      <c r="B5315" s="58" t="s">
        <v>11532</v>
      </c>
      <c r="C5315" s="58" t="s">
        <v>130</v>
      </c>
      <c r="D5315" s="60">
        <v>923.78</v>
      </c>
    </row>
    <row r="5316" spans="1:4" ht="13.5" x14ac:dyDescent="0.25">
      <c r="A5316" s="58">
        <v>95672</v>
      </c>
      <c r="B5316" s="58" t="s">
        <v>11533</v>
      </c>
      <c r="C5316" s="58" t="s">
        <v>130</v>
      </c>
      <c r="D5316" s="61">
        <v>1235.42</v>
      </c>
    </row>
    <row r="5317" spans="1:4" ht="13.5" x14ac:dyDescent="0.25">
      <c r="A5317" s="58">
        <v>95673</v>
      </c>
      <c r="B5317" s="58" t="s">
        <v>11534</v>
      </c>
      <c r="C5317" s="58" t="s">
        <v>130</v>
      </c>
      <c r="D5317" s="60">
        <v>110.09</v>
      </c>
    </row>
    <row r="5318" spans="1:4" ht="13.5" x14ac:dyDescent="0.25">
      <c r="A5318" s="58">
        <v>95674</v>
      </c>
      <c r="B5318" s="58" t="s">
        <v>11535</v>
      </c>
      <c r="C5318" s="58" t="s">
        <v>130</v>
      </c>
      <c r="D5318" s="60">
        <v>116.89</v>
      </c>
    </row>
    <row r="5319" spans="1:4" ht="13.5" x14ac:dyDescent="0.25">
      <c r="A5319" s="58">
        <v>95675</v>
      </c>
      <c r="B5319" s="58" t="s">
        <v>11536</v>
      </c>
      <c r="C5319" s="58" t="s">
        <v>130</v>
      </c>
      <c r="D5319" s="60">
        <v>142.80000000000001</v>
      </c>
    </row>
    <row r="5320" spans="1:4" ht="13.5" x14ac:dyDescent="0.25">
      <c r="A5320" s="58">
        <v>95676</v>
      </c>
      <c r="B5320" s="58" t="s">
        <v>11537</v>
      </c>
      <c r="C5320" s="58" t="s">
        <v>130</v>
      </c>
      <c r="D5320" s="60">
        <v>115.92</v>
      </c>
    </row>
    <row r="5321" spans="1:4" ht="13.5" x14ac:dyDescent="0.25">
      <c r="A5321" s="58">
        <v>97741</v>
      </c>
      <c r="B5321" s="58" t="s">
        <v>11538</v>
      </c>
      <c r="C5321" s="58" t="s">
        <v>130</v>
      </c>
      <c r="D5321" s="60">
        <v>153.1</v>
      </c>
    </row>
    <row r="5322" spans="1:4" ht="13.5" x14ac:dyDescent="0.25">
      <c r="A5322" s="58">
        <v>90436</v>
      </c>
      <c r="B5322" s="58" t="s">
        <v>11539</v>
      </c>
      <c r="C5322" s="58" t="s">
        <v>130</v>
      </c>
      <c r="D5322" s="60">
        <v>11.69</v>
      </c>
    </row>
    <row r="5323" spans="1:4" ht="13.5" x14ac:dyDescent="0.25">
      <c r="A5323" s="58">
        <v>90437</v>
      </c>
      <c r="B5323" s="58" t="s">
        <v>11540</v>
      </c>
      <c r="C5323" s="58" t="s">
        <v>130</v>
      </c>
      <c r="D5323" s="60">
        <v>28.42</v>
      </c>
    </row>
    <row r="5324" spans="1:4" ht="13.5" x14ac:dyDescent="0.25">
      <c r="A5324" s="58">
        <v>90438</v>
      </c>
      <c r="B5324" s="58" t="s">
        <v>11541</v>
      </c>
      <c r="C5324" s="58" t="s">
        <v>130</v>
      </c>
      <c r="D5324" s="60">
        <v>40.72</v>
      </c>
    </row>
    <row r="5325" spans="1:4" ht="13.5" x14ac:dyDescent="0.25">
      <c r="A5325" s="58">
        <v>90439</v>
      </c>
      <c r="B5325" s="58" t="s">
        <v>11542</v>
      </c>
      <c r="C5325" s="58" t="s">
        <v>130</v>
      </c>
      <c r="D5325" s="60">
        <v>55.33</v>
      </c>
    </row>
    <row r="5326" spans="1:4" ht="13.5" x14ac:dyDescent="0.25">
      <c r="A5326" s="58">
        <v>90440</v>
      </c>
      <c r="B5326" s="58" t="s">
        <v>11543</v>
      </c>
      <c r="C5326" s="58" t="s">
        <v>130</v>
      </c>
      <c r="D5326" s="60">
        <v>88.61</v>
      </c>
    </row>
    <row r="5327" spans="1:4" ht="13.5" x14ac:dyDescent="0.25">
      <c r="A5327" s="58">
        <v>90441</v>
      </c>
      <c r="B5327" s="58" t="s">
        <v>1805</v>
      </c>
      <c r="C5327" s="58" t="s">
        <v>130</v>
      </c>
      <c r="D5327" s="60">
        <v>113.18</v>
      </c>
    </row>
    <row r="5328" spans="1:4" ht="13.5" x14ac:dyDescent="0.25">
      <c r="A5328" s="58">
        <v>90443</v>
      </c>
      <c r="B5328" s="58" t="s">
        <v>183</v>
      </c>
      <c r="C5328" s="58" t="s">
        <v>108</v>
      </c>
      <c r="D5328" s="60">
        <v>10.62</v>
      </c>
    </row>
    <row r="5329" spans="1:4" ht="13.5" x14ac:dyDescent="0.25">
      <c r="A5329" s="58">
        <v>90444</v>
      </c>
      <c r="B5329" s="58" t="s">
        <v>11544</v>
      </c>
      <c r="C5329" s="58" t="s">
        <v>108</v>
      </c>
      <c r="D5329" s="60">
        <v>23.75</v>
      </c>
    </row>
    <row r="5330" spans="1:4" ht="13.5" x14ac:dyDescent="0.25">
      <c r="A5330" s="58">
        <v>90445</v>
      </c>
      <c r="B5330" s="58" t="s">
        <v>11545</v>
      </c>
      <c r="C5330" s="58" t="s">
        <v>108</v>
      </c>
      <c r="D5330" s="60">
        <v>25.34</v>
      </c>
    </row>
    <row r="5331" spans="1:4" ht="13.5" x14ac:dyDescent="0.25">
      <c r="A5331" s="58">
        <v>90446</v>
      </c>
      <c r="B5331" s="58" t="s">
        <v>11546</v>
      </c>
      <c r="C5331" s="58" t="s">
        <v>108</v>
      </c>
      <c r="D5331" s="60">
        <v>27.53</v>
      </c>
    </row>
    <row r="5332" spans="1:4" ht="13.5" x14ac:dyDescent="0.25">
      <c r="A5332" s="58">
        <v>90447</v>
      </c>
      <c r="B5332" s="58" t="s">
        <v>1701</v>
      </c>
      <c r="C5332" s="58" t="s">
        <v>108</v>
      </c>
      <c r="D5332" s="60">
        <v>5.35</v>
      </c>
    </row>
    <row r="5333" spans="1:4" ht="13.5" x14ac:dyDescent="0.25">
      <c r="A5333" s="58">
        <v>90451</v>
      </c>
      <c r="B5333" s="58" t="s">
        <v>11547</v>
      </c>
      <c r="C5333" s="58" t="s">
        <v>130</v>
      </c>
      <c r="D5333" s="60">
        <v>4.22</v>
      </c>
    </row>
    <row r="5334" spans="1:4" ht="13.5" x14ac:dyDescent="0.25">
      <c r="A5334" s="58">
        <v>90452</v>
      </c>
      <c r="B5334" s="58" t="s">
        <v>11548</v>
      </c>
      <c r="C5334" s="58" t="s">
        <v>130</v>
      </c>
      <c r="D5334" s="60">
        <v>24.53</v>
      </c>
    </row>
    <row r="5335" spans="1:4" ht="13.5" x14ac:dyDescent="0.25">
      <c r="A5335" s="58">
        <v>90453</v>
      </c>
      <c r="B5335" s="58" t="s">
        <v>11549</v>
      </c>
      <c r="C5335" s="58" t="s">
        <v>130</v>
      </c>
      <c r="D5335" s="60">
        <v>2.5</v>
      </c>
    </row>
    <row r="5336" spans="1:4" ht="13.5" x14ac:dyDescent="0.25">
      <c r="A5336" s="58">
        <v>90454</v>
      </c>
      <c r="B5336" s="58" t="s">
        <v>11550</v>
      </c>
      <c r="C5336" s="58" t="s">
        <v>130</v>
      </c>
      <c r="D5336" s="60">
        <v>4.33</v>
      </c>
    </row>
    <row r="5337" spans="1:4" ht="13.5" x14ac:dyDescent="0.25">
      <c r="A5337" s="58">
        <v>90455</v>
      </c>
      <c r="B5337" s="58" t="s">
        <v>11551</v>
      </c>
      <c r="C5337" s="58" t="s">
        <v>130</v>
      </c>
      <c r="D5337" s="60">
        <v>5.51</v>
      </c>
    </row>
    <row r="5338" spans="1:4" ht="13.5" x14ac:dyDescent="0.25">
      <c r="A5338" s="58">
        <v>90456</v>
      </c>
      <c r="B5338" s="58" t="s">
        <v>11552</v>
      </c>
      <c r="C5338" s="58" t="s">
        <v>130</v>
      </c>
      <c r="D5338" s="60">
        <v>3.41</v>
      </c>
    </row>
    <row r="5339" spans="1:4" ht="13.5" x14ac:dyDescent="0.25">
      <c r="A5339" s="58">
        <v>90457</v>
      </c>
      <c r="B5339" s="58" t="s">
        <v>11553</v>
      </c>
      <c r="C5339" s="58" t="s">
        <v>130</v>
      </c>
      <c r="D5339" s="60">
        <v>7.77</v>
      </c>
    </row>
    <row r="5340" spans="1:4" ht="13.5" x14ac:dyDescent="0.25">
      <c r="A5340" s="58">
        <v>90458</v>
      </c>
      <c r="B5340" s="58" t="s">
        <v>11554</v>
      </c>
      <c r="C5340" s="58" t="s">
        <v>130</v>
      </c>
      <c r="D5340" s="60">
        <v>22.08</v>
      </c>
    </row>
    <row r="5341" spans="1:4" ht="13.5" x14ac:dyDescent="0.25">
      <c r="A5341" s="58">
        <v>90459</v>
      </c>
      <c r="B5341" s="58" t="s">
        <v>11555</v>
      </c>
      <c r="C5341" s="58" t="s">
        <v>130</v>
      </c>
      <c r="D5341" s="60">
        <v>31.14</v>
      </c>
    </row>
    <row r="5342" spans="1:4" ht="13.5" x14ac:dyDescent="0.25">
      <c r="A5342" s="58">
        <v>90460</v>
      </c>
      <c r="B5342" s="58" t="s">
        <v>11556</v>
      </c>
      <c r="C5342" s="58" t="s">
        <v>108</v>
      </c>
      <c r="D5342" s="60">
        <v>11.53</v>
      </c>
    </row>
    <row r="5343" spans="1:4" ht="13.5" x14ac:dyDescent="0.25">
      <c r="A5343" s="58">
        <v>90461</v>
      </c>
      <c r="B5343" s="58" t="s">
        <v>11557</v>
      </c>
      <c r="C5343" s="58" t="s">
        <v>108</v>
      </c>
      <c r="D5343" s="60">
        <v>7.09</v>
      </c>
    </row>
    <row r="5344" spans="1:4" ht="13.5" x14ac:dyDescent="0.25">
      <c r="A5344" s="58">
        <v>90462</v>
      </c>
      <c r="B5344" s="58" t="s">
        <v>11558</v>
      </c>
      <c r="C5344" s="58" t="s">
        <v>108</v>
      </c>
      <c r="D5344" s="60">
        <v>1.52</v>
      </c>
    </row>
    <row r="5345" spans="1:4" ht="13.5" x14ac:dyDescent="0.25">
      <c r="A5345" s="58">
        <v>90463</v>
      </c>
      <c r="B5345" s="58" t="s">
        <v>11559</v>
      </c>
      <c r="C5345" s="58" t="s">
        <v>108</v>
      </c>
      <c r="D5345" s="60">
        <v>1.3</v>
      </c>
    </row>
    <row r="5346" spans="1:4" ht="13.5" x14ac:dyDescent="0.25">
      <c r="A5346" s="58">
        <v>90466</v>
      </c>
      <c r="B5346" s="58" t="s">
        <v>184</v>
      </c>
      <c r="C5346" s="58" t="s">
        <v>108</v>
      </c>
      <c r="D5346" s="60">
        <v>11.29</v>
      </c>
    </row>
    <row r="5347" spans="1:4" ht="13.5" x14ac:dyDescent="0.25">
      <c r="A5347" s="58">
        <v>90467</v>
      </c>
      <c r="B5347" s="58" t="s">
        <v>11560</v>
      </c>
      <c r="C5347" s="58" t="s">
        <v>108</v>
      </c>
      <c r="D5347" s="60">
        <v>17.93</v>
      </c>
    </row>
    <row r="5348" spans="1:4" ht="13.5" x14ac:dyDescent="0.25">
      <c r="A5348" s="58">
        <v>90468</v>
      </c>
      <c r="B5348" s="58" t="s">
        <v>11561</v>
      </c>
      <c r="C5348" s="58" t="s">
        <v>108</v>
      </c>
      <c r="D5348" s="60">
        <v>5.33</v>
      </c>
    </row>
    <row r="5349" spans="1:4" ht="13.5" x14ac:dyDescent="0.25">
      <c r="A5349" s="58">
        <v>90469</v>
      </c>
      <c r="B5349" s="58" t="s">
        <v>11562</v>
      </c>
      <c r="C5349" s="58" t="s">
        <v>108</v>
      </c>
      <c r="D5349" s="60">
        <v>8.6</v>
      </c>
    </row>
    <row r="5350" spans="1:4" ht="13.5" x14ac:dyDescent="0.25">
      <c r="A5350" s="58">
        <v>90470</v>
      </c>
      <c r="B5350" s="58" t="s">
        <v>11563</v>
      </c>
      <c r="C5350" s="58" t="s">
        <v>108</v>
      </c>
      <c r="D5350" s="60">
        <v>12.09</v>
      </c>
    </row>
    <row r="5351" spans="1:4" ht="13.5" x14ac:dyDescent="0.25">
      <c r="A5351" s="58">
        <v>91166</v>
      </c>
      <c r="B5351" s="58" t="s">
        <v>1480</v>
      </c>
      <c r="C5351" s="58" t="s">
        <v>108</v>
      </c>
      <c r="D5351" s="60">
        <v>3.66</v>
      </c>
    </row>
    <row r="5352" spans="1:4" ht="13.5" x14ac:dyDescent="0.25">
      <c r="A5352" s="58">
        <v>91167</v>
      </c>
      <c r="B5352" s="58" t="s">
        <v>11564</v>
      </c>
      <c r="C5352" s="58" t="s">
        <v>108</v>
      </c>
      <c r="D5352" s="60">
        <v>10.16</v>
      </c>
    </row>
    <row r="5353" spans="1:4" ht="13.5" x14ac:dyDescent="0.25">
      <c r="A5353" s="58">
        <v>91168</v>
      </c>
      <c r="B5353" s="58" t="s">
        <v>11565</v>
      </c>
      <c r="C5353" s="58" t="s">
        <v>108</v>
      </c>
      <c r="D5353" s="60">
        <v>7.72</v>
      </c>
    </row>
    <row r="5354" spans="1:4" ht="13.5" x14ac:dyDescent="0.25">
      <c r="A5354" s="58">
        <v>91169</v>
      </c>
      <c r="B5354" s="58" t="s">
        <v>11566</v>
      </c>
      <c r="C5354" s="58" t="s">
        <v>108</v>
      </c>
      <c r="D5354" s="60">
        <v>9.14</v>
      </c>
    </row>
    <row r="5355" spans="1:4" ht="13.5" x14ac:dyDescent="0.25">
      <c r="A5355" s="58">
        <v>91170</v>
      </c>
      <c r="B5355" s="58" t="s">
        <v>187</v>
      </c>
      <c r="C5355" s="58" t="s">
        <v>108</v>
      </c>
      <c r="D5355" s="60">
        <v>2.61</v>
      </c>
    </row>
    <row r="5356" spans="1:4" ht="13.5" x14ac:dyDescent="0.25">
      <c r="A5356" s="58">
        <v>91171</v>
      </c>
      <c r="B5356" s="58" t="s">
        <v>11567</v>
      </c>
      <c r="C5356" s="58" t="s">
        <v>108</v>
      </c>
      <c r="D5356" s="60">
        <v>3.28</v>
      </c>
    </row>
    <row r="5357" spans="1:4" ht="13.5" x14ac:dyDescent="0.25">
      <c r="A5357" s="58">
        <v>91172</v>
      </c>
      <c r="B5357" s="58" t="s">
        <v>11568</v>
      </c>
      <c r="C5357" s="58" t="s">
        <v>108</v>
      </c>
      <c r="D5357" s="60">
        <v>4.83</v>
      </c>
    </row>
    <row r="5358" spans="1:4" ht="13.5" x14ac:dyDescent="0.25">
      <c r="A5358" s="58">
        <v>91173</v>
      </c>
      <c r="B5358" s="58" t="s">
        <v>188</v>
      </c>
      <c r="C5358" s="58" t="s">
        <v>108</v>
      </c>
      <c r="D5358" s="60">
        <v>1.32</v>
      </c>
    </row>
    <row r="5359" spans="1:4" ht="13.5" x14ac:dyDescent="0.25">
      <c r="A5359" s="58">
        <v>91174</v>
      </c>
      <c r="B5359" s="58" t="s">
        <v>11569</v>
      </c>
      <c r="C5359" s="58" t="s">
        <v>108</v>
      </c>
      <c r="D5359" s="60">
        <v>2.6</v>
      </c>
    </row>
    <row r="5360" spans="1:4" ht="13.5" x14ac:dyDescent="0.25">
      <c r="A5360" s="58">
        <v>91175</v>
      </c>
      <c r="B5360" s="58" t="s">
        <v>11570</v>
      </c>
      <c r="C5360" s="58" t="s">
        <v>108</v>
      </c>
      <c r="D5360" s="60">
        <v>4.24</v>
      </c>
    </row>
    <row r="5361" spans="1:4" ht="13.5" x14ac:dyDescent="0.25">
      <c r="A5361" s="58">
        <v>91176</v>
      </c>
      <c r="B5361" s="58" t="s">
        <v>11571</v>
      </c>
      <c r="C5361" s="58" t="s">
        <v>108</v>
      </c>
      <c r="D5361" s="60">
        <v>25.53</v>
      </c>
    </row>
    <row r="5362" spans="1:4" ht="13.5" x14ac:dyDescent="0.25">
      <c r="A5362" s="58">
        <v>91177</v>
      </c>
      <c r="B5362" s="58" t="s">
        <v>11572</v>
      </c>
      <c r="C5362" s="58" t="s">
        <v>108</v>
      </c>
      <c r="D5362" s="60">
        <v>12.07</v>
      </c>
    </row>
    <row r="5363" spans="1:4" ht="13.5" x14ac:dyDescent="0.25">
      <c r="A5363" s="58">
        <v>91178</v>
      </c>
      <c r="B5363" s="58" t="s">
        <v>11573</v>
      </c>
      <c r="C5363" s="58" t="s">
        <v>108</v>
      </c>
      <c r="D5363" s="60">
        <v>13.47</v>
      </c>
    </row>
    <row r="5364" spans="1:4" ht="13.5" x14ac:dyDescent="0.25">
      <c r="A5364" s="58">
        <v>91179</v>
      </c>
      <c r="B5364" s="58" t="s">
        <v>11574</v>
      </c>
      <c r="C5364" s="58" t="s">
        <v>108</v>
      </c>
      <c r="D5364" s="60">
        <v>6.56</v>
      </c>
    </row>
    <row r="5365" spans="1:4" ht="13.5" x14ac:dyDescent="0.25">
      <c r="A5365" s="58">
        <v>91180</v>
      </c>
      <c r="B5365" s="58" t="s">
        <v>11575</v>
      </c>
      <c r="C5365" s="58" t="s">
        <v>108</v>
      </c>
      <c r="D5365" s="60">
        <v>5.8</v>
      </c>
    </row>
    <row r="5366" spans="1:4" ht="13.5" x14ac:dyDescent="0.25">
      <c r="A5366" s="58">
        <v>91181</v>
      </c>
      <c r="B5366" s="58" t="s">
        <v>11576</v>
      </c>
      <c r="C5366" s="58" t="s">
        <v>108</v>
      </c>
      <c r="D5366" s="60">
        <v>6.4</v>
      </c>
    </row>
    <row r="5367" spans="1:4" ht="13.5" x14ac:dyDescent="0.25">
      <c r="A5367" s="58">
        <v>91182</v>
      </c>
      <c r="B5367" s="58" t="s">
        <v>11577</v>
      </c>
      <c r="C5367" s="58" t="s">
        <v>108</v>
      </c>
      <c r="D5367" s="60">
        <v>23.68</v>
      </c>
    </row>
    <row r="5368" spans="1:4" ht="13.5" x14ac:dyDescent="0.25">
      <c r="A5368" s="58">
        <v>91183</v>
      </c>
      <c r="B5368" s="58" t="s">
        <v>11578</v>
      </c>
      <c r="C5368" s="58" t="s">
        <v>108</v>
      </c>
      <c r="D5368" s="60">
        <v>11.56</v>
      </c>
    </row>
    <row r="5369" spans="1:4" ht="13.5" x14ac:dyDescent="0.25">
      <c r="A5369" s="58">
        <v>91184</v>
      </c>
      <c r="B5369" s="58" t="s">
        <v>11579</v>
      </c>
      <c r="C5369" s="58" t="s">
        <v>108</v>
      </c>
      <c r="D5369" s="60">
        <v>10.69</v>
      </c>
    </row>
    <row r="5370" spans="1:4" ht="13.5" x14ac:dyDescent="0.25">
      <c r="A5370" s="58">
        <v>91185</v>
      </c>
      <c r="B5370" s="58" t="s">
        <v>11580</v>
      </c>
      <c r="C5370" s="58" t="s">
        <v>108</v>
      </c>
      <c r="D5370" s="60">
        <v>6.07</v>
      </c>
    </row>
    <row r="5371" spans="1:4" ht="13.5" x14ac:dyDescent="0.25">
      <c r="A5371" s="58">
        <v>91186</v>
      </c>
      <c r="B5371" s="58" t="s">
        <v>11581</v>
      </c>
      <c r="C5371" s="58" t="s">
        <v>108</v>
      </c>
      <c r="D5371" s="60">
        <v>4.93</v>
      </c>
    </row>
    <row r="5372" spans="1:4" ht="13.5" x14ac:dyDescent="0.25">
      <c r="A5372" s="58">
        <v>91187</v>
      </c>
      <c r="B5372" s="58" t="s">
        <v>11582</v>
      </c>
      <c r="C5372" s="58" t="s">
        <v>108</v>
      </c>
      <c r="D5372" s="60">
        <v>5.63</v>
      </c>
    </row>
    <row r="5373" spans="1:4" ht="13.5" x14ac:dyDescent="0.25">
      <c r="A5373" s="58">
        <v>91188</v>
      </c>
      <c r="B5373" s="58" t="s">
        <v>11583</v>
      </c>
      <c r="C5373" s="58" t="s">
        <v>130</v>
      </c>
      <c r="D5373" s="60">
        <v>6.69</v>
      </c>
    </row>
    <row r="5374" spans="1:4" ht="13.5" x14ac:dyDescent="0.25">
      <c r="A5374" s="58">
        <v>91189</v>
      </c>
      <c r="B5374" s="58" t="s">
        <v>11584</v>
      </c>
      <c r="C5374" s="58" t="s">
        <v>130</v>
      </c>
      <c r="D5374" s="60">
        <v>54.06</v>
      </c>
    </row>
    <row r="5375" spans="1:4" ht="13.5" x14ac:dyDescent="0.25">
      <c r="A5375" s="58">
        <v>91190</v>
      </c>
      <c r="B5375" s="58" t="s">
        <v>11585</v>
      </c>
      <c r="C5375" s="58" t="s">
        <v>130</v>
      </c>
      <c r="D5375" s="60">
        <v>4.33</v>
      </c>
    </row>
    <row r="5376" spans="1:4" ht="13.5" x14ac:dyDescent="0.25">
      <c r="A5376" s="58">
        <v>91191</v>
      </c>
      <c r="B5376" s="58" t="s">
        <v>11586</v>
      </c>
      <c r="C5376" s="58" t="s">
        <v>130</v>
      </c>
      <c r="D5376" s="60">
        <v>4.58</v>
      </c>
    </row>
    <row r="5377" spans="1:4" ht="13.5" x14ac:dyDescent="0.25">
      <c r="A5377" s="58">
        <v>91192</v>
      </c>
      <c r="B5377" s="58" t="s">
        <v>11587</v>
      </c>
      <c r="C5377" s="58" t="s">
        <v>130</v>
      </c>
      <c r="D5377" s="60">
        <v>5.05</v>
      </c>
    </row>
    <row r="5378" spans="1:4" ht="13.5" x14ac:dyDescent="0.25">
      <c r="A5378" s="58">
        <v>91222</v>
      </c>
      <c r="B5378" s="58" t="s">
        <v>11588</v>
      </c>
      <c r="C5378" s="58" t="s">
        <v>108</v>
      </c>
      <c r="D5378" s="60">
        <v>11.44</v>
      </c>
    </row>
    <row r="5379" spans="1:4" ht="13.5" x14ac:dyDescent="0.25">
      <c r="A5379" s="58">
        <v>94480</v>
      </c>
      <c r="B5379" s="58" t="s">
        <v>11589</v>
      </c>
      <c r="C5379" s="58" t="s">
        <v>130</v>
      </c>
      <c r="D5379" s="61">
        <v>2254.19</v>
      </c>
    </row>
    <row r="5380" spans="1:4" ht="13.5" x14ac:dyDescent="0.25">
      <c r="A5380" s="58">
        <v>94481</v>
      </c>
      <c r="B5380" s="58" t="s">
        <v>11590</v>
      </c>
      <c r="C5380" s="58" t="s">
        <v>130</v>
      </c>
      <c r="D5380" s="61">
        <v>1572.17</v>
      </c>
    </row>
    <row r="5381" spans="1:4" ht="13.5" x14ac:dyDescent="0.25">
      <c r="A5381" s="58">
        <v>94482</v>
      </c>
      <c r="B5381" s="58" t="s">
        <v>11591</v>
      </c>
      <c r="C5381" s="58" t="s">
        <v>130</v>
      </c>
      <c r="D5381" s="61">
        <v>1244.21</v>
      </c>
    </row>
    <row r="5382" spans="1:4" ht="13.5" x14ac:dyDescent="0.25">
      <c r="A5382" s="58">
        <v>94483</v>
      </c>
      <c r="B5382" s="58" t="s">
        <v>11592</v>
      </c>
      <c r="C5382" s="58" t="s">
        <v>130</v>
      </c>
      <c r="D5382" s="61">
        <v>1046.1199999999999</v>
      </c>
    </row>
    <row r="5383" spans="1:4" ht="13.5" x14ac:dyDescent="0.25">
      <c r="A5383" s="58">
        <v>95541</v>
      </c>
      <c r="B5383" s="58" t="s">
        <v>11593</v>
      </c>
      <c r="C5383" s="58" t="s">
        <v>130</v>
      </c>
      <c r="D5383" s="60">
        <v>3.79</v>
      </c>
    </row>
    <row r="5384" spans="1:4" ht="13.5" x14ac:dyDescent="0.25">
      <c r="A5384" s="58">
        <v>96559</v>
      </c>
      <c r="B5384" s="58" t="s">
        <v>11594</v>
      </c>
      <c r="C5384" s="58" t="s">
        <v>6914</v>
      </c>
      <c r="D5384" s="60">
        <v>32.19</v>
      </c>
    </row>
    <row r="5385" spans="1:4" ht="13.5" x14ac:dyDescent="0.25">
      <c r="A5385" s="58">
        <v>96560</v>
      </c>
      <c r="B5385" s="58" t="s">
        <v>11595</v>
      </c>
      <c r="C5385" s="58" t="s">
        <v>6914</v>
      </c>
      <c r="D5385" s="60">
        <v>20.010000000000002</v>
      </c>
    </row>
    <row r="5386" spans="1:4" ht="13.5" x14ac:dyDescent="0.25">
      <c r="A5386" s="58">
        <v>96561</v>
      </c>
      <c r="B5386" s="58" t="s">
        <v>11596</v>
      </c>
      <c r="C5386" s="58" t="s">
        <v>6914</v>
      </c>
      <c r="D5386" s="60">
        <v>14.1</v>
      </c>
    </row>
    <row r="5387" spans="1:4" ht="13.5" x14ac:dyDescent="0.25">
      <c r="A5387" s="58">
        <v>96562</v>
      </c>
      <c r="B5387" s="58" t="s">
        <v>11597</v>
      </c>
      <c r="C5387" s="58" t="s">
        <v>108</v>
      </c>
      <c r="D5387" s="60">
        <v>19.010000000000002</v>
      </c>
    </row>
    <row r="5388" spans="1:4" ht="13.5" x14ac:dyDescent="0.25">
      <c r="A5388" s="58">
        <v>96563</v>
      </c>
      <c r="B5388" s="58" t="s">
        <v>11598</v>
      </c>
      <c r="C5388" s="58" t="s">
        <v>108</v>
      </c>
      <c r="D5388" s="60">
        <v>23.07</v>
      </c>
    </row>
    <row r="5389" spans="1:4" ht="13.5" x14ac:dyDescent="0.25">
      <c r="A5389" s="58">
        <v>100128</v>
      </c>
      <c r="B5389" s="58" t="s">
        <v>11599</v>
      </c>
      <c r="C5389" s="58" t="s">
        <v>130</v>
      </c>
      <c r="D5389" s="61">
        <v>1360.5</v>
      </c>
    </row>
    <row r="5390" spans="1:4" ht="13.5" x14ac:dyDescent="0.25">
      <c r="A5390" s="58">
        <v>101802</v>
      </c>
      <c r="B5390" s="58" t="s">
        <v>11600</v>
      </c>
      <c r="C5390" s="58" t="s">
        <v>130</v>
      </c>
      <c r="D5390" s="61">
        <v>1574.22</v>
      </c>
    </row>
    <row r="5391" spans="1:4" ht="13.5" x14ac:dyDescent="0.25">
      <c r="A5391" s="58">
        <v>101803</v>
      </c>
      <c r="B5391" s="58" t="s">
        <v>11601</v>
      </c>
      <c r="C5391" s="58" t="s">
        <v>130</v>
      </c>
      <c r="D5391" s="60">
        <v>997.56</v>
      </c>
    </row>
    <row r="5392" spans="1:4" ht="13.5" x14ac:dyDescent="0.25">
      <c r="A5392" s="58">
        <v>101804</v>
      </c>
      <c r="B5392" s="58" t="s">
        <v>11602</v>
      </c>
      <c r="C5392" s="58" t="s">
        <v>130</v>
      </c>
      <c r="D5392" s="61">
        <v>1277.82</v>
      </c>
    </row>
    <row r="5393" spans="1:4" ht="13.5" x14ac:dyDescent="0.25">
      <c r="A5393" s="58">
        <v>101805</v>
      </c>
      <c r="B5393" s="58" t="s">
        <v>11603</v>
      </c>
      <c r="C5393" s="58" t="s">
        <v>130</v>
      </c>
      <c r="D5393" s="61">
        <v>1636.75</v>
      </c>
    </row>
    <row r="5394" spans="1:4" ht="13.5" x14ac:dyDescent="0.25">
      <c r="A5394" s="58">
        <v>102111</v>
      </c>
      <c r="B5394" s="58" t="s">
        <v>11604</v>
      </c>
      <c r="C5394" s="58" t="s">
        <v>130</v>
      </c>
      <c r="D5394" s="61">
        <v>1009.16</v>
      </c>
    </row>
    <row r="5395" spans="1:4" ht="13.5" x14ac:dyDescent="0.25">
      <c r="A5395" s="58">
        <v>102112</v>
      </c>
      <c r="B5395" s="58" t="s">
        <v>11605</v>
      </c>
      <c r="C5395" s="58" t="s">
        <v>130</v>
      </c>
      <c r="D5395" s="60">
        <v>111.64</v>
      </c>
    </row>
    <row r="5396" spans="1:4" ht="13.5" x14ac:dyDescent="0.25">
      <c r="A5396" s="58">
        <v>102113</v>
      </c>
      <c r="B5396" s="58" t="s">
        <v>1048</v>
      </c>
      <c r="C5396" s="58" t="s">
        <v>130</v>
      </c>
      <c r="D5396" s="61">
        <v>1627.31</v>
      </c>
    </row>
    <row r="5397" spans="1:4" ht="13.5" x14ac:dyDescent="0.25">
      <c r="A5397" s="58">
        <v>102114</v>
      </c>
      <c r="B5397" s="58" t="s">
        <v>11606</v>
      </c>
      <c r="C5397" s="58" t="s">
        <v>130</v>
      </c>
      <c r="D5397" s="60">
        <v>114.39</v>
      </c>
    </row>
    <row r="5398" spans="1:4" ht="13.5" x14ac:dyDescent="0.25">
      <c r="A5398" s="58">
        <v>102115</v>
      </c>
      <c r="B5398" s="58" t="s">
        <v>11607</v>
      </c>
      <c r="C5398" s="58" t="s">
        <v>130</v>
      </c>
      <c r="D5398" s="61">
        <v>2850.67</v>
      </c>
    </row>
    <row r="5399" spans="1:4" ht="13.5" x14ac:dyDescent="0.25">
      <c r="A5399" s="58">
        <v>102116</v>
      </c>
      <c r="B5399" s="58" t="s">
        <v>11608</v>
      </c>
      <c r="C5399" s="58" t="s">
        <v>130</v>
      </c>
      <c r="D5399" s="61">
        <v>1739.57</v>
      </c>
    </row>
    <row r="5400" spans="1:4" ht="13.5" x14ac:dyDescent="0.25">
      <c r="A5400" s="58">
        <v>102117</v>
      </c>
      <c r="B5400" s="58" t="s">
        <v>11609</v>
      </c>
      <c r="C5400" s="58" t="s">
        <v>130</v>
      </c>
      <c r="D5400" s="60">
        <v>117.73</v>
      </c>
    </row>
    <row r="5401" spans="1:4" ht="13.5" x14ac:dyDescent="0.25">
      <c r="A5401" s="58">
        <v>102118</v>
      </c>
      <c r="B5401" s="58" t="s">
        <v>11610</v>
      </c>
      <c r="C5401" s="58" t="s">
        <v>130</v>
      </c>
      <c r="D5401" s="61">
        <v>2383.59</v>
      </c>
    </row>
    <row r="5402" spans="1:4" ht="13.5" x14ac:dyDescent="0.25">
      <c r="A5402" s="58">
        <v>102119</v>
      </c>
      <c r="B5402" s="58" t="s">
        <v>11611</v>
      </c>
      <c r="C5402" s="58" t="s">
        <v>130</v>
      </c>
      <c r="D5402" s="60">
        <v>120.61</v>
      </c>
    </row>
    <row r="5403" spans="1:4" ht="13.5" x14ac:dyDescent="0.25">
      <c r="A5403" s="58">
        <v>102121</v>
      </c>
      <c r="B5403" s="58" t="s">
        <v>11612</v>
      </c>
      <c r="C5403" s="58" t="s">
        <v>130</v>
      </c>
      <c r="D5403" s="60">
        <v>150.69999999999999</v>
      </c>
    </row>
    <row r="5404" spans="1:4" ht="13.5" x14ac:dyDescent="0.25">
      <c r="A5404" s="58">
        <v>102122</v>
      </c>
      <c r="B5404" s="58" t="s">
        <v>11613</v>
      </c>
      <c r="C5404" s="58" t="s">
        <v>130</v>
      </c>
      <c r="D5404" s="61">
        <v>8140.48</v>
      </c>
    </row>
    <row r="5405" spans="1:4" ht="13.5" x14ac:dyDescent="0.25">
      <c r="A5405" s="58">
        <v>102123</v>
      </c>
      <c r="B5405" s="58" t="s">
        <v>11614</v>
      </c>
      <c r="C5405" s="58" t="s">
        <v>130</v>
      </c>
      <c r="D5405" s="60">
        <v>159.27000000000001</v>
      </c>
    </row>
    <row r="5406" spans="1:4" ht="13.5" x14ac:dyDescent="0.25">
      <c r="A5406" s="58">
        <v>102136</v>
      </c>
      <c r="B5406" s="58" t="s">
        <v>11615</v>
      </c>
      <c r="C5406" s="58" t="s">
        <v>130</v>
      </c>
      <c r="D5406" s="60">
        <v>57.17</v>
      </c>
    </row>
    <row r="5407" spans="1:4" ht="13.5" x14ac:dyDescent="0.25">
      <c r="A5407" s="58">
        <v>102137</v>
      </c>
      <c r="B5407" s="58" t="s">
        <v>11616</v>
      </c>
      <c r="C5407" s="58" t="s">
        <v>130</v>
      </c>
      <c r="D5407" s="60">
        <v>91.24</v>
      </c>
    </row>
    <row r="5408" spans="1:4" ht="13.5" x14ac:dyDescent="0.25">
      <c r="A5408" s="58">
        <v>102138</v>
      </c>
      <c r="B5408" s="58" t="s">
        <v>11617</v>
      </c>
      <c r="C5408" s="58" t="s">
        <v>130</v>
      </c>
      <c r="D5408" s="60">
        <v>173.23</v>
      </c>
    </row>
    <row r="5409" spans="1:4" ht="13.5" x14ac:dyDescent="0.25">
      <c r="A5409" s="58">
        <v>103517</v>
      </c>
      <c r="B5409" s="58" t="s">
        <v>11618</v>
      </c>
      <c r="C5409" s="58" t="s">
        <v>130</v>
      </c>
      <c r="D5409" s="61">
        <v>3277.47</v>
      </c>
    </row>
    <row r="5410" spans="1:4" ht="13.5" x14ac:dyDescent="0.25">
      <c r="A5410" s="58">
        <v>103519</v>
      </c>
      <c r="B5410" s="58" t="s">
        <v>11619</v>
      </c>
      <c r="C5410" s="58" t="s">
        <v>130</v>
      </c>
      <c r="D5410" s="60">
        <v>10.08</v>
      </c>
    </row>
    <row r="5411" spans="1:4" ht="13.5" x14ac:dyDescent="0.25">
      <c r="A5411" s="58">
        <v>103520</v>
      </c>
      <c r="B5411" s="58" t="s">
        <v>11620</v>
      </c>
      <c r="C5411" s="58" t="s">
        <v>130</v>
      </c>
      <c r="D5411" s="61">
        <v>5433.22</v>
      </c>
    </row>
    <row r="5412" spans="1:4" ht="13.5" x14ac:dyDescent="0.25">
      <c r="A5412" s="58">
        <v>103521</v>
      </c>
      <c r="B5412" s="58" t="s">
        <v>11621</v>
      </c>
      <c r="C5412" s="58" t="s">
        <v>130</v>
      </c>
      <c r="D5412" s="61">
        <v>7213.55</v>
      </c>
    </row>
    <row r="5413" spans="1:4" ht="13.5" x14ac:dyDescent="0.25">
      <c r="A5413" s="58">
        <v>103522</v>
      </c>
      <c r="B5413" s="58" t="s">
        <v>11622</v>
      </c>
      <c r="C5413" s="58" t="s">
        <v>130</v>
      </c>
      <c r="D5413" s="61">
        <v>7237.64</v>
      </c>
    </row>
    <row r="5414" spans="1:4" ht="13.5" x14ac:dyDescent="0.25">
      <c r="A5414" s="58">
        <v>103523</v>
      </c>
      <c r="B5414" s="58" t="s">
        <v>11623</v>
      </c>
      <c r="C5414" s="58" t="s">
        <v>130</v>
      </c>
      <c r="D5414" s="61">
        <v>10911.14</v>
      </c>
    </row>
    <row r="5415" spans="1:4" ht="13.5" x14ac:dyDescent="0.25">
      <c r="A5415" s="58">
        <v>104031</v>
      </c>
      <c r="B5415" s="58" t="s">
        <v>11624</v>
      </c>
      <c r="C5415" s="58" t="s">
        <v>130</v>
      </c>
      <c r="D5415" s="60">
        <v>19.600000000000001</v>
      </c>
    </row>
    <row r="5416" spans="1:4" ht="13.5" x14ac:dyDescent="0.25">
      <c r="A5416" s="58">
        <v>104032</v>
      </c>
      <c r="B5416" s="58" t="s">
        <v>11625</v>
      </c>
      <c r="C5416" s="58" t="s">
        <v>130</v>
      </c>
      <c r="D5416" s="60">
        <v>25.16</v>
      </c>
    </row>
    <row r="5417" spans="1:4" ht="13.5" x14ac:dyDescent="0.25">
      <c r="A5417" s="58">
        <v>104033</v>
      </c>
      <c r="B5417" s="58" t="s">
        <v>11626</v>
      </c>
      <c r="C5417" s="58" t="s">
        <v>130</v>
      </c>
      <c r="D5417" s="60">
        <v>22.73</v>
      </c>
    </row>
    <row r="5418" spans="1:4" ht="13.5" x14ac:dyDescent="0.25">
      <c r="A5418" s="58">
        <v>104034</v>
      </c>
      <c r="B5418" s="58" t="s">
        <v>11627</v>
      </c>
      <c r="C5418" s="58" t="s">
        <v>130</v>
      </c>
      <c r="D5418" s="60">
        <v>30.23</v>
      </c>
    </row>
    <row r="5419" spans="1:4" ht="13.5" x14ac:dyDescent="0.25">
      <c r="A5419" s="58">
        <v>104035</v>
      </c>
      <c r="B5419" s="58" t="s">
        <v>11628</v>
      </c>
      <c r="C5419" s="58" t="s">
        <v>130</v>
      </c>
      <c r="D5419" s="60">
        <v>37.97</v>
      </c>
    </row>
    <row r="5420" spans="1:4" ht="13.5" x14ac:dyDescent="0.25">
      <c r="A5420" s="58">
        <v>104036</v>
      </c>
      <c r="B5420" s="58" t="s">
        <v>11629</v>
      </c>
      <c r="C5420" s="58" t="s">
        <v>130</v>
      </c>
      <c r="D5420" s="60">
        <v>39.159999999999997</v>
      </c>
    </row>
    <row r="5421" spans="1:4" ht="13.5" x14ac:dyDescent="0.25">
      <c r="A5421" s="58">
        <v>104039</v>
      </c>
      <c r="B5421" s="58" t="s">
        <v>11630</v>
      </c>
      <c r="C5421" s="58" t="s">
        <v>130</v>
      </c>
      <c r="D5421" s="60">
        <v>78.13</v>
      </c>
    </row>
    <row r="5422" spans="1:4" ht="13.5" x14ac:dyDescent="0.25">
      <c r="A5422" s="58">
        <v>104043</v>
      </c>
      <c r="B5422" s="58" t="s">
        <v>11631</v>
      </c>
      <c r="C5422" s="58" t="s">
        <v>130</v>
      </c>
      <c r="D5422" s="60">
        <v>8.57</v>
      </c>
    </row>
    <row r="5423" spans="1:4" ht="13.5" x14ac:dyDescent="0.25">
      <c r="A5423" s="58">
        <v>104044</v>
      </c>
      <c r="B5423" s="58" t="s">
        <v>11632</v>
      </c>
      <c r="C5423" s="58" t="s">
        <v>130</v>
      </c>
      <c r="D5423" s="60">
        <v>8.9700000000000006</v>
      </c>
    </row>
    <row r="5424" spans="1:4" ht="13.5" x14ac:dyDescent="0.25">
      <c r="A5424" s="58">
        <v>104045</v>
      </c>
      <c r="B5424" s="58" t="s">
        <v>11633</v>
      </c>
      <c r="C5424" s="58" t="s">
        <v>130</v>
      </c>
      <c r="D5424" s="60">
        <v>14.58</v>
      </c>
    </row>
    <row r="5425" spans="1:4" ht="13.5" x14ac:dyDescent="0.25">
      <c r="A5425" s="58">
        <v>104046</v>
      </c>
      <c r="B5425" s="58" t="s">
        <v>11634</v>
      </c>
      <c r="C5425" s="58" t="s">
        <v>130</v>
      </c>
      <c r="D5425" s="60">
        <v>8.14</v>
      </c>
    </row>
    <row r="5426" spans="1:4" ht="13.5" x14ac:dyDescent="0.25">
      <c r="A5426" s="58">
        <v>104047</v>
      </c>
      <c r="B5426" s="58" t="s">
        <v>11635</v>
      </c>
      <c r="C5426" s="58" t="s">
        <v>130</v>
      </c>
      <c r="D5426" s="60">
        <v>9.41</v>
      </c>
    </row>
    <row r="5427" spans="1:4" ht="13.5" x14ac:dyDescent="0.25">
      <c r="A5427" s="58">
        <v>104048</v>
      </c>
      <c r="B5427" s="58" t="s">
        <v>11636</v>
      </c>
      <c r="C5427" s="58" t="s">
        <v>130</v>
      </c>
      <c r="D5427" s="60">
        <v>14.2</v>
      </c>
    </row>
    <row r="5428" spans="1:4" ht="13.5" x14ac:dyDescent="0.25">
      <c r="A5428" s="58">
        <v>104049</v>
      </c>
      <c r="B5428" s="58" t="s">
        <v>11637</v>
      </c>
      <c r="C5428" s="58" t="s">
        <v>130</v>
      </c>
      <c r="D5428" s="60">
        <v>5.23</v>
      </c>
    </row>
    <row r="5429" spans="1:4" ht="13.5" x14ac:dyDescent="0.25">
      <c r="A5429" s="58">
        <v>104050</v>
      </c>
      <c r="B5429" s="58" t="s">
        <v>11638</v>
      </c>
      <c r="C5429" s="58" t="s">
        <v>130</v>
      </c>
      <c r="D5429" s="60">
        <v>7.91</v>
      </c>
    </row>
    <row r="5430" spans="1:4" ht="13.5" x14ac:dyDescent="0.25">
      <c r="A5430" s="58">
        <v>104051</v>
      </c>
      <c r="B5430" s="58" t="s">
        <v>11639</v>
      </c>
      <c r="C5430" s="58" t="s">
        <v>130</v>
      </c>
      <c r="D5430" s="60">
        <v>7.59</v>
      </c>
    </row>
    <row r="5431" spans="1:4" ht="13.5" x14ac:dyDescent="0.25">
      <c r="A5431" s="58">
        <v>104052</v>
      </c>
      <c r="B5431" s="58" t="s">
        <v>11640</v>
      </c>
      <c r="C5431" s="58" t="s">
        <v>130</v>
      </c>
      <c r="D5431" s="60">
        <v>10.67</v>
      </c>
    </row>
    <row r="5432" spans="1:4" ht="13.5" x14ac:dyDescent="0.25">
      <c r="A5432" s="58">
        <v>104053</v>
      </c>
      <c r="B5432" s="58" t="s">
        <v>11641</v>
      </c>
      <c r="C5432" s="58" t="s">
        <v>130</v>
      </c>
      <c r="D5432" s="60">
        <v>9</v>
      </c>
    </row>
    <row r="5433" spans="1:4" ht="13.5" x14ac:dyDescent="0.25">
      <c r="A5433" s="58">
        <v>104054</v>
      </c>
      <c r="B5433" s="58" t="s">
        <v>11642</v>
      </c>
      <c r="C5433" s="58" t="s">
        <v>130</v>
      </c>
      <c r="D5433" s="60">
        <v>18.420000000000002</v>
      </c>
    </row>
    <row r="5434" spans="1:4" ht="13.5" x14ac:dyDescent="0.25">
      <c r="A5434" s="58">
        <v>104055</v>
      </c>
      <c r="B5434" s="58" t="s">
        <v>11643</v>
      </c>
      <c r="C5434" s="58" t="s">
        <v>130</v>
      </c>
      <c r="D5434" s="60">
        <v>15.18</v>
      </c>
    </row>
    <row r="5435" spans="1:4" ht="13.5" x14ac:dyDescent="0.25">
      <c r="A5435" s="58">
        <v>104056</v>
      </c>
      <c r="B5435" s="58" t="s">
        <v>11644</v>
      </c>
      <c r="C5435" s="58" t="s">
        <v>130</v>
      </c>
      <c r="D5435" s="60">
        <v>22.94</v>
      </c>
    </row>
    <row r="5436" spans="1:4" ht="13.5" x14ac:dyDescent="0.25">
      <c r="A5436" s="58">
        <v>104058</v>
      </c>
      <c r="B5436" s="58" t="s">
        <v>11645</v>
      </c>
      <c r="C5436" s="58" t="s">
        <v>130</v>
      </c>
      <c r="D5436" s="60">
        <v>5.34</v>
      </c>
    </row>
    <row r="5437" spans="1:4" ht="13.5" x14ac:dyDescent="0.25">
      <c r="A5437" s="58">
        <v>104059</v>
      </c>
      <c r="B5437" s="58" t="s">
        <v>11646</v>
      </c>
      <c r="C5437" s="58" t="s">
        <v>130</v>
      </c>
      <c r="D5437" s="60">
        <v>9.9700000000000006</v>
      </c>
    </row>
    <row r="5438" spans="1:4" ht="13.5" x14ac:dyDescent="0.25">
      <c r="A5438" s="58">
        <v>104060</v>
      </c>
      <c r="B5438" s="58" t="s">
        <v>11647</v>
      </c>
      <c r="C5438" s="58" t="s">
        <v>108</v>
      </c>
      <c r="D5438" s="60">
        <v>8.85</v>
      </c>
    </row>
    <row r="5439" spans="1:4" ht="13.5" x14ac:dyDescent="0.25">
      <c r="A5439" s="58">
        <v>104061</v>
      </c>
      <c r="B5439" s="58" t="s">
        <v>11648</v>
      </c>
      <c r="C5439" s="58" t="s">
        <v>108</v>
      </c>
      <c r="D5439" s="60">
        <v>16.04</v>
      </c>
    </row>
    <row r="5440" spans="1:4" ht="13.5" x14ac:dyDescent="0.25">
      <c r="A5440" s="58">
        <v>104112</v>
      </c>
      <c r="B5440" s="58" t="s">
        <v>11649</v>
      </c>
      <c r="C5440" s="58" t="s">
        <v>130</v>
      </c>
      <c r="D5440" s="60">
        <v>144.37</v>
      </c>
    </row>
    <row r="5441" spans="1:4" ht="13.5" x14ac:dyDescent="0.25">
      <c r="A5441" s="58">
        <v>104114</v>
      </c>
      <c r="B5441" s="58" t="s">
        <v>11650</v>
      </c>
      <c r="C5441" s="58" t="s">
        <v>130</v>
      </c>
      <c r="D5441" s="60">
        <v>213.85</v>
      </c>
    </row>
    <row r="5442" spans="1:4" ht="13.5" x14ac:dyDescent="0.25">
      <c r="A5442" s="58">
        <v>104116</v>
      </c>
      <c r="B5442" s="58" t="s">
        <v>11651</v>
      </c>
      <c r="C5442" s="58" t="s">
        <v>130</v>
      </c>
      <c r="D5442" s="60">
        <v>283.36</v>
      </c>
    </row>
    <row r="5443" spans="1:4" ht="13.5" x14ac:dyDescent="0.25">
      <c r="A5443" s="58">
        <v>104118</v>
      </c>
      <c r="B5443" s="58" t="s">
        <v>11652</v>
      </c>
      <c r="C5443" s="58" t="s">
        <v>130</v>
      </c>
      <c r="D5443" s="60">
        <v>223.31</v>
      </c>
    </row>
    <row r="5444" spans="1:4" ht="13.5" x14ac:dyDescent="0.25">
      <c r="A5444" s="58">
        <v>104120</v>
      </c>
      <c r="B5444" s="58" t="s">
        <v>11653</v>
      </c>
      <c r="C5444" s="58" t="s">
        <v>130</v>
      </c>
      <c r="D5444" s="60">
        <v>347.59</v>
      </c>
    </row>
    <row r="5445" spans="1:4" ht="13.5" x14ac:dyDescent="0.25">
      <c r="A5445" s="58">
        <v>104122</v>
      </c>
      <c r="B5445" s="58" t="s">
        <v>11654</v>
      </c>
      <c r="C5445" s="58" t="s">
        <v>130</v>
      </c>
      <c r="D5445" s="60">
        <v>471.89</v>
      </c>
    </row>
    <row r="5446" spans="1:4" ht="13.5" x14ac:dyDescent="0.25">
      <c r="A5446" s="58">
        <v>104062</v>
      </c>
      <c r="B5446" s="58" t="s">
        <v>11655</v>
      </c>
      <c r="C5446" s="58" t="s">
        <v>130</v>
      </c>
      <c r="D5446" s="60">
        <v>63.34</v>
      </c>
    </row>
    <row r="5447" spans="1:4" ht="13.5" x14ac:dyDescent="0.25">
      <c r="A5447" s="58">
        <v>104063</v>
      </c>
      <c r="B5447" s="58" t="s">
        <v>11656</v>
      </c>
      <c r="C5447" s="58" t="s">
        <v>130</v>
      </c>
      <c r="D5447" s="60">
        <v>60.26</v>
      </c>
    </row>
    <row r="5448" spans="1:4" ht="13.5" x14ac:dyDescent="0.25">
      <c r="A5448" s="58">
        <v>104064</v>
      </c>
      <c r="B5448" s="58" t="s">
        <v>11657</v>
      </c>
      <c r="C5448" s="58" t="s">
        <v>130</v>
      </c>
      <c r="D5448" s="60">
        <v>154.37</v>
      </c>
    </row>
    <row r="5449" spans="1:4" ht="13.5" x14ac:dyDescent="0.25">
      <c r="A5449" s="58">
        <v>104065</v>
      </c>
      <c r="B5449" s="58" t="s">
        <v>11658</v>
      </c>
      <c r="C5449" s="58" t="s">
        <v>130</v>
      </c>
      <c r="D5449" s="60">
        <v>131.26</v>
      </c>
    </row>
    <row r="5450" spans="1:4" ht="13.5" x14ac:dyDescent="0.25">
      <c r="A5450" s="58">
        <v>104072</v>
      </c>
      <c r="B5450" s="58" t="s">
        <v>11659</v>
      </c>
      <c r="C5450" s="58" t="s">
        <v>130</v>
      </c>
      <c r="D5450" s="60">
        <v>249.6</v>
      </c>
    </row>
    <row r="5451" spans="1:4" ht="13.5" x14ac:dyDescent="0.25">
      <c r="A5451" s="58">
        <v>104076</v>
      </c>
      <c r="B5451" s="58" t="s">
        <v>11660</v>
      </c>
      <c r="C5451" s="58" t="s">
        <v>130</v>
      </c>
      <c r="D5451" s="60">
        <v>39.81</v>
      </c>
    </row>
    <row r="5452" spans="1:4" ht="13.5" x14ac:dyDescent="0.25">
      <c r="A5452" s="58">
        <v>104082</v>
      </c>
      <c r="B5452" s="58" t="s">
        <v>11661</v>
      </c>
      <c r="C5452" s="58" t="s">
        <v>130</v>
      </c>
      <c r="D5452" s="60">
        <v>26.68</v>
      </c>
    </row>
    <row r="5453" spans="1:4" ht="13.5" x14ac:dyDescent="0.25">
      <c r="A5453" s="58">
        <v>104083</v>
      </c>
      <c r="B5453" s="58" t="s">
        <v>11662</v>
      </c>
      <c r="C5453" s="58" t="s">
        <v>130</v>
      </c>
      <c r="D5453" s="60">
        <v>65.040000000000006</v>
      </c>
    </row>
    <row r="5454" spans="1:4" ht="13.5" x14ac:dyDescent="0.25">
      <c r="A5454" s="58">
        <v>104084</v>
      </c>
      <c r="B5454" s="58" t="s">
        <v>11663</v>
      </c>
      <c r="C5454" s="58" t="s">
        <v>130</v>
      </c>
      <c r="D5454" s="60">
        <v>73.75</v>
      </c>
    </row>
    <row r="5455" spans="1:4" ht="13.5" x14ac:dyDescent="0.25">
      <c r="A5455" s="58">
        <v>104085</v>
      </c>
      <c r="B5455" s="58" t="s">
        <v>11664</v>
      </c>
      <c r="C5455" s="58" t="s">
        <v>108</v>
      </c>
      <c r="D5455" s="60">
        <v>46.86</v>
      </c>
    </row>
    <row r="5456" spans="1:4" ht="13.5" x14ac:dyDescent="0.25">
      <c r="A5456" s="58">
        <v>104086</v>
      </c>
      <c r="B5456" s="58" t="s">
        <v>11665</v>
      </c>
      <c r="C5456" s="58" t="s">
        <v>108</v>
      </c>
      <c r="D5456" s="60">
        <v>83.59</v>
      </c>
    </row>
    <row r="5457" spans="1:4" ht="13.5" x14ac:dyDescent="0.25">
      <c r="A5457" s="58">
        <v>104124</v>
      </c>
      <c r="B5457" s="58" t="s">
        <v>11666</v>
      </c>
      <c r="C5457" s="58" t="s">
        <v>130</v>
      </c>
      <c r="D5457" s="60">
        <v>305.06</v>
      </c>
    </row>
    <row r="5458" spans="1:4" ht="13.5" x14ac:dyDescent="0.25">
      <c r="A5458" s="58">
        <v>104130</v>
      </c>
      <c r="B5458" s="58" t="s">
        <v>11667</v>
      </c>
      <c r="C5458" s="58" t="s">
        <v>130</v>
      </c>
      <c r="D5458" s="60">
        <v>467.37</v>
      </c>
    </row>
    <row r="5459" spans="1:4" ht="13.5" x14ac:dyDescent="0.25">
      <c r="A5459" s="58">
        <v>104136</v>
      </c>
      <c r="B5459" s="58" t="s">
        <v>11668</v>
      </c>
      <c r="C5459" s="58" t="s">
        <v>130</v>
      </c>
      <c r="D5459" s="60">
        <v>630.76</v>
      </c>
    </row>
    <row r="5460" spans="1:4" ht="13.5" x14ac:dyDescent="0.25">
      <c r="A5460" s="58">
        <v>104142</v>
      </c>
      <c r="B5460" s="58" t="s">
        <v>11669</v>
      </c>
      <c r="C5460" s="58" t="s">
        <v>130</v>
      </c>
      <c r="D5460" s="60">
        <v>420.63</v>
      </c>
    </row>
    <row r="5461" spans="1:4" ht="13.5" x14ac:dyDescent="0.25">
      <c r="A5461" s="58">
        <v>104148</v>
      </c>
      <c r="B5461" s="58" t="s">
        <v>11670</v>
      </c>
      <c r="C5461" s="58" t="s">
        <v>130</v>
      </c>
      <c r="D5461" s="60">
        <v>659.77</v>
      </c>
    </row>
    <row r="5462" spans="1:4" ht="13.5" x14ac:dyDescent="0.25">
      <c r="A5462" s="58">
        <v>104154</v>
      </c>
      <c r="B5462" s="58" t="s">
        <v>11671</v>
      </c>
      <c r="C5462" s="58" t="s">
        <v>130</v>
      </c>
      <c r="D5462" s="60">
        <v>901.39</v>
      </c>
    </row>
    <row r="5463" spans="1:4" ht="13.5" x14ac:dyDescent="0.25">
      <c r="A5463" s="58">
        <v>96520</v>
      </c>
      <c r="B5463" s="58" t="s">
        <v>11672</v>
      </c>
      <c r="C5463" s="58" t="s">
        <v>7984</v>
      </c>
      <c r="D5463" s="60">
        <v>88.94</v>
      </c>
    </row>
    <row r="5464" spans="1:4" ht="13.5" x14ac:dyDescent="0.25">
      <c r="A5464" s="58">
        <v>96521</v>
      </c>
      <c r="B5464" s="58" t="s">
        <v>11673</v>
      </c>
      <c r="C5464" s="58" t="s">
        <v>7984</v>
      </c>
      <c r="D5464" s="60">
        <v>40.840000000000003</v>
      </c>
    </row>
    <row r="5465" spans="1:4" ht="13.5" x14ac:dyDescent="0.25">
      <c r="A5465" s="58">
        <v>96522</v>
      </c>
      <c r="B5465" s="58" t="s">
        <v>11674</v>
      </c>
      <c r="C5465" s="58" t="s">
        <v>7984</v>
      </c>
      <c r="D5465" s="60">
        <v>122.29</v>
      </c>
    </row>
    <row r="5466" spans="1:4" ht="13.5" x14ac:dyDescent="0.25">
      <c r="A5466" s="58">
        <v>96523</v>
      </c>
      <c r="B5466" s="58" t="s">
        <v>272</v>
      </c>
      <c r="C5466" s="58" t="s">
        <v>7984</v>
      </c>
      <c r="D5466" s="60">
        <v>78.09</v>
      </c>
    </row>
    <row r="5467" spans="1:4" ht="13.5" x14ac:dyDescent="0.25">
      <c r="A5467" s="58">
        <v>96524</v>
      </c>
      <c r="B5467" s="58" t="s">
        <v>11675</v>
      </c>
      <c r="C5467" s="58" t="s">
        <v>7984</v>
      </c>
      <c r="D5467" s="60">
        <v>164.68</v>
      </c>
    </row>
    <row r="5468" spans="1:4" ht="13.5" x14ac:dyDescent="0.25">
      <c r="A5468" s="58">
        <v>96525</v>
      </c>
      <c r="B5468" s="58" t="s">
        <v>11676</v>
      </c>
      <c r="C5468" s="58" t="s">
        <v>7984</v>
      </c>
      <c r="D5468" s="60">
        <v>46.07</v>
      </c>
    </row>
    <row r="5469" spans="1:4" ht="13.5" x14ac:dyDescent="0.25">
      <c r="A5469" s="58">
        <v>96526</v>
      </c>
      <c r="B5469" s="58" t="s">
        <v>1010</v>
      </c>
      <c r="C5469" s="58" t="s">
        <v>7984</v>
      </c>
      <c r="D5469" s="60">
        <v>246.89</v>
      </c>
    </row>
    <row r="5470" spans="1:4" ht="13.5" x14ac:dyDescent="0.25">
      <c r="A5470" s="58">
        <v>96527</v>
      </c>
      <c r="B5470" s="58" t="s">
        <v>275</v>
      </c>
      <c r="C5470" s="58" t="s">
        <v>7984</v>
      </c>
      <c r="D5470" s="60">
        <v>102.54</v>
      </c>
    </row>
    <row r="5471" spans="1:4" ht="13.5" x14ac:dyDescent="0.25">
      <c r="A5471" s="58">
        <v>96528</v>
      </c>
      <c r="B5471" s="58" t="s">
        <v>11677</v>
      </c>
      <c r="C5471" s="58" t="s">
        <v>6914</v>
      </c>
      <c r="D5471" s="60">
        <v>148.31</v>
      </c>
    </row>
    <row r="5472" spans="1:4" ht="13.5" x14ac:dyDescent="0.25">
      <c r="A5472" s="58">
        <v>101114</v>
      </c>
      <c r="B5472" s="58" t="s">
        <v>11678</v>
      </c>
      <c r="C5472" s="58" t="s">
        <v>7984</v>
      </c>
      <c r="D5472" s="60">
        <v>3.82</v>
      </c>
    </row>
    <row r="5473" spans="1:4" ht="13.5" x14ac:dyDescent="0.25">
      <c r="A5473" s="58">
        <v>101115</v>
      </c>
      <c r="B5473" s="58" t="s">
        <v>11679</v>
      </c>
      <c r="C5473" s="58" t="s">
        <v>7984</v>
      </c>
      <c r="D5473" s="60">
        <v>3.23</v>
      </c>
    </row>
    <row r="5474" spans="1:4" ht="13.5" x14ac:dyDescent="0.25">
      <c r="A5474" s="58">
        <v>101116</v>
      </c>
      <c r="B5474" s="58" t="s">
        <v>11680</v>
      </c>
      <c r="C5474" s="58" t="s">
        <v>7984</v>
      </c>
      <c r="D5474" s="60">
        <v>2.0099999999999998</v>
      </c>
    </row>
    <row r="5475" spans="1:4" ht="13.5" x14ac:dyDescent="0.25">
      <c r="A5475" s="58">
        <v>101117</v>
      </c>
      <c r="B5475" s="58" t="s">
        <v>11681</v>
      </c>
      <c r="C5475" s="58" t="s">
        <v>7984</v>
      </c>
      <c r="D5475" s="60">
        <v>2.87</v>
      </c>
    </row>
    <row r="5476" spans="1:4" ht="13.5" x14ac:dyDescent="0.25">
      <c r="A5476" s="58">
        <v>101118</v>
      </c>
      <c r="B5476" s="58" t="s">
        <v>11682</v>
      </c>
      <c r="C5476" s="58" t="s">
        <v>7984</v>
      </c>
      <c r="D5476" s="60">
        <v>3.29</v>
      </c>
    </row>
    <row r="5477" spans="1:4" ht="13.5" x14ac:dyDescent="0.25">
      <c r="A5477" s="58">
        <v>101119</v>
      </c>
      <c r="B5477" s="58" t="s">
        <v>11683</v>
      </c>
      <c r="C5477" s="58" t="s">
        <v>7984</v>
      </c>
      <c r="D5477" s="60">
        <v>7.28</v>
      </c>
    </row>
    <row r="5478" spans="1:4" ht="13.5" x14ac:dyDescent="0.25">
      <c r="A5478" s="58">
        <v>101120</v>
      </c>
      <c r="B5478" s="58" t="s">
        <v>11684</v>
      </c>
      <c r="C5478" s="58" t="s">
        <v>7984</v>
      </c>
      <c r="D5478" s="60">
        <v>6.18</v>
      </c>
    </row>
    <row r="5479" spans="1:4" ht="13.5" x14ac:dyDescent="0.25">
      <c r="A5479" s="58">
        <v>101121</v>
      </c>
      <c r="B5479" s="58" t="s">
        <v>11685</v>
      </c>
      <c r="C5479" s="58" t="s">
        <v>7984</v>
      </c>
      <c r="D5479" s="60">
        <v>3.87</v>
      </c>
    </row>
    <row r="5480" spans="1:4" ht="13.5" x14ac:dyDescent="0.25">
      <c r="A5480" s="58">
        <v>101122</v>
      </c>
      <c r="B5480" s="58" t="s">
        <v>11686</v>
      </c>
      <c r="C5480" s="58" t="s">
        <v>7984</v>
      </c>
      <c r="D5480" s="60">
        <v>5.48</v>
      </c>
    </row>
    <row r="5481" spans="1:4" ht="13.5" x14ac:dyDescent="0.25">
      <c r="A5481" s="58">
        <v>101123</v>
      </c>
      <c r="B5481" s="58" t="s">
        <v>11687</v>
      </c>
      <c r="C5481" s="58" t="s">
        <v>7984</v>
      </c>
      <c r="D5481" s="60">
        <v>6.31</v>
      </c>
    </row>
    <row r="5482" spans="1:4" ht="13.5" x14ac:dyDescent="0.25">
      <c r="A5482" s="58">
        <v>101124</v>
      </c>
      <c r="B5482" s="58" t="s">
        <v>11688</v>
      </c>
      <c r="C5482" s="58" t="s">
        <v>7984</v>
      </c>
      <c r="D5482" s="60">
        <v>13.97</v>
      </c>
    </row>
    <row r="5483" spans="1:4" ht="13.5" x14ac:dyDescent="0.25">
      <c r="A5483" s="58">
        <v>101125</v>
      </c>
      <c r="B5483" s="58" t="s">
        <v>11689</v>
      </c>
      <c r="C5483" s="58" t="s">
        <v>7984</v>
      </c>
      <c r="D5483" s="60">
        <v>13.38</v>
      </c>
    </row>
    <row r="5484" spans="1:4" ht="13.5" x14ac:dyDescent="0.25">
      <c r="A5484" s="58">
        <v>101126</v>
      </c>
      <c r="B5484" s="58" t="s">
        <v>11690</v>
      </c>
      <c r="C5484" s="58" t="s">
        <v>7984</v>
      </c>
      <c r="D5484" s="60">
        <v>12.16</v>
      </c>
    </row>
    <row r="5485" spans="1:4" ht="13.5" x14ac:dyDescent="0.25">
      <c r="A5485" s="58">
        <v>101127</v>
      </c>
      <c r="B5485" s="58" t="s">
        <v>11691</v>
      </c>
      <c r="C5485" s="58" t="s">
        <v>7984</v>
      </c>
      <c r="D5485" s="60">
        <v>13.02</v>
      </c>
    </row>
    <row r="5486" spans="1:4" ht="13.5" x14ac:dyDescent="0.25">
      <c r="A5486" s="58">
        <v>101128</v>
      </c>
      <c r="B5486" s="58" t="s">
        <v>11692</v>
      </c>
      <c r="C5486" s="58" t="s">
        <v>7984</v>
      </c>
      <c r="D5486" s="60">
        <v>13.44</v>
      </c>
    </row>
    <row r="5487" spans="1:4" ht="13.5" x14ac:dyDescent="0.25">
      <c r="A5487" s="58">
        <v>101129</v>
      </c>
      <c r="B5487" s="58" t="s">
        <v>11693</v>
      </c>
      <c r="C5487" s="58" t="s">
        <v>7984</v>
      </c>
      <c r="D5487" s="60">
        <v>17.829999999999998</v>
      </c>
    </row>
    <row r="5488" spans="1:4" ht="13.5" x14ac:dyDescent="0.25">
      <c r="A5488" s="58">
        <v>101130</v>
      </c>
      <c r="B5488" s="58" t="s">
        <v>11694</v>
      </c>
      <c r="C5488" s="58" t="s">
        <v>7984</v>
      </c>
      <c r="D5488" s="60">
        <v>16.73</v>
      </c>
    </row>
    <row r="5489" spans="1:4" ht="13.5" x14ac:dyDescent="0.25">
      <c r="A5489" s="58">
        <v>101131</v>
      </c>
      <c r="B5489" s="58" t="s">
        <v>11695</v>
      </c>
      <c r="C5489" s="58" t="s">
        <v>7984</v>
      </c>
      <c r="D5489" s="60">
        <v>14.42</v>
      </c>
    </row>
    <row r="5490" spans="1:4" ht="13.5" x14ac:dyDescent="0.25">
      <c r="A5490" s="58">
        <v>101132</v>
      </c>
      <c r="B5490" s="58" t="s">
        <v>11696</v>
      </c>
      <c r="C5490" s="58" t="s">
        <v>7984</v>
      </c>
      <c r="D5490" s="60">
        <v>16.03</v>
      </c>
    </row>
    <row r="5491" spans="1:4" ht="13.5" x14ac:dyDescent="0.25">
      <c r="A5491" s="58">
        <v>101133</v>
      </c>
      <c r="B5491" s="58" t="s">
        <v>11697</v>
      </c>
      <c r="C5491" s="58" t="s">
        <v>7984</v>
      </c>
      <c r="D5491" s="60">
        <v>16.86</v>
      </c>
    </row>
    <row r="5492" spans="1:4" ht="13.5" x14ac:dyDescent="0.25">
      <c r="A5492" s="58">
        <v>101134</v>
      </c>
      <c r="B5492" s="58" t="s">
        <v>11698</v>
      </c>
      <c r="C5492" s="58" t="s">
        <v>7984</v>
      </c>
      <c r="D5492" s="60">
        <v>14.6</v>
      </c>
    </row>
    <row r="5493" spans="1:4" ht="13.5" x14ac:dyDescent="0.25">
      <c r="A5493" s="58">
        <v>101135</v>
      </c>
      <c r="B5493" s="58" t="s">
        <v>11699</v>
      </c>
      <c r="C5493" s="58" t="s">
        <v>7984</v>
      </c>
      <c r="D5493" s="60">
        <v>14.01</v>
      </c>
    </row>
    <row r="5494" spans="1:4" ht="13.5" x14ac:dyDescent="0.25">
      <c r="A5494" s="58">
        <v>101136</v>
      </c>
      <c r="B5494" s="58" t="s">
        <v>11700</v>
      </c>
      <c r="C5494" s="58" t="s">
        <v>7984</v>
      </c>
      <c r="D5494" s="60">
        <v>12.79</v>
      </c>
    </row>
    <row r="5495" spans="1:4" ht="13.5" x14ac:dyDescent="0.25">
      <c r="A5495" s="58">
        <v>101137</v>
      </c>
      <c r="B5495" s="58" t="s">
        <v>11701</v>
      </c>
      <c r="C5495" s="58" t="s">
        <v>7984</v>
      </c>
      <c r="D5495" s="60">
        <v>13.65</v>
      </c>
    </row>
    <row r="5496" spans="1:4" ht="13.5" x14ac:dyDescent="0.25">
      <c r="A5496" s="58">
        <v>101138</v>
      </c>
      <c r="B5496" s="58" t="s">
        <v>11702</v>
      </c>
      <c r="C5496" s="58" t="s">
        <v>7984</v>
      </c>
      <c r="D5496" s="60">
        <v>14.07</v>
      </c>
    </row>
    <row r="5497" spans="1:4" ht="13.5" x14ac:dyDescent="0.25">
      <c r="A5497" s="58">
        <v>101139</v>
      </c>
      <c r="B5497" s="58" t="s">
        <v>11703</v>
      </c>
      <c r="C5497" s="58" t="s">
        <v>7984</v>
      </c>
      <c r="D5497" s="60">
        <v>18.489999999999998</v>
      </c>
    </row>
    <row r="5498" spans="1:4" ht="13.5" x14ac:dyDescent="0.25">
      <c r="A5498" s="58">
        <v>101140</v>
      </c>
      <c r="B5498" s="58" t="s">
        <v>11704</v>
      </c>
      <c r="C5498" s="58" t="s">
        <v>7984</v>
      </c>
      <c r="D5498" s="60">
        <v>17.39</v>
      </c>
    </row>
    <row r="5499" spans="1:4" ht="13.5" x14ac:dyDescent="0.25">
      <c r="A5499" s="58">
        <v>101141</v>
      </c>
      <c r="B5499" s="58" t="s">
        <v>11705</v>
      </c>
      <c r="C5499" s="58" t="s">
        <v>7984</v>
      </c>
      <c r="D5499" s="60">
        <v>15.08</v>
      </c>
    </row>
    <row r="5500" spans="1:4" ht="13.5" x14ac:dyDescent="0.25">
      <c r="A5500" s="58">
        <v>101142</v>
      </c>
      <c r="B5500" s="58" t="s">
        <v>11706</v>
      </c>
      <c r="C5500" s="58" t="s">
        <v>7984</v>
      </c>
      <c r="D5500" s="60">
        <v>16.690000000000001</v>
      </c>
    </row>
    <row r="5501" spans="1:4" ht="13.5" x14ac:dyDescent="0.25">
      <c r="A5501" s="58">
        <v>101143</v>
      </c>
      <c r="B5501" s="58" t="s">
        <v>11707</v>
      </c>
      <c r="C5501" s="58" t="s">
        <v>7984</v>
      </c>
      <c r="D5501" s="60">
        <v>17.52</v>
      </c>
    </row>
    <row r="5502" spans="1:4" ht="13.5" x14ac:dyDescent="0.25">
      <c r="A5502" s="58">
        <v>101144</v>
      </c>
      <c r="B5502" s="58" t="s">
        <v>11708</v>
      </c>
      <c r="C5502" s="58" t="s">
        <v>7984</v>
      </c>
      <c r="D5502" s="60">
        <v>14.76</v>
      </c>
    </row>
    <row r="5503" spans="1:4" ht="13.5" x14ac:dyDescent="0.25">
      <c r="A5503" s="58">
        <v>101145</v>
      </c>
      <c r="B5503" s="58" t="s">
        <v>11709</v>
      </c>
      <c r="C5503" s="58" t="s">
        <v>7984</v>
      </c>
      <c r="D5503" s="60">
        <v>14.17</v>
      </c>
    </row>
    <row r="5504" spans="1:4" ht="13.5" x14ac:dyDescent="0.25">
      <c r="A5504" s="58">
        <v>101146</v>
      </c>
      <c r="B5504" s="58" t="s">
        <v>11710</v>
      </c>
      <c r="C5504" s="58" t="s">
        <v>7984</v>
      </c>
      <c r="D5504" s="60">
        <v>12.95</v>
      </c>
    </row>
    <row r="5505" spans="1:4" ht="13.5" x14ac:dyDescent="0.25">
      <c r="A5505" s="58">
        <v>101147</v>
      </c>
      <c r="B5505" s="58" t="s">
        <v>11711</v>
      </c>
      <c r="C5505" s="58" t="s">
        <v>7984</v>
      </c>
      <c r="D5505" s="60">
        <v>13.81</v>
      </c>
    </row>
    <row r="5506" spans="1:4" ht="13.5" x14ac:dyDescent="0.25">
      <c r="A5506" s="58">
        <v>101148</v>
      </c>
      <c r="B5506" s="58" t="s">
        <v>11712</v>
      </c>
      <c r="C5506" s="58" t="s">
        <v>7984</v>
      </c>
      <c r="D5506" s="60">
        <v>14.23</v>
      </c>
    </row>
    <row r="5507" spans="1:4" ht="13.5" x14ac:dyDescent="0.25">
      <c r="A5507" s="58">
        <v>101149</v>
      </c>
      <c r="B5507" s="58" t="s">
        <v>11713</v>
      </c>
      <c r="C5507" s="58" t="s">
        <v>7984</v>
      </c>
      <c r="D5507" s="60">
        <v>18.66</v>
      </c>
    </row>
    <row r="5508" spans="1:4" ht="13.5" x14ac:dyDescent="0.25">
      <c r="A5508" s="58">
        <v>101150</v>
      </c>
      <c r="B5508" s="58" t="s">
        <v>11714</v>
      </c>
      <c r="C5508" s="58" t="s">
        <v>7984</v>
      </c>
      <c r="D5508" s="60">
        <v>17.559999999999999</v>
      </c>
    </row>
    <row r="5509" spans="1:4" ht="13.5" x14ac:dyDescent="0.25">
      <c r="A5509" s="58">
        <v>101151</v>
      </c>
      <c r="B5509" s="58" t="s">
        <v>11715</v>
      </c>
      <c r="C5509" s="58" t="s">
        <v>7984</v>
      </c>
      <c r="D5509" s="60">
        <v>15.25</v>
      </c>
    </row>
    <row r="5510" spans="1:4" ht="13.5" x14ac:dyDescent="0.25">
      <c r="A5510" s="58">
        <v>101152</v>
      </c>
      <c r="B5510" s="58" t="s">
        <v>11716</v>
      </c>
      <c r="C5510" s="58" t="s">
        <v>7984</v>
      </c>
      <c r="D5510" s="60">
        <v>16.86</v>
      </c>
    </row>
    <row r="5511" spans="1:4" ht="13.5" x14ac:dyDescent="0.25">
      <c r="A5511" s="58">
        <v>101153</v>
      </c>
      <c r="B5511" s="58" t="s">
        <v>11717</v>
      </c>
      <c r="C5511" s="58" t="s">
        <v>7984</v>
      </c>
      <c r="D5511" s="60">
        <v>17.690000000000001</v>
      </c>
    </row>
    <row r="5512" spans="1:4" ht="13.5" x14ac:dyDescent="0.25">
      <c r="A5512" s="58">
        <v>101206</v>
      </c>
      <c r="B5512" s="58" t="s">
        <v>11718</v>
      </c>
      <c r="C5512" s="58" t="s">
        <v>7984</v>
      </c>
      <c r="D5512" s="60">
        <v>12.01</v>
      </c>
    </row>
    <row r="5513" spans="1:4" ht="13.5" x14ac:dyDescent="0.25">
      <c r="A5513" s="58">
        <v>101207</v>
      </c>
      <c r="B5513" s="58" t="s">
        <v>11719</v>
      </c>
      <c r="C5513" s="58" t="s">
        <v>7984</v>
      </c>
      <c r="D5513" s="60">
        <v>10.47</v>
      </c>
    </row>
    <row r="5514" spans="1:4" ht="13.5" x14ac:dyDescent="0.25">
      <c r="A5514" s="58">
        <v>101208</v>
      </c>
      <c r="B5514" s="58" t="s">
        <v>11720</v>
      </c>
      <c r="C5514" s="58" t="s">
        <v>7984</v>
      </c>
      <c r="D5514" s="60">
        <v>10.18</v>
      </c>
    </row>
    <row r="5515" spans="1:4" ht="13.5" x14ac:dyDescent="0.25">
      <c r="A5515" s="58">
        <v>101209</v>
      </c>
      <c r="B5515" s="58" t="s">
        <v>11721</v>
      </c>
      <c r="C5515" s="58" t="s">
        <v>7984</v>
      </c>
      <c r="D5515" s="60">
        <v>9.48</v>
      </c>
    </row>
    <row r="5516" spans="1:4" ht="13.5" x14ac:dyDescent="0.25">
      <c r="A5516" s="58">
        <v>101210</v>
      </c>
      <c r="B5516" s="58" t="s">
        <v>11722</v>
      </c>
      <c r="C5516" s="58" t="s">
        <v>7984</v>
      </c>
      <c r="D5516" s="60">
        <v>16.96</v>
      </c>
    </row>
    <row r="5517" spans="1:4" ht="13.5" x14ac:dyDescent="0.25">
      <c r="A5517" s="58">
        <v>101211</v>
      </c>
      <c r="B5517" s="58" t="s">
        <v>11723</v>
      </c>
      <c r="C5517" s="58" t="s">
        <v>7984</v>
      </c>
      <c r="D5517" s="60">
        <v>18.22</v>
      </c>
    </row>
    <row r="5518" spans="1:4" ht="13.5" x14ac:dyDescent="0.25">
      <c r="A5518" s="58">
        <v>101212</v>
      </c>
      <c r="B5518" s="58" t="s">
        <v>11724</v>
      </c>
      <c r="C5518" s="58" t="s">
        <v>7984</v>
      </c>
      <c r="D5518" s="60">
        <v>21.26</v>
      </c>
    </row>
    <row r="5519" spans="1:4" ht="13.5" x14ac:dyDescent="0.25">
      <c r="A5519" s="58">
        <v>101213</v>
      </c>
      <c r="B5519" s="58" t="s">
        <v>11725</v>
      </c>
      <c r="C5519" s="58" t="s">
        <v>7984</v>
      </c>
      <c r="D5519" s="60">
        <v>23.75</v>
      </c>
    </row>
    <row r="5520" spans="1:4" ht="13.5" x14ac:dyDescent="0.25">
      <c r="A5520" s="58">
        <v>101214</v>
      </c>
      <c r="B5520" s="58" t="s">
        <v>11726</v>
      </c>
      <c r="C5520" s="58" t="s">
        <v>7984</v>
      </c>
      <c r="D5520" s="60">
        <v>28.8</v>
      </c>
    </row>
    <row r="5521" spans="1:4" ht="13.5" x14ac:dyDescent="0.25">
      <c r="A5521" s="58">
        <v>101215</v>
      </c>
      <c r="B5521" s="58" t="s">
        <v>11727</v>
      </c>
      <c r="C5521" s="58" t="s">
        <v>7984</v>
      </c>
      <c r="D5521" s="60">
        <v>16.309999999999999</v>
      </c>
    </row>
    <row r="5522" spans="1:4" ht="13.5" x14ac:dyDescent="0.25">
      <c r="A5522" s="58">
        <v>101216</v>
      </c>
      <c r="B5522" s="58" t="s">
        <v>11728</v>
      </c>
      <c r="C5522" s="58" t="s">
        <v>7984</v>
      </c>
      <c r="D5522" s="60">
        <v>17.14</v>
      </c>
    </row>
    <row r="5523" spans="1:4" ht="13.5" x14ac:dyDescent="0.25">
      <c r="A5523" s="58">
        <v>101217</v>
      </c>
      <c r="B5523" s="58" t="s">
        <v>11729</v>
      </c>
      <c r="C5523" s="58" t="s">
        <v>7984</v>
      </c>
      <c r="D5523" s="60">
        <v>19.97</v>
      </c>
    </row>
    <row r="5524" spans="1:4" ht="13.5" x14ac:dyDescent="0.25">
      <c r="A5524" s="58">
        <v>101218</v>
      </c>
      <c r="B5524" s="58" t="s">
        <v>11730</v>
      </c>
      <c r="C5524" s="58" t="s">
        <v>7984</v>
      </c>
      <c r="D5524" s="60">
        <v>21.18</v>
      </c>
    </row>
    <row r="5525" spans="1:4" ht="13.5" x14ac:dyDescent="0.25">
      <c r="A5525" s="58">
        <v>101219</v>
      </c>
      <c r="B5525" s="58" t="s">
        <v>11731</v>
      </c>
      <c r="C5525" s="58" t="s">
        <v>7984</v>
      </c>
      <c r="D5525" s="60">
        <v>25.75</v>
      </c>
    </row>
    <row r="5526" spans="1:4" ht="13.5" x14ac:dyDescent="0.25">
      <c r="A5526" s="58">
        <v>101220</v>
      </c>
      <c r="B5526" s="58" t="s">
        <v>11732</v>
      </c>
      <c r="C5526" s="58" t="s">
        <v>7984</v>
      </c>
      <c r="D5526" s="60">
        <v>15.99</v>
      </c>
    </row>
    <row r="5527" spans="1:4" ht="13.5" x14ac:dyDescent="0.25">
      <c r="A5527" s="58">
        <v>101221</v>
      </c>
      <c r="B5527" s="58" t="s">
        <v>11733</v>
      </c>
      <c r="C5527" s="58" t="s">
        <v>7984</v>
      </c>
      <c r="D5527" s="60">
        <v>16.940000000000001</v>
      </c>
    </row>
    <row r="5528" spans="1:4" ht="13.5" x14ac:dyDescent="0.25">
      <c r="A5528" s="58">
        <v>101222</v>
      </c>
      <c r="B5528" s="58" t="s">
        <v>11734</v>
      </c>
      <c r="C5528" s="58" t="s">
        <v>7984</v>
      </c>
      <c r="D5528" s="60">
        <v>19.71</v>
      </c>
    </row>
    <row r="5529" spans="1:4" ht="13.5" x14ac:dyDescent="0.25">
      <c r="A5529" s="58">
        <v>101223</v>
      </c>
      <c r="B5529" s="58" t="s">
        <v>11735</v>
      </c>
      <c r="C5529" s="58" t="s">
        <v>7984</v>
      </c>
      <c r="D5529" s="60">
        <v>21.94</v>
      </c>
    </row>
    <row r="5530" spans="1:4" ht="13.5" x14ac:dyDescent="0.25">
      <c r="A5530" s="58">
        <v>101224</v>
      </c>
      <c r="B5530" s="58" t="s">
        <v>11736</v>
      </c>
      <c r="C5530" s="58" t="s">
        <v>7984</v>
      </c>
      <c r="D5530" s="60">
        <v>27.55</v>
      </c>
    </row>
    <row r="5531" spans="1:4" ht="13.5" x14ac:dyDescent="0.25">
      <c r="A5531" s="58">
        <v>101225</v>
      </c>
      <c r="B5531" s="58" t="s">
        <v>11737</v>
      </c>
      <c r="C5531" s="58" t="s">
        <v>7984</v>
      </c>
      <c r="D5531" s="60">
        <v>14.72</v>
      </c>
    </row>
    <row r="5532" spans="1:4" ht="13.5" x14ac:dyDescent="0.25">
      <c r="A5532" s="58">
        <v>101226</v>
      </c>
      <c r="B5532" s="58" t="s">
        <v>11738</v>
      </c>
      <c r="C5532" s="58" t="s">
        <v>7984</v>
      </c>
      <c r="D5532" s="60">
        <v>15.55</v>
      </c>
    </row>
    <row r="5533" spans="1:4" ht="13.5" x14ac:dyDescent="0.25">
      <c r="A5533" s="58">
        <v>101227</v>
      </c>
      <c r="B5533" s="58" t="s">
        <v>11739</v>
      </c>
      <c r="C5533" s="58" t="s">
        <v>7984</v>
      </c>
      <c r="D5533" s="60">
        <v>18.05</v>
      </c>
    </row>
    <row r="5534" spans="1:4" ht="13.5" x14ac:dyDescent="0.25">
      <c r="A5534" s="58">
        <v>101228</v>
      </c>
      <c r="B5534" s="58" t="s">
        <v>11740</v>
      </c>
      <c r="C5534" s="58" t="s">
        <v>7984</v>
      </c>
      <c r="D5534" s="60">
        <v>19.3</v>
      </c>
    </row>
    <row r="5535" spans="1:4" ht="13.5" x14ac:dyDescent="0.25">
      <c r="A5535" s="58">
        <v>101229</v>
      </c>
      <c r="B5535" s="58" t="s">
        <v>11741</v>
      </c>
      <c r="C5535" s="58" t="s">
        <v>7984</v>
      </c>
      <c r="D5535" s="60">
        <v>24.36</v>
      </c>
    </row>
    <row r="5536" spans="1:4" ht="13.5" x14ac:dyDescent="0.25">
      <c r="A5536" s="58">
        <v>101230</v>
      </c>
      <c r="B5536" s="58" t="s">
        <v>11742</v>
      </c>
      <c r="C5536" s="58" t="s">
        <v>7984</v>
      </c>
      <c r="D5536" s="60">
        <v>10.61</v>
      </c>
    </row>
    <row r="5537" spans="1:4" ht="13.5" x14ac:dyDescent="0.25">
      <c r="A5537" s="58">
        <v>101231</v>
      </c>
      <c r="B5537" s="58" t="s">
        <v>11743</v>
      </c>
      <c r="C5537" s="58" t="s">
        <v>7984</v>
      </c>
      <c r="D5537" s="60">
        <v>10.130000000000001</v>
      </c>
    </row>
    <row r="5538" spans="1:4" ht="13.5" x14ac:dyDescent="0.25">
      <c r="A5538" s="58">
        <v>101232</v>
      </c>
      <c r="B5538" s="58" t="s">
        <v>11744</v>
      </c>
      <c r="C5538" s="58" t="s">
        <v>7984</v>
      </c>
      <c r="D5538" s="60">
        <v>9.1300000000000008</v>
      </c>
    </row>
    <row r="5539" spans="1:4" ht="13.5" x14ac:dyDescent="0.25">
      <c r="A5539" s="58">
        <v>101233</v>
      </c>
      <c r="B5539" s="58" t="s">
        <v>11745</v>
      </c>
      <c r="C5539" s="58" t="s">
        <v>7984</v>
      </c>
      <c r="D5539" s="60">
        <v>8.4499999999999993</v>
      </c>
    </row>
    <row r="5540" spans="1:4" ht="13.5" x14ac:dyDescent="0.25">
      <c r="A5540" s="58">
        <v>101234</v>
      </c>
      <c r="B5540" s="58" t="s">
        <v>11746</v>
      </c>
      <c r="C5540" s="58" t="s">
        <v>7984</v>
      </c>
      <c r="D5540" s="60">
        <v>16.59</v>
      </c>
    </row>
    <row r="5541" spans="1:4" ht="13.5" x14ac:dyDescent="0.25">
      <c r="A5541" s="58">
        <v>101235</v>
      </c>
      <c r="B5541" s="58" t="s">
        <v>11747</v>
      </c>
      <c r="C5541" s="58" t="s">
        <v>7984</v>
      </c>
      <c r="D5541" s="60">
        <v>17.53</v>
      </c>
    </row>
    <row r="5542" spans="1:4" ht="13.5" x14ac:dyDescent="0.25">
      <c r="A5542" s="58">
        <v>101236</v>
      </c>
      <c r="B5542" s="58" t="s">
        <v>11748</v>
      </c>
      <c r="C5542" s="58" t="s">
        <v>7984</v>
      </c>
      <c r="D5542" s="60">
        <v>20.43</v>
      </c>
    </row>
    <row r="5543" spans="1:4" ht="13.5" x14ac:dyDescent="0.25">
      <c r="A5543" s="58">
        <v>101237</v>
      </c>
      <c r="B5543" s="58" t="s">
        <v>11749</v>
      </c>
      <c r="C5543" s="58" t="s">
        <v>7984</v>
      </c>
      <c r="D5543" s="60">
        <v>21.83</v>
      </c>
    </row>
    <row r="5544" spans="1:4" ht="13.5" x14ac:dyDescent="0.25">
      <c r="A5544" s="58">
        <v>101238</v>
      </c>
      <c r="B5544" s="58" t="s">
        <v>11750</v>
      </c>
      <c r="C5544" s="58" t="s">
        <v>7984</v>
      </c>
      <c r="D5544" s="60">
        <v>27.62</v>
      </c>
    </row>
    <row r="5545" spans="1:4" ht="13.5" x14ac:dyDescent="0.25">
      <c r="A5545" s="58">
        <v>101239</v>
      </c>
      <c r="B5545" s="58" t="s">
        <v>11751</v>
      </c>
      <c r="C5545" s="58" t="s">
        <v>7984</v>
      </c>
      <c r="D5545" s="60">
        <v>14.68</v>
      </c>
    </row>
    <row r="5546" spans="1:4" ht="13.5" x14ac:dyDescent="0.25">
      <c r="A5546" s="58">
        <v>101240</v>
      </c>
      <c r="B5546" s="58" t="s">
        <v>11752</v>
      </c>
      <c r="C5546" s="58" t="s">
        <v>7984</v>
      </c>
      <c r="D5546" s="60">
        <v>15.54</v>
      </c>
    </row>
    <row r="5547" spans="1:4" ht="13.5" x14ac:dyDescent="0.25">
      <c r="A5547" s="58">
        <v>101241</v>
      </c>
      <c r="B5547" s="58" t="s">
        <v>11753</v>
      </c>
      <c r="C5547" s="58" t="s">
        <v>7984</v>
      </c>
      <c r="D5547" s="60">
        <v>18.16</v>
      </c>
    </row>
    <row r="5548" spans="1:4" ht="13.5" x14ac:dyDescent="0.25">
      <c r="A5548" s="58">
        <v>101242</v>
      </c>
      <c r="B5548" s="58" t="s">
        <v>11754</v>
      </c>
      <c r="C5548" s="58" t="s">
        <v>7984</v>
      </c>
      <c r="D5548" s="60">
        <v>20.28</v>
      </c>
    </row>
    <row r="5549" spans="1:4" ht="13.5" x14ac:dyDescent="0.25">
      <c r="A5549" s="58">
        <v>101243</v>
      </c>
      <c r="B5549" s="58" t="s">
        <v>287</v>
      </c>
      <c r="C5549" s="58" t="s">
        <v>7984</v>
      </c>
      <c r="D5549" s="60">
        <v>24.66</v>
      </c>
    </row>
    <row r="5550" spans="1:4" ht="13.5" x14ac:dyDescent="0.25">
      <c r="A5550" s="58">
        <v>101244</v>
      </c>
      <c r="B5550" s="58" t="s">
        <v>11755</v>
      </c>
      <c r="C5550" s="58" t="s">
        <v>7984</v>
      </c>
      <c r="D5550" s="60">
        <v>15.37</v>
      </c>
    </row>
    <row r="5551" spans="1:4" ht="13.5" x14ac:dyDescent="0.25">
      <c r="A5551" s="58">
        <v>101245</v>
      </c>
      <c r="B5551" s="58" t="s">
        <v>11756</v>
      </c>
      <c r="C5551" s="58" t="s">
        <v>7984</v>
      </c>
      <c r="D5551" s="60">
        <v>16.32</v>
      </c>
    </row>
    <row r="5552" spans="1:4" ht="13.5" x14ac:dyDescent="0.25">
      <c r="A5552" s="58">
        <v>101246</v>
      </c>
      <c r="B5552" s="58" t="s">
        <v>11757</v>
      </c>
      <c r="C5552" s="58" t="s">
        <v>7984</v>
      </c>
      <c r="D5552" s="60">
        <v>18.989999999999998</v>
      </c>
    </row>
    <row r="5553" spans="1:4" ht="13.5" x14ac:dyDescent="0.25">
      <c r="A5553" s="58">
        <v>101247</v>
      </c>
      <c r="B5553" s="58" t="s">
        <v>11758</v>
      </c>
      <c r="C5553" s="58" t="s">
        <v>7984</v>
      </c>
      <c r="D5553" s="60">
        <v>21.08</v>
      </c>
    </row>
    <row r="5554" spans="1:4" ht="13.5" x14ac:dyDescent="0.25">
      <c r="A5554" s="58">
        <v>101248</v>
      </c>
      <c r="B5554" s="58" t="s">
        <v>11759</v>
      </c>
      <c r="C5554" s="58" t="s">
        <v>7984</v>
      </c>
      <c r="D5554" s="60">
        <v>26.43</v>
      </c>
    </row>
    <row r="5555" spans="1:4" ht="13.5" x14ac:dyDescent="0.25">
      <c r="A5555" s="58">
        <v>101249</v>
      </c>
      <c r="B5555" s="58" t="s">
        <v>11760</v>
      </c>
      <c r="C5555" s="58" t="s">
        <v>7984</v>
      </c>
      <c r="D5555" s="60">
        <v>13.46</v>
      </c>
    </row>
    <row r="5556" spans="1:4" ht="13.5" x14ac:dyDescent="0.25">
      <c r="A5556" s="58">
        <v>101250</v>
      </c>
      <c r="B5556" s="58" t="s">
        <v>11761</v>
      </c>
      <c r="C5556" s="58" t="s">
        <v>7984</v>
      </c>
      <c r="D5556" s="60">
        <v>14.93</v>
      </c>
    </row>
    <row r="5557" spans="1:4" ht="13.5" x14ac:dyDescent="0.25">
      <c r="A5557" s="58">
        <v>101251</v>
      </c>
      <c r="B5557" s="58" t="s">
        <v>11762</v>
      </c>
      <c r="C5557" s="58" t="s">
        <v>7984</v>
      </c>
      <c r="D5557" s="60">
        <v>17.03</v>
      </c>
    </row>
    <row r="5558" spans="1:4" ht="13.5" x14ac:dyDescent="0.25">
      <c r="A5558" s="58">
        <v>101252</v>
      </c>
      <c r="B5558" s="58" t="s">
        <v>11763</v>
      </c>
      <c r="C5558" s="58" t="s">
        <v>7984</v>
      </c>
      <c r="D5558" s="60">
        <v>18.54</v>
      </c>
    </row>
    <row r="5559" spans="1:4" ht="13.5" x14ac:dyDescent="0.25">
      <c r="A5559" s="58">
        <v>101253</v>
      </c>
      <c r="B5559" s="58" t="s">
        <v>11764</v>
      </c>
      <c r="C5559" s="58" t="s">
        <v>7984</v>
      </c>
      <c r="D5559" s="60">
        <v>23.38</v>
      </c>
    </row>
    <row r="5560" spans="1:4" ht="13.5" x14ac:dyDescent="0.25">
      <c r="A5560" s="58">
        <v>101254</v>
      </c>
      <c r="B5560" s="58" t="s">
        <v>11765</v>
      </c>
      <c r="C5560" s="58" t="s">
        <v>7984</v>
      </c>
      <c r="D5560" s="60">
        <v>12.03</v>
      </c>
    </row>
    <row r="5561" spans="1:4" ht="13.5" x14ac:dyDescent="0.25">
      <c r="A5561" s="58">
        <v>101255</v>
      </c>
      <c r="B5561" s="58" t="s">
        <v>11766</v>
      </c>
      <c r="C5561" s="58" t="s">
        <v>7984</v>
      </c>
      <c r="D5561" s="60">
        <v>10.68</v>
      </c>
    </row>
    <row r="5562" spans="1:4" ht="13.5" x14ac:dyDescent="0.25">
      <c r="A5562" s="58">
        <v>101256</v>
      </c>
      <c r="B5562" s="58" t="s">
        <v>11767</v>
      </c>
      <c r="C5562" s="58" t="s">
        <v>7984</v>
      </c>
      <c r="D5562" s="60">
        <v>18.649999999999999</v>
      </c>
    </row>
    <row r="5563" spans="1:4" ht="13.5" x14ac:dyDescent="0.25">
      <c r="A5563" s="58">
        <v>101257</v>
      </c>
      <c r="B5563" s="58" t="s">
        <v>11768</v>
      </c>
      <c r="C5563" s="58" t="s">
        <v>7984</v>
      </c>
      <c r="D5563" s="60">
        <v>19.73</v>
      </c>
    </row>
    <row r="5564" spans="1:4" ht="13.5" x14ac:dyDescent="0.25">
      <c r="A5564" s="58">
        <v>101258</v>
      </c>
      <c r="B5564" s="58" t="s">
        <v>11769</v>
      </c>
      <c r="C5564" s="58" t="s">
        <v>7984</v>
      </c>
      <c r="D5564" s="60">
        <v>22.89</v>
      </c>
    </row>
    <row r="5565" spans="1:4" ht="13.5" x14ac:dyDescent="0.25">
      <c r="A5565" s="58">
        <v>101259</v>
      </c>
      <c r="B5565" s="58" t="s">
        <v>11770</v>
      </c>
      <c r="C5565" s="58" t="s">
        <v>7984</v>
      </c>
      <c r="D5565" s="60">
        <v>25.41</v>
      </c>
    </row>
    <row r="5566" spans="1:4" ht="13.5" x14ac:dyDescent="0.25">
      <c r="A5566" s="58">
        <v>101260</v>
      </c>
      <c r="B5566" s="58" t="s">
        <v>11771</v>
      </c>
      <c r="C5566" s="58" t="s">
        <v>7984</v>
      </c>
      <c r="D5566" s="60">
        <v>31.8</v>
      </c>
    </row>
    <row r="5567" spans="1:4" ht="13.5" x14ac:dyDescent="0.25">
      <c r="A5567" s="58">
        <v>101261</v>
      </c>
      <c r="B5567" s="58" t="s">
        <v>11772</v>
      </c>
      <c r="C5567" s="58" t="s">
        <v>7984</v>
      </c>
      <c r="D5567" s="60">
        <v>17.68</v>
      </c>
    </row>
    <row r="5568" spans="1:4" ht="13.5" x14ac:dyDescent="0.25">
      <c r="A5568" s="58">
        <v>101262</v>
      </c>
      <c r="B5568" s="58" t="s">
        <v>11773</v>
      </c>
      <c r="C5568" s="58" t="s">
        <v>7984</v>
      </c>
      <c r="D5568" s="60">
        <v>18.72</v>
      </c>
    </row>
    <row r="5569" spans="1:4" ht="13.5" x14ac:dyDescent="0.25">
      <c r="A5569" s="58">
        <v>101263</v>
      </c>
      <c r="B5569" s="58" t="s">
        <v>11774</v>
      </c>
      <c r="C5569" s="58" t="s">
        <v>7984</v>
      </c>
      <c r="D5569" s="60">
        <v>21.69</v>
      </c>
    </row>
    <row r="5570" spans="1:4" ht="13.5" x14ac:dyDescent="0.25">
      <c r="A5570" s="58">
        <v>101264</v>
      </c>
      <c r="B5570" s="58" t="s">
        <v>11775</v>
      </c>
      <c r="C5570" s="58" t="s">
        <v>7984</v>
      </c>
      <c r="D5570" s="60">
        <v>24.03</v>
      </c>
    </row>
    <row r="5571" spans="1:4" ht="13.5" x14ac:dyDescent="0.25">
      <c r="A5571" s="58">
        <v>101265</v>
      </c>
      <c r="B5571" s="58" t="s">
        <v>11776</v>
      </c>
      <c r="C5571" s="58" t="s">
        <v>7984</v>
      </c>
      <c r="D5571" s="60">
        <v>30</v>
      </c>
    </row>
    <row r="5572" spans="1:4" ht="13.5" x14ac:dyDescent="0.25">
      <c r="A5572" s="58">
        <v>101266</v>
      </c>
      <c r="B5572" s="58" t="s">
        <v>11777</v>
      </c>
      <c r="C5572" s="58" t="s">
        <v>7984</v>
      </c>
      <c r="D5572" s="60">
        <v>10.72</v>
      </c>
    </row>
    <row r="5573" spans="1:4" ht="13.5" x14ac:dyDescent="0.25">
      <c r="A5573" s="58">
        <v>101267</v>
      </c>
      <c r="B5573" s="58" t="s">
        <v>11778</v>
      </c>
      <c r="C5573" s="58" t="s">
        <v>7984</v>
      </c>
      <c r="D5573" s="60">
        <v>10.3</v>
      </c>
    </row>
    <row r="5574" spans="1:4" ht="13.5" x14ac:dyDescent="0.25">
      <c r="A5574" s="58">
        <v>101268</v>
      </c>
      <c r="B5574" s="58" t="s">
        <v>11779</v>
      </c>
      <c r="C5574" s="58" t="s">
        <v>7984</v>
      </c>
      <c r="D5574" s="60">
        <v>17.02</v>
      </c>
    </row>
    <row r="5575" spans="1:4" ht="13.5" x14ac:dyDescent="0.25">
      <c r="A5575" s="58">
        <v>101269</v>
      </c>
      <c r="B5575" s="58" t="s">
        <v>11780</v>
      </c>
      <c r="C5575" s="58" t="s">
        <v>7984</v>
      </c>
      <c r="D5575" s="60">
        <v>18.91</v>
      </c>
    </row>
    <row r="5576" spans="1:4" ht="13.5" x14ac:dyDescent="0.25">
      <c r="A5576" s="58">
        <v>101270</v>
      </c>
      <c r="B5576" s="58" t="s">
        <v>11781</v>
      </c>
      <c r="C5576" s="58" t="s">
        <v>7984</v>
      </c>
      <c r="D5576" s="60">
        <v>21.94</v>
      </c>
    </row>
    <row r="5577" spans="1:4" ht="13.5" x14ac:dyDescent="0.25">
      <c r="A5577" s="58">
        <v>101271</v>
      </c>
      <c r="B5577" s="58" t="s">
        <v>11782</v>
      </c>
      <c r="C5577" s="58" t="s">
        <v>7984</v>
      </c>
      <c r="D5577" s="60">
        <v>24.32</v>
      </c>
    </row>
    <row r="5578" spans="1:4" ht="13.5" x14ac:dyDescent="0.25">
      <c r="A5578" s="58">
        <v>101272</v>
      </c>
      <c r="B5578" s="58" t="s">
        <v>11783</v>
      </c>
      <c r="C5578" s="58" t="s">
        <v>7984</v>
      </c>
      <c r="D5578" s="60">
        <v>30.41</v>
      </c>
    </row>
    <row r="5579" spans="1:4" ht="13.5" x14ac:dyDescent="0.25">
      <c r="A5579" s="58">
        <v>101273</v>
      </c>
      <c r="B5579" s="58" t="s">
        <v>11784</v>
      </c>
      <c r="C5579" s="58" t="s">
        <v>7984</v>
      </c>
      <c r="D5579" s="60">
        <v>16.29</v>
      </c>
    </row>
    <row r="5580" spans="1:4" ht="13.5" x14ac:dyDescent="0.25">
      <c r="A5580" s="58">
        <v>101274</v>
      </c>
      <c r="B5580" s="58" t="s">
        <v>11785</v>
      </c>
      <c r="C5580" s="58" t="s">
        <v>7984</v>
      </c>
      <c r="D5580" s="60">
        <v>17.989999999999998</v>
      </c>
    </row>
    <row r="5581" spans="1:4" ht="13.5" x14ac:dyDescent="0.25">
      <c r="A5581" s="58">
        <v>101275</v>
      </c>
      <c r="B5581" s="58" t="s">
        <v>11786</v>
      </c>
      <c r="C5581" s="58" t="s">
        <v>7984</v>
      </c>
      <c r="D5581" s="60">
        <v>20.87</v>
      </c>
    </row>
    <row r="5582" spans="1:4" ht="13.5" x14ac:dyDescent="0.25">
      <c r="A5582" s="58">
        <v>101276</v>
      </c>
      <c r="B5582" s="58" t="s">
        <v>11787</v>
      </c>
      <c r="C5582" s="58" t="s">
        <v>7984</v>
      </c>
      <c r="D5582" s="60">
        <v>23.07</v>
      </c>
    </row>
    <row r="5583" spans="1:4" ht="13.5" x14ac:dyDescent="0.25">
      <c r="A5583" s="58">
        <v>101277</v>
      </c>
      <c r="B5583" s="58" t="s">
        <v>11788</v>
      </c>
      <c r="C5583" s="58" t="s">
        <v>7984</v>
      </c>
      <c r="D5583" s="60">
        <v>29.48</v>
      </c>
    </row>
    <row r="5584" spans="1:4" ht="13.5" x14ac:dyDescent="0.25">
      <c r="A5584" s="58">
        <v>102354</v>
      </c>
      <c r="B5584" s="58" t="s">
        <v>11789</v>
      </c>
      <c r="C5584" s="58" t="s">
        <v>7984</v>
      </c>
      <c r="D5584" s="60">
        <v>145.22</v>
      </c>
    </row>
    <row r="5585" spans="1:4" ht="13.5" x14ac:dyDescent="0.25">
      <c r="A5585" s="58">
        <v>102355</v>
      </c>
      <c r="B5585" s="58" t="s">
        <v>11790</v>
      </c>
      <c r="C5585" s="58" t="s">
        <v>7984</v>
      </c>
      <c r="D5585" s="60">
        <v>169.43</v>
      </c>
    </row>
    <row r="5586" spans="1:4" ht="13.5" x14ac:dyDescent="0.25">
      <c r="A5586" s="58">
        <v>102360</v>
      </c>
      <c r="B5586" s="58" t="s">
        <v>11791</v>
      </c>
      <c r="C5586" s="58" t="s">
        <v>7984</v>
      </c>
      <c r="D5586" s="60">
        <v>21.59</v>
      </c>
    </row>
    <row r="5587" spans="1:4" ht="13.5" x14ac:dyDescent="0.25">
      <c r="A5587" s="58">
        <v>102361</v>
      </c>
      <c r="B5587" s="58" t="s">
        <v>11792</v>
      </c>
      <c r="C5587" s="58" t="s">
        <v>7984</v>
      </c>
      <c r="D5587" s="60">
        <v>32.130000000000003</v>
      </c>
    </row>
    <row r="5588" spans="1:4" ht="13.5" x14ac:dyDescent="0.25">
      <c r="A5588" s="58">
        <v>90082</v>
      </c>
      <c r="B5588" s="58" t="s">
        <v>11793</v>
      </c>
      <c r="C5588" s="58" t="s">
        <v>7984</v>
      </c>
      <c r="D5588" s="60">
        <v>10.27</v>
      </c>
    </row>
    <row r="5589" spans="1:4" ht="13.5" x14ac:dyDescent="0.25">
      <c r="A5589" s="58">
        <v>90084</v>
      </c>
      <c r="B5589" s="58" t="s">
        <v>11794</v>
      </c>
      <c r="C5589" s="58" t="s">
        <v>7984</v>
      </c>
      <c r="D5589" s="60">
        <v>9.9499999999999993</v>
      </c>
    </row>
    <row r="5590" spans="1:4" ht="13.5" x14ac:dyDescent="0.25">
      <c r="A5590" s="58">
        <v>90086</v>
      </c>
      <c r="B5590" s="58" t="s">
        <v>11795</v>
      </c>
      <c r="C5590" s="58" t="s">
        <v>7984</v>
      </c>
      <c r="D5590" s="60">
        <v>9.41</v>
      </c>
    </row>
    <row r="5591" spans="1:4" ht="13.5" x14ac:dyDescent="0.25">
      <c r="A5591" s="58">
        <v>90087</v>
      </c>
      <c r="B5591" s="58" t="s">
        <v>11796</v>
      </c>
      <c r="C5591" s="58" t="s">
        <v>7984</v>
      </c>
      <c r="D5591" s="60">
        <v>8.65</v>
      </c>
    </row>
    <row r="5592" spans="1:4" ht="13.5" x14ac:dyDescent="0.25">
      <c r="A5592" s="58">
        <v>90090</v>
      </c>
      <c r="B5592" s="58" t="s">
        <v>11797</v>
      </c>
      <c r="C5592" s="58" t="s">
        <v>7984</v>
      </c>
      <c r="D5592" s="60">
        <v>8.4600000000000009</v>
      </c>
    </row>
    <row r="5593" spans="1:4" ht="13.5" x14ac:dyDescent="0.25">
      <c r="A5593" s="58">
        <v>90091</v>
      </c>
      <c r="B5593" s="58" t="s">
        <v>11798</v>
      </c>
      <c r="C5593" s="58" t="s">
        <v>7984</v>
      </c>
      <c r="D5593" s="60">
        <v>5.54</v>
      </c>
    </row>
    <row r="5594" spans="1:4" ht="13.5" x14ac:dyDescent="0.25">
      <c r="A5594" s="58">
        <v>90092</v>
      </c>
      <c r="B5594" s="58" t="s">
        <v>11799</v>
      </c>
      <c r="C5594" s="58" t="s">
        <v>7984</v>
      </c>
      <c r="D5594" s="60">
        <v>5.47</v>
      </c>
    </row>
    <row r="5595" spans="1:4" ht="13.5" x14ac:dyDescent="0.25">
      <c r="A5595" s="58">
        <v>90094</v>
      </c>
      <c r="B5595" s="58" t="s">
        <v>11800</v>
      </c>
      <c r="C5595" s="58" t="s">
        <v>7984</v>
      </c>
      <c r="D5595" s="60">
        <v>5.19</v>
      </c>
    </row>
    <row r="5596" spans="1:4" ht="13.5" x14ac:dyDescent="0.25">
      <c r="A5596" s="58">
        <v>90095</v>
      </c>
      <c r="B5596" s="58" t="s">
        <v>11801</v>
      </c>
      <c r="C5596" s="58" t="s">
        <v>7984</v>
      </c>
      <c r="D5596" s="60">
        <v>4.75</v>
      </c>
    </row>
    <row r="5597" spans="1:4" ht="13.5" x14ac:dyDescent="0.25">
      <c r="A5597" s="58">
        <v>90098</v>
      </c>
      <c r="B5597" s="58" t="s">
        <v>11802</v>
      </c>
      <c r="C5597" s="58" t="s">
        <v>7984</v>
      </c>
      <c r="D5597" s="60">
        <v>4.67</v>
      </c>
    </row>
    <row r="5598" spans="1:4" ht="13.5" x14ac:dyDescent="0.25">
      <c r="A5598" s="58">
        <v>90099</v>
      </c>
      <c r="B5598" s="58" t="s">
        <v>11803</v>
      </c>
      <c r="C5598" s="58" t="s">
        <v>7984</v>
      </c>
      <c r="D5598" s="60">
        <v>14.15</v>
      </c>
    </row>
    <row r="5599" spans="1:4" ht="13.5" x14ac:dyDescent="0.25">
      <c r="A5599" s="58">
        <v>90100</v>
      </c>
      <c r="B5599" s="58" t="s">
        <v>11804</v>
      </c>
      <c r="C5599" s="58" t="s">
        <v>7984</v>
      </c>
      <c r="D5599" s="60">
        <v>12.01</v>
      </c>
    </row>
    <row r="5600" spans="1:4" ht="13.5" x14ac:dyDescent="0.25">
      <c r="A5600" s="58">
        <v>90101</v>
      </c>
      <c r="B5600" s="58" t="s">
        <v>11805</v>
      </c>
      <c r="C5600" s="58" t="s">
        <v>7984</v>
      </c>
      <c r="D5600" s="60">
        <v>11.86</v>
      </c>
    </row>
    <row r="5601" spans="1:4" ht="13.5" x14ac:dyDescent="0.25">
      <c r="A5601" s="58">
        <v>90102</v>
      </c>
      <c r="B5601" s="58" t="s">
        <v>11806</v>
      </c>
      <c r="C5601" s="58" t="s">
        <v>7984</v>
      </c>
      <c r="D5601" s="60">
        <v>10.8</v>
      </c>
    </row>
    <row r="5602" spans="1:4" ht="13.5" x14ac:dyDescent="0.25">
      <c r="A5602" s="58">
        <v>90105</v>
      </c>
      <c r="B5602" s="58" t="s">
        <v>11807</v>
      </c>
      <c r="C5602" s="58" t="s">
        <v>7984</v>
      </c>
      <c r="D5602" s="60">
        <v>7.8</v>
      </c>
    </row>
    <row r="5603" spans="1:4" ht="13.5" x14ac:dyDescent="0.25">
      <c r="A5603" s="58">
        <v>90106</v>
      </c>
      <c r="B5603" s="58" t="s">
        <v>11808</v>
      </c>
      <c r="C5603" s="58" t="s">
        <v>7984</v>
      </c>
      <c r="D5603" s="60">
        <v>6.63</v>
      </c>
    </row>
    <row r="5604" spans="1:4" ht="13.5" x14ac:dyDescent="0.25">
      <c r="A5604" s="58">
        <v>90107</v>
      </c>
      <c r="B5604" s="58" t="s">
        <v>11809</v>
      </c>
      <c r="C5604" s="58" t="s">
        <v>7984</v>
      </c>
      <c r="D5604" s="60">
        <v>6.54</v>
      </c>
    </row>
    <row r="5605" spans="1:4" ht="13.5" x14ac:dyDescent="0.25">
      <c r="A5605" s="58">
        <v>90108</v>
      </c>
      <c r="B5605" s="58" t="s">
        <v>11810</v>
      </c>
      <c r="C5605" s="58" t="s">
        <v>7984</v>
      </c>
      <c r="D5605" s="60">
        <v>5.96</v>
      </c>
    </row>
    <row r="5606" spans="1:4" ht="13.5" x14ac:dyDescent="0.25">
      <c r="A5606" s="58">
        <v>93358</v>
      </c>
      <c r="B5606" s="58" t="s">
        <v>208</v>
      </c>
      <c r="C5606" s="58" t="s">
        <v>7984</v>
      </c>
      <c r="D5606" s="60">
        <v>67.72</v>
      </c>
    </row>
    <row r="5607" spans="1:4" ht="13.5" x14ac:dyDescent="0.25">
      <c r="A5607" s="58">
        <v>102276</v>
      </c>
      <c r="B5607" s="58" t="s">
        <v>11811</v>
      </c>
      <c r="C5607" s="58" t="s">
        <v>7984</v>
      </c>
      <c r="D5607" s="60">
        <v>11.55</v>
      </c>
    </row>
    <row r="5608" spans="1:4" ht="13.5" x14ac:dyDescent="0.25">
      <c r="A5608" s="58">
        <v>102277</v>
      </c>
      <c r="B5608" s="58" t="s">
        <v>11812</v>
      </c>
      <c r="C5608" s="58" t="s">
        <v>7984</v>
      </c>
      <c r="D5608" s="60">
        <v>9.1300000000000008</v>
      </c>
    </row>
    <row r="5609" spans="1:4" ht="13.5" x14ac:dyDescent="0.25">
      <c r="A5609" s="58">
        <v>102278</v>
      </c>
      <c r="B5609" s="58" t="s">
        <v>11813</v>
      </c>
      <c r="C5609" s="58" t="s">
        <v>7984</v>
      </c>
      <c r="D5609" s="60">
        <v>9</v>
      </c>
    </row>
    <row r="5610" spans="1:4" ht="13.5" x14ac:dyDescent="0.25">
      <c r="A5610" s="58">
        <v>102279</v>
      </c>
      <c r="B5610" s="58" t="s">
        <v>11814</v>
      </c>
      <c r="C5610" s="58" t="s">
        <v>7984</v>
      </c>
      <c r="D5610" s="60">
        <v>6.37</v>
      </c>
    </row>
    <row r="5611" spans="1:4" ht="13.5" x14ac:dyDescent="0.25">
      <c r="A5611" s="58">
        <v>102280</v>
      </c>
      <c r="B5611" s="58" t="s">
        <v>11815</v>
      </c>
      <c r="C5611" s="58" t="s">
        <v>7984</v>
      </c>
      <c r="D5611" s="60">
        <v>5.04</v>
      </c>
    </row>
    <row r="5612" spans="1:4" ht="13.5" x14ac:dyDescent="0.25">
      <c r="A5612" s="58">
        <v>102281</v>
      </c>
      <c r="B5612" s="58" t="s">
        <v>11816</v>
      </c>
      <c r="C5612" s="58" t="s">
        <v>7984</v>
      </c>
      <c r="D5612" s="60">
        <v>4.96</v>
      </c>
    </row>
    <row r="5613" spans="1:4" ht="13.5" x14ac:dyDescent="0.25">
      <c r="A5613" s="58">
        <v>102282</v>
      </c>
      <c r="B5613" s="58" t="s">
        <v>11817</v>
      </c>
      <c r="C5613" s="58" t="s">
        <v>7984</v>
      </c>
      <c r="D5613" s="60">
        <v>12.82</v>
      </c>
    </row>
    <row r="5614" spans="1:4" ht="13.5" x14ac:dyDescent="0.25">
      <c r="A5614" s="58">
        <v>102283</v>
      </c>
      <c r="B5614" s="58" t="s">
        <v>11818</v>
      </c>
      <c r="C5614" s="58" t="s">
        <v>7984</v>
      </c>
      <c r="D5614" s="60">
        <v>11.39</v>
      </c>
    </row>
    <row r="5615" spans="1:4" ht="13.5" x14ac:dyDescent="0.25">
      <c r="A5615" s="58">
        <v>102284</v>
      </c>
      <c r="B5615" s="58" t="s">
        <v>11819</v>
      </c>
      <c r="C5615" s="58" t="s">
        <v>7984</v>
      </c>
      <c r="D5615" s="60">
        <v>11.03</v>
      </c>
    </row>
    <row r="5616" spans="1:4" ht="13.5" x14ac:dyDescent="0.25">
      <c r="A5616" s="58">
        <v>102285</v>
      </c>
      <c r="B5616" s="58" t="s">
        <v>11820</v>
      </c>
      <c r="C5616" s="58" t="s">
        <v>7984</v>
      </c>
      <c r="D5616" s="60">
        <v>10.43</v>
      </c>
    </row>
    <row r="5617" spans="1:4" ht="13.5" x14ac:dyDescent="0.25">
      <c r="A5617" s="58">
        <v>102286</v>
      </c>
      <c r="B5617" s="58" t="s">
        <v>11821</v>
      </c>
      <c r="C5617" s="58" t="s">
        <v>7984</v>
      </c>
      <c r="D5617" s="60">
        <v>10.15</v>
      </c>
    </row>
    <row r="5618" spans="1:4" ht="13.5" x14ac:dyDescent="0.25">
      <c r="A5618" s="58">
        <v>102287</v>
      </c>
      <c r="B5618" s="58" t="s">
        <v>11822</v>
      </c>
      <c r="C5618" s="58" t="s">
        <v>7984</v>
      </c>
      <c r="D5618" s="60">
        <v>10.02</v>
      </c>
    </row>
    <row r="5619" spans="1:4" ht="13.5" x14ac:dyDescent="0.25">
      <c r="A5619" s="58">
        <v>102288</v>
      </c>
      <c r="B5619" s="58" t="s">
        <v>11823</v>
      </c>
      <c r="C5619" s="58" t="s">
        <v>7984</v>
      </c>
      <c r="D5619" s="60">
        <v>9.6199999999999992</v>
      </c>
    </row>
    <row r="5620" spans="1:4" ht="13.5" x14ac:dyDescent="0.25">
      <c r="A5620" s="58">
        <v>102289</v>
      </c>
      <c r="B5620" s="58" t="s">
        <v>11824</v>
      </c>
      <c r="C5620" s="58" t="s">
        <v>7984</v>
      </c>
      <c r="D5620" s="60">
        <v>9.39</v>
      </c>
    </row>
    <row r="5621" spans="1:4" ht="13.5" x14ac:dyDescent="0.25">
      <c r="A5621" s="58">
        <v>102290</v>
      </c>
      <c r="B5621" s="58" t="s">
        <v>11825</v>
      </c>
      <c r="C5621" s="58" t="s">
        <v>7984</v>
      </c>
      <c r="D5621" s="60">
        <v>7.07</v>
      </c>
    </row>
    <row r="5622" spans="1:4" ht="13.5" x14ac:dyDescent="0.25">
      <c r="A5622" s="58">
        <v>102291</v>
      </c>
      <c r="B5622" s="58" t="s">
        <v>11826</v>
      </c>
      <c r="C5622" s="58" t="s">
        <v>7984</v>
      </c>
      <c r="D5622" s="60">
        <v>6.28</v>
      </c>
    </row>
    <row r="5623" spans="1:4" ht="13.5" x14ac:dyDescent="0.25">
      <c r="A5623" s="58">
        <v>102292</v>
      </c>
      <c r="B5623" s="58" t="s">
        <v>11827</v>
      </c>
      <c r="C5623" s="58" t="s">
        <v>7984</v>
      </c>
      <c r="D5623" s="60">
        <v>6.09</v>
      </c>
    </row>
    <row r="5624" spans="1:4" ht="13.5" x14ac:dyDescent="0.25">
      <c r="A5624" s="58">
        <v>102293</v>
      </c>
      <c r="B5624" s="58" t="s">
        <v>11828</v>
      </c>
      <c r="C5624" s="58" t="s">
        <v>7984</v>
      </c>
      <c r="D5624" s="60">
        <v>5.76</v>
      </c>
    </row>
    <row r="5625" spans="1:4" ht="13.5" x14ac:dyDescent="0.25">
      <c r="A5625" s="58">
        <v>102294</v>
      </c>
      <c r="B5625" s="58" t="s">
        <v>11829</v>
      </c>
      <c r="C5625" s="58" t="s">
        <v>7984</v>
      </c>
      <c r="D5625" s="60">
        <v>5.6</v>
      </c>
    </row>
    <row r="5626" spans="1:4" ht="13.5" x14ac:dyDescent="0.25">
      <c r="A5626" s="58">
        <v>102295</v>
      </c>
      <c r="B5626" s="58" t="s">
        <v>11830</v>
      </c>
      <c r="C5626" s="58" t="s">
        <v>7984</v>
      </c>
      <c r="D5626" s="60">
        <v>5.52</v>
      </c>
    </row>
    <row r="5627" spans="1:4" ht="13.5" x14ac:dyDescent="0.25">
      <c r="A5627" s="58">
        <v>102296</v>
      </c>
      <c r="B5627" s="58" t="s">
        <v>11831</v>
      </c>
      <c r="C5627" s="58" t="s">
        <v>7984</v>
      </c>
      <c r="D5627" s="60">
        <v>5.3</v>
      </c>
    </row>
    <row r="5628" spans="1:4" ht="13.5" x14ac:dyDescent="0.25">
      <c r="A5628" s="58">
        <v>102297</v>
      </c>
      <c r="B5628" s="58" t="s">
        <v>11832</v>
      </c>
      <c r="C5628" s="58" t="s">
        <v>7984</v>
      </c>
      <c r="D5628" s="60">
        <v>5.18</v>
      </c>
    </row>
    <row r="5629" spans="1:4" ht="13.5" x14ac:dyDescent="0.25">
      <c r="A5629" s="58">
        <v>102298</v>
      </c>
      <c r="B5629" s="58" t="s">
        <v>11833</v>
      </c>
      <c r="C5629" s="58" t="s">
        <v>7984</v>
      </c>
      <c r="D5629" s="60">
        <v>15.71</v>
      </c>
    </row>
    <row r="5630" spans="1:4" ht="13.5" x14ac:dyDescent="0.25">
      <c r="A5630" s="58">
        <v>102299</v>
      </c>
      <c r="B5630" s="58" t="s">
        <v>11834</v>
      </c>
      <c r="C5630" s="58" t="s">
        <v>7984</v>
      </c>
      <c r="D5630" s="60">
        <v>13.36</v>
      </c>
    </row>
    <row r="5631" spans="1:4" ht="13.5" x14ac:dyDescent="0.25">
      <c r="A5631" s="58">
        <v>102300</v>
      </c>
      <c r="B5631" s="58" t="s">
        <v>11835</v>
      </c>
      <c r="C5631" s="58" t="s">
        <v>7984</v>
      </c>
      <c r="D5631" s="60">
        <v>13.18</v>
      </c>
    </row>
    <row r="5632" spans="1:4" ht="13.5" x14ac:dyDescent="0.25">
      <c r="A5632" s="58">
        <v>102301</v>
      </c>
      <c r="B5632" s="58" t="s">
        <v>11836</v>
      </c>
      <c r="C5632" s="58" t="s">
        <v>7984</v>
      </c>
      <c r="D5632" s="60">
        <v>11.99</v>
      </c>
    </row>
    <row r="5633" spans="1:4" ht="13.5" x14ac:dyDescent="0.25">
      <c r="A5633" s="58">
        <v>102302</v>
      </c>
      <c r="B5633" s="58" t="s">
        <v>11837</v>
      </c>
      <c r="C5633" s="58" t="s">
        <v>7984</v>
      </c>
      <c r="D5633" s="60">
        <v>8.67</v>
      </c>
    </row>
    <row r="5634" spans="1:4" ht="13.5" x14ac:dyDescent="0.25">
      <c r="A5634" s="58">
        <v>102303</v>
      </c>
      <c r="B5634" s="58" t="s">
        <v>11838</v>
      </c>
      <c r="C5634" s="58" t="s">
        <v>7984</v>
      </c>
      <c r="D5634" s="60">
        <v>7.36</v>
      </c>
    </row>
    <row r="5635" spans="1:4" ht="13.5" x14ac:dyDescent="0.25">
      <c r="A5635" s="58">
        <v>102304</v>
      </c>
      <c r="B5635" s="58" t="s">
        <v>11839</v>
      </c>
      <c r="C5635" s="58" t="s">
        <v>7984</v>
      </c>
      <c r="D5635" s="60">
        <v>7.27</v>
      </c>
    </row>
    <row r="5636" spans="1:4" ht="13.5" x14ac:dyDescent="0.25">
      <c r="A5636" s="58">
        <v>102305</v>
      </c>
      <c r="B5636" s="58" t="s">
        <v>11840</v>
      </c>
      <c r="C5636" s="58" t="s">
        <v>7984</v>
      </c>
      <c r="D5636" s="60">
        <v>6.62</v>
      </c>
    </row>
    <row r="5637" spans="1:4" ht="13.5" x14ac:dyDescent="0.25">
      <c r="A5637" s="58">
        <v>102306</v>
      </c>
      <c r="B5637" s="58" t="s">
        <v>11841</v>
      </c>
      <c r="C5637" s="58" t="s">
        <v>7984</v>
      </c>
      <c r="D5637" s="60">
        <v>14.45</v>
      </c>
    </row>
    <row r="5638" spans="1:4" ht="13.5" x14ac:dyDescent="0.25">
      <c r="A5638" s="58">
        <v>102307</v>
      </c>
      <c r="B5638" s="58" t="s">
        <v>11842</v>
      </c>
      <c r="C5638" s="58" t="s">
        <v>7984</v>
      </c>
      <c r="D5638" s="60">
        <v>12.82</v>
      </c>
    </row>
    <row r="5639" spans="1:4" ht="13.5" x14ac:dyDescent="0.25">
      <c r="A5639" s="58">
        <v>102308</v>
      </c>
      <c r="B5639" s="58" t="s">
        <v>11843</v>
      </c>
      <c r="C5639" s="58" t="s">
        <v>7984</v>
      </c>
      <c r="D5639" s="60">
        <v>12.43</v>
      </c>
    </row>
    <row r="5640" spans="1:4" ht="13.5" x14ac:dyDescent="0.25">
      <c r="A5640" s="58">
        <v>102309</v>
      </c>
      <c r="B5640" s="58" t="s">
        <v>11844</v>
      </c>
      <c r="C5640" s="58" t="s">
        <v>7984</v>
      </c>
      <c r="D5640" s="60">
        <v>11.76</v>
      </c>
    </row>
    <row r="5641" spans="1:4" ht="13.5" x14ac:dyDescent="0.25">
      <c r="A5641" s="58">
        <v>102310</v>
      </c>
      <c r="B5641" s="58" t="s">
        <v>11845</v>
      </c>
      <c r="C5641" s="58" t="s">
        <v>7984</v>
      </c>
      <c r="D5641" s="60">
        <v>11.41</v>
      </c>
    </row>
    <row r="5642" spans="1:4" ht="13.5" x14ac:dyDescent="0.25">
      <c r="A5642" s="58">
        <v>102311</v>
      </c>
      <c r="B5642" s="58" t="s">
        <v>11846</v>
      </c>
      <c r="C5642" s="58" t="s">
        <v>7984</v>
      </c>
      <c r="D5642" s="60">
        <v>11.25</v>
      </c>
    </row>
    <row r="5643" spans="1:4" ht="13.5" x14ac:dyDescent="0.25">
      <c r="A5643" s="58">
        <v>102312</v>
      </c>
      <c r="B5643" s="58" t="s">
        <v>11847</v>
      </c>
      <c r="C5643" s="58" t="s">
        <v>7984</v>
      </c>
      <c r="D5643" s="60">
        <v>10.82</v>
      </c>
    </row>
    <row r="5644" spans="1:4" ht="13.5" x14ac:dyDescent="0.25">
      <c r="A5644" s="58">
        <v>102313</v>
      </c>
      <c r="B5644" s="58" t="s">
        <v>11848</v>
      </c>
      <c r="C5644" s="58" t="s">
        <v>7984</v>
      </c>
      <c r="D5644" s="60">
        <v>10.57</v>
      </c>
    </row>
    <row r="5645" spans="1:4" ht="13.5" x14ac:dyDescent="0.25">
      <c r="A5645" s="58">
        <v>102314</v>
      </c>
      <c r="B5645" s="58" t="s">
        <v>11849</v>
      </c>
      <c r="C5645" s="58" t="s">
        <v>7984</v>
      </c>
      <c r="D5645" s="60">
        <v>7.97</v>
      </c>
    </row>
    <row r="5646" spans="1:4" ht="13.5" x14ac:dyDescent="0.25">
      <c r="A5646" s="58">
        <v>102315</v>
      </c>
      <c r="B5646" s="58" t="s">
        <v>11850</v>
      </c>
      <c r="C5646" s="58" t="s">
        <v>7984</v>
      </c>
      <c r="D5646" s="60">
        <v>7.07</v>
      </c>
    </row>
    <row r="5647" spans="1:4" ht="13.5" x14ac:dyDescent="0.25">
      <c r="A5647" s="58">
        <v>102316</v>
      </c>
      <c r="B5647" s="58" t="s">
        <v>11851</v>
      </c>
      <c r="C5647" s="58" t="s">
        <v>7984</v>
      </c>
      <c r="D5647" s="60">
        <v>6.85</v>
      </c>
    </row>
    <row r="5648" spans="1:4" ht="13.5" x14ac:dyDescent="0.25">
      <c r="A5648" s="58">
        <v>102317</v>
      </c>
      <c r="B5648" s="58" t="s">
        <v>11852</v>
      </c>
      <c r="C5648" s="58" t="s">
        <v>7984</v>
      </c>
      <c r="D5648" s="60">
        <v>6.47</v>
      </c>
    </row>
    <row r="5649" spans="1:4" ht="13.5" x14ac:dyDescent="0.25">
      <c r="A5649" s="58">
        <v>102318</v>
      </c>
      <c r="B5649" s="58" t="s">
        <v>11853</v>
      </c>
      <c r="C5649" s="58" t="s">
        <v>7984</v>
      </c>
      <c r="D5649" s="60">
        <v>6.3</v>
      </c>
    </row>
    <row r="5650" spans="1:4" ht="13.5" x14ac:dyDescent="0.25">
      <c r="A5650" s="58">
        <v>102319</v>
      </c>
      <c r="B5650" s="58" t="s">
        <v>11854</v>
      </c>
      <c r="C5650" s="58" t="s">
        <v>7984</v>
      </c>
      <c r="D5650" s="60">
        <v>6.21</v>
      </c>
    </row>
    <row r="5651" spans="1:4" ht="13.5" x14ac:dyDescent="0.25">
      <c r="A5651" s="58">
        <v>102320</v>
      </c>
      <c r="B5651" s="58" t="s">
        <v>11855</v>
      </c>
      <c r="C5651" s="58" t="s">
        <v>7984</v>
      </c>
      <c r="D5651" s="60">
        <v>5.95</v>
      </c>
    </row>
    <row r="5652" spans="1:4" ht="13.5" x14ac:dyDescent="0.25">
      <c r="A5652" s="58">
        <v>102321</v>
      </c>
      <c r="B5652" s="58" t="s">
        <v>11856</v>
      </c>
      <c r="C5652" s="58" t="s">
        <v>7984</v>
      </c>
      <c r="D5652" s="60">
        <v>5.84</v>
      </c>
    </row>
    <row r="5653" spans="1:4" ht="13.5" x14ac:dyDescent="0.25">
      <c r="A5653" s="58">
        <v>102322</v>
      </c>
      <c r="B5653" s="58" t="s">
        <v>11857</v>
      </c>
      <c r="C5653" s="58" t="s">
        <v>7984</v>
      </c>
      <c r="D5653" s="60">
        <v>17.690000000000001</v>
      </c>
    </row>
    <row r="5654" spans="1:4" ht="13.5" x14ac:dyDescent="0.25">
      <c r="A5654" s="58">
        <v>102323</v>
      </c>
      <c r="B5654" s="58" t="s">
        <v>11858</v>
      </c>
      <c r="C5654" s="58" t="s">
        <v>7984</v>
      </c>
      <c r="D5654" s="60">
        <v>15.02</v>
      </c>
    </row>
    <row r="5655" spans="1:4" ht="13.5" x14ac:dyDescent="0.25">
      <c r="A5655" s="58">
        <v>102324</v>
      </c>
      <c r="B5655" s="58" t="s">
        <v>11859</v>
      </c>
      <c r="C5655" s="58" t="s">
        <v>7984</v>
      </c>
      <c r="D5655" s="60">
        <v>14.84</v>
      </c>
    </row>
    <row r="5656" spans="1:4" ht="13.5" x14ac:dyDescent="0.25">
      <c r="A5656" s="58">
        <v>102325</v>
      </c>
      <c r="B5656" s="58" t="s">
        <v>11860</v>
      </c>
      <c r="C5656" s="58" t="s">
        <v>7984</v>
      </c>
      <c r="D5656" s="60">
        <v>13.51</v>
      </c>
    </row>
    <row r="5657" spans="1:4" ht="13.5" x14ac:dyDescent="0.25">
      <c r="A5657" s="58">
        <v>102326</v>
      </c>
      <c r="B5657" s="58" t="s">
        <v>11861</v>
      </c>
      <c r="C5657" s="58" t="s">
        <v>7984</v>
      </c>
      <c r="D5657" s="60">
        <v>9.77</v>
      </c>
    </row>
    <row r="5658" spans="1:4" ht="13.5" x14ac:dyDescent="0.25">
      <c r="A5658" s="58">
        <v>102327</v>
      </c>
      <c r="B5658" s="58" t="s">
        <v>11862</v>
      </c>
      <c r="C5658" s="58" t="s">
        <v>7984</v>
      </c>
      <c r="D5658" s="60">
        <v>8.3000000000000007</v>
      </c>
    </row>
    <row r="5659" spans="1:4" ht="13.5" x14ac:dyDescent="0.25">
      <c r="A5659" s="58">
        <v>102328</v>
      </c>
      <c r="B5659" s="58" t="s">
        <v>11863</v>
      </c>
      <c r="C5659" s="58" t="s">
        <v>7984</v>
      </c>
      <c r="D5659" s="60">
        <v>8.18</v>
      </c>
    </row>
    <row r="5660" spans="1:4" ht="13.5" x14ac:dyDescent="0.25">
      <c r="A5660" s="58">
        <v>102329</v>
      </c>
      <c r="B5660" s="58" t="s">
        <v>11864</v>
      </c>
      <c r="C5660" s="58" t="s">
        <v>7984</v>
      </c>
      <c r="D5660" s="60">
        <v>7.46</v>
      </c>
    </row>
    <row r="5661" spans="1:4" ht="13.5" x14ac:dyDescent="0.25">
      <c r="A5661" s="58">
        <v>94304</v>
      </c>
      <c r="B5661" s="58" t="s">
        <v>11865</v>
      </c>
      <c r="C5661" s="58" t="s">
        <v>7984</v>
      </c>
      <c r="D5661" s="60">
        <v>68.59</v>
      </c>
    </row>
    <row r="5662" spans="1:4" ht="13.5" x14ac:dyDescent="0.25">
      <c r="A5662" s="58">
        <v>94305</v>
      </c>
      <c r="B5662" s="58" t="s">
        <v>11866</v>
      </c>
      <c r="C5662" s="58" t="s">
        <v>7984</v>
      </c>
      <c r="D5662" s="60">
        <v>65</v>
      </c>
    </row>
    <row r="5663" spans="1:4" ht="13.5" x14ac:dyDescent="0.25">
      <c r="A5663" s="58">
        <v>94306</v>
      </c>
      <c r="B5663" s="58" t="s">
        <v>11867</v>
      </c>
      <c r="C5663" s="58" t="s">
        <v>7984</v>
      </c>
      <c r="D5663" s="60">
        <v>60.48</v>
      </c>
    </row>
    <row r="5664" spans="1:4" ht="13.5" x14ac:dyDescent="0.25">
      <c r="A5664" s="58">
        <v>94307</v>
      </c>
      <c r="B5664" s="58" t="s">
        <v>11868</v>
      </c>
      <c r="C5664" s="58" t="s">
        <v>7984</v>
      </c>
      <c r="D5664" s="60">
        <v>61.52</v>
      </c>
    </row>
    <row r="5665" spans="1:4" ht="13.5" x14ac:dyDescent="0.25">
      <c r="A5665" s="58">
        <v>94308</v>
      </c>
      <c r="B5665" s="58" t="s">
        <v>11869</v>
      </c>
      <c r="C5665" s="58" t="s">
        <v>7984</v>
      </c>
      <c r="D5665" s="60">
        <v>58.7</v>
      </c>
    </row>
    <row r="5666" spans="1:4" ht="13.5" x14ac:dyDescent="0.25">
      <c r="A5666" s="58">
        <v>94309</v>
      </c>
      <c r="B5666" s="58" t="s">
        <v>11870</v>
      </c>
      <c r="C5666" s="58" t="s">
        <v>7984</v>
      </c>
      <c r="D5666" s="60">
        <v>60</v>
      </c>
    </row>
    <row r="5667" spans="1:4" ht="13.5" x14ac:dyDescent="0.25">
      <c r="A5667" s="58">
        <v>94310</v>
      </c>
      <c r="B5667" s="58" t="s">
        <v>11871</v>
      </c>
      <c r="C5667" s="58" t="s">
        <v>7984</v>
      </c>
      <c r="D5667" s="60">
        <v>57.82</v>
      </c>
    </row>
    <row r="5668" spans="1:4" ht="13.5" x14ac:dyDescent="0.25">
      <c r="A5668" s="58">
        <v>94315</v>
      </c>
      <c r="B5668" s="58" t="s">
        <v>11872</v>
      </c>
      <c r="C5668" s="58" t="s">
        <v>7984</v>
      </c>
      <c r="D5668" s="60">
        <v>74.97</v>
      </c>
    </row>
    <row r="5669" spans="1:4" ht="13.5" x14ac:dyDescent="0.25">
      <c r="A5669" s="58">
        <v>94316</v>
      </c>
      <c r="B5669" s="58" t="s">
        <v>11873</v>
      </c>
      <c r="C5669" s="58" t="s">
        <v>7984</v>
      </c>
      <c r="D5669" s="60">
        <v>66.849999999999994</v>
      </c>
    </row>
    <row r="5670" spans="1:4" ht="13.5" x14ac:dyDescent="0.25">
      <c r="A5670" s="58">
        <v>94317</v>
      </c>
      <c r="B5670" s="58" t="s">
        <v>11874</v>
      </c>
      <c r="C5670" s="58" t="s">
        <v>7984</v>
      </c>
      <c r="D5670" s="60">
        <v>63.27</v>
      </c>
    </row>
    <row r="5671" spans="1:4" ht="13.5" x14ac:dyDescent="0.25">
      <c r="A5671" s="58">
        <v>94318</v>
      </c>
      <c r="B5671" s="58" t="s">
        <v>11875</v>
      </c>
      <c r="C5671" s="58" t="s">
        <v>7984</v>
      </c>
      <c r="D5671" s="60">
        <v>58.66</v>
      </c>
    </row>
    <row r="5672" spans="1:4" ht="13.5" x14ac:dyDescent="0.25">
      <c r="A5672" s="58">
        <v>94319</v>
      </c>
      <c r="B5672" s="58" t="s">
        <v>11876</v>
      </c>
      <c r="C5672" s="58" t="s">
        <v>7984</v>
      </c>
      <c r="D5672" s="60">
        <v>76.8</v>
      </c>
    </row>
    <row r="5673" spans="1:4" ht="13.5" x14ac:dyDescent="0.25">
      <c r="A5673" s="58">
        <v>94327</v>
      </c>
      <c r="B5673" s="58" t="s">
        <v>11877</v>
      </c>
      <c r="C5673" s="58" t="s">
        <v>7984</v>
      </c>
      <c r="D5673" s="60">
        <v>75.73</v>
      </c>
    </row>
    <row r="5674" spans="1:4" ht="13.5" x14ac:dyDescent="0.25">
      <c r="A5674" s="58">
        <v>94328</v>
      </c>
      <c r="B5674" s="58" t="s">
        <v>11878</v>
      </c>
      <c r="C5674" s="58" t="s">
        <v>7984</v>
      </c>
      <c r="D5674" s="60">
        <v>72.14</v>
      </c>
    </row>
    <row r="5675" spans="1:4" ht="13.5" x14ac:dyDescent="0.25">
      <c r="A5675" s="58">
        <v>94329</v>
      </c>
      <c r="B5675" s="58" t="s">
        <v>11879</v>
      </c>
      <c r="C5675" s="58" t="s">
        <v>7984</v>
      </c>
      <c r="D5675" s="60">
        <v>67.62</v>
      </c>
    </row>
    <row r="5676" spans="1:4" ht="13.5" x14ac:dyDescent="0.25">
      <c r="A5676" s="58">
        <v>94330</v>
      </c>
      <c r="B5676" s="58" t="s">
        <v>11880</v>
      </c>
      <c r="C5676" s="58" t="s">
        <v>7984</v>
      </c>
      <c r="D5676" s="60">
        <v>68.66</v>
      </c>
    </row>
    <row r="5677" spans="1:4" ht="13.5" x14ac:dyDescent="0.25">
      <c r="A5677" s="58">
        <v>94331</v>
      </c>
      <c r="B5677" s="58" t="s">
        <v>11881</v>
      </c>
      <c r="C5677" s="58" t="s">
        <v>7984</v>
      </c>
      <c r="D5677" s="60">
        <v>65.84</v>
      </c>
    </row>
    <row r="5678" spans="1:4" ht="13.5" x14ac:dyDescent="0.25">
      <c r="A5678" s="58">
        <v>94332</v>
      </c>
      <c r="B5678" s="58" t="s">
        <v>11882</v>
      </c>
      <c r="C5678" s="58" t="s">
        <v>7984</v>
      </c>
      <c r="D5678" s="60">
        <v>67.14</v>
      </c>
    </row>
    <row r="5679" spans="1:4" ht="13.5" x14ac:dyDescent="0.25">
      <c r="A5679" s="58">
        <v>94333</v>
      </c>
      <c r="B5679" s="58" t="s">
        <v>11883</v>
      </c>
      <c r="C5679" s="58" t="s">
        <v>7984</v>
      </c>
      <c r="D5679" s="60">
        <v>64.959999999999994</v>
      </c>
    </row>
    <row r="5680" spans="1:4" ht="13.5" x14ac:dyDescent="0.25">
      <c r="A5680" s="58">
        <v>94338</v>
      </c>
      <c r="B5680" s="58" t="s">
        <v>11884</v>
      </c>
      <c r="C5680" s="58" t="s">
        <v>7984</v>
      </c>
      <c r="D5680" s="60">
        <v>82.11</v>
      </c>
    </row>
    <row r="5681" spans="1:4" ht="13.5" x14ac:dyDescent="0.25">
      <c r="A5681" s="58">
        <v>94339</v>
      </c>
      <c r="B5681" s="58" t="s">
        <v>11885</v>
      </c>
      <c r="C5681" s="58" t="s">
        <v>7984</v>
      </c>
      <c r="D5681" s="60">
        <v>73.989999999999995</v>
      </c>
    </row>
    <row r="5682" spans="1:4" ht="13.5" x14ac:dyDescent="0.25">
      <c r="A5682" s="58">
        <v>94340</v>
      </c>
      <c r="B5682" s="58" t="s">
        <v>11886</v>
      </c>
      <c r="C5682" s="58" t="s">
        <v>7984</v>
      </c>
      <c r="D5682" s="60">
        <v>70.41</v>
      </c>
    </row>
    <row r="5683" spans="1:4" ht="13.5" x14ac:dyDescent="0.25">
      <c r="A5683" s="58">
        <v>94341</v>
      </c>
      <c r="B5683" s="58" t="s">
        <v>11887</v>
      </c>
      <c r="C5683" s="58" t="s">
        <v>7984</v>
      </c>
      <c r="D5683" s="60">
        <v>65.8</v>
      </c>
    </row>
    <row r="5684" spans="1:4" ht="13.5" x14ac:dyDescent="0.25">
      <c r="A5684" s="58">
        <v>94342</v>
      </c>
      <c r="B5684" s="58" t="s">
        <v>11888</v>
      </c>
      <c r="C5684" s="58" t="s">
        <v>7984</v>
      </c>
      <c r="D5684" s="60">
        <v>83.94</v>
      </c>
    </row>
    <row r="5685" spans="1:4" ht="13.5" x14ac:dyDescent="0.25">
      <c r="A5685" s="58">
        <v>96385</v>
      </c>
      <c r="B5685" s="58" t="s">
        <v>293</v>
      </c>
      <c r="C5685" s="58" t="s">
        <v>7984</v>
      </c>
      <c r="D5685" s="60">
        <v>10.67</v>
      </c>
    </row>
    <row r="5686" spans="1:4" ht="13.5" x14ac:dyDescent="0.25">
      <c r="A5686" s="58">
        <v>96386</v>
      </c>
      <c r="B5686" s="58" t="s">
        <v>11889</v>
      </c>
      <c r="C5686" s="58" t="s">
        <v>7984</v>
      </c>
      <c r="D5686" s="60">
        <v>7.76</v>
      </c>
    </row>
    <row r="5687" spans="1:4" ht="13.5" x14ac:dyDescent="0.25">
      <c r="A5687" s="58">
        <v>93360</v>
      </c>
      <c r="B5687" s="58" t="s">
        <v>11890</v>
      </c>
      <c r="C5687" s="58" t="s">
        <v>7984</v>
      </c>
      <c r="D5687" s="60">
        <v>20.83</v>
      </c>
    </row>
    <row r="5688" spans="1:4" ht="13.5" x14ac:dyDescent="0.25">
      <c r="A5688" s="58">
        <v>93361</v>
      </c>
      <c r="B5688" s="58" t="s">
        <v>11891</v>
      </c>
      <c r="C5688" s="58" t="s">
        <v>7984</v>
      </c>
      <c r="D5688" s="60">
        <v>17.36</v>
      </c>
    </row>
    <row r="5689" spans="1:4" ht="13.5" x14ac:dyDescent="0.25">
      <c r="A5689" s="58">
        <v>93362</v>
      </c>
      <c r="B5689" s="58" t="s">
        <v>11892</v>
      </c>
      <c r="C5689" s="58" t="s">
        <v>7984</v>
      </c>
      <c r="D5689" s="60">
        <v>12.74</v>
      </c>
    </row>
    <row r="5690" spans="1:4" ht="13.5" x14ac:dyDescent="0.25">
      <c r="A5690" s="58">
        <v>93363</v>
      </c>
      <c r="B5690" s="58" t="s">
        <v>11893</v>
      </c>
      <c r="C5690" s="58" t="s">
        <v>7984</v>
      </c>
      <c r="D5690" s="60">
        <v>13.76</v>
      </c>
    </row>
    <row r="5691" spans="1:4" ht="13.5" x14ac:dyDescent="0.25">
      <c r="A5691" s="58">
        <v>93364</v>
      </c>
      <c r="B5691" s="58" t="s">
        <v>11894</v>
      </c>
      <c r="C5691" s="58" t="s">
        <v>7984</v>
      </c>
      <c r="D5691" s="60">
        <v>10.95</v>
      </c>
    </row>
    <row r="5692" spans="1:4" ht="13.5" x14ac:dyDescent="0.25">
      <c r="A5692" s="58">
        <v>93365</v>
      </c>
      <c r="B5692" s="58" t="s">
        <v>11895</v>
      </c>
      <c r="C5692" s="58" t="s">
        <v>7984</v>
      </c>
      <c r="D5692" s="60">
        <v>12.16</v>
      </c>
    </row>
    <row r="5693" spans="1:4" ht="13.5" x14ac:dyDescent="0.25">
      <c r="A5693" s="58">
        <v>93366</v>
      </c>
      <c r="B5693" s="58" t="s">
        <v>11896</v>
      </c>
      <c r="C5693" s="58" t="s">
        <v>7984</v>
      </c>
      <c r="D5693" s="60">
        <v>10.07</v>
      </c>
    </row>
    <row r="5694" spans="1:4" ht="13.5" x14ac:dyDescent="0.25">
      <c r="A5694" s="58">
        <v>93367</v>
      </c>
      <c r="B5694" s="58" t="s">
        <v>11897</v>
      </c>
      <c r="C5694" s="58" t="s">
        <v>7984</v>
      </c>
      <c r="D5694" s="60">
        <v>19.46</v>
      </c>
    </row>
    <row r="5695" spans="1:4" ht="13.5" x14ac:dyDescent="0.25">
      <c r="A5695" s="58">
        <v>93368</v>
      </c>
      <c r="B5695" s="58" t="s">
        <v>11898</v>
      </c>
      <c r="C5695" s="58" t="s">
        <v>7984</v>
      </c>
      <c r="D5695" s="60">
        <v>15.89</v>
      </c>
    </row>
    <row r="5696" spans="1:4" ht="13.5" x14ac:dyDescent="0.25">
      <c r="A5696" s="58">
        <v>93369</v>
      </c>
      <c r="B5696" s="58" t="s">
        <v>11899</v>
      </c>
      <c r="C5696" s="58" t="s">
        <v>7984</v>
      </c>
      <c r="D5696" s="60">
        <v>11.37</v>
      </c>
    </row>
    <row r="5697" spans="1:4" ht="13.5" x14ac:dyDescent="0.25">
      <c r="A5697" s="58">
        <v>93370</v>
      </c>
      <c r="B5697" s="58" t="s">
        <v>11900</v>
      </c>
      <c r="C5697" s="58" t="s">
        <v>7984</v>
      </c>
      <c r="D5697" s="60">
        <v>12.41</v>
      </c>
    </row>
    <row r="5698" spans="1:4" ht="13.5" x14ac:dyDescent="0.25">
      <c r="A5698" s="58">
        <v>93371</v>
      </c>
      <c r="B5698" s="58" t="s">
        <v>11901</v>
      </c>
      <c r="C5698" s="58" t="s">
        <v>7984</v>
      </c>
      <c r="D5698" s="60">
        <v>9.59</v>
      </c>
    </row>
    <row r="5699" spans="1:4" ht="13.5" x14ac:dyDescent="0.25">
      <c r="A5699" s="58">
        <v>93372</v>
      </c>
      <c r="B5699" s="58" t="s">
        <v>11902</v>
      </c>
      <c r="C5699" s="58" t="s">
        <v>7984</v>
      </c>
      <c r="D5699" s="60">
        <v>10.88</v>
      </c>
    </row>
    <row r="5700" spans="1:4" ht="13.5" x14ac:dyDescent="0.25">
      <c r="A5700" s="58">
        <v>93373</v>
      </c>
      <c r="B5700" s="58" t="s">
        <v>11903</v>
      </c>
      <c r="C5700" s="58" t="s">
        <v>7984</v>
      </c>
      <c r="D5700" s="60">
        <v>8.7200000000000006</v>
      </c>
    </row>
    <row r="5701" spans="1:4" ht="13.5" x14ac:dyDescent="0.25">
      <c r="A5701" s="58">
        <v>93374</v>
      </c>
      <c r="B5701" s="58" t="s">
        <v>11904</v>
      </c>
      <c r="C5701" s="58" t="s">
        <v>7984</v>
      </c>
      <c r="D5701" s="60">
        <v>23.73</v>
      </c>
    </row>
    <row r="5702" spans="1:4" ht="13.5" x14ac:dyDescent="0.25">
      <c r="A5702" s="58">
        <v>93375</v>
      </c>
      <c r="B5702" s="58" t="s">
        <v>11905</v>
      </c>
      <c r="C5702" s="58" t="s">
        <v>7984</v>
      </c>
      <c r="D5702" s="60">
        <v>18.350000000000001</v>
      </c>
    </row>
    <row r="5703" spans="1:4" ht="13.5" x14ac:dyDescent="0.25">
      <c r="A5703" s="58">
        <v>93376</v>
      </c>
      <c r="B5703" s="58" t="s">
        <v>11906</v>
      </c>
      <c r="C5703" s="58" t="s">
        <v>7984</v>
      </c>
      <c r="D5703" s="60">
        <v>15.05</v>
      </c>
    </row>
    <row r="5704" spans="1:4" ht="13.5" x14ac:dyDescent="0.25">
      <c r="A5704" s="58">
        <v>93377</v>
      </c>
      <c r="B5704" s="58" t="s">
        <v>11907</v>
      </c>
      <c r="C5704" s="58" t="s">
        <v>7984</v>
      </c>
      <c r="D5704" s="60">
        <v>10.19</v>
      </c>
    </row>
    <row r="5705" spans="1:4" ht="13.5" x14ac:dyDescent="0.25">
      <c r="A5705" s="58">
        <v>93378</v>
      </c>
      <c r="B5705" s="58" t="s">
        <v>11908</v>
      </c>
      <c r="C5705" s="58" t="s">
        <v>7984</v>
      </c>
      <c r="D5705" s="60">
        <v>22.19</v>
      </c>
    </row>
    <row r="5706" spans="1:4" ht="13.5" x14ac:dyDescent="0.25">
      <c r="A5706" s="58">
        <v>93379</v>
      </c>
      <c r="B5706" s="58" t="s">
        <v>11909</v>
      </c>
      <c r="C5706" s="58" t="s">
        <v>7984</v>
      </c>
      <c r="D5706" s="60">
        <v>17.16</v>
      </c>
    </row>
    <row r="5707" spans="1:4" ht="13.5" x14ac:dyDescent="0.25">
      <c r="A5707" s="58">
        <v>93380</v>
      </c>
      <c r="B5707" s="58" t="s">
        <v>11910</v>
      </c>
      <c r="C5707" s="58" t="s">
        <v>7984</v>
      </c>
      <c r="D5707" s="60">
        <v>14.14</v>
      </c>
    </row>
    <row r="5708" spans="1:4" ht="13.5" x14ac:dyDescent="0.25">
      <c r="A5708" s="58">
        <v>93381</v>
      </c>
      <c r="B5708" s="58" t="s">
        <v>11911</v>
      </c>
      <c r="C5708" s="58" t="s">
        <v>7984</v>
      </c>
      <c r="D5708" s="60">
        <v>9.5399999999999991</v>
      </c>
    </row>
    <row r="5709" spans="1:4" ht="13.5" x14ac:dyDescent="0.25">
      <c r="A5709" s="58">
        <v>93382</v>
      </c>
      <c r="B5709" s="58" t="s">
        <v>11912</v>
      </c>
      <c r="C5709" s="58" t="s">
        <v>7984</v>
      </c>
      <c r="D5709" s="60">
        <v>27.68</v>
      </c>
    </row>
    <row r="5710" spans="1:4" ht="13.5" x14ac:dyDescent="0.25">
      <c r="A5710" s="58">
        <v>96995</v>
      </c>
      <c r="B5710" s="58" t="s">
        <v>217</v>
      </c>
      <c r="C5710" s="58" t="s">
        <v>7984</v>
      </c>
      <c r="D5710" s="60">
        <v>41.06</v>
      </c>
    </row>
    <row r="5711" spans="1:4" ht="13.5" x14ac:dyDescent="0.25">
      <c r="A5711" s="58">
        <v>97916</v>
      </c>
      <c r="B5711" s="58" t="s">
        <v>11913</v>
      </c>
      <c r="C5711" s="58" t="s">
        <v>11914</v>
      </c>
      <c r="D5711" s="60">
        <v>2.3199999999999998</v>
      </c>
    </row>
    <row r="5712" spans="1:4" ht="13.5" x14ac:dyDescent="0.25">
      <c r="A5712" s="58">
        <v>97917</v>
      </c>
      <c r="B5712" s="58" t="s">
        <v>11915</v>
      </c>
      <c r="C5712" s="58" t="s">
        <v>11914</v>
      </c>
      <c r="D5712" s="60">
        <v>2</v>
      </c>
    </row>
    <row r="5713" spans="1:4" ht="13.5" x14ac:dyDescent="0.25">
      <c r="A5713" s="58">
        <v>97918</v>
      </c>
      <c r="B5713" s="58" t="s">
        <v>11916</v>
      </c>
      <c r="C5713" s="58" t="s">
        <v>11914</v>
      </c>
      <c r="D5713" s="60">
        <v>1.85</v>
      </c>
    </row>
    <row r="5714" spans="1:4" ht="13.5" x14ac:dyDescent="0.25">
      <c r="A5714" s="58">
        <v>97919</v>
      </c>
      <c r="B5714" s="58" t="s">
        <v>11917</v>
      </c>
      <c r="C5714" s="58" t="s">
        <v>11914</v>
      </c>
      <c r="D5714" s="60">
        <v>0.73</v>
      </c>
    </row>
    <row r="5715" spans="1:4" ht="13.5" x14ac:dyDescent="0.25">
      <c r="A5715" s="58">
        <v>101616</v>
      </c>
      <c r="B5715" s="58" t="s">
        <v>813</v>
      </c>
      <c r="C5715" s="58" t="s">
        <v>6914</v>
      </c>
      <c r="D5715" s="60">
        <v>5.01</v>
      </c>
    </row>
    <row r="5716" spans="1:4" ht="13.5" x14ac:dyDescent="0.25">
      <c r="A5716" s="58">
        <v>101617</v>
      </c>
      <c r="B5716" s="58" t="s">
        <v>11918</v>
      </c>
      <c r="C5716" s="58" t="s">
        <v>6914</v>
      </c>
      <c r="D5716" s="60">
        <v>2.4700000000000002</v>
      </c>
    </row>
    <row r="5717" spans="1:4" ht="13.5" x14ac:dyDescent="0.25">
      <c r="A5717" s="58">
        <v>101618</v>
      </c>
      <c r="B5717" s="58" t="s">
        <v>1288</v>
      </c>
      <c r="C5717" s="58" t="s">
        <v>7984</v>
      </c>
      <c r="D5717" s="60">
        <v>198.62</v>
      </c>
    </row>
    <row r="5718" spans="1:4" ht="13.5" x14ac:dyDescent="0.25">
      <c r="A5718" s="58">
        <v>101619</v>
      </c>
      <c r="B5718" s="58" t="s">
        <v>1259</v>
      </c>
      <c r="C5718" s="58" t="s">
        <v>7984</v>
      </c>
      <c r="D5718" s="60">
        <v>404.98</v>
      </c>
    </row>
    <row r="5719" spans="1:4" ht="13.5" x14ac:dyDescent="0.25">
      <c r="A5719" s="58">
        <v>101620</v>
      </c>
      <c r="B5719" s="58" t="s">
        <v>11919</v>
      </c>
      <c r="C5719" s="58" t="s">
        <v>7984</v>
      </c>
      <c r="D5719" s="60">
        <v>178.32</v>
      </c>
    </row>
    <row r="5720" spans="1:4" ht="13.5" x14ac:dyDescent="0.25">
      <c r="A5720" s="58">
        <v>101621</v>
      </c>
      <c r="B5720" s="58" t="s">
        <v>11920</v>
      </c>
      <c r="C5720" s="58" t="s">
        <v>7984</v>
      </c>
      <c r="D5720" s="60">
        <v>384.68</v>
      </c>
    </row>
    <row r="5721" spans="1:4" ht="13.5" x14ac:dyDescent="0.25">
      <c r="A5721" s="58">
        <v>101622</v>
      </c>
      <c r="B5721" s="58" t="s">
        <v>11921</v>
      </c>
      <c r="C5721" s="58" t="s">
        <v>7984</v>
      </c>
      <c r="D5721" s="60">
        <v>180.62</v>
      </c>
    </row>
    <row r="5722" spans="1:4" ht="13.5" x14ac:dyDescent="0.25">
      <c r="A5722" s="58">
        <v>101623</v>
      </c>
      <c r="B5722" s="58" t="s">
        <v>11922</v>
      </c>
      <c r="C5722" s="58" t="s">
        <v>7984</v>
      </c>
      <c r="D5722" s="60">
        <v>382.78</v>
      </c>
    </row>
    <row r="5723" spans="1:4" ht="13.5" x14ac:dyDescent="0.25">
      <c r="A5723" s="58">
        <v>101624</v>
      </c>
      <c r="B5723" s="58" t="s">
        <v>825</v>
      </c>
      <c r="C5723" s="58" t="s">
        <v>7984</v>
      </c>
      <c r="D5723" s="60">
        <v>344.28</v>
      </c>
    </row>
    <row r="5724" spans="1:4" ht="13.5" x14ac:dyDescent="0.25">
      <c r="A5724" s="58">
        <v>101625</v>
      </c>
      <c r="B5724" s="58" t="s">
        <v>11923</v>
      </c>
      <c r="C5724" s="58" t="s">
        <v>7984</v>
      </c>
      <c r="D5724" s="60">
        <v>146.97999999999999</v>
      </c>
    </row>
    <row r="5725" spans="1:4" ht="13.5" x14ac:dyDescent="0.25">
      <c r="A5725" s="58">
        <v>95606</v>
      </c>
      <c r="B5725" s="58" t="s">
        <v>11924</v>
      </c>
      <c r="C5725" s="58" t="s">
        <v>7984</v>
      </c>
      <c r="D5725" s="60">
        <v>2.14</v>
      </c>
    </row>
    <row r="5726" spans="1:4" ht="13.5" x14ac:dyDescent="0.25">
      <c r="A5726" s="58">
        <v>101159</v>
      </c>
      <c r="B5726" s="58" t="s">
        <v>11925</v>
      </c>
      <c r="C5726" s="58" t="s">
        <v>6914</v>
      </c>
      <c r="D5726" s="60">
        <v>121.54</v>
      </c>
    </row>
    <row r="5727" spans="1:4" ht="13.5" x14ac:dyDescent="0.25">
      <c r="A5727" s="58">
        <v>103322</v>
      </c>
      <c r="B5727" s="58" t="s">
        <v>11926</v>
      </c>
      <c r="C5727" s="58" t="s">
        <v>6914</v>
      </c>
      <c r="D5727" s="60">
        <v>51.82</v>
      </c>
    </row>
    <row r="5728" spans="1:4" ht="13.5" x14ac:dyDescent="0.25">
      <c r="A5728" s="58">
        <v>103323</v>
      </c>
      <c r="B5728" s="58" t="s">
        <v>11927</v>
      </c>
      <c r="C5728" s="58" t="s">
        <v>6914</v>
      </c>
      <c r="D5728" s="60">
        <v>52.79</v>
      </c>
    </row>
    <row r="5729" spans="1:4" ht="13.5" x14ac:dyDescent="0.25">
      <c r="A5729" s="58">
        <v>103324</v>
      </c>
      <c r="B5729" s="58" t="s">
        <v>11928</v>
      </c>
      <c r="C5729" s="58" t="s">
        <v>6914</v>
      </c>
      <c r="D5729" s="60">
        <v>68.930000000000007</v>
      </c>
    </row>
    <row r="5730" spans="1:4" ht="13.5" x14ac:dyDescent="0.25">
      <c r="A5730" s="58">
        <v>103325</v>
      </c>
      <c r="B5730" s="58" t="s">
        <v>11929</v>
      </c>
      <c r="C5730" s="58" t="s">
        <v>6914</v>
      </c>
      <c r="D5730" s="60">
        <v>70.03</v>
      </c>
    </row>
    <row r="5731" spans="1:4" ht="13.5" x14ac:dyDescent="0.25">
      <c r="A5731" s="58">
        <v>103326</v>
      </c>
      <c r="B5731" s="58" t="s">
        <v>11930</v>
      </c>
      <c r="C5731" s="58" t="s">
        <v>6914</v>
      </c>
      <c r="D5731" s="60">
        <v>83.69</v>
      </c>
    </row>
    <row r="5732" spans="1:4" ht="13.5" x14ac:dyDescent="0.25">
      <c r="A5732" s="58">
        <v>103327</v>
      </c>
      <c r="B5732" s="58" t="s">
        <v>11931</v>
      </c>
      <c r="C5732" s="58" t="s">
        <v>6914</v>
      </c>
      <c r="D5732" s="60">
        <v>84.99</v>
      </c>
    </row>
    <row r="5733" spans="1:4" ht="13.5" x14ac:dyDescent="0.25">
      <c r="A5733" s="58">
        <v>103328</v>
      </c>
      <c r="B5733" s="58" t="s">
        <v>159</v>
      </c>
      <c r="C5733" s="58" t="s">
        <v>6914</v>
      </c>
      <c r="D5733" s="60">
        <v>76.819999999999993</v>
      </c>
    </row>
    <row r="5734" spans="1:4" ht="13.5" x14ac:dyDescent="0.25">
      <c r="A5734" s="58">
        <v>103329</v>
      </c>
      <c r="B5734" s="58" t="s">
        <v>11932</v>
      </c>
      <c r="C5734" s="58" t="s">
        <v>6914</v>
      </c>
      <c r="D5734" s="60">
        <v>77.680000000000007</v>
      </c>
    </row>
    <row r="5735" spans="1:4" ht="13.5" x14ac:dyDescent="0.25">
      <c r="A5735" s="58">
        <v>103330</v>
      </c>
      <c r="B5735" s="58" t="s">
        <v>11933</v>
      </c>
      <c r="C5735" s="58" t="s">
        <v>6914</v>
      </c>
      <c r="D5735" s="60">
        <v>72.510000000000005</v>
      </c>
    </row>
    <row r="5736" spans="1:4" ht="13.5" x14ac:dyDescent="0.25">
      <c r="A5736" s="58">
        <v>103331</v>
      </c>
      <c r="B5736" s="58" t="s">
        <v>11934</v>
      </c>
      <c r="C5736" s="58" t="s">
        <v>6914</v>
      </c>
      <c r="D5736" s="60">
        <v>73.430000000000007</v>
      </c>
    </row>
    <row r="5737" spans="1:4" ht="13.5" x14ac:dyDescent="0.25">
      <c r="A5737" s="58">
        <v>103332</v>
      </c>
      <c r="B5737" s="58" t="s">
        <v>453</v>
      </c>
      <c r="C5737" s="58" t="s">
        <v>6914</v>
      </c>
      <c r="D5737" s="60">
        <v>100.56</v>
      </c>
    </row>
    <row r="5738" spans="1:4" ht="13.5" x14ac:dyDescent="0.25">
      <c r="A5738" s="58">
        <v>103333</v>
      </c>
      <c r="B5738" s="58" t="s">
        <v>11935</v>
      </c>
      <c r="C5738" s="58" t="s">
        <v>6914</v>
      </c>
      <c r="D5738" s="60">
        <v>101.55</v>
      </c>
    </row>
    <row r="5739" spans="1:4" ht="13.5" x14ac:dyDescent="0.25">
      <c r="A5739" s="58">
        <v>103334</v>
      </c>
      <c r="B5739" s="58" t="s">
        <v>304</v>
      </c>
      <c r="C5739" s="58" t="s">
        <v>6914</v>
      </c>
      <c r="D5739" s="60">
        <v>124.43</v>
      </c>
    </row>
    <row r="5740" spans="1:4" ht="13.5" x14ac:dyDescent="0.25">
      <c r="A5740" s="58">
        <v>103335</v>
      </c>
      <c r="B5740" s="58" t="s">
        <v>11936</v>
      </c>
      <c r="C5740" s="58" t="s">
        <v>6914</v>
      </c>
      <c r="D5740" s="60">
        <v>126.15</v>
      </c>
    </row>
    <row r="5741" spans="1:4" ht="13.5" x14ac:dyDescent="0.25">
      <c r="A5741" s="58">
        <v>103350</v>
      </c>
      <c r="B5741" s="58" t="s">
        <v>11937</v>
      </c>
      <c r="C5741" s="58" t="s">
        <v>6914</v>
      </c>
      <c r="D5741" s="60">
        <v>151.86000000000001</v>
      </c>
    </row>
    <row r="5742" spans="1:4" ht="13.5" x14ac:dyDescent="0.25">
      <c r="A5742" s="58">
        <v>103351</v>
      </c>
      <c r="B5742" s="58" t="s">
        <v>11938</v>
      </c>
      <c r="C5742" s="58" t="s">
        <v>6914</v>
      </c>
      <c r="D5742" s="60">
        <v>153.12</v>
      </c>
    </row>
    <row r="5743" spans="1:4" ht="13.5" x14ac:dyDescent="0.25">
      <c r="A5743" s="58">
        <v>103356</v>
      </c>
      <c r="B5743" s="58" t="s">
        <v>11939</v>
      </c>
      <c r="C5743" s="58" t="s">
        <v>6914</v>
      </c>
      <c r="D5743" s="60">
        <v>48.99</v>
      </c>
    </row>
    <row r="5744" spans="1:4" ht="13.5" x14ac:dyDescent="0.25">
      <c r="A5744" s="58">
        <v>103357</v>
      </c>
      <c r="B5744" s="58" t="s">
        <v>11940</v>
      </c>
      <c r="C5744" s="58" t="s">
        <v>6914</v>
      </c>
      <c r="D5744" s="60">
        <v>49.71</v>
      </c>
    </row>
    <row r="5745" spans="1:4" ht="13.5" x14ac:dyDescent="0.25">
      <c r="A5745" s="58">
        <v>89282</v>
      </c>
      <c r="B5745" s="58" t="s">
        <v>11941</v>
      </c>
      <c r="C5745" s="58" t="s">
        <v>6914</v>
      </c>
      <c r="D5745" s="60">
        <v>69.069999999999993</v>
      </c>
    </row>
    <row r="5746" spans="1:4" ht="13.5" x14ac:dyDescent="0.25">
      <c r="A5746" s="58">
        <v>89283</v>
      </c>
      <c r="B5746" s="58" t="s">
        <v>11942</v>
      </c>
      <c r="C5746" s="58" t="s">
        <v>6914</v>
      </c>
      <c r="D5746" s="60">
        <v>70.180000000000007</v>
      </c>
    </row>
    <row r="5747" spans="1:4" ht="13.5" x14ac:dyDescent="0.25">
      <c r="A5747" s="58">
        <v>89284</v>
      </c>
      <c r="B5747" s="58" t="s">
        <v>11943</v>
      </c>
      <c r="C5747" s="58" t="s">
        <v>6914</v>
      </c>
      <c r="D5747" s="60">
        <v>62.76</v>
      </c>
    </row>
    <row r="5748" spans="1:4" ht="13.5" x14ac:dyDescent="0.25">
      <c r="A5748" s="58">
        <v>89285</v>
      </c>
      <c r="B5748" s="58" t="s">
        <v>11944</v>
      </c>
      <c r="C5748" s="58" t="s">
        <v>6914</v>
      </c>
      <c r="D5748" s="60">
        <v>63.87</v>
      </c>
    </row>
    <row r="5749" spans="1:4" ht="13.5" x14ac:dyDescent="0.25">
      <c r="A5749" s="58">
        <v>89286</v>
      </c>
      <c r="B5749" s="58" t="s">
        <v>11945</v>
      </c>
      <c r="C5749" s="58" t="s">
        <v>6914</v>
      </c>
      <c r="D5749" s="60">
        <v>73.5</v>
      </c>
    </row>
    <row r="5750" spans="1:4" ht="13.5" x14ac:dyDescent="0.25">
      <c r="A5750" s="58">
        <v>89287</v>
      </c>
      <c r="B5750" s="58" t="s">
        <v>11946</v>
      </c>
      <c r="C5750" s="58" t="s">
        <v>6914</v>
      </c>
      <c r="D5750" s="60">
        <v>74.61</v>
      </c>
    </row>
    <row r="5751" spans="1:4" ht="13.5" x14ac:dyDescent="0.25">
      <c r="A5751" s="58">
        <v>89288</v>
      </c>
      <c r="B5751" s="58" t="s">
        <v>11947</v>
      </c>
      <c r="C5751" s="58" t="s">
        <v>6914</v>
      </c>
      <c r="D5751" s="60">
        <v>65.2</v>
      </c>
    </row>
    <row r="5752" spans="1:4" ht="13.5" x14ac:dyDescent="0.25">
      <c r="A5752" s="58">
        <v>89289</v>
      </c>
      <c r="B5752" s="58" t="s">
        <v>11948</v>
      </c>
      <c r="C5752" s="58" t="s">
        <v>6914</v>
      </c>
      <c r="D5752" s="60">
        <v>66.31</v>
      </c>
    </row>
    <row r="5753" spans="1:4" ht="13.5" x14ac:dyDescent="0.25">
      <c r="A5753" s="58">
        <v>89290</v>
      </c>
      <c r="B5753" s="58" t="s">
        <v>11949</v>
      </c>
      <c r="C5753" s="58" t="s">
        <v>6914</v>
      </c>
      <c r="D5753" s="60">
        <v>78.39</v>
      </c>
    </row>
    <row r="5754" spans="1:4" ht="13.5" x14ac:dyDescent="0.25">
      <c r="A5754" s="58">
        <v>89291</v>
      </c>
      <c r="B5754" s="58" t="s">
        <v>11950</v>
      </c>
      <c r="C5754" s="58" t="s">
        <v>6914</v>
      </c>
      <c r="D5754" s="60">
        <v>79.63</v>
      </c>
    </row>
    <row r="5755" spans="1:4" ht="13.5" x14ac:dyDescent="0.25">
      <c r="A5755" s="58">
        <v>89292</v>
      </c>
      <c r="B5755" s="58" t="s">
        <v>11951</v>
      </c>
      <c r="C5755" s="58" t="s">
        <v>6914</v>
      </c>
      <c r="D5755" s="60">
        <v>72.05</v>
      </c>
    </row>
    <row r="5756" spans="1:4" ht="13.5" x14ac:dyDescent="0.25">
      <c r="A5756" s="58">
        <v>89293</v>
      </c>
      <c r="B5756" s="58" t="s">
        <v>11952</v>
      </c>
      <c r="C5756" s="58" t="s">
        <v>6914</v>
      </c>
      <c r="D5756" s="60">
        <v>73.290000000000006</v>
      </c>
    </row>
    <row r="5757" spans="1:4" ht="13.5" x14ac:dyDescent="0.25">
      <c r="A5757" s="58">
        <v>89294</v>
      </c>
      <c r="B5757" s="58" t="s">
        <v>11953</v>
      </c>
      <c r="C5757" s="58" t="s">
        <v>6914</v>
      </c>
      <c r="D5757" s="60">
        <v>84.78</v>
      </c>
    </row>
    <row r="5758" spans="1:4" ht="13.5" x14ac:dyDescent="0.25">
      <c r="A5758" s="58">
        <v>89295</v>
      </c>
      <c r="B5758" s="58" t="s">
        <v>11954</v>
      </c>
      <c r="C5758" s="58" t="s">
        <v>6914</v>
      </c>
      <c r="D5758" s="60">
        <v>86.02</v>
      </c>
    </row>
    <row r="5759" spans="1:4" ht="13.5" x14ac:dyDescent="0.25">
      <c r="A5759" s="58">
        <v>89296</v>
      </c>
      <c r="B5759" s="58" t="s">
        <v>11955</v>
      </c>
      <c r="C5759" s="58" t="s">
        <v>6914</v>
      </c>
      <c r="D5759" s="60">
        <v>75.48</v>
      </c>
    </row>
    <row r="5760" spans="1:4" ht="13.5" x14ac:dyDescent="0.25">
      <c r="A5760" s="58">
        <v>89297</v>
      </c>
      <c r="B5760" s="58" t="s">
        <v>11956</v>
      </c>
      <c r="C5760" s="58" t="s">
        <v>6914</v>
      </c>
      <c r="D5760" s="60">
        <v>76.72</v>
      </c>
    </row>
    <row r="5761" spans="1:4" ht="13.5" x14ac:dyDescent="0.25">
      <c r="A5761" s="58">
        <v>89298</v>
      </c>
      <c r="B5761" s="58" t="s">
        <v>11957</v>
      </c>
      <c r="C5761" s="58" t="s">
        <v>6914</v>
      </c>
      <c r="D5761" s="60">
        <v>80.87</v>
      </c>
    </row>
    <row r="5762" spans="1:4" ht="13.5" x14ac:dyDescent="0.25">
      <c r="A5762" s="58">
        <v>89299</v>
      </c>
      <c r="B5762" s="58" t="s">
        <v>11958</v>
      </c>
      <c r="C5762" s="58" t="s">
        <v>6914</v>
      </c>
      <c r="D5762" s="60">
        <v>82.45</v>
      </c>
    </row>
    <row r="5763" spans="1:4" ht="13.5" x14ac:dyDescent="0.25">
      <c r="A5763" s="58">
        <v>89300</v>
      </c>
      <c r="B5763" s="58" t="s">
        <v>11959</v>
      </c>
      <c r="C5763" s="58" t="s">
        <v>6914</v>
      </c>
      <c r="D5763" s="60">
        <v>74.56</v>
      </c>
    </row>
    <row r="5764" spans="1:4" ht="13.5" x14ac:dyDescent="0.25">
      <c r="A5764" s="58">
        <v>89301</v>
      </c>
      <c r="B5764" s="58" t="s">
        <v>11960</v>
      </c>
      <c r="C5764" s="58" t="s">
        <v>6914</v>
      </c>
      <c r="D5764" s="60">
        <v>76.14</v>
      </c>
    </row>
    <row r="5765" spans="1:4" ht="13.5" x14ac:dyDescent="0.25">
      <c r="A5765" s="58">
        <v>89302</v>
      </c>
      <c r="B5765" s="58" t="s">
        <v>11961</v>
      </c>
      <c r="C5765" s="58" t="s">
        <v>6914</v>
      </c>
      <c r="D5765" s="60">
        <v>88.49</v>
      </c>
    </row>
    <row r="5766" spans="1:4" ht="13.5" x14ac:dyDescent="0.25">
      <c r="A5766" s="58">
        <v>89303</v>
      </c>
      <c r="B5766" s="58" t="s">
        <v>11962</v>
      </c>
      <c r="C5766" s="58" t="s">
        <v>6914</v>
      </c>
      <c r="D5766" s="60">
        <v>90.07</v>
      </c>
    </row>
    <row r="5767" spans="1:4" ht="13.5" x14ac:dyDescent="0.25">
      <c r="A5767" s="58">
        <v>89304</v>
      </c>
      <c r="B5767" s="58" t="s">
        <v>11963</v>
      </c>
      <c r="C5767" s="58" t="s">
        <v>6914</v>
      </c>
      <c r="D5767" s="60">
        <v>78.989999999999995</v>
      </c>
    </row>
    <row r="5768" spans="1:4" ht="13.5" x14ac:dyDescent="0.25">
      <c r="A5768" s="58">
        <v>89305</v>
      </c>
      <c r="B5768" s="58" t="s">
        <v>11964</v>
      </c>
      <c r="C5768" s="58" t="s">
        <v>6914</v>
      </c>
      <c r="D5768" s="60">
        <v>80.569999999999993</v>
      </c>
    </row>
    <row r="5769" spans="1:4" ht="13.5" x14ac:dyDescent="0.25">
      <c r="A5769" s="58">
        <v>89306</v>
      </c>
      <c r="B5769" s="58" t="s">
        <v>11965</v>
      </c>
      <c r="C5769" s="58" t="s">
        <v>6914</v>
      </c>
      <c r="D5769" s="60">
        <v>90.54</v>
      </c>
    </row>
    <row r="5770" spans="1:4" ht="13.5" x14ac:dyDescent="0.25">
      <c r="A5770" s="58">
        <v>89307</v>
      </c>
      <c r="B5770" s="58" t="s">
        <v>11966</v>
      </c>
      <c r="C5770" s="58" t="s">
        <v>6914</v>
      </c>
      <c r="D5770" s="60">
        <v>92.3</v>
      </c>
    </row>
    <row r="5771" spans="1:4" ht="13.5" x14ac:dyDescent="0.25">
      <c r="A5771" s="58">
        <v>89308</v>
      </c>
      <c r="B5771" s="58" t="s">
        <v>11967</v>
      </c>
      <c r="C5771" s="58" t="s">
        <v>6914</v>
      </c>
      <c r="D5771" s="60">
        <v>84.2</v>
      </c>
    </row>
    <row r="5772" spans="1:4" ht="13.5" x14ac:dyDescent="0.25">
      <c r="A5772" s="58">
        <v>89309</v>
      </c>
      <c r="B5772" s="58" t="s">
        <v>11968</v>
      </c>
      <c r="C5772" s="58" t="s">
        <v>6914</v>
      </c>
      <c r="D5772" s="60">
        <v>85.96</v>
      </c>
    </row>
    <row r="5773" spans="1:4" ht="13.5" x14ac:dyDescent="0.25">
      <c r="A5773" s="58">
        <v>89310</v>
      </c>
      <c r="B5773" s="58" t="s">
        <v>11969</v>
      </c>
      <c r="C5773" s="58" t="s">
        <v>6914</v>
      </c>
      <c r="D5773" s="60">
        <v>103.32</v>
      </c>
    </row>
    <row r="5774" spans="1:4" ht="13.5" x14ac:dyDescent="0.25">
      <c r="A5774" s="58">
        <v>89311</v>
      </c>
      <c r="B5774" s="58" t="s">
        <v>11970</v>
      </c>
      <c r="C5774" s="58" t="s">
        <v>6914</v>
      </c>
      <c r="D5774" s="60">
        <v>105.08</v>
      </c>
    </row>
    <row r="5775" spans="1:4" ht="13.5" x14ac:dyDescent="0.25">
      <c r="A5775" s="58">
        <v>89312</v>
      </c>
      <c r="B5775" s="58" t="s">
        <v>11971</v>
      </c>
      <c r="C5775" s="58" t="s">
        <v>6914</v>
      </c>
      <c r="D5775" s="60">
        <v>89.62</v>
      </c>
    </row>
    <row r="5776" spans="1:4" ht="13.5" x14ac:dyDescent="0.25">
      <c r="A5776" s="58">
        <v>89313</v>
      </c>
      <c r="B5776" s="58" t="s">
        <v>11972</v>
      </c>
      <c r="C5776" s="58" t="s">
        <v>6914</v>
      </c>
      <c r="D5776" s="60">
        <v>91.38</v>
      </c>
    </row>
    <row r="5777" spans="1:4" ht="13.5" x14ac:dyDescent="0.25">
      <c r="A5777" s="58">
        <v>101157</v>
      </c>
      <c r="B5777" s="58" t="s">
        <v>11973</v>
      </c>
      <c r="C5777" s="58" t="s">
        <v>6914</v>
      </c>
      <c r="D5777" s="60">
        <v>63.62</v>
      </c>
    </row>
    <row r="5778" spans="1:4" ht="13.5" x14ac:dyDescent="0.25">
      <c r="A5778" s="58">
        <v>101158</v>
      </c>
      <c r="B5778" s="58" t="s">
        <v>11974</v>
      </c>
      <c r="C5778" s="58" t="s">
        <v>6914</v>
      </c>
      <c r="D5778" s="60">
        <v>83.96</v>
      </c>
    </row>
    <row r="5779" spans="1:4" ht="13.5" x14ac:dyDescent="0.25">
      <c r="A5779" s="58">
        <v>101162</v>
      </c>
      <c r="B5779" s="58" t="s">
        <v>11975</v>
      </c>
      <c r="C5779" s="58" t="s">
        <v>6914</v>
      </c>
      <c r="D5779" s="60">
        <v>136.81</v>
      </c>
    </row>
    <row r="5780" spans="1:4" ht="13.5" x14ac:dyDescent="0.25">
      <c r="A5780" s="58">
        <v>103316</v>
      </c>
      <c r="B5780" s="58" t="s">
        <v>11976</v>
      </c>
      <c r="C5780" s="58" t="s">
        <v>6914</v>
      </c>
      <c r="D5780" s="60">
        <v>62.57</v>
      </c>
    </row>
    <row r="5781" spans="1:4" ht="13.5" x14ac:dyDescent="0.25">
      <c r="A5781" s="58">
        <v>103317</v>
      </c>
      <c r="B5781" s="58" t="s">
        <v>11977</v>
      </c>
      <c r="C5781" s="58" t="s">
        <v>6914</v>
      </c>
      <c r="D5781" s="60">
        <v>63.39</v>
      </c>
    </row>
    <row r="5782" spans="1:4" ht="13.5" x14ac:dyDescent="0.25">
      <c r="A5782" s="58">
        <v>103318</v>
      </c>
      <c r="B5782" s="58" t="s">
        <v>11978</v>
      </c>
      <c r="C5782" s="58" t="s">
        <v>6914</v>
      </c>
      <c r="D5782" s="60">
        <v>81.11</v>
      </c>
    </row>
    <row r="5783" spans="1:4" ht="13.5" x14ac:dyDescent="0.25">
      <c r="A5783" s="58">
        <v>103319</v>
      </c>
      <c r="B5783" s="58" t="s">
        <v>11979</v>
      </c>
      <c r="C5783" s="58" t="s">
        <v>6914</v>
      </c>
      <c r="D5783" s="60">
        <v>82.07</v>
      </c>
    </row>
    <row r="5784" spans="1:4" ht="13.5" x14ac:dyDescent="0.25">
      <c r="A5784" s="58">
        <v>103320</v>
      </c>
      <c r="B5784" s="58" t="s">
        <v>11980</v>
      </c>
      <c r="C5784" s="58" t="s">
        <v>6914</v>
      </c>
      <c r="D5784" s="60">
        <v>98.25</v>
      </c>
    </row>
    <row r="5785" spans="1:4" ht="13.5" x14ac:dyDescent="0.25">
      <c r="A5785" s="58">
        <v>103321</v>
      </c>
      <c r="B5785" s="58" t="s">
        <v>11981</v>
      </c>
      <c r="C5785" s="58" t="s">
        <v>6914</v>
      </c>
      <c r="D5785" s="60">
        <v>99.45</v>
      </c>
    </row>
    <row r="5786" spans="1:4" ht="13.5" x14ac:dyDescent="0.25">
      <c r="A5786" s="58">
        <v>103336</v>
      </c>
      <c r="B5786" s="58" t="s">
        <v>11982</v>
      </c>
      <c r="C5786" s="58" t="s">
        <v>6914</v>
      </c>
      <c r="D5786" s="60">
        <v>69.92</v>
      </c>
    </row>
    <row r="5787" spans="1:4" ht="13.5" x14ac:dyDescent="0.25">
      <c r="A5787" s="58">
        <v>103337</v>
      </c>
      <c r="B5787" s="58" t="s">
        <v>11983</v>
      </c>
      <c r="C5787" s="58" t="s">
        <v>6914</v>
      </c>
      <c r="D5787" s="60">
        <v>70.739999999999995</v>
      </c>
    </row>
    <row r="5788" spans="1:4" ht="13.5" x14ac:dyDescent="0.25">
      <c r="A5788" s="58">
        <v>103338</v>
      </c>
      <c r="B5788" s="58" t="s">
        <v>11984</v>
      </c>
      <c r="C5788" s="58" t="s">
        <v>6914</v>
      </c>
      <c r="D5788" s="60">
        <v>91.81</v>
      </c>
    </row>
    <row r="5789" spans="1:4" ht="13.5" x14ac:dyDescent="0.25">
      <c r="A5789" s="58">
        <v>103339</v>
      </c>
      <c r="B5789" s="58" t="s">
        <v>11985</v>
      </c>
      <c r="C5789" s="58" t="s">
        <v>6914</v>
      </c>
      <c r="D5789" s="60">
        <v>92.77</v>
      </c>
    </row>
    <row r="5790" spans="1:4" ht="13.5" x14ac:dyDescent="0.25">
      <c r="A5790" s="58">
        <v>103340</v>
      </c>
      <c r="B5790" s="58" t="s">
        <v>11986</v>
      </c>
      <c r="C5790" s="58" t="s">
        <v>6914</v>
      </c>
      <c r="D5790" s="60">
        <v>111.82</v>
      </c>
    </row>
    <row r="5791" spans="1:4" ht="13.5" x14ac:dyDescent="0.25">
      <c r="A5791" s="58">
        <v>103341</v>
      </c>
      <c r="B5791" s="58" t="s">
        <v>11987</v>
      </c>
      <c r="C5791" s="58" t="s">
        <v>6914</v>
      </c>
      <c r="D5791" s="60">
        <v>113.02</v>
      </c>
    </row>
    <row r="5792" spans="1:4" ht="13.5" x14ac:dyDescent="0.25">
      <c r="A5792" s="58">
        <v>103342</v>
      </c>
      <c r="B5792" s="58" t="s">
        <v>11988</v>
      </c>
      <c r="C5792" s="58" t="s">
        <v>6914</v>
      </c>
      <c r="D5792" s="60">
        <v>94.52</v>
      </c>
    </row>
    <row r="5793" spans="1:4" ht="13.5" x14ac:dyDescent="0.25">
      <c r="A5793" s="58">
        <v>103343</v>
      </c>
      <c r="B5793" s="58" t="s">
        <v>11989</v>
      </c>
      <c r="C5793" s="58" t="s">
        <v>6914</v>
      </c>
      <c r="D5793" s="60">
        <v>95.59</v>
      </c>
    </row>
    <row r="5794" spans="1:4" ht="13.5" x14ac:dyDescent="0.25">
      <c r="A5794" s="58">
        <v>89453</v>
      </c>
      <c r="B5794" s="58" t="s">
        <v>11990</v>
      </c>
      <c r="C5794" s="58" t="s">
        <v>6914</v>
      </c>
      <c r="D5794" s="60">
        <v>71.25</v>
      </c>
    </row>
    <row r="5795" spans="1:4" ht="13.5" x14ac:dyDescent="0.25">
      <c r="A5795" s="58">
        <v>89455</v>
      </c>
      <c r="B5795" s="58" t="s">
        <v>11991</v>
      </c>
      <c r="C5795" s="58" t="s">
        <v>6914</v>
      </c>
      <c r="D5795" s="60">
        <v>87.08</v>
      </c>
    </row>
    <row r="5796" spans="1:4" ht="13.5" x14ac:dyDescent="0.25">
      <c r="A5796" s="58">
        <v>89462</v>
      </c>
      <c r="B5796" s="58" t="s">
        <v>11992</v>
      </c>
      <c r="C5796" s="58" t="s">
        <v>6914</v>
      </c>
      <c r="D5796" s="60">
        <v>93.25</v>
      </c>
    </row>
    <row r="5797" spans="1:4" ht="13.5" x14ac:dyDescent="0.25">
      <c r="A5797" s="58">
        <v>89464</v>
      </c>
      <c r="B5797" s="58" t="s">
        <v>11992</v>
      </c>
      <c r="C5797" s="58" t="s">
        <v>6914</v>
      </c>
      <c r="D5797" s="60">
        <v>110.6</v>
      </c>
    </row>
    <row r="5798" spans="1:4" ht="13.5" x14ac:dyDescent="0.25">
      <c r="A5798" s="58">
        <v>89470</v>
      </c>
      <c r="B5798" s="58" t="s">
        <v>11993</v>
      </c>
      <c r="C5798" s="58" t="s">
        <v>6914</v>
      </c>
      <c r="D5798" s="60">
        <v>80.77</v>
      </c>
    </row>
    <row r="5799" spans="1:4" ht="13.5" x14ac:dyDescent="0.25">
      <c r="A5799" s="58">
        <v>89472</v>
      </c>
      <c r="B5799" s="58" t="s">
        <v>11994</v>
      </c>
      <c r="C5799" s="58" t="s">
        <v>6914</v>
      </c>
      <c r="D5799" s="60">
        <v>97.69</v>
      </c>
    </row>
    <row r="5800" spans="1:4" ht="13.5" x14ac:dyDescent="0.25">
      <c r="A5800" s="58">
        <v>89478</v>
      </c>
      <c r="B5800" s="58" t="s">
        <v>11995</v>
      </c>
      <c r="C5800" s="58" t="s">
        <v>6914</v>
      </c>
      <c r="D5800" s="60">
        <v>108.57</v>
      </c>
    </row>
    <row r="5801" spans="1:4" ht="13.5" x14ac:dyDescent="0.25">
      <c r="A5801" s="58">
        <v>89480</v>
      </c>
      <c r="B5801" s="58" t="s">
        <v>11996</v>
      </c>
      <c r="C5801" s="58" t="s">
        <v>6914</v>
      </c>
      <c r="D5801" s="60">
        <v>127.06</v>
      </c>
    </row>
    <row r="5802" spans="1:4" ht="13.5" x14ac:dyDescent="0.25">
      <c r="A5802" s="58">
        <v>91815</v>
      </c>
      <c r="B5802" s="58" t="s">
        <v>11997</v>
      </c>
      <c r="C5802" s="58" t="s">
        <v>6914</v>
      </c>
      <c r="D5802" s="60">
        <v>71.25</v>
      </c>
    </row>
    <row r="5803" spans="1:4" ht="13.5" x14ac:dyDescent="0.25">
      <c r="A5803" s="58">
        <v>91816</v>
      </c>
      <c r="B5803" s="58" t="s">
        <v>11998</v>
      </c>
      <c r="C5803" s="58" t="s">
        <v>6914</v>
      </c>
      <c r="D5803" s="60">
        <v>93.25</v>
      </c>
    </row>
    <row r="5804" spans="1:4" ht="13.5" x14ac:dyDescent="0.25">
      <c r="A5804" s="58">
        <v>101161</v>
      </c>
      <c r="B5804" s="58" t="s">
        <v>1041</v>
      </c>
      <c r="C5804" s="58" t="s">
        <v>6914</v>
      </c>
      <c r="D5804" s="60">
        <v>183.96</v>
      </c>
    </row>
    <row r="5805" spans="1:4" ht="13.5" x14ac:dyDescent="0.25">
      <c r="A5805" s="58">
        <v>101163</v>
      </c>
      <c r="B5805" s="58" t="s">
        <v>11999</v>
      </c>
      <c r="C5805" s="58" t="s">
        <v>6914</v>
      </c>
      <c r="D5805" s="60">
        <v>982.46</v>
      </c>
    </row>
    <row r="5806" spans="1:4" ht="13.5" x14ac:dyDescent="0.25">
      <c r="A5806" s="58">
        <v>101164</v>
      </c>
      <c r="B5806" s="58" t="s">
        <v>12000</v>
      </c>
      <c r="C5806" s="58" t="s">
        <v>6914</v>
      </c>
      <c r="D5806" s="60">
        <v>996.68</v>
      </c>
    </row>
    <row r="5807" spans="1:4" ht="13.5" x14ac:dyDescent="0.25">
      <c r="A5807" s="58">
        <v>96358</v>
      </c>
      <c r="B5807" s="58" t="s">
        <v>12001</v>
      </c>
      <c r="C5807" s="58" t="s">
        <v>6914</v>
      </c>
      <c r="D5807" s="60">
        <v>93.64</v>
      </c>
    </row>
    <row r="5808" spans="1:4" ht="13.5" x14ac:dyDescent="0.25">
      <c r="A5808" s="58">
        <v>96359</v>
      </c>
      <c r="B5808" s="58" t="s">
        <v>12002</v>
      </c>
      <c r="C5808" s="58" t="s">
        <v>6914</v>
      </c>
      <c r="D5808" s="60">
        <v>104.61</v>
      </c>
    </row>
    <row r="5809" spans="1:4" ht="13.5" x14ac:dyDescent="0.25">
      <c r="A5809" s="58">
        <v>96360</v>
      </c>
      <c r="B5809" s="58" t="s">
        <v>12003</v>
      </c>
      <c r="C5809" s="58" t="s">
        <v>6914</v>
      </c>
      <c r="D5809" s="60">
        <v>122.5</v>
      </c>
    </row>
    <row r="5810" spans="1:4" ht="13.5" x14ac:dyDescent="0.25">
      <c r="A5810" s="58">
        <v>96361</v>
      </c>
      <c r="B5810" s="58" t="s">
        <v>456</v>
      </c>
      <c r="C5810" s="58" t="s">
        <v>6914</v>
      </c>
      <c r="D5810" s="60">
        <v>143.93</v>
      </c>
    </row>
    <row r="5811" spans="1:4" ht="13.5" x14ac:dyDescent="0.25">
      <c r="A5811" s="58">
        <v>96362</v>
      </c>
      <c r="B5811" s="58" t="s">
        <v>12004</v>
      </c>
      <c r="C5811" s="58" t="s">
        <v>6914</v>
      </c>
      <c r="D5811" s="60">
        <v>122.28</v>
      </c>
    </row>
    <row r="5812" spans="1:4" ht="13.5" x14ac:dyDescent="0.25">
      <c r="A5812" s="58">
        <v>96363</v>
      </c>
      <c r="B5812" s="58" t="s">
        <v>12005</v>
      </c>
      <c r="C5812" s="58" t="s">
        <v>6914</v>
      </c>
      <c r="D5812" s="60">
        <v>133.61000000000001</v>
      </c>
    </row>
    <row r="5813" spans="1:4" ht="13.5" x14ac:dyDescent="0.25">
      <c r="A5813" s="58">
        <v>96364</v>
      </c>
      <c r="B5813" s="58" t="s">
        <v>12006</v>
      </c>
      <c r="C5813" s="58" t="s">
        <v>6914</v>
      </c>
      <c r="D5813" s="60">
        <v>151.15</v>
      </c>
    </row>
    <row r="5814" spans="1:4" ht="13.5" x14ac:dyDescent="0.25">
      <c r="A5814" s="58">
        <v>96365</v>
      </c>
      <c r="B5814" s="58" t="s">
        <v>12007</v>
      </c>
      <c r="C5814" s="58" t="s">
        <v>6914</v>
      </c>
      <c r="D5814" s="60">
        <v>172.9</v>
      </c>
    </row>
    <row r="5815" spans="1:4" ht="13.5" x14ac:dyDescent="0.25">
      <c r="A5815" s="58">
        <v>96366</v>
      </c>
      <c r="B5815" s="58" t="s">
        <v>12008</v>
      </c>
      <c r="C5815" s="58" t="s">
        <v>6914</v>
      </c>
      <c r="D5815" s="60">
        <v>150.93</v>
      </c>
    </row>
    <row r="5816" spans="1:4" ht="13.5" x14ac:dyDescent="0.25">
      <c r="A5816" s="58">
        <v>96367</v>
      </c>
      <c r="B5816" s="58" t="s">
        <v>12009</v>
      </c>
      <c r="C5816" s="58" t="s">
        <v>6914</v>
      </c>
      <c r="D5816" s="60">
        <v>162.56</v>
      </c>
    </row>
    <row r="5817" spans="1:4" ht="13.5" x14ac:dyDescent="0.25">
      <c r="A5817" s="58">
        <v>96368</v>
      </c>
      <c r="B5817" s="58" t="s">
        <v>12010</v>
      </c>
      <c r="C5817" s="58" t="s">
        <v>6914</v>
      </c>
      <c r="D5817" s="60">
        <v>179.8</v>
      </c>
    </row>
    <row r="5818" spans="1:4" ht="13.5" x14ac:dyDescent="0.25">
      <c r="A5818" s="58">
        <v>96369</v>
      </c>
      <c r="B5818" s="58" t="s">
        <v>12011</v>
      </c>
      <c r="C5818" s="58" t="s">
        <v>6914</v>
      </c>
      <c r="D5818" s="60">
        <v>201.88</v>
      </c>
    </row>
    <row r="5819" spans="1:4" ht="13.5" x14ac:dyDescent="0.25">
      <c r="A5819" s="58">
        <v>96370</v>
      </c>
      <c r="B5819" s="58" t="s">
        <v>12012</v>
      </c>
      <c r="C5819" s="58" t="s">
        <v>6914</v>
      </c>
      <c r="D5819" s="60">
        <v>61.77</v>
      </c>
    </row>
    <row r="5820" spans="1:4" ht="13.5" x14ac:dyDescent="0.25">
      <c r="A5820" s="58">
        <v>96371</v>
      </c>
      <c r="B5820" s="58" t="s">
        <v>12013</v>
      </c>
      <c r="C5820" s="58" t="s">
        <v>6914</v>
      </c>
      <c r="D5820" s="60">
        <v>72.56</v>
      </c>
    </row>
    <row r="5821" spans="1:4" ht="13.5" x14ac:dyDescent="0.25">
      <c r="A5821" s="58">
        <v>96373</v>
      </c>
      <c r="B5821" s="58" t="s">
        <v>12014</v>
      </c>
      <c r="C5821" s="58" t="s">
        <v>108</v>
      </c>
      <c r="D5821" s="60">
        <v>10.92</v>
      </c>
    </row>
    <row r="5822" spans="1:4" ht="13.5" x14ac:dyDescent="0.25">
      <c r="A5822" s="58">
        <v>96374</v>
      </c>
      <c r="B5822" s="58" t="s">
        <v>12015</v>
      </c>
      <c r="C5822" s="58" t="s">
        <v>108</v>
      </c>
      <c r="D5822" s="60">
        <v>17.23</v>
      </c>
    </row>
    <row r="5823" spans="1:4" ht="13.5" x14ac:dyDescent="0.25">
      <c r="A5823" s="58">
        <v>102235</v>
      </c>
      <c r="B5823" s="58" t="s">
        <v>12016</v>
      </c>
      <c r="C5823" s="58" t="s">
        <v>6914</v>
      </c>
      <c r="D5823" s="60">
        <v>507.81</v>
      </c>
    </row>
    <row r="5824" spans="1:4" ht="13.5" x14ac:dyDescent="0.25">
      <c r="A5824" s="58">
        <v>102253</v>
      </c>
      <c r="B5824" s="58" t="s">
        <v>12017</v>
      </c>
      <c r="C5824" s="58" t="s">
        <v>6914</v>
      </c>
      <c r="D5824" s="60">
        <v>987.08</v>
      </c>
    </row>
    <row r="5825" spans="1:4" ht="13.5" x14ac:dyDescent="0.25">
      <c r="A5825" s="58">
        <v>102254</v>
      </c>
      <c r="B5825" s="58" t="s">
        <v>12018</v>
      </c>
      <c r="C5825" s="58" t="s">
        <v>6914</v>
      </c>
      <c r="D5825" s="60">
        <v>767.55</v>
      </c>
    </row>
    <row r="5826" spans="1:4" ht="13.5" x14ac:dyDescent="0.25">
      <c r="A5826" s="58">
        <v>102255</v>
      </c>
      <c r="B5826" s="58" t="s">
        <v>12019</v>
      </c>
      <c r="C5826" s="58" t="s">
        <v>6914</v>
      </c>
      <c r="D5826" s="60">
        <v>980.24</v>
      </c>
    </row>
    <row r="5827" spans="1:4" ht="13.5" x14ac:dyDescent="0.25">
      <c r="A5827" s="58">
        <v>102256</v>
      </c>
      <c r="B5827" s="58" t="s">
        <v>12020</v>
      </c>
      <c r="C5827" s="58" t="s">
        <v>6914</v>
      </c>
      <c r="D5827" s="60">
        <v>881.22</v>
      </c>
    </row>
    <row r="5828" spans="1:4" ht="13.5" x14ac:dyDescent="0.25">
      <c r="A5828" s="58">
        <v>102257</v>
      </c>
      <c r="B5828" s="58" t="s">
        <v>12021</v>
      </c>
      <c r="C5828" s="58" t="s">
        <v>6914</v>
      </c>
      <c r="D5828" s="60">
        <v>323.56</v>
      </c>
    </row>
    <row r="5829" spans="1:4" ht="13.5" x14ac:dyDescent="0.25">
      <c r="A5829" s="58">
        <v>102258</v>
      </c>
      <c r="B5829" s="58" t="s">
        <v>12022</v>
      </c>
      <c r="C5829" s="58" t="s">
        <v>6914</v>
      </c>
      <c r="D5829" s="60">
        <v>342.08</v>
      </c>
    </row>
    <row r="5830" spans="1:4" ht="13.5" x14ac:dyDescent="0.25">
      <c r="A5830" s="58">
        <v>101154</v>
      </c>
      <c r="B5830" s="58" t="s">
        <v>12023</v>
      </c>
      <c r="C5830" s="58" t="s">
        <v>6914</v>
      </c>
      <c r="D5830" s="60">
        <v>101.29</v>
      </c>
    </row>
    <row r="5831" spans="1:4" ht="13.5" x14ac:dyDescent="0.25">
      <c r="A5831" s="58">
        <v>101155</v>
      </c>
      <c r="B5831" s="58" t="s">
        <v>12024</v>
      </c>
      <c r="C5831" s="58" t="s">
        <v>6914</v>
      </c>
      <c r="D5831" s="60">
        <v>141.58000000000001</v>
      </c>
    </row>
    <row r="5832" spans="1:4" ht="13.5" x14ac:dyDescent="0.25">
      <c r="A5832" s="58">
        <v>101156</v>
      </c>
      <c r="B5832" s="58" t="s">
        <v>12025</v>
      </c>
      <c r="C5832" s="58" t="s">
        <v>6914</v>
      </c>
      <c r="D5832" s="60">
        <v>207.07</v>
      </c>
    </row>
    <row r="5833" spans="1:4" ht="13.5" x14ac:dyDescent="0.25">
      <c r="A5833" s="58">
        <v>101814</v>
      </c>
      <c r="B5833" s="58" t="s">
        <v>12026</v>
      </c>
      <c r="C5833" s="58" t="s">
        <v>6914</v>
      </c>
      <c r="D5833" s="60">
        <v>43.81</v>
      </c>
    </row>
    <row r="5834" spans="1:4" ht="13.5" x14ac:dyDescent="0.25">
      <c r="A5834" s="58">
        <v>101816</v>
      </c>
      <c r="B5834" s="58" t="s">
        <v>12027</v>
      </c>
      <c r="C5834" s="58" t="s">
        <v>6914</v>
      </c>
      <c r="D5834" s="60">
        <v>66.09</v>
      </c>
    </row>
    <row r="5835" spans="1:4" ht="13.5" x14ac:dyDescent="0.25">
      <c r="A5835" s="58">
        <v>101817</v>
      </c>
      <c r="B5835" s="58" t="s">
        <v>12028</v>
      </c>
      <c r="C5835" s="58" t="s">
        <v>6914</v>
      </c>
      <c r="D5835" s="60">
        <v>44.06</v>
      </c>
    </row>
    <row r="5836" spans="1:4" ht="13.5" x14ac:dyDescent="0.25">
      <c r="A5836" s="58">
        <v>101819</v>
      </c>
      <c r="B5836" s="58" t="s">
        <v>12029</v>
      </c>
      <c r="C5836" s="58" t="s">
        <v>6914</v>
      </c>
      <c r="D5836" s="60">
        <v>56.28</v>
      </c>
    </row>
    <row r="5837" spans="1:4" ht="13.5" x14ac:dyDescent="0.25">
      <c r="A5837" s="58">
        <v>101820</v>
      </c>
      <c r="B5837" s="58" t="s">
        <v>12030</v>
      </c>
      <c r="C5837" s="58" t="s">
        <v>6914</v>
      </c>
      <c r="D5837" s="60">
        <v>34.74</v>
      </c>
    </row>
    <row r="5838" spans="1:4" ht="13.5" x14ac:dyDescent="0.25">
      <c r="A5838" s="58">
        <v>101822</v>
      </c>
      <c r="B5838" s="58" t="s">
        <v>12031</v>
      </c>
      <c r="C5838" s="58" t="s">
        <v>7984</v>
      </c>
      <c r="D5838" s="60">
        <v>98.52</v>
      </c>
    </row>
    <row r="5839" spans="1:4" ht="13.5" x14ac:dyDescent="0.25">
      <c r="A5839" s="58">
        <v>101823</v>
      </c>
      <c r="B5839" s="58" t="s">
        <v>12032</v>
      </c>
      <c r="C5839" s="58" t="s">
        <v>7984</v>
      </c>
      <c r="D5839" s="60">
        <v>145.72999999999999</v>
      </c>
    </row>
    <row r="5840" spans="1:4" ht="13.5" x14ac:dyDescent="0.25">
      <c r="A5840" s="58">
        <v>101824</v>
      </c>
      <c r="B5840" s="58" t="s">
        <v>12033</v>
      </c>
      <c r="C5840" s="58" t="s">
        <v>7984</v>
      </c>
      <c r="D5840" s="60">
        <v>189.68</v>
      </c>
    </row>
    <row r="5841" spans="1:4" ht="13.5" x14ac:dyDescent="0.25">
      <c r="A5841" s="58">
        <v>101825</v>
      </c>
      <c r="B5841" s="58" t="s">
        <v>12034</v>
      </c>
      <c r="C5841" s="58" t="s">
        <v>7984</v>
      </c>
      <c r="D5841" s="60">
        <v>232.45</v>
      </c>
    </row>
    <row r="5842" spans="1:4" ht="13.5" x14ac:dyDescent="0.25">
      <c r="A5842" s="58">
        <v>101826</v>
      </c>
      <c r="B5842" s="58" t="s">
        <v>12035</v>
      </c>
      <c r="C5842" s="58" t="s">
        <v>7984</v>
      </c>
      <c r="D5842" s="60">
        <v>274.64999999999998</v>
      </c>
    </row>
    <row r="5843" spans="1:4" ht="13.5" x14ac:dyDescent="0.25">
      <c r="A5843" s="58">
        <v>101827</v>
      </c>
      <c r="B5843" s="58" t="s">
        <v>12036</v>
      </c>
      <c r="C5843" s="58" t="s">
        <v>7984</v>
      </c>
      <c r="D5843" s="60">
        <v>282.39</v>
      </c>
    </row>
    <row r="5844" spans="1:4" ht="13.5" x14ac:dyDescent="0.25">
      <c r="A5844" s="58">
        <v>101828</v>
      </c>
      <c r="B5844" s="58" t="s">
        <v>12037</v>
      </c>
      <c r="C5844" s="58" t="s">
        <v>7984</v>
      </c>
      <c r="D5844" s="60">
        <v>251.76</v>
      </c>
    </row>
    <row r="5845" spans="1:4" ht="13.5" x14ac:dyDescent="0.25">
      <c r="A5845" s="58">
        <v>101829</v>
      </c>
      <c r="B5845" s="58" t="s">
        <v>12038</v>
      </c>
      <c r="C5845" s="58" t="s">
        <v>7984</v>
      </c>
      <c r="D5845" s="60">
        <v>366.2</v>
      </c>
    </row>
    <row r="5846" spans="1:4" ht="13.5" x14ac:dyDescent="0.25">
      <c r="A5846" s="58">
        <v>101830</v>
      </c>
      <c r="B5846" s="58" t="s">
        <v>12039</v>
      </c>
      <c r="C5846" s="58" t="s">
        <v>7984</v>
      </c>
      <c r="D5846" s="60">
        <v>405.29</v>
      </c>
    </row>
    <row r="5847" spans="1:4" ht="13.5" x14ac:dyDescent="0.25">
      <c r="A5847" s="58">
        <v>101831</v>
      </c>
      <c r="B5847" s="58" t="s">
        <v>12040</v>
      </c>
      <c r="C5847" s="58" t="s">
        <v>7984</v>
      </c>
      <c r="D5847" s="60">
        <v>443.82</v>
      </c>
    </row>
    <row r="5848" spans="1:4" ht="13.5" x14ac:dyDescent="0.25">
      <c r="A5848" s="58">
        <v>101832</v>
      </c>
      <c r="B5848" s="58" t="s">
        <v>12041</v>
      </c>
      <c r="C5848" s="58" t="s">
        <v>7984</v>
      </c>
      <c r="D5848" s="60">
        <v>336.79</v>
      </c>
    </row>
    <row r="5849" spans="1:4" ht="13.5" x14ac:dyDescent="0.25">
      <c r="A5849" s="58">
        <v>101833</v>
      </c>
      <c r="B5849" s="58" t="s">
        <v>12042</v>
      </c>
      <c r="C5849" s="58" t="s">
        <v>7984</v>
      </c>
      <c r="D5849" s="60">
        <v>376.48</v>
      </c>
    </row>
    <row r="5850" spans="1:4" ht="13.5" x14ac:dyDescent="0.25">
      <c r="A5850" s="58">
        <v>101834</v>
      </c>
      <c r="B5850" s="58" t="s">
        <v>12043</v>
      </c>
      <c r="C5850" s="58" t="s">
        <v>7984</v>
      </c>
      <c r="D5850" s="60">
        <v>415.63</v>
      </c>
    </row>
    <row r="5851" spans="1:4" ht="13.5" x14ac:dyDescent="0.25">
      <c r="A5851" s="58">
        <v>101835</v>
      </c>
      <c r="B5851" s="58" t="s">
        <v>12044</v>
      </c>
      <c r="C5851" s="58" t="s">
        <v>7984</v>
      </c>
      <c r="D5851" s="60">
        <v>443.39</v>
      </c>
    </row>
    <row r="5852" spans="1:4" ht="13.5" x14ac:dyDescent="0.25">
      <c r="A5852" s="58">
        <v>101836</v>
      </c>
      <c r="B5852" s="58" t="s">
        <v>12045</v>
      </c>
      <c r="C5852" s="58" t="s">
        <v>7984</v>
      </c>
      <c r="D5852" s="60">
        <v>23.79</v>
      </c>
    </row>
    <row r="5853" spans="1:4" ht="13.5" x14ac:dyDescent="0.25">
      <c r="A5853" s="58">
        <v>101837</v>
      </c>
      <c r="B5853" s="58" t="s">
        <v>12046</v>
      </c>
      <c r="C5853" s="58" t="s">
        <v>7984</v>
      </c>
      <c r="D5853" s="60">
        <v>71</v>
      </c>
    </row>
    <row r="5854" spans="1:4" ht="13.5" x14ac:dyDescent="0.25">
      <c r="A5854" s="58">
        <v>101838</v>
      </c>
      <c r="B5854" s="58" t="s">
        <v>12047</v>
      </c>
      <c r="C5854" s="58" t="s">
        <v>7984</v>
      </c>
      <c r="D5854" s="60">
        <v>114.95</v>
      </c>
    </row>
    <row r="5855" spans="1:4" ht="13.5" x14ac:dyDescent="0.25">
      <c r="A5855" s="58">
        <v>101839</v>
      </c>
      <c r="B5855" s="58" t="s">
        <v>12048</v>
      </c>
      <c r="C5855" s="58" t="s">
        <v>7984</v>
      </c>
      <c r="D5855" s="60">
        <v>157.71</v>
      </c>
    </row>
    <row r="5856" spans="1:4" ht="13.5" x14ac:dyDescent="0.25">
      <c r="A5856" s="58">
        <v>101840</v>
      </c>
      <c r="B5856" s="58" t="s">
        <v>12049</v>
      </c>
      <c r="C5856" s="58" t="s">
        <v>7984</v>
      </c>
      <c r="D5856" s="60">
        <v>241.65</v>
      </c>
    </row>
    <row r="5857" spans="1:4" ht="13.5" x14ac:dyDescent="0.25">
      <c r="A5857" s="58">
        <v>101841</v>
      </c>
      <c r="B5857" s="58" t="s">
        <v>12050</v>
      </c>
      <c r="C5857" s="58" t="s">
        <v>7984</v>
      </c>
      <c r="D5857" s="60">
        <v>207.66</v>
      </c>
    </row>
    <row r="5858" spans="1:4" ht="13.5" x14ac:dyDescent="0.25">
      <c r="A5858" s="58">
        <v>101842</v>
      </c>
      <c r="B5858" s="58" t="s">
        <v>12051</v>
      </c>
      <c r="C5858" s="58" t="s">
        <v>7984</v>
      </c>
      <c r="D5858" s="60">
        <v>177.03</v>
      </c>
    </row>
    <row r="5859" spans="1:4" ht="13.5" x14ac:dyDescent="0.25">
      <c r="A5859" s="58">
        <v>101843</v>
      </c>
      <c r="B5859" s="58" t="s">
        <v>12052</v>
      </c>
      <c r="C5859" s="58" t="s">
        <v>7984</v>
      </c>
      <c r="D5859" s="60">
        <v>291.47000000000003</v>
      </c>
    </row>
    <row r="5860" spans="1:4" ht="13.5" x14ac:dyDescent="0.25">
      <c r="A5860" s="58">
        <v>101844</v>
      </c>
      <c r="B5860" s="58" t="s">
        <v>12053</v>
      </c>
      <c r="C5860" s="58" t="s">
        <v>7984</v>
      </c>
      <c r="D5860" s="60">
        <v>330.56</v>
      </c>
    </row>
    <row r="5861" spans="1:4" ht="13.5" x14ac:dyDescent="0.25">
      <c r="A5861" s="58">
        <v>101845</v>
      </c>
      <c r="B5861" s="58" t="s">
        <v>12054</v>
      </c>
      <c r="C5861" s="58" t="s">
        <v>7984</v>
      </c>
      <c r="D5861" s="60">
        <v>369.09</v>
      </c>
    </row>
    <row r="5862" spans="1:4" ht="13.5" x14ac:dyDescent="0.25">
      <c r="A5862" s="58">
        <v>101846</v>
      </c>
      <c r="B5862" s="58" t="s">
        <v>12055</v>
      </c>
      <c r="C5862" s="58" t="s">
        <v>7984</v>
      </c>
      <c r="D5862" s="60">
        <v>262.06</v>
      </c>
    </row>
    <row r="5863" spans="1:4" ht="13.5" x14ac:dyDescent="0.25">
      <c r="A5863" s="58">
        <v>101847</v>
      </c>
      <c r="B5863" s="58" t="s">
        <v>12056</v>
      </c>
      <c r="C5863" s="58" t="s">
        <v>7984</v>
      </c>
      <c r="D5863" s="60">
        <v>301.75</v>
      </c>
    </row>
    <row r="5864" spans="1:4" ht="13.5" x14ac:dyDescent="0.25">
      <c r="A5864" s="58">
        <v>101848</v>
      </c>
      <c r="B5864" s="58" t="s">
        <v>12057</v>
      </c>
      <c r="C5864" s="58" t="s">
        <v>7984</v>
      </c>
      <c r="D5864" s="60">
        <v>340.9</v>
      </c>
    </row>
    <row r="5865" spans="1:4" ht="13.5" x14ac:dyDescent="0.25">
      <c r="A5865" s="58">
        <v>101849</v>
      </c>
      <c r="B5865" s="58" t="s">
        <v>12058</v>
      </c>
      <c r="C5865" s="58" t="s">
        <v>7984</v>
      </c>
      <c r="D5865" s="60">
        <v>368.66</v>
      </c>
    </row>
    <row r="5866" spans="1:4" ht="13.5" x14ac:dyDescent="0.25">
      <c r="A5866" s="58">
        <v>101850</v>
      </c>
      <c r="B5866" s="58" t="s">
        <v>12059</v>
      </c>
      <c r="C5866" s="58" t="s">
        <v>6914</v>
      </c>
      <c r="D5866" s="60">
        <v>54.16</v>
      </c>
    </row>
    <row r="5867" spans="1:4" ht="13.5" x14ac:dyDescent="0.25">
      <c r="A5867" s="58">
        <v>101852</v>
      </c>
      <c r="B5867" s="58" t="s">
        <v>12060</v>
      </c>
      <c r="C5867" s="58" t="s">
        <v>6914</v>
      </c>
      <c r="D5867" s="60">
        <v>66.98</v>
      </c>
    </row>
    <row r="5868" spans="1:4" ht="13.5" x14ac:dyDescent="0.25">
      <c r="A5868" s="58">
        <v>101853</v>
      </c>
      <c r="B5868" s="58" t="s">
        <v>12061</v>
      </c>
      <c r="C5868" s="58" t="s">
        <v>6914</v>
      </c>
      <c r="D5868" s="60">
        <v>51.87</v>
      </c>
    </row>
    <row r="5869" spans="1:4" ht="13.5" x14ac:dyDescent="0.25">
      <c r="A5869" s="58">
        <v>101855</v>
      </c>
      <c r="B5869" s="58" t="s">
        <v>12062</v>
      </c>
      <c r="C5869" s="58" t="s">
        <v>6914</v>
      </c>
      <c r="D5869" s="60">
        <v>74.680000000000007</v>
      </c>
    </row>
    <row r="5870" spans="1:4" ht="13.5" x14ac:dyDescent="0.25">
      <c r="A5870" s="58">
        <v>101856</v>
      </c>
      <c r="B5870" s="58" t="s">
        <v>12063</v>
      </c>
      <c r="C5870" s="58" t="s">
        <v>6914</v>
      </c>
      <c r="D5870" s="60">
        <v>22.59</v>
      </c>
    </row>
    <row r="5871" spans="1:4" ht="13.5" x14ac:dyDescent="0.25">
      <c r="A5871" s="58">
        <v>101857</v>
      </c>
      <c r="B5871" s="58" t="s">
        <v>12064</v>
      </c>
      <c r="C5871" s="58" t="s">
        <v>6914</v>
      </c>
      <c r="D5871" s="60">
        <v>28.01</v>
      </c>
    </row>
    <row r="5872" spans="1:4" ht="13.5" x14ac:dyDescent="0.25">
      <c r="A5872" s="58">
        <v>101858</v>
      </c>
      <c r="B5872" s="58" t="s">
        <v>12065</v>
      </c>
      <c r="C5872" s="58" t="s">
        <v>6914</v>
      </c>
      <c r="D5872" s="60">
        <v>23.04</v>
      </c>
    </row>
    <row r="5873" spans="1:4" ht="13.5" x14ac:dyDescent="0.25">
      <c r="A5873" s="58">
        <v>101859</v>
      </c>
      <c r="B5873" s="58" t="s">
        <v>12066</v>
      </c>
      <c r="C5873" s="58" t="s">
        <v>6914</v>
      </c>
      <c r="D5873" s="60">
        <v>25.37</v>
      </c>
    </row>
    <row r="5874" spans="1:4" ht="13.5" x14ac:dyDescent="0.25">
      <c r="A5874" s="58">
        <v>101860</v>
      </c>
      <c r="B5874" s="58" t="s">
        <v>12067</v>
      </c>
      <c r="C5874" s="58" t="s">
        <v>6914</v>
      </c>
      <c r="D5874" s="60">
        <v>29.02</v>
      </c>
    </row>
    <row r="5875" spans="1:4" ht="13.5" x14ac:dyDescent="0.25">
      <c r="A5875" s="58">
        <v>101861</v>
      </c>
      <c r="B5875" s="58" t="s">
        <v>12068</v>
      </c>
      <c r="C5875" s="58" t="s">
        <v>6914</v>
      </c>
      <c r="D5875" s="60">
        <v>27.21</v>
      </c>
    </row>
    <row r="5876" spans="1:4" ht="13.5" x14ac:dyDescent="0.25">
      <c r="A5876" s="58">
        <v>101862</v>
      </c>
      <c r="B5876" s="58" t="s">
        <v>12069</v>
      </c>
      <c r="C5876" s="58" t="s">
        <v>6914</v>
      </c>
      <c r="D5876" s="60">
        <v>29.59</v>
      </c>
    </row>
    <row r="5877" spans="1:4" ht="13.5" x14ac:dyDescent="0.25">
      <c r="A5877" s="58">
        <v>101863</v>
      </c>
      <c r="B5877" s="58" t="s">
        <v>12070</v>
      </c>
      <c r="C5877" s="58" t="s">
        <v>6914</v>
      </c>
      <c r="D5877" s="60">
        <v>23.37</v>
      </c>
    </row>
    <row r="5878" spans="1:4" ht="13.5" x14ac:dyDescent="0.25">
      <c r="A5878" s="58">
        <v>101864</v>
      </c>
      <c r="B5878" s="58" t="s">
        <v>12071</v>
      </c>
      <c r="C5878" s="58" t="s">
        <v>6914</v>
      </c>
      <c r="D5878" s="60">
        <v>27.03</v>
      </c>
    </row>
    <row r="5879" spans="1:4" ht="13.5" x14ac:dyDescent="0.25">
      <c r="A5879" s="58">
        <v>101865</v>
      </c>
      <c r="B5879" s="58" t="s">
        <v>12072</v>
      </c>
      <c r="C5879" s="58" t="s">
        <v>6914</v>
      </c>
      <c r="D5879" s="60">
        <v>30.69</v>
      </c>
    </row>
    <row r="5880" spans="1:4" ht="13.5" x14ac:dyDescent="0.25">
      <c r="A5880" s="58">
        <v>101866</v>
      </c>
      <c r="B5880" s="58" t="s">
        <v>12073</v>
      </c>
      <c r="C5880" s="58" t="s">
        <v>6914</v>
      </c>
      <c r="D5880" s="60">
        <v>27.39</v>
      </c>
    </row>
    <row r="5881" spans="1:4" ht="13.5" x14ac:dyDescent="0.25">
      <c r="A5881" s="58">
        <v>101867</v>
      </c>
      <c r="B5881" s="58" t="s">
        <v>12074</v>
      </c>
      <c r="C5881" s="58" t="s">
        <v>6914</v>
      </c>
      <c r="D5881" s="60">
        <v>31.05</v>
      </c>
    </row>
    <row r="5882" spans="1:4" ht="13.5" x14ac:dyDescent="0.25">
      <c r="A5882" s="58">
        <v>101868</v>
      </c>
      <c r="B5882" s="58" t="s">
        <v>12075</v>
      </c>
      <c r="C5882" s="58" t="s">
        <v>6914</v>
      </c>
      <c r="D5882" s="60">
        <v>24.83</v>
      </c>
    </row>
    <row r="5883" spans="1:4" ht="13.5" x14ac:dyDescent="0.25">
      <c r="A5883" s="58">
        <v>101869</v>
      </c>
      <c r="B5883" s="58" t="s">
        <v>12076</v>
      </c>
      <c r="C5883" s="58" t="s">
        <v>6914</v>
      </c>
      <c r="D5883" s="60">
        <v>28.49</v>
      </c>
    </row>
    <row r="5884" spans="1:4" ht="13.5" x14ac:dyDescent="0.25">
      <c r="A5884" s="58">
        <v>101870</v>
      </c>
      <c r="B5884" s="58" t="s">
        <v>12077</v>
      </c>
      <c r="C5884" s="58" t="s">
        <v>6914</v>
      </c>
      <c r="D5884" s="60">
        <v>32.159999999999997</v>
      </c>
    </row>
    <row r="5885" spans="1:4" ht="13.5" x14ac:dyDescent="0.25">
      <c r="A5885" s="58">
        <v>102098</v>
      </c>
      <c r="B5885" s="58" t="s">
        <v>12078</v>
      </c>
      <c r="C5885" s="58" t="s">
        <v>7984</v>
      </c>
      <c r="D5885" s="61">
        <v>1798.49</v>
      </c>
    </row>
    <row r="5886" spans="1:4" ht="13.5" x14ac:dyDescent="0.25">
      <c r="A5886" s="58">
        <v>102988</v>
      </c>
      <c r="B5886" s="58" t="s">
        <v>12079</v>
      </c>
      <c r="C5886" s="58" t="s">
        <v>6914</v>
      </c>
      <c r="D5886" s="60">
        <v>45.77</v>
      </c>
    </row>
    <row r="5887" spans="1:4" ht="13.5" x14ac:dyDescent="0.25">
      <c r="A5887" s="58">
        <v>100576</v>
      </c>
      <c r="B5887" s="58" t="s">
        <v>12080</v>
      </c>
      <c r="C5887" s="58" t="s">
        <v>6914</v>
      </c>
      <c r="D5887" s="60">
        <v>2.2799999999999998</v>
      </c>
    </row>
    <row r="5888" spans="1:4" ht="13.5" x14ac:dyDescent="0.25">
      <c r="A5888" s="58">
        <v>100577</v>
      </c>
      <c r="B5888" s="58" t="s">
        <v>12081</v>
      </c>
      <c r="C5888" s="58" t="s">
        <v>6914</v>
      </c>
      <c r="D5888" s="60">
        <v>1.1100000000000001</v>
      </c>
    </row>
    <row r="5889" spans="1:4" ht="13.5" x14ac:dyDescent="0.25">
      <c r="A5889" s="58">
        <v>96388</v>
      </c>
      <c r="B5889" s="58" t="s">
        <v>12082</v>
      </c>
      <c r="C5889" s="58" t="s">
        <v>7984</v>
      </c>
      <c r="D5889" s="60">
        <v>10.96</v>
      </c>
    </row>
    <row r="5890" spans="1:4" ht="13.5" x14ac:dyDescent="0.25">
      <c r="A5890" s="58">
        <v>96389</v>
      </c>
      <c r="B5890" s="58" t="s">
        <v>12083</v>
      </c>
      <c r="C5890" s="58" t="s">
        <v>7984</v>
      </c>
      <c r="D5890" s="60">
        <v>62.7</v>
      </c>
    </row>
    <row r="5891" spans="1:4" ht="13.5" x14ac:dyDescent="0.25">
      <c r="A5891" s="58">
        <v>96390</v>
      </c>
      <c r="B5891" s="58" t="s">
        <v>12084</v>
      </c>
      <c r="C5891" s="58" t="s">
        <v>7984</v>
      </c>
      <c r="D5891" s="60">
        <v>104.79</v>
      </c>
    </row>
    <row r="5892" spans="1:4" ht="13.5" x14ac:dyDescent="0.25">
      <c r="A5892" s="58">
        <v>96391</v>
      </c>
      <c r="B5892" s="58" t="s">
        <v>12085</v>
      </c>
      <c r="C5892" s="58" t="s">
        <v>7984</v>
      </c>
      <c r="D5892" s="60">
        <v>148.32</v>
      </c>
    </row>
    <row r="5893" spans="1:4" ht="13.5" x14ac:dyDescent="0.25">
      <c r="A5893" s="58">
        <v>96392</v>
      </c>
      <c r="B5893" s="58" t="s">
        <v>12086</v>
      </c>
      <c r="C5893" s="58" t="s">
        <v>7984</v>
      </c>
      <c r="D5893" s="60">
        <v>190.52</v>
      </c>
    </row>
    <row r="5894" spans="1:4" ht="13.5" x14ac:dyDescent="0.25">
      <c r="A5894" s="58">
        <v>96396</v>
      </c>
      <c r="B5894" s="58" t="s">
        <v>12087</v>
      </c>
      <c r="C5894" s="58" t="s">
        <v>7984</v>
      </c>
      <c r="D5894" s="60">
        <v>357.05</v>
      </c>
    </row>
    <row r="5895" spans="1:4" ht="13.5" x14ac:dyDescent="0.25">
      <c r="A5895" s="58">
        <v>96397</v>
      </c>
      <c r="B5895" s="58" t="s">
        <v>12088</v>
      </c>
      <c r="C5895" s="58" t="s">
        <v>7984</v>
      </c>
      <c r="D5895" s="60">
        <v>437.7</v>
      </c>
    </row>
    <row r="5896" spans="1:4" ht="13.5" x14ac:dyDescent="0.25">
      <c r="A5896" s="58">
        <v>96398</v>
      </c>
      <c r="B5896" s="58" t="s">
        <v>12089</v>
      </c>
      <c r="C5896" s="58" t="s">
        <v>7984</v>
      </c>
      <c r="D5896" s="60">
        <v>547.89</v>
      </c>
    </row>
    <row r="5897" spans="1:4" ht="13.5" x14ac:dyDescent="0.25">
      <c r="A5897" s="58">
        <v>96399</v>
      </c>
      <c r="B5897" s="58" t="s">
        <v>12090</v>
      </c>
      <c r="C5897" s="58" t="s">
        <v>7984</v>
      </c>
      <c r="D5897" s="60">
        <v>243.9</v>
      </c>
    </row>
    <row r="5898" spans="1:4" ht="13.5" x14ac:dyDescent="0.25">
      <c r="A5898" s="58">
        <v>96400</v>
      </c>
      <c r="B5898" s="58" t="s">
        <v>12091</v>
      </c>
      <c r="C5898" s="58" t="s">
        <v>7984</v>
      </c>
      <c r="D5898" s="60">
        <v>313.54000000000002</v>
      </c>
    </row>
    <row r="5899" spans="1:4" ht="13.5" x14ac:dyDescent="0.25">
      <c r="A5899" s="58">
        <v>100564</v>
      </c>
      <c r="B5899" s="58" t="s">
        <v>12092</v>
      </c>
      <c r="C5899" s="58" t="s">
        <v>7984</v>
      </c>
      <c r="D5899" s="60">
        <v>204.46</v>
      </c>
    </row>
    <row r="5900" spans="1:4" ht="13.5" x14ac:dyDescent="0.25">
      <c r="A5900" s="58">
        <v>100565</v>
      </c>
      <c r="B5900" s="58" t="s">
        <v>12093</v>
      </c>
      <c r="C5900" s="58" t="s">
        <v>7984</v>
      </c>
      <c r="D5900" s="60">
        <v>173.93</v>
      </c>
    </row>
    <row r="5901" spans="1:4" ht="13.5" x14ac:dyDescent="0.25">
      <c r="A5901" s="58">
        <v>100566</v>
      </c>
      <c r="B5901" s="58" t="s">
        <v>12094</v>
      </c>
      <c r="C5901" s="58" t="s">
        <v>7984</v>
      </c>
      <c r="D5901" s="60">
        <v>288.27</v>
      </c>
    </row>
    <row r="5902" spans="1:4" ht="13.5" x14ac:dyDescent="0.25">
      <c r="A5902" s="58">
        <v>100567</v>
      </c>
      <c r="B5902" s="58" t="s">
        <v>12095</v>
      </c>
      <c r="C5902" s="58" t="s">
        <v>7984</v>
      </c>
      <c r="D5902" s="60">
        <v>327.47000000000003</v>
      </c>
    </row>
    <row r="5903" spans="1:4" ht="13.5" x14ac:dyDescent="0.25">
      <c r="A5903" s="58">
        <v>100568</v>
      </c>
      <c r="B5903" s="58" t="s">
        <v>12096</v>
      </c>
      <c r="C5903" s="58" t="s">
        <v>7984</v>
      </c>
      <c r="D5903" s="60">
        <v>365.88</v>
      </c>
    </row>
    <row r="5904" spans="1:4" ht="13.5" x14ac:dyDescent="0.25">
      <c r="A5904" s="58">
        <v>100569</v>
      </c>
      <c r="B5904" s="58" t="s">
        <v>12097</v>
      </c>
      <c r="C5904" s="58" t="s">
        <v>7984</v>
      </c>
      <c r="D5904" s="60">
        <v>258.85000000000002</v>
      </c>
    </row>
    <row r="5905" spans="1:4" ht="13.5" x14ac:dyDescent="0.25">
      <c r="A5905" s="58">
        <v>100570</v>
      </c>
      <c r="B5905" s="58" t="s">
        <v>12098</v>
      </c>
      <c r="C5905" s="58" t="s">
        <v>7984</v>
      </c>
      <c r="D5905" s="60">
        <v>300.73</v>
      </c>
    </row>
    <row r="5906" spans="1:4" ht="13.5" x14ac:dyDescent="0.25">
      <c r="A5906" s="58">
        <v>100571</v>
      </c>
      <c r="B5906" s="58" t="s">
        <v>12099</v>
      </c>
      <c r="C5906" s="58" t="s">
        <v>7984</v>
      </c>
      <c r="D5906" s="60">
        <v>337.81</v>
      </c>
    </row>
    <row r="5907" spans="1:4" ht="13.5" x14ac:dyDescent="0.25">
      <c r="A5907" s="58">
        <v>100572</v>
      </c>
      <c r="B5907" s="58" t="s">
        <v>12100</v>
      </c>
      <c r="C5907" s="58" t="s">
        <v>7984</v>
      </c>
      <c r="D5907" s="60">
        <v>209.35</v>
      </c>
    </row>
    <row r="5908" spans="1:4" ht="13.5" x14ac:dyDescent="0.25">
      <c r="A5908" s="58">
        <v>100573</v>
      </c>
      <c r="B5908" s="58" t="s">
        <v>12101</v>
      </c>
      <c r="C5908" s="58" t="s">
        <v>7984</v>
      </c>
      <c r="D5908" s="60">
        <v>178.82</v>
      </c>
    </row>
    <row r="5909" spans="1:4" ht="13.5" x14ac:dyDescent="0.25">
      <c r="A5909" s="58">
        <v>100574</v>
      </c>
      <c r="B5909" s="58" t="s">
        <v>12102</v>
      </c>
      <c r="C5909" s="58" t="s">
        <v>7984</v>
      </c>
      <c r="D5909" s="60">
        <v>1.3</v>
      </c>
    </row>
    <row r="5910" spans="1:4" ht="13.5" x14ac:dyDescent="0.25">
      <c r="A5910" s="58">
        <v>100575</v>
      </c>
      <c r="B5910" s="58" t="s">
        <v>12103</v>
      </c>
      <c r="C5910" s="58" t="s">
        <v>6914</v>
      </c>
      <c r="D5910" s="60">
        <v>0.11</v>
      </c>
    </row>
    <row r="5911" spans="1:4" ht="13.5" x14ac:dyDescent="0.25">
      <c r="A5911" s="58">
        <v>101767</v>
      </c>
      <c r="B5911" s="58" t="s">
        <v>12104</v>
      </c>
      <c r="C5911" s="58" t="s">
        <v>7984</v>
      </c>
      <c r="D5911" s="60">
        <v>25.46</v>
      </c>
    </row>
    <row r="5912" spans="1:4" ht="13.5" x14ac:dyDescent="0.25">
      <c r="A5912" s="58">
        <v>101768</v>
      </c>
      <c r="B5912" s="58" t="s">
        <v>12105</v>
      </c>
      <c r="C5912" s="58" t="s">
        <v>7984</v>
      </c>
      <c r="D5912" s="60">
        <v>40.9</v>
      </c>
    </row>
    <row r="5913" spans="1:4" ht="13.5" x14ac:dyDescent="0.25">
      <c r="A5913" s="58">
        <v>92391</v>
      </c>
      <c r="B5913" s="58" t="s">
        <v>12106</v>
      </c>
      <c r="C5913" s="58" t="s">
        <v>6914</v>
      </c>
      <c r="D5913" s="60">
        <v>51.27</v>
      </c>
    </row>
    <row r="5914" spans="1:4" ht="13.5" x14ac:dyDescent="0.25">
      <c r="A5914" s="58">
        <v>92392</v>
      </c>
      <c r="B5914" s="58" t="s">
        <v>12107</v>
      </c>
      <c r="C5914" s="58" t="s">
        <v>6914</v>
      </c>
      <c r="D5914" s="60">
        <v>104.39</v>
      </c>
    </row>
    <row r="5915" spans="1:4" ht="13.5" x14ac:dyDescent="0.25">
      <c r="A5915" s="58">
        <v>92393</v>
      </c>
      <c r="B5915" s="58" t="s">
        <v>12108</v>
      </c>
      <c r="C5915" s="58" t="s">
        <v>6914</v>
      </c>
      <c r="D5915" s="60">
        <v>51.43</v>
      </c>
    </row>
    <row r="5916" spans="1:4" ht="13.5" x14ac:dyDescent="0.25">
      <c r="A5916" s="58">
        <v>92394</v>
      </c>
      <c r="B5916" s="58" t="s">
        <v>12109</v>
      </c>
      <c r="C5916" s="58" t="s">
        <v>6914</v>
      </c>
      <c r="D5916" s="60">
        <v>63.58</v>
      </c>
    </row>
    <row r="5917" spans="1:4" ht="13.5" x14ac:dyDescent="0.25">
      <c r="A5917" s="58">
        <v>92395</v>
      </c>
      <c r="B5917" s="58" t="s">
        <v>12110</v>
      </c>
      <c r="C5917" s="58" t="s">
        <v>6914</v>
      </c>
      <c r="D5917" s="60">
        <v>76.099999999999994</v>
      </c>
    </row>
    <row r="5918" spans="1:4" ht="13.5" x14ac:dyDescent="0.25">
      <c r="A5918" s="58">
        <v>92396</v>
      </c>
      <c r="B5918" s="58" t="s">
        <v>12111</v>
      </c>
      <c r="C5918" s="58" t="s">
        <v>6914</v>
      </c>
      <c r="D5918" s="60">
        <v>63.03</v>
      </c>
    </row>
    <row r="5919" spans="1:4" ht="13.5" x14ac:dyDescent="0.25">
      <c r="A5919" s="58">
        <v>92397</v>
      </c>
      <c r="B5919" s="58" t="s">
        <v>12112</v>
      </c>
      <c r="C5919" s="58" t="s">
        <v>6914</v>
      </c>
      <c r="D5919" s="60">
        <v>54.89</v>
      </c>
    </row>
    <row r="5920" spans="1:4" ht="13.5" x14ac:dyDescent="0.25">
      <c r="A5920" s="58">
        <v>92398</v>
      </c>
      <c r="B5920" s="58" t="s">
        <v>717</v>
      </c>
      <c r="C5920" s="58" t="s">
        <v>6914</v>
      </c>
      <c r="D5920" s="60">
        <v>67.790000000000006</v>
      </c>
    </row>
    <row r="5921" spans="1:4" ht="13.5" x14ac:dyDescent="0.25">
      <c r="A5921" s="58">
        <v>92400</v>
      </c>
      <c r="B5921" s="58" t="s">
        <v>707</v>
      </c>
      <c r="C5921" s="58" t="s">
        <v>6914</v>
      </c>
      <c r="D5921" s="60">
        <v>79.23</v>
      </c>
    </row>
    <row r="5922" spans="1:4" ht="13.5" x14ac:dyDescent="0.25">
      <c r="A5922" s="58">
        <v>92402</v>
      </c>
      <c r="B5922" s="58" t="s">
        <v>12113</v>
      </c>
      <c r="C5922" s="58" t="s">
        <v>6914</v>
      </c>
      <c r="D5922" s="60">
        <v>61.29</v>
      </c>
    </row>
    <row r="5923" spans="1:4" ht="13.5" x14ac:dyDescent="0.25">
      <c r="A5923" s="58">
        <v>92403</v>
      </c>
      <c r="B5923" s="58" t="s">
        <v>12114</v>
      </c>
      <c r="C5923" s="58" t="s">
        <v>6914</v>
      </c>
      <c r="D5923" s="60">
        <v>52.9</v>
      </c>
    </row>
    <row r="5924" spans="1:4" ht="13.5" x14ac:dyDescent="0.25">
      <c r="A5924" s="58">
        <v>92404</v>
      </c>
      <c r="B5924" s="58" t="s">
        <v>12115</v>
      </c>
      <c r="C5924" s="58" t="s">
        <v>6914</v>
      </c>
      <c r="D5924" s="60">
        <v>65.81</v>
      </c>
    </row>
    <row r="5925" spans="1:4" ht="13.5" x14ac:dyDescent="0.25">
      <c r="A5925" s="58">
        <v>92406</v>
      </c>
      <c r="B5925" s="58" t="s">
        <v>12116</v>
      </c>
      <c r="C5925" s="58" t="s">
        <v>6914</v>
      </c>
      <c r="D5925" s="60">
        <v>78.56</v>
      </c>
    </row>
    <row r="5926" spans="1:4" ht="13.5" x14ac:dyDescent="0.25">
      <c r="A5926" s="58">
        <v>93679</v>
      </c>
      <c r="B5926" s="58" t="s">
        <v>12117</v>
      </c>
      <c r="C5926" s="58" t="s">
        <v>6914</v>
      </c>
      <c r="D5926" s="60">
        <v>69.489999999999995</v>
      </c>
    </row>
    <row r="5927" spans="1:4" ht="13.5" x14ac:dyDescent="0.25">
      <c r="A5927" s="58">
        <v>93680</v>
      </c>
      <c r="B5927" s="58" t="s">
        <v>12118</v>
      </c>
      <c r="C5927" s="58" t="s">
        <v>6914</v>
      </c>
      <c r="D5927" s="60">
        <v>61.18</v>
      </c>
    </row>
    <row r="5928" spans="1:4" ht="13.5" x14ac:dyDescent="0.25">
      <c r="A5928" s="58">
        <v>93681</v>
      </c>
      <c r="B5928" s="58" t="s">
        <v>12119</v>
      </c>
      <c r="C5928" s="58" t="s">
        <v>6914</v>
      </c>
      <c r="D5928" s="60">
        <v>72.83</v>
      </c>
    </row>
    <row r="5929" spans="1:4" ht="13.5" x14ac:dyDescent="0.25">
      <c r="A5929" s="58">
        <v>97104</v>
      </c>
      <c r="B5929" s="58" t="s">
        <v>12120</v>
      </c>
      <c r="C5929" s="58" t="s">
        <v>6914</v>
      </c>
      <c r="D5929" s="60">
        <v>127.63</v>
      </c>
    </row>
    <row r="5930" spans="1:4" ht="13.5" x14ac:dyDescent="0.25">
      <c r="A5930" s="58">
        <v>97105</v>
      </c>
      <c r="B5930" s="58" t="s">
        <v>12121</v>
      </c>
      <c r="C5930" s="58" t="s">
        <v>6914</v>
      </c>
      <c r="D5930" s="60">
        <v>143.58000000000001</v>
      </c>
    </row>
    <row r="5931" spans="1:4" ht="13.5" x14ac:dyDescent="0.25">
      <c r="A5931" s="58">
        <v>97106</v>
      </c>
      <c r="B5931" s="58" t="s">
        <v>12122</v>
      </c>
      <c r="C5931" s="58" t="s">
        <v>6914</v>
      </c>
      <c r="D5931" s="60">
        <v>159.05000000000001</v>
      </c>
    </row>
    <row r="5932" spans="1:4" ht="13.5" x14ac:dyDescent="0.25">
      <c r="A5932" s="58">
        <v>97107</v>
      </c>
      <c r="B5932" s="58" t="s">
        <v>12123</v>
      </c>
      <c r="C5932" s="58" t="s">
        <v>6914</v>
      </c>
      <c r="D5932" s="60">
        <v>180.94</v>
      </c>
    </row>
    <row r="5933" spans="1:4" ht="13.5" x14ac:dyDescent="0.25">
      <c r="A5933" s="58">
        <v>97108</v>
      </c>
      <c r="B5933" s="58" t="s">
        <v>12124</v>
      </c>
      <c r="C5933" s="58" t="s">
        <v>6914</v>
      </c>
      <c r="D5933" s="60">
        <v>207.77</v>
      </c>
    </row>
    <row r="5934" spans="1:4" ht="13.5" x14ac:dyDescent="0.25">
      <c r="A5934" s="58">
        <v>97109</v>
      </c>
      <c r="B5934" s="58" t="s">
        <v>12125</v>
      </c>
      <c r="C5934" s="58" t="s">
        <v>6914</v>
      </c>
      <c r="D5934" s="60">
        <v>230.08</v>
      </c>
    </row>
    <row r="5935" spans="1:4" ht="13.5" x14ac:dyDescent="0.25">
      <c r="A5935" s="58">
        <v>97111</v>
      </c>
      <c r="B5935" s="58" t="s">
        <v>12126</v>
      </c>
      <c r="C5935" s="58" t="s">
        <v>6914</v>
      </c>
      <c r="D5935" s="60">
        <v>301.64</v>
      </c>
    </row>
    <row r="5936" spans="1:4" ht="13.5" x14ac:dyDescent="0.25">
      <c r="A5936" s="58">
        <v>97112</v>
      </c>
      <c r="B5936" s="58" t="s">
        <v>12127</v>
      </c>
      <c r="C5936" s="58" t="s">
        <v>6914</v>
      </c>
      <c r="D5936" s="60">
        <v>251.41</v>
      </c>
    </row>
    <row r="5937" spans="1:4" ht="13.5" x14ac:dyDescent="0.25">
      <c r="A5937" s="58">
        <v>97113</v>
      </c>
      <c r="B5937" s="58" t="s">
        <v>12128</v>
      </c>
      <c r="C5937" s="58" t="s">
        <v>6914</v>
      </c>
      <c r="D5937" s="60">
        <v>3.06</v>
      </c>
    </row>
    <row r="5938" spans="1:4" ht="13.5" x14ac:dyDescent="0.25">
      <c r="A5938" s="58">
        <v>97114</v>
      </c>
      <c r="B5938" s="58" t="s">
        <v>12129</v>
      </c>
      <c r="C5938" s="58" t="s">
        <v>108</v>
      </c>
      <c r="D5938" s="60">
        <v>0.3</v>
      </c>
    </row>
    <row r="5939" spans="1:4" ht="13.5" x14ac:dyDescent="0.25">
      <c r="A5939" s="58">
        <v>97115</v>
      </c>
      <c r="B5939" s="58" t="s">
        <v>12130</v>
      </c>
      <c r="C5939" s="58" t="s">
        <v>112</v>
      </c>
      <c r="D5939" s="60">
        <v>59.8</v>
      </c>
    </row>
    <row r="5940" spans="1:4" ht="13.5" x14ac:dyDescent="0.25">
      <c r="A5940" s="58">
        <v>97116</v>
      </c>
      <c r="B5940" s="58" t="s">
        <v>12131</v>
      </c>
      <c r="C5940" s="58" t="s">
        <v>112</v>
      </c>
      <c r="D5940" s="60">
        <v>24.14</v>
      </c>
    </row>
    <row r="5941" spans="1:4" ht="13.5" x14ac:dyDescent="0.25">
      <c r="A5941" s="58">
        <v>97117</v>
      </c>
      <c r="B5941" s="58" t="s">
        <v>12132</v>
      </c>
      <c r="C5941" s="58" t="s">
        <v>112</v>
      </c>
      <c r="D5941" s="60">
        <v>21.55</v>
      </c>
    </row>
    <row r="5942" spans="1:4" ht="13.5" x14ac:dyDescent="0.25">
      <c r="A5942" s="58">
        <v>97118</v>
      </c>
      <c r="B5942" s="58" t="s">
        <v>12133</v>
      </c>
      <c r="C5942" s="58" t="s">
        <v>112</v>
      </c>
      <c r="D5942" s="60">
        <v>18.11</v>
      </c>
    </row>
    <row r="5943" spans="1:4" ht="13.5" x14ac:dyDescent="0.25">
      <c r="A5943" s="58">
        <v>97119</v>
      </c>
      <c r="B5943" s="58" t="s">
        <v>12134</v>
      </c>
      <c r="C5943" s="58" t="s">
        <v>112</v>
      </c>
      <c r="D5943" s="60">
        <v>16.559999999999999</v>
      </c>
    </row>
    <row r="5944" spans="1:4" ht="13.5" x14ac:dyDescent="0.25">
      <c r="A5944" s="58">
        <v>97120</v>
      </c>
      <c r="B5944" s="58" t="s">
        <v>12135</v>
      </c>
      <c r="C5944" s="58" t="s">
        <v>112</v>
      </c>
      <c r="D5944" s="60">
        <v>10.54</v>
      </c>
    </row>
    <row r="5945" spans="1:4" ht="13.5" x14ac:dyDescent="0.25">
      <c r="A5945" s="58">
        <v>101167</v>
      </c>
      <c r="B5945" s="58" t="s">
        <v>12136</v>
      </c>
      <c r="C5945" s="58" t="s">
        <v>6914</v>
      </c>
      <c r="D5945" s="60">
        <v>102.78</v>
      </c>
    </row>
    <row r="5946" spans="1:4" ht="13.5" x14ac:dyDescent="0.25">
      <c r="A5946" s="58">
        <v>101169</v>
      </c>
      <c r="B5946" s="58" t="s">
        <v>12137</v>
      </c>
      <c r="C5946" s="58" t="s">
        <v>6914</v>
      </c>
      <c r="D5946" s="60">
        <v>115.65</v>
      </c>
    </row>
    <row r="5947" spans="1:4" ht="13.5" x14ac:dyDescent="0.25">
      <c r="A5947" s="58">
        <v>101170</v>
      </c>
      <c r="B5947" s="58" t="s">
        <v>12138</v>
      </c>
      <c r="C5947" s="58" t="s">
        <v>6914</v>
      </c>
      <c r="D5947" s="60">
        <v>63.87</v>
      </c>
    </row>
    <row r="5948" spans="1:4" ht="13.5" x14ac:dyDescent="0.25">
      <c r="A5948" s="58">
        <v>101172</v>
      </c>
      <c r="B5948" s="58" t="s">
        <v>12139</v>
      </c>
      <c r="C5948" s="58" t="s">
        <v>6914</v>
      </c>
      <c r="D5948" s="60">
        <v>86.8</v>
      </c>
    </row>
    <row r="5949" spans="1:4" ht="13.5" x14ac:dyDescent="0.25">
      <c r="A5949" s="58">
        <v>103904</v>
      </c>
      <c r="B5949" s="58" t="s">
        <v>12140</v>
      </c>
      <c r="C5949" s="58" t="s">
        <v>6914</v>
      </c>
      <c r="D5949" s="60">
        <v>124.13</v>
      </c>
    </row>
    <row r="5950" spans="1:4" ht="13.5" x14ac:dyDescent="0.25">
      <c r="A5950" s="58">
        <v>103905</v>
      </c>
      <c r="B5950" s="58" t="s">
        <v>12141</v>
      </c>
      <c r="C5950" s="58" t="s">
        <v>6914</v>
      </c>
      <c r="D5950" s="60">
        <v>130.53</v>
      </c>
    </row>
    <row r="5951" spans="1:4" ht="13.5" x14ac:dyDescent="0.25">
      <c r="A5951" s="58">
        <v>103906</v>
      </c>
      <c r="B5951" s="58" t="s">
        <v>12142</v>
      </c>
      <c r="C5951" s="58" t="s">
        <v>6914</v>
      </c>
      <c r="D5951" s="60">
        <v>159.87</v>
      </c>
    </row>
    <row r="5952" spans="1:4" ht="13.5" x14ac:dyDescent="0.25">
      <c r="A5952" s="58">
        <v>103907</v>
      </c>
      <c r="B5952" s="58" t="s">
        <v>12143</v>
      </c>
      <c r="C5952" s="58" t="s">
        <v>6914</v>
      </c>
      <c r="D5952" s="60">
        <v>136.57</v>
      </c>
    </row>
    <row r="5953" spans="1:4" ht="13.5" x14ac:dyDescent="0.25">
      <c r="A5953" s="58">
        <v>103908</v>
      </c>
      <c r="B5953" s="58" t="s">
        <v>12144</v>
      </c>
      <c r="C5953" s="58" t="s">
        <v>6914</v>
      </c>
      <c r="D5953" s="60">
        <v>154.38</v>
      </c>
    </row>
    <row r="5954" spans="1:4" ht="13.5" x14ac:dyDescent="0.25">
      <c r="A5954" s="58">
        <v>103909</v>
      </c>
      <c r="B5954" s="58" t="s">
        <v>12145</v>
      </c>
      <c r="C5954" s="58" t="s">
        <v>6914</v>
      </c>
      <c r="D5954" s="60">
        <v>175.69</v>
      </c>
    </row>
    <row r="5955" spans="1:4" ht="13.5" x14ac:dyDescent="0.25">
      <c r="A5955" s="58">
        <v>103911</v>
      </c>
      <c r="B5955" s="58" t="s">
        <v>12146</v>
      </c>
      <c r="C5955" s="58" t="s">
        <v>6914</v>
      </c>
      <c r="D5955" s="60">
        <v>201.94</v>
      </c>
    </row>
    <row r="5956" spans="1:4" ht="13.5" x14ac:dyDescent="0.25">
      <c r="A5956" s="58">
        <v>103912</v>
      </c>
      <c r="B5956" s="58" t="s">
        <v>12147</v>
      </c>
      <c r="C5956" s="58" t="s">
        <v>6914</v>
      </c>
      <c r="D5956" s="60">
        <v>89.92</v>
      </c>
    </row>
    <row r="5957" spans="1:4" ht="13.5" x14ac:dyDescent="0.25">
      <c r="A5957" s="58">
        <v>103913</v>
      </c>
      <c r="B5957" s="58" t="s">
        <v>12148</v>
      </c>
      <c r="C5957" s="58" t="s">
        <v>6914</v>
      </c>
      <c r="D5957" s="60">
        <v>133.96</v>
      </c>
    </row>
    <row r="5958" spans="1:4" ht="13.5" x14ac:dyDescent="0.25">
      <c r="A5958" s="58">
        <v>103914</v>
      </c>
      <c r="B5958" s="58" t="s">
        <v>12149</v>
      </c>
      <c r="C5958" s="58" t="s">
        <v>6914</v>
      </c>
      <c r="D5958" s="60">
        <v>155.51</v>
      </c>
    </row>
    <row r="5959" spans="1:4" ht="13.5" x14ac:dyDescent="0.25">
      <c r="A5959" s="58">
        <v>103915</v>
      </c>
      <c r="B5959" s="58" t="s">
        <v>12150</v>
      </c>
      <c r="C5959" s="58" t="s">
        <v>6914</v>
      </c>
      <c r="D5959" s="60">
        <v>171.08</v>
      </c>
    </row>
    <row r="5960" spans="1:4" ht="13.5" x14ac:dyDescent="0.25">
      <c r="A5960" s="58">
        <v>103916</v>
      </c>
      <c r="B5960" s="58" t="s">
        <v>12151</v>
      </c>
      <c r="C5960" s="58" t="s">
        <v>6914</v>
      </c>
      <c r="D5960" s="60">
        <v>193.3</v>
      </c>
    </row>
    <row r="5961" spans="1:4" ht="13.5" x14ac:dyDescent="0.25">
      <c r="A5961" s="58">
        <v>103917</v>
      </c>
      <c r="B5961" s="58" t="s">
        <v>12152</v>
      </c>
      <c r="C5961" s="58" t="s">
        <v>6914</v>
      </c>
      <c r="D5961" s="60">
        <v>225.8</v>
      </c>
    </row>
    <row r="5962" spans="1:4" ht="13.5" x14ac:dyDescent="0.25">
      <c r="A5962" s="58">
        <v>103918</v>
      </c>
      <c r="B5962" s="58" t="s">
        <v>12153</v>
      </c>
      <c r="C5962" s="58" t="s">
        <v>6914</v>
      </c>
      <c r="D5962" s="60">
        <v>236.64</v>
      </c>
    </row>
    <row r="5963" spans="1:4" ht="13.5" x14ac:dyDescent="0.25">
      <c r="A5963" s="58">
        <v>104432</v>
      </c>
      <c r="B5963" s="58" t="s">
        <v>12154</v>
      </c>
      <c r="C5963" s="58" t="s">
        <v>6914</v>
      </c>
      <c r="D5963" s="60">
        <v>66.48</v>
      </c>
    </row>
    <row r="5964" spans="1:4" ht="13.5" x14ac:dyDescent="0.25">
      <c r="A5964" s="58">
        <v>104433</v>
      </c>
      <c r="B5964" s="58" t="s">
        <v>12155</v>
      </c>
      <c r="C5964" s="58" t="s">
        <v>6914</v>
      </c>
      <c r="D5964" s="60">
        <v>57.36</v>
      </c>
    </row>
    <row r="5965" spans="1:4" ht="13.5" x14ac:dyDescent="0.25">
      <c r="A5965" s="58">
        <v>103694</v>
      </c>
      <c r="B5965" s="58" t="s">
        <v>12156</v>
      </c>
      <c r="C5965" s="58" t="s">
        <v>130</v>
      </c>
      <c r="D5965" s="60">
        <v>108.25</v>
      </c>
    </row>
    <row r="5966" spans="1:4" ht="13.5" x14ac:dyDescent="0.25">
      <c r="A5966" s="58">
        <v>103695</v>
      </c>
      <c r="B5966" s="58" t="s">
        <v>12157</v>
      </c>
      <c r="C5966" s="58" t="s">
        <v>130</v>
      </c>
      <c r="D5966" s="60">
        <v>97.24</v>
      </c>
    </row>
    <row r="5967" spans="1:4" ht="13.5" x14ac:dyDescent="0.25">
      <c r="A5967" s="58">
        <v>103696</v>
      </c>
      <c r="B5967" s="58" t="s">
        <v>12158</v>
      </c>
      <c r="C5967" s="58" t="s">
        <v>130</v>
      </c>
      <c r="D5967" s="60">
        <v>130.18</v>
      </c>
    </row>
    <row r="5968" spans="1:4" ht="13.5" x14ac:dyDescent="0.25">
      <c r="A5968" s="58">
        <v>103697</v>
      </c>
      <c r="B5968" s="58" t="s">
        <v>12159</v>
      </c>
      <c r="C5968" s="58" t="s">
        <v>130</v>
      </c>
      <c r="D5968" s="60">
        <v>119.17</v>
      </c>
    </row>
    <row r="5969" spans="1:4" ht="13.5" x14ac:dyDescent="0.25">
      <c r="A5969" s="58">
        <v>95995</v>
      </c>
      <c r="B5969" s="58" t="s">
        <v>12160</v>
      </c>
      <c r="C5969" s="58" t="s">
        <v>7984</v>
      </c>
      <c r="D5969" s="61">
        <v>1451.43</v>
      </c>
    </row>
    <row r="5970" spans="1:4" ht="13.5" x14ac:dyDescent="0.25">
      <c r="A5970" s="58">
        <v>95996</v>
      </c>
      <c r="B5970" s="58" t="s">
        <v>12161</v>
      </c>
      <c r="C5970" s="58" t="s">
        <v>7984</v>
      </c>
      <c r="D5970" s="61">
        <v>1255.1500000000001</v>
      </c>
    </row>
    <row r="5971" spans="1:4" ht="13.5" x14ac:dyDescent="0.25">
      <c r="A5971" s="58">
        <v>96001</v>
      </c>
      <c r="B5971" s="58" t="s">
        <v>12162</v>
      </c>
      <c r="C5971" s="58" t="s">
        <v>6914</v>
      </c>
      <c r="D5971" s="60">
        <v>7.76</v>
      </c>
    </row>
    <row r="5972" spans="1:4" ht="13.5" x14ac:dyDescent="0.25">
      <c r="A5972" s="58">
        <v>96393</v>
      </c>
      <c r="B5972" s="58" t="s">
        <v>12163</v>
      </c>
      <c r="C5972" s="58" t="s">
        <v>7984</v>
      </c>
      <c r="D5972" s="60">
        <v>344.87</v>
      </c>
    </row>
    <row r="5973" spans="1:4" ht="13.5" x14ac:dyDescent="0.25">
      <c r="A5973" s="58">
        <v>96394</v>
      </c>
      <c r="B5973" s="58" t="s">
        <v>12164</v>
      </c>
      <c r="C5973" s="58" t="s">
        <v>7984</v>
      </c>
      <c r="D5973" s="60">
        <v>423.91</v>
      </c>
    </row>
    <row r="5974" spans="1:4" ht="13.5" x14ac:dyDescent="0.25">
      <c r="A5974" s="58">
        <v>96395</v>
      </c>
      <c r="B5974" s="58" t="s">
        <v>12165</v>
      </c>
      <c r="C5974" s="58" t="s">
        <v>7984</v>
      </c>
      <c r="D5974" s="60">
        <v>535.71</v>
      </c>
    </row>
    <row r="5975" spans="1:4" ht="13.5" x14ac:dyDescent="0.25">
      <c r="A5975" s="58">
        <v>88411</v>
      </c>
      <c r="B5975" s="58" t="s">
        <v>741</v>
      </c>
      <c r="C5975" s="58" t="s">
        <v>6914</v>
      </c>
      <c r="D5975" s="60">
        <v>2.4500000000000002</v>
      </c>
    </row>
    <row r="5976" spans="1:4" ht="13.5" x14ac:dyDescent="0.25">
      <c r="A5976" s="58">
        <v>88412</v>
      </c>
      <c r="B5976" s="58" t="s">
        <v>12166</v>
      </c>
      <c r="C5976" s="58" t="s">
        <v>6914</v>
      </c>
      <c r="D5976" s="60">
        <v>1.84</v>
      </c>
    </row>
    <row r="5977" spans="1:4" ht="13.5" x14ac:dyDescent="0.25">
      <c r="A5977" s="58">
        <v>88413</v>
      </c>
      <c r="B5977" s="58" t="s">
        <v>12167</v>
      </c>
      <c r="C5977" s="58" t="s">
        <v>6914</v>
      </c>
      <c r="D5977" s="60">
        <v>3.67</v>
      </c>
    </row>
    <row r="5978" spans="1:4" ht="13.5" x14ac:dyDescent="0.25">
      <c r="A5978" s="58">
        <v>88414</v>
      </c>
      <c r="B5978" s="58" t="s">
        <v>12168</v>
      </c>
      <c r="C5978" s="58" t="s">
        <v>6914</v>
      </c>
      <c r="D5978" s="60">
        <v>4.0599999999999996</v>
      </c>
    </row>
    <row r="5979" spans="1:4" ht="13.5" x14ac:dyDescent="0.25">
      <c r="A5979" s="58">
        <v>88415</v>
      </c>
      <c r="B5979" s="58" t="s">
        <v>12169</v>
      </c>
      <c r="C5979" s="58" t="s">
        <v>6914</v>
      </c>
      <c r="D5979" s="60">
        <v>2.64</v>
      </c>
    </row>
    <row r="5980" spans="1:4" ht="13.5" x14ac:dyDescent="0.25">
      <c r="A5980" s="58">
        <v>88416</v>
      </c>
      <c r="B5980" s="58" t="s">
        <v>744</v>
      </c>
      <c r="C5980" s="58" t="s">
        <v>6914</v>
      </c>
      <c r="D5980" s="60">
        <v>13.66</v>
      </c>
    </row>
    <row r="5981" spans="1:4" ht="13.5" x14ac:dyDescent="0.25">
      <c r="A5981" s="58">
        <v>88417</v>
      </c>
      <c r="B5981" s="58" t="s">
        <v>12170</v>
      </c>
      <c r="C5981" s="58" t="s">
        <v>6914</v>
      </c>
      <c r="D5981" s="60">
        <v>11.5</v>
      </c>
    </row>
    <row r="5982" spans="1:4" ht="13.5" x14ac:dyDescent="0.25">
      <c r="A5982" s="58">
        <v>88420</v>
      </c>
      <c r="B5982" s="58" t="s">
        <v>12171</v>
      </c>
      <c r="C5982" s="58" t="s">
        <v>6914</v>
      </c>
      <c r="D5982" s="60">
        <v>18.02</v>
      </c>
    </row>
    <row r="5983" spans="1:4" ht="13.5" x14ac:dyDescent="0.25">
      <c r="A5983" s="58">
        <v>88421</v>
      </c>
      <c r="B5983" s="58" t="s">
        <v>12172</v>
      </c>
      <c r="C5983" s="58" t="s">
        <v>6914</v>
      </c>
      <c r="D5983" s="60">
        <v>19.399999999999999</v>
      </c>
    </row>
    <row r="5984" spans="1:4" ht="13.5" x14ac:dyDescent="0.25">
      <c r="A5984" s="58">
        <v>88423</v>
      </c>
      <c r="B5984" s="58" t="s">
        <v>12173</v>
      </c>
      <c r="C5984" s="58" t="s">
        <v>6914</v>
      </c>
      <c r="D5984" s="60">
        <v>14.34</v>
      </c>
    </row>
    <row r="5985" spans="1:4" ht="13.5" x14ac:dyDescent="0.25">
      <c r="A5985" s="58">
        <v>88424</v>
      </c>
      <c r="B5985" s="58" t="s">
        <v>12174</v>
      </c>
      <c r="C5985" s="58" t="s">
        <v>6914</v>
      </c>
      <c r="D5985" s="60">
        <v>16.63</v>
      </c>
    </row>
    <row r="5986" spans="1:4" ht="13.5" x14ac:dyDescent="0.25">
      <c r="A5986" s="58">
        <v>88426</v>
      </c>
      <c r="B5986" s="58" t="s">
        <v>12175</v>
      </c>
      <c r="C5986" s="58" t="s">
        <v>6914</v>
      </c>
      <c r="D5986" s="60">
        <v>12.9</v>
      </c>
    </row>
    <row r="5987" spans="1:4" ht="13.5" x14ac:dyDescent="0.25">
      <c r="A5987" s="58">
        <v>88428</v>
      </c>
      <c r="B5987" s="58" t="s">
        <v>12176</v>
      </c>
      <c r="C5987" s="58" t="s">
        <v>6914</v>
      </c>
      <c r="D5987" s="60">
        <v>24.13</v>
      </c>
    </row>
    <row r="5988" spans="1:4" ht="13.5" x14ac:dyDescent="0.25">
      <c r="A5988" s="58">
        <v>88429</v>
      </c>
      <c r="B5988" s="58" t="s">
        <v>12177</v>
      </c>
      <c r="C5988" s="58" t="s">
        <v>6914</v>
      </c>
      <c r="D5988" s="60">
        <v>26.53</v>
      </c>
    </row>
    <row r="5989" spans="1:4" ht="13.5" x14ac:dyDescent="0.25">
      <c r="A5989" s="58">
        <v>88431</v>
      </c>
      <c r="B5989" s="58" t="s">
        <v>12178</v>
      </c>
      <c r="C5989" s="58" t="s">
        <v>6914</v>
      </c>
      <c r="D5989" s="60">
        <v>17.809999999999999</v>
      </c>
    </row>
    <row r="5990" spans="1:4" ht="13.5" x14ac:dyDescent="0.25">
      <c r="A5990" s="58">
        <v>88432</v>
      </c>
      <c r="B5990" s="58" t="s">
        <v>12179</v>
      </c>
      <c r="C5990" s="58" t="s">
        <v>6914</v>
      </c>
      <c r="D5990" s="60">
        <v>14.03</v>
      </c>
    </row>
    <row r="5991" spans="1:4" ht="13.5" x14ac:dyDescent="0.25">
      <c r="A5991" s="58">
        <v>88484</v>
      </c>
      <c r="B5991" s="58" t="s">
        <v>730</v>
      </c>
      <c r="C5991" s="58" t="s">
        <v>6914</v>
      </c>
      <c r="D5991" s="60">
        <v>2.66</v>
      </c>
    </row>
    <row r="5992" spans="1:4" ht="13.5" x14ac:dyDescent="0.25">
      <c r="A5992" s="58">
        <v>88485</v>
      </c>
      <c r="B5992" s="58" t="s">
        <v>726</v>
      </c>
      <c r="C5992" s="58" t="s">
        <v>6914</v>
      </c>
      <c r="D5992" s="60">
        <v>2.29</v>
      </c>
    </row>
    <row r="5993" spans="1:4" ht="13.5" x14ac:dyDescent="0.25">
      <c r="A5993" s="58">
        <v>88488</v>
      </c>
      <c r="B5993" s="58" t="s">
        <v>739</v>
      </c>
      <c r="C5993" s="58" t="s">
        <v>6914</v>
      </c>
      <c r="D5993" s="60">
        <v>13.94</v>
      </c>
    </row>
    <row r="5994" spans="1:4" ht="13.5" x14ac:dyDescent="0.25">
      <c r="A5994" s="58">
        <v>88489</v>
      </c>
      <c r="B5994" s="58" t="s">
        <v>168</v>
      </c>
      <c r="C5994" s="58" t="s">
        <v>6914</v>
      </c>
      <c r="D5994" s="60">
        <v>12.29</v>
      </c>
    </row>
    <row r="5995" spans="1:4" ht="13.5" x14ac:dyDescent="0.25">
      <c r="A5995" s="58">
        <v>88494</v>
      </c>
      <c r="B5995" s="58" t="s">
        <v>12180</v>
      </c>
      <c r="C5995" s="58" t="s">
        <v>6914</v>
      </c>
      <c r="D5995" s="60">
        <v>18.14</v>
      </c>
    </row>
    <row r="5996" spans="1:4" ht="13.5" x14ac:dyDescent="0.25">
      <c r="A5996" s="58">
        <v>88495</v>
      </c>
      <c r="B5996" s="58" t="s">
        <v>12181</v>
      </c>
      <c r="C5996" s="58" t="s">
        <v>6914</v>
      </c>
      <c r="D5996" s="60">
        <v>10.24</v>
      </c>
    </row>
    <row r="5997" spans="1:4" ht="13.5" x14ac:dyDescent="0.25">
      <c r="A5997" s="58">
        <v>88496</v>
      </c>
      <c r="B5997" s="58" t="s">
        <v>736</v>
      </c>
      <c r="C5997" s="58" t="s">
        <v>6914</v>
      </c>
      <c r="D5997" s="60">
        <v>24.75</v>
      </c>
    </row>
    <row r="5998" spans="1:4" ht="13.5" x14ac:dyDescent="0.25">
      <c r="A5998" s="58">
        <v>88497</v>
      </c>
      <c r="B5998" s="58" t="s">
        <v>732</v>
      </c>
      <c r="C5998" s="58" t="s">
        <v>6914</v>
      </c>
      <c r="D5998" s="60">
        <v>14.2</v>
      </c>
    </row>
    <row r="5999" spans="1:4" ht="13.5" x14ac:dyDescent="0.25">
      <c r="A5999" s="58">
        <v>95305</v>
      </c>
      <c r="B5999" s="58" t="s">
        <v>12182</v>
      </c>
      <c r="C5999" s="58" t="s">
        <v>6914</v>
      </c>
      <c r="D5999" s="60">
        <v>11.12</v>
      </c>
    </row>
    <row r="6000" spans="1:4" ht="13.5" x14ac:dyDescent="0.25">
      <c r="A6000" s="58">
        <v>95306</v>
      </c>
      <c r="B6000" s="58" t="s">
        <v>12183</v>
      </c>
      <c r="C6000" s="58" t="s">
        <v>6914</v>
      </c>
      <c r="D6000" s="60">
        <v>13.21</v>
      </c>
    </row>
    <row r="6001" spans="1:4" ht="13.5" x14ac:dyDescent="0.25">
      <c r="A6001" s="58">
        <v>95622</v>
      </c>
      <c r="B6001" s="58" t="s">
        <v>12184</v>
      </c>
      <c r="C6001" s="58" t="s">
        <v>6914</v>
      </c>
      <c r="D6001" s="60">
        <v>12.54</v>
      </c>
    </row>
    <row r="6002" spans="1:4" ht="13.5" x14ac:dyDescent="0.25">
      <c r="A6002" s="58">
        <v>95623</v>
      </c>
      <c r="B6002" s="58" t="s">
        <v>12185</v>
      </c>
      <c r="C6002" s="58" t="s">
        <v>6914</v>
      </c>
      <c r="D6002" s="60">
        <v>9.59</v>
      </c>
    </row>
    <row r="6003" spans="1:4" ht="13.5" x14ac:dyDescent="0.25">
      <c r="A6003" s="58">
        <v>95624</v>
      </c>
      <c r="B6003" s="58" t="s">
        <v>12186</v>
      </c>
      <c r="C6003" s="58" t="s">
        <v>6914</v>
      </c>
      <c r="D6003" s="60">
        <v>18.53</v>
      </c>
    </row>
    <row r="6004" spans="1:4" ht="13.5" x14ac:dyDescent="0.25">
      <c r="A6004" s="58">
        <v>95625</v>
      </c>
      <c r="B6004" s="58" t="s">
        <v>12187</v>
      </c>
      <c r="C6004" s="58" t="s">
        <v>6914</v>
      </c>
      <c r="D6004" s="60">
        <v>20.43</v>
      </c>
    </row>
    <row r="6005" spans="1:4" ht="13.5" x14ac:dyDescent="0.25">
      <c r="A6005" s="58">
        <v>95626</v>
      </c>
      <c r="B6005" s="58" t="s">
        <v>12188</v>
      </c>
      <c r="C6005" s="58" t="s">
        <v>6914</v>
      </c>
      <c r="D6005" s="60">
        <v>13.5</v>
      </c>
    </row>
    <row r="6006" spans="1:4" ht="13.5" x14ac:dyDescent="0.25">
      <c r="A6006" s="58">
        <v>96126</v>
      </c>
      <c r="B6006" s="58" t="s">
        <v>12189</v>
      </c>
      <c r="C6006" s="58" t="s">
        <v>6914</v>
      </c>
      <c r="D6006" s="60">
        <v>16.600000000000001</v>
      </c>
    </row>
    <row r="6007" spans="1:4" ht="13.5" x14ac:dyDescent="0.25">
      <c r="A6007" s="58">
        <v>96127</v>
      </c>
      <c r="B6007" s="58" t="s">
        <v>12190</v>
      </c>
      <c r="C6007" s="58" t="s">
        <v>6914</v>
      </c>
      <c r="D6007" s="60">
        <v>12.9</v>
      </c>
    </row>
    <row r="6008" spans="1:4" ht="13.5" x14ac:dyDescent="0.25">
      <c r="A6008" s="58">
        <v>96128</v>
      </c>
      <c r="B6008" s="58" t="s">
        <v>12191</v>
      </c>
      <c r="C6008" s="58" t="s">
        <v>6914</v>
      </c>
      <c r="D6008" s="60">
        <v>24.05</v>
      </c>
    </row>
    <row r="6009" spans="1:4" ht="13.5" x14ac:dyDescent="0.25">
      <c r="A6009" s="58">
        <v>96129</v>
      </c>
      <c r="B6009" s="58" t="s">
        <v>12192</v>
      </c>
      <c r="C6009" s="58" t="s">
        <v>6914</v>
      </c>
      <c r="D6009" s="60">
        <v>26.43</v>
      </c>
    </row>
    <row r="6010" spans="1:4" ht="13.5" x14ac:dyDescent="0.25">
      <c r="A6010" s="58">
        <v>96130</v>
      </c>
      <c r="B6010" s="58" t="s">
        <v>12193</v>
      </c>
      <c r="C6010" s="58" t="s">
        <v>6914</v>
      </c>
      <c r="D6010" s="60">
        <v>17.75</v>
      </c>
    </row>
    <row r="6011" spans="1:4" ht="13.5" x14ac:dyDescent="0.25">
      <c r="A6011" s="58">
        <v>96131</v>
      </c>
      <c r="B6011" s="58" t="s">
        <v>12194</v>
      </c>
      <c r="C6011" s="58" t="s">
        <v>6914</v>
      </c>
      <c r="D6011" s="60">
        <v>23.05</v>
      </c>
    </row>
    <row r="6012" spans="1:4" ht="13.5" x14ac:dyDescent="0.25">
      <c r="A6012" s="58">
        <v>96132</v>
      </c>
      <c r="B6012" s="58" t="s">
        <v>12195</v>
      </c>
      <c r="C6012" s="58" t="s">
        <v>6914</v>
      </c>
      <c r="D6012" s="60">
        <v>18.14</v>
      </c>
    </row>
    <row r="6013" spans="1:4" ht="13.5" x14ac:dyDescent="0.25">
      <c r="A6013" s="58">
        <v>96133</v>
      </c>
      <c r="B6013" s="58" t="s">
        <v>12196</v>
      </c>
      <c r="C6013" s="58" t="s">
        <v>6914</v>
      </c>
      <c r="D6013" s="60">
        <v>32.96</v>
      </c>
    </row>
    <row r="6014" spans="1:4" ht="13.5" x14ac:dyDescent="0.25">
      <c r="A6014" s="58">
        <v>96134</v>
      </c>
      <c r="B6014" s="58" t="s">
        <v>12197</v>
      </c>
      <c r="C6014" s="58" t="s">
        <v>6914</v>
      </c>
      <c r="D6014" s="60">
        <v>36.130000000000003</v>
      </c>
    </row>
    <row r="6015" spans="1:4" ht="13.5" x14ac:dyDescent="0.25">
      <c r="A6015" s="58">
        <v>96135</v>
      </c>
      <c r="B6015" s="58" t="s">
        <v>12198</v>
      </c>
      <c r="C6015" s="58" t="s">
        <v>6914</v>
      </c>
      <c r="D6015" s="60">
        <v>24.61</v>
      </c>
    </row>
    <row r="6016" spans="1:4" ht="13.5" x14ac:dyDescent="0.25">
      <c r="A6016" s="58">
        <v>102193</v>
      </c>
      <c r="B6016" s="58" t="s">
        <v>12199</v>
      </c>
      <c r="C6016" s="58" t="s">
        <v>6914</v>
      </c>
      <c r="D6016" s="60">
        <v>1.67</v>
      </c>
    </row>
    <row r="6017" spans="1:4" ht="13.5" x14ac:dyDescent="0.25">
      <c r="A6017" s="58">
        <v>102194</v>
      </c>
      <c r="B6017" s="58" t="s">
        <v>12200</v>
      </c>
      <c r="C6017" s="58" t="s">
        <v>6914</v>
      </c>
      <c r="D6017" s="60">
        <v>6.52</v>
      </c>
    </row>
    <row r="6018" spans="1:4" ht="13.5" x14ac:dyDescent="0.25">
      <c r="A6018" s="58">
        <v>102197</v>
      </c>
      <c r="B6018" s="58" t="s">
        <v>12201</v>
      </c>
      <c r="C6018" s="58" t="s">
        <v>6914</v>
      </c>
      <c r="D6018" s="60">
        <v>23.16</v>
      </c>
    </row>
    <row r="6019" spans="1:4" ht="13.5" x14ac:dyDescent="0.25">
      <c r="A6019" s="58">
        <v>102200</v>
      </c>
      <c r="B6019" s="58" t="s">
        <v>12202</v>
      </c>
      <c r="C6019" s="58" t="s">
        <v>6914</v>
      </c>
      <c r="D6019" s="60">
        <v>17.559999999999999</v>
      </c>
    </row>
    <row r="6020" spans="1:4" ht="13.5" x14ac:dyDescent="0.25">
      <c r="A6020" s="58">
        <v>102201</v>
      </c>
      <c r="B6020" s="58" t="s">
        <v>12203</v>
      </c>
      <c r="C6020" s="58" t="s">
        <v>6914</v>
      </c>
      <c r="D6020" s="60">
        <v>15.77</v>
      </c>
    </row>
    <row r="6021" spans="1:4" ht="13.5" x14ac:dyDescent="0.25">
      <c r="A6021" s="58">
        <v>102202</v>
      </c>
      <c r="B6021" s="58" t="s">
        <v>12204</v>
      </c>
      <c r="C6021" s="58" t="s">
        <v>6914</v>
      </c>
      <c r="D6021" s="60">
        <v>44.48</v>
      </c>
    </row>
    <row r="6022" spans="1:4" ht="13.5" x14ac:dyDescent="0.25">
      <c r="A6022" s="58">
        <v>102203</v>
      </c>
      <c r="B6022" s="58" t="s">
        <v>12205</v>
      </c>
      <c r="C6022" s="58" t="s">
        <v>6914</v>
      </c>
      <c r="D6022" s="60">
        <v>8.7899999999999991</v>
      </c>
    </row>
    <row r="6023" spans="1:4" ht="13.5" x14ac:dyDescent="0.25">
      <c r="A6023" s="58">
        <v>102204</v>
      </c>
      <c r="B6023" s="58" t="s">
        <v>12206</v>
      </c>
      <c r="C6023" s="58" t="s">
        <v>6914</v>
      </c>
      <c r="D6023" s="60">
        <v>9.09</v>
      </c>
    </row>
    <row r="6024" spans="1:4" ht="13.5" x14ac:dyDescent="0.25">
      <c r="A6024" s="58">
        <v>102205</v>
      </c>
      <c r="B6024" s="58" t="s">
        <v>12207</v>
      </c>
      <c r="C6024" s="58" t="s">
        <v>6914</v>
      </c>
      <c r="D6024" s="60">
        <v>8.1</v>
      </c>
    </row>
    <row r="6025" spans="1:4" ht="13.5" x14ac:dyDescent="0.25">
      <c r="A6025" s="58">
        <v>102207</v>
      </c>
      <c r="B6025" s="58" t="s">
        <v>12208</v>
      </c>
      <c r="C6025" s="58" t="s">
        <v>6914</v>
      </c>
      <c r="D6025" s="60">
        <v>7.25</v>
      </c>
    </row>
    <row r="6026" spans="1:4" ht="13.5" x14ac:dyDescent="0.25">
      <c r="A6026" s="58">
        <v>102208</v>
      </c>
      <c r="B6026" s="58" t="s">
        <v>12209</v>
      </c>
      <c r="C6026" s="58" t="s">
        <v>6914</v>
      </c>
      <c r="D6026" s="60">
        <v>6.86</v>
      </c>
    </row>
    <row r="6027" spans="1:4" ht="13.5" x14ac:dyDescent="0.25">
      <c r="A6027" s="58">
        <v>102209</v>
      </c>
      <c r="B6027" s="58" t="s">
        <v>12210</v>
      </c>
      <c r="C6027" s="58" t="s">
        <v>6914</v>
      </c>
      <c r="D6027" s="60">
        <v>7.11</v>
      </c>
    </row>
    <row r="6028" spans="1:4" ht="13.5" x14ac:dyDescent="0.25">
      <c r="A6028" s="58">
        <v>102210</v>
      </c>
      <c r="B6028" s="58" t="s">
        <v>12211</v>
      </c>
      <c r="C6028" s="58" t="s">
        <v>6914</v>
      </c>
      <c r="D6028" s="60">
        <v>6.74</v>
      </c>
    </row>
    <row r="6029" spans="1:4" ht="13.5" x14ac:dyDescent="0.25">
      <c r="A6029" s="58">
        <v>102213</v>
      </c>
      <c r="B6029" s="58" t="s">
        <v>12212</v>
      </c>
      <c r="C6029" s="58" t="s">
        <v>6914</v>
      </c>
      <c r="D6029" s="60">
        <v>17.59</v>
      </c>
    </row>
    <row r="6030" spans="1:4" ht="13.5" x14ac:dyDescent="0.25">
      <c r="A6030" s="58">
        <v>102214</v>
      </c>
      <c r="B6030" s="58" t="s">
        <v>12213</v>
      </c>
      <c r="C6030" s="58" t="s">
        <v>6914</v>
      </c>
      <c r="D6030" s="60">
        <v>18.2</v>
      </c>
    </row>
    <row r="6031" spans="1:4" ht="13.5" x14ac:dyDescent="0.25">
      <c r="A6031" s="58">
        <v>102215</v>
      </c>
      <c r="B6031" s="58" t="s">
        <v>12214</v>
      </c>
      <c r="C6031" s="58" t="s">
        <v>6914</v>
      </c>
      <c r="D6031" s="60">
        <v>16.21</v>
      </c>
    </row>
    <row r="6032" spans="1:4" ht="13.5" x14ac:dyDescent="0.25">
      <c r="A6032" s="58">
        <v>102217</v>
      </c>
      <c r="B6032" s="58" t="s">
        <v>12215</v>
      </c>
      <c r="C6032" s="58" t="s">
        <v>6914</v>
      </c>
      <c r="D6032" s="60">
        <v>14.51</v>
      </c>
    </row>
    <row r="6033" spans="1:4" ht="13.5" x14ac:dyDescent="0.25">
      <c r="A6033" s="58">
        <v>102218</v>
      </c>
      <c r="B6033" s="58" t="s">
        <v>12216</v>
      </c>
      <c r="C6033" s="58" t="s">
        <v>6914</v>
      </c>
      <c r="D6033" s="60">
        <v>13.73</v>
      </c>
    </row>
    <row r="6034" spans="1:4" ht="13.5" x14ac:dyDescent="0.25">
      <c r="A6034" s="58">
        <v>102219</v>
      </c>
      <c r="B6034" s="58" t="s">
        <v>12217</v>
      </c>
      <c r="C6034" s="58" t="s">
        <v>6914</v>
      </c>
      <c r="D6034" s="60">
        <v>14.23</v>
      </c>
    </row>
    <row r="6035" spans="1:4" ht="13.5" x14ac:dyDescent="0.25">
      <c r="A6035" s="58">
        <v>102220</v>
      </c>
      <c r="B6035" s="58" t="s">
        <v>12218</v>
      </c>
      <c r="C6035" s="58" t="s">
        <v>6914</v>
      </c>
      <c r="D6035" s="60">
        <v>13.49</v>
      </c>
    </row>
    <row r="6036" spans="1:4" ht="13.5" x14ac:dyDescent="0.25">
      <c r="A6036" s="58">
        <v>102223</v>
      </c>
      <c r="B6036" s="58" t="s">
        <v>12219</v>
      </c>
      <c r="C6036" s="58" t="s">
        <v>6914</v>
      </c>
      <c r="D6036" s="60">
        <v>26.39</v>
      </c>
    </row>
    <row r="6037" spans="1:4" ht="13.5" x14ac:dyDescent="0.25">
      <c r="A6037" s="58">
        <v>102224</v>
      </c>
      <c r="B6037" s="58" t="s">
        <v>12220</v>
      </c>
      <c r="C6037" s="58" t="s">
        <v>6914</v>
      </c>
      <c r="D6037" s="60">
        <v>27.32</v>
      </c>
    </row>
    <row r="6038" spans="1:4" ht="13.5" x14ac:dyDescent="0.25">
      <c r="A6038" s="58">
        <v>102225</v>
      </c>
      <c r="B6038" s="58" t="s">
        <v>12221</v>
      </c>
      <c r="C6038" s="58" t="s">
        <v>6914</v>
      </c>
      <c r="D6038" s="60">
        <v>24.32</v>
      </c>
    </row>
    <row r="6039" spans="1:4" ht="13.5" x14ac:dyDescent="0.25">
      <c r="A6039" s="58">
        <v>102227</v>
      </c>
      <c r="B6039" s="58" t="s">
        <v>12222</v>
      </c>
      <c r="C6039" s="58" t="s">
        <v>6914</v>
      </c>
      <c r="D6039" s="60">
        <v>21.78</v>
      </c>
    </row>
    <row r="6040" spans="1:4" ht="13.5" x14ac:dyDescent="0.25">
      <c r="A6040" s="58">
        <v>102228</v>
      </c>
      <c r="B6040" s="58" t="s">
        <v>12223</v>
      </c>
      <c r="C6040" s="58" t="s">
        <v>6914</v>
      </c>
      <c r="D6040" s="60">
        <v>20.62</v>
      </c>
    </row>
    <row r="6041" spans="1:4" ht="13.5" x14ac:dyDescent="0.25">
      <c r="A6041" s="58">
        <v>102229</v>
      </c>
      <c r="B6041" s="58" t="s">
        <v>12224</v>
      </c>
      <c r="C6041" s="58" t="s">
        <v>6914</v>
      </c>
      <c r="D6041" s="60">
        <v>21.35</v>
      </c>
    </row>
    <row r="6042" spans="1:4" ht="13.5" x14ac:dyDescent="0.25">
      <c r="A6042" s="58">
        <v>102230</v>
      </c>
      <c r="B6042" s="58" t="s">
        <v>12225</v>
      </c>
      <c r="C6042" s="58" t="s">
        <v>6914</v>
      </c>
      <c r="D6042" s="60">
        <v>20.239999999999998</v>
      </c>
    </row>
    <row r="6043" spans="1:4" ht="13.5" x14ac:dyDescent="0.25">
      <c r="A6043" s="58">
        <v>102233</v>
      </c>
      <c r="B6043" s="58" t="s">
        <v>12226</v>
      </c>
      <c r="C6043" s="58" t="s">
        <v>6914</v>
      </c>
      <c r="D6043" s="60">
        <v>10.97</v>
      </c>
    </row>
    <row r="6044" spans="1:4" ht="13.5" x14ac:dyDescent="0.25">
      <c r="A6044" s="58">
        <v>102234</v>
      </c>
      <c r="B6044" s="58" t="s">
        <v>12227</v>
      </c>
      <c r="C6044" s="58" t="s">
        <v>6914</v>
      </c>
      <c r="D6044" s="60">
        <v>21.95</v>
      </c>
    </row>
    <row r="6045" spans="1:4" ht="13.5" x14ac:dyDescent="0.25">
      <c r="A6045" s="58">
        <v>100716</v>
      </c>
      <c r="B6045" s="58" t="s">
        <v>12228</v>
      </c>
      <c r="C6045" s="58" t="s">
        <v>6914</v>
      </c>
      <c r="D6045" s="60">
        <v>26.74</v>
      </c>
    </row>
    <row r="6046" spans="1:4" ht="13.5" x14ac:dyDescent="0.25">
      <c r="A6046" s="58">
        <v>100717</v>
      </c>
      <c r="B6046" s="58" t="s">
        <v>12229</v>
      </c>
      <c r="C6046" s="58" t="s">
        <v>6914</v>
      </c>
      <c r="D6046" s="60">
        <v>7.83</v>
      </c>
    </row>
    <row r="6047" spans="1:4" ht="13.5" x14ac:dyDescent="0.25">
      <c r="A6047" s="58">
        <v>100718</v>
      </c>
      <c r="B6047" s="58" t="s">
        <v>12230</v>
      </c>
      <c r="C6047" s="58" t="s">
        <v>108</v>
      </c>
      <c r="D6047" s="60">
        <v>1.1200000000000001</v>
      </c>
    </row>
    <row r="6048" spans="1:4" ht="13.5" x14ac:dyDescent="0.25">
      <c r="A6048" s="58">
        <v>100719</v>
      </c>
      <c r="B6048" s="58" t="s">
        <v>12231</v>
      </c>
      <c r="C6048" s="58" t="s">
        <v>6914</v>
      </c>
      <c r="D6048" s="60">
        <v>10.11</v>
      </c>
    </row>
    <row r="6049" spans="1:4" ht="13.5" x14ac:dyDescent="0.25">
      <c r="A6049" s="58">
        <v>100720</v>
      </c>
      <c r="B6049" s="58" t="s">
        <v>747</v>
      </c>
      <c r="C6049" s="58" t="s">
        <v>6914</v>
      </c>
      <c r="D6049" s="60">
        <v>9.26</v>
      </c>
    </row>
    <row r="6050" spans="1:4" ht="13.5" x14ac:dyDescent="0.25">
      <c r="A6050" s="58">
        <v>100721</v>
      </c>
      <c r="B6050" s="58" t="s">
        <v>12232</v>
      </c>
      <c r="C6050" s="58" t="s">
        <v>6914</v>
      </c>
      <c r="D6050" s="60">
        <v>21.49</v>
      </c>
    </row>
    <row r="6051" spans="1:4" ht="13.5" x14ac:dyDescent="0.25">
      <c r="A6051" s="58">
        <v>100722</v>
      </c>
      <c r="B6051" s="58" t="s">
        <v>12233</v>
      </c>
      <c r="C6051" s="58" t="s">
        <v>6914</v>
      </c>
      <c r="D6051" s="60">
        <v>20.04</v>
      </c>
    </row>
    <row r="6052" spans="1:4" ht="13.5" x14ac:dyDescent="0.25">
      <c r="A6052" s="58">
        <v>100723</v>
      </c>
      <c r="B6052" s="58" t="s">
        <v>12234</v>
      </c>
      <c r="C6052" s="58" t="s">
        <v>6914</v>
      </c>
      <c r="D6052" s="60">
        <v>10.87</v>
      </c>
    </row>
    <row r="6053" spans="1:4" ht="13.5" x14ac:dyDescent="0.25">
      <c r="A6053" s="58">
        <v>100724</v>
      </c>
      <c r="B6053" s="58" t="s">
        <v>12235</v>
      </c>
      <c r="C6053" s="58" t="s">
        <v>6914</v>
      </c>
      <c r="D6053" s="60">
        <v>12.29</v>
      </c>
    </row>
    <row r="6054" spans="1:4" ht="13.5" x14ac:dyDescent="0.25">
      <c r="A6054" s="58">
        <v>100725</v>
      </c>
      <c r="B6054" s="58" t="s">
        <v>12236</v>
      </c>
      <c r="C6054" s="58" t="s">
        <v>6914</v>
      </c>
      <c r="D6054" s="60">
        <v>21.73</v>
      </c>
    </row>
    <row r="6055" spans="1:4" ht="13.5" x14ac:dyDescent="0.25">
      <c r="A6055" s="58">
        <v>100726</v>
      </c>
      <c r="B6055" s="58" t="s">
        <v>12237</v>
      </c>
      <c r="C6055" s="58" t="s">
        <v>6914</v>
      </c>
      <c r="D6055" s="60">
        <v>22.98</v>
      </c>
    </row>
    <row r="6056" spans="1:4" ht="13.5" x14ac:dyDescent="0.25">
      <c r="A6056" s="58">
        <v>100727</v>
      </c>
      <c r="B6056" s="58" t="s">
        <v>12238</v>
      </c>
      <c r="C6056" s="58" t="s">
        <v>6914</v>
      </c>
      <c r="D6056" s="60">
        <v>24.88</v>
      </c>
    </row>
    <row r="6057" spans="1:4" ht="13.5" x14ac:dyDescent="0.25">
      <c r="A6057" s="58">
        <v>100728</v>
      </c>
      <c r="B6057" s="58" t="s">
        <v>12239</v>
      </c>
      <c r="C6057" s="58" t="s">
        <v>6914</v>
      </c>
      <c r="D6057" s="60">
        <v>21.69</v>
      </c>
    </row>
    <row r="6058" spans="1:4" ht="13.5" x14ac:dyDescent="0.25">
      <c r="A6058" s="58">
        <v>100729</v>
      </c>
      <c r="B6058" s="58" t="s">
        <v>12240</v>
      </c>
      <c r="C6058" s="58" t="s">
        <v>6914</v>
      </c>
      <c r="D6058" s="60">
        <v>18.899999999999999</v>
      </c>
    </row>
    <row r="6059" spans="1:4" ht="13.5" x14ac:dyDescent="0.25">
      <c r="A6059" s="58">
        <v>100730</v>
      </c>
      <c r="B6059" s="58" t="s">
        <v>12241</v>
      </c>
      <c r="C6059" s="58" t="s">
        <v>6914</v>
      </c>
      <c r="D6059" s="60">
        <v>21.39</v>
      </c>
    </row>
    <row r="6060" spans="1:4" ht="13.5" x14ac:dyDescent="0.25">
      <c r="A6060" s="58">
        <v>100733</v>
      </c>
      <c r="B6060" s="58" t="s">
        <v>12242</v>
      </c>
      <c r="C6060" s="58" t="s">
        <v>6914</v>
      </c>
      <c r="D6060" s="60">
        <v>9.69</v>
      </c>
    </row>
    <row r="6061" spans="1:4" ht="13.5" x14ac:dyDescent="0.25">
      <c r="A6061" s="58">
        <v>100734</v>
      </c>
      <c r="B6061" s="58" t="s">
        <v>12243</v>
      </c>
      <c r="C6061" s="58" t="s">
        <v>6914</v>
      </c>
      <c r="D6061" s="60">
        <v>12.48</v>
      </c>
    </row>
    <row r="6062" spans="1:4" ht="13.5" x14ac:dyDescent="0.25">
      <c r="A6062" s="58">
        <v>100735</v>
      </c>
      <c r="B6062" s="58" t="s">
        <v>12244</v>
      </c>
      <c r="C6062" s="58" t="s">
        <v>6914</v>
      </c>
      <c r="D6062" s="60">
        <v>9.16</v>
      </c>
    </row>
    <row r="6063" spans="1:4" ht="13.5" x14ac:dyDescent="0.25">
      <c r="A6063" s="58">
        <v>100736</v>
      </c>
      <c r="B6063" s="58" t="s">
        <v>12245</v>
      </c>
      <c r="C6063" s="58" t="s">
        <v>6914</v>
      </c>
      <c r="D6063" s="60">
        <v>11.95</v>
      </c>
    </row>
    <row r="6064" spans="1:4" ht="13.5" x14ac:dyDescent="0.25">
      <c r="A6064" s="58">
        <v>100739</v>
      </c>
      <c r="B6064" s="58" t="s">
        <v>12246</v>
      </c>
      <c r="C6064" s="58" t="s">
        <v>6914</v>
      </c>
      <c r="D6064" s="60">
        <v>9.9600000000000009</v>
      </c>
    </row>
    <row r="6065" spans="1:4" ht="13.5" x14ac:dyDescent="0.25">
      <c r="A6065" s="58">
        <v>100740</v>
      </c>
      <c r="B6065" s="58" t="s">
        <v>12247</v>
      </c>
      <c r="C6065" s="58" t="s">
        <v>6914</v>
      </c>
      <c r="D6065" s="60">
        <v>9.7899999999999991</v>
      </c>
    </row>
    <row r="6066" spans="1:4" ht="13.5" x14ac:dyDescent="0.25">
      <c r="A6066" s="58">
        <v>100741</v>
      </c>
      <c r="B6066" s="58" t="s">
        <v>12248</v>
      </c>
      <c r="C6066" s="58" t="s">
        <v>6914</v>
      </c>
      <c r="D6066" s="60">
        <v>21.14</v>
      </c>
    </row>
    <row r="6067" spans="1:4" ht="13.5" x14ac:dyDescent="0.25">
      <c r="A6067" s="58">
        <v>100742</v>
      </c>
      <c r="B6067" s="58" t="s">
        <v>12249</v>
      </c>
      <c r="C6067" s="58" t="s">
        <v>6914</v>
      </c>
      <c r="D6067" s="60">
        <v>20.55</v>
      </c>
    </row>
    <row r="6068" spans="1:4" ht="13.5" x14ac:dyDescent="0.25">
      <c r="A6068" s="58">
        <v>100743</v>
      </c>
      <c r="B6068" s="58" t="s">
        <v>12250</v>
      </c>
      <c r="C6068" s="58" t="s">
        <v>6914</v>
      </c>
      <c r="D6068" s="60">
        <v>9.73</v>
      </c>
    </row>
    <row r="6069" spans="1:4" ht="13.5" x14ac:dyDescent="0.25">
      <c r="A6069" s="58">
        <v>100744</v>
      </c>
      <c r="B6069" s="58" t="s">
        <v>12251</v>
      </c>
      <c r="C6069" s="58" t="s">
        <v>6914</v>
      </c>
      <c r="D6069" s="60">
        <v>9.64</v>
      </c>
    </row>
    <row r="6070" spans="1:4" ht="13.5" x14ac:dyDescent="0.25">
      <c r="A6070" s="58">
        <v>100745</v>
      </c>
      <c r="B6070" s="58" t="s">
        <v>12252</v>
      </c>
      <c r="C6070" s="58" t="s">
        <v>6914</v>
      </c>
      <c r="D6070" s="60">
        <v>20.9</v>
      </c>
    </row>
    <row r="6071" spans="1:4" ht="13.5" x14ac:dyDescent="0.25">
      <c r="A6071" s="58">
        <v>100746</v>
      </c>
      <c r="B6071" s="58" t="s">
        <v>12253</v>
      </c>
      <c r="C6071" s="58" t="s">
        <v>6914</v>
      </c>
      <c r="D6071" s="60">
        <v>20.399999999999999</v>
      </c>
    </row>
    <row r="6072" spans="1:4" ht="13.5" x14ac:dyDescent="0.25">
      <c r="A6072" s="58">
        <v>100747</v>
      </c>
      <c r="B6072" s="58" t="s">
        <v>12254</v>
      </c>
      <c r="C6072" s="58" t="s">
        <v>6914</v>
      </c>
      <c r="D6072" s="60">
        <v>9.83</v>
      </c>
    </row>
    <row r="6073" spans="1:4" ht="13.5" x14ac:dyDescent="0.25">
      <c r="A6073" s="58">
        <v>100748</v>
      </c>
      <c r="B6073" s="58" t="s">
        <v>12255</v>
      </c>
      <c r="C6073" s="58" t="s">
        <v>6914</v>
      </c>
      <c r="D6073" s="60">
        <v>9.6999999999999993</v>
      </c>
    </row>
    <row r="6074" spans="1:4" ht="13.5" x14ac:dyDescent="0.25">
      <c r="A6074" s="58">
        <v>100749</v>
      </c>
      <c r="B6074" s="58" t="s">
        <v>12256</v>
      </c>
      <c r="C6074" s="58" t="s">
        <v>6914</v>
      </c>
      <c r="D6074" s="60">
        <v>21</v>
      </c>
    </row>
    <row r="6075" spans="1:4" ht="13.5" x14ac:dyDescent="0.25">
      <c r="A6075" s="58">
        <v>100750</v>
      </c>
      <c r="B6075" s="58" t="s">
        <v>12257</v>
      </c>
      <c r="C6075" s="58" t="s">
        <v>6914</v>
      </c>
      <c r="D6075" s="60">
        <v>20.47</v>
      </c>
    </row>
    <row r="6076" spans="1:4" ht="13.5" x14ac:dyDescent="0.25">
      <c r="A6076" s="58">
        <v>100751</v>
      </c>
      <c r="B6076" s="58" t="s">
        <v>12258</v>
      </c>
      <c r="C6076" s="58" t="s">
        <v>6914</v>
      </c>
      <c r="D6076" s="60">
        <v>37.81</v>
      </c>
    </row>
    <row r="6077" spans="1:4" ht="13.5" x14ac:dyDescent="0.25">
      <c r="A6077" s="58">
        <v>100752</v>
      </c>
      <c r="B6077" s="58" t="s">
        <v>12259</v>
      </c>
      <c r="C6077" s="58" t="s">
        <v>6914</v>
      </c>
      <c r="D6077" s="60">
        <v>42.79</v>
      </c>
    </row>
    <row r="6078" spans="1:4" ht="13.5" x14ac:dyDescent="0.25">
      <c r="A6078" s="58">
        <v>100753</v>
      </c>
      <c r="B6078" s="58" t="s">
        <v>12260</v>
      </c>
      <c r="C6078" s="58" t="s">
        <v>6914</v>
      </c>
      <c r="D6078" s="60">
        <v>18.32</v>
      </c>
    </row>
    <row r="6079" spans="1:4" ht="13.5" x14ac:dyDescent="0.25">
      <c r="A6079" s="58">
        <v>100754</v>
      </c>
      <c r="B6079" s="58" t="s">
        <v>12261</v>
      </c>
      <c r="C6079" s="58" t="s">
        <v>6914</v>
      </c>
      <c r="D6079" s="60">
        <v>23.91</v>
      </c>
    </row>
    <row r="6080" spans="1:4" ht="13.5" x14ac:dyDescent="0.25">
      <c r="A6080" s="58">
        <v>100757</v>
      </c>
      <c r="B6080" s="58" t="s">
        <v>12262</v>
      </c>
      <c r="C6080" s="58" t="s">
        <v>6914</v>
      </c>
      <c r="D6080" s="60">
        <v>42.28</v>
      </c>
    </row>
    <row r="6081" spans="1:4" ht="13.5" x14ac:dyDescent="0.25">
      <c r="A6081" s="58">
        <v>100758</v>
      </c>
      <c r="B6081" s="58" t="s">
        <v>12263</v>
      </c>
      <c r="C6081" s="58" t="s">
        <v>6914</v>
      </c>
      <c r="D6081" s="60">
        <v>41.13</v>
      </c>
    </row>
    <row r="6082" spans="1:4" ht="13.5" x14ac:dyDescent="0.25">
      <c r="A6082" s="58">
        <v>100759</v>
      </c>
      <c r="B6082" s="58" t="s">
        <v>12264</v>
      </c>
      <c r="C6082" s="58" t="s">
        <v>6914</v>
      </c>
      <c r="D6082" s="60">
        <v>41.8</v>
      </c>
    </row>
    <row r="6083" spans="1:4" ht="13.5" x14ac:dyDescent="0.25">
      <c r="A6083" s="58">
        <v>100760</v>
      </c>
      <c r="B6083" s="58" t="s">
        <v>12265</v>
      </c>
      <c r="C6083" s="58" t="s">
        <v>6914</v>
      </c>
      <c r="D6083" s="60">
        <v>40.83</v>
      </c>
    </row>
    <row r="6084" spans="1:4" ht="13.5" x14ac:dyDescent="0.25">
      <c r="A6084" s="58">
        <v>100761</v>
      </c>
      <c r="B6084" s="58" t="s">
        <v>751</v>
      </c>
      <c r="C6084" s="58" t="s">
        <v>6914</v>
      </c>
      <c r="D6084" s="60">
        <v>42</v>
      </c>
    </row>
    <row r="6085" spans="1:4" ht="13.5" x14ac:dyDescent="0.25">
      <c r="A6085" s="58">
        <v>100762</v>
      </c>
      <c r="B6085" s="58" t="s">
        <v>12266</v>
      </c>
      <c r="C6085" s="58" t="s">
        <v>6914</v>
      </c>
      <c r="D6085" s="60">
        <v>40.950000000000003</v>
      </c>
    </row>
    <row r="6086" spans="1:4" ht="13.5" x14ac:dyDescent="0.25">
      <c r="A6086" s="58">
        <v>102488</v>
      </c>
      <c r="B6086" s="58" t="s">
        <v>12267</v>
      </c>
      <c r="C6086" s="58" t="s">
        <v>6914</v>
      </c>
      <c r="D6086" s="60">
        <v>2.83</v>
      </c>
    </row>
    <row r="6087" spans="1:4" ht="13.5" x14ac:dyDescent="0.25">
      <c r="A6087" s="58">
        <v>102489</v>
      </c>
      <c r="B6087" s="58" t="s">
        <v>12268</v>
      </c>
      <c r="C6087" s="58" t="s">
        <v>6914</v>
      </c>
      <c r="D6087" s="60">
        <v>31.42</v>
      </c>
    </row>
    <row r="6088" spans="1:4" ht="13.5" x14ac:dyDescent="0.25">
      <c r="A6088" s="58">
        <v>102491</v>
      </c>
      <c r="B6088" s="58" t="s">
        <v>12269</v>
      </c>
      <c r="C6088" s="58" t="s">
        <v>6914</v>
      </c>
      <c r="D6088" s="60">
        <v>15.45</v>
      </c>
    </row>
    <row r="6089" spans="1:4" ht="13.5" x14ac:dyDescent="0.25">
      <c r="A6089" s="58">
        <v>102492</v>
      </c>
      <c r="B6089" s="58" t="s">
        <v>12270</v>
      </c>
      <c r="C6089" s="58" t="s">
        <v>6914</v>
      </c>
      <c r="D6089" s="60">
        <v>19.64</v>
      </c>
    </row>
    <row r="6090" spans="1:4" ht="13.5" x14ac:dyDescent="0.25">
      <c r="A6090" s="58">
        <v>102494</v>
      </c>
      <c r="B6090" s="58" t="s">
        <v>12271</v>
      </c>
      <c r="C6090" s="58" t="s">
        <v>6914</v>
      </c>
      <c r="D6090" s="60">
        <v>57.79</v>
      </c>
    </row>
    <row r="6091" spans="1:4" ht="13.5" x14ac:dyDescent="0.25">
      <c r="A6091" s="58">
        <v>102496</v>
      </c>
      <c r="B6091" s="58" t="s">
        <v>12272</v>
      </c>
      <c r="C6091" s="58" t="s">
        <v>108</v>
      </c>
      <c r="D6091" s="60">
        <v>11.74</v>
      </c>
    </row>
    <row r="6092" spans="1:4" ht="13.5" x14ac:dyDescent="0.25">
      <c r="A6092" s="58">
        <v>102497</v>
      </c>
      <c r="B6092" s="58" t="s">
        <v>12273</v>
      </c>
      <c r="C6092" s="58" t="s">
        <v>108</v>
      </c>
      <c r="D6092" s="60">
        <v>4.21</v>
      </c>
    </row>
    <row r="6093" spans="1:4" ht="13.5" x14ac:dyDescent="0.25">
      <c r="A6093" s="58">
        <v>102498</v>
      </c>
      <c r="B6093" s="58" t="s">
        <v>12274</v>
      </c>
      <c r="C6093" s="58" t="s">
        <v>108</v>
      </c>
      <c r="D6093" s="60">
        <v>1.3</v>
      </c>
    </row>
    <row r="6094" spans="1:4" ht="13.5" x14ac:dyDescent="0.25">
      <c r="A6094" s="58">
        <v>102499</v>
      </c>
      <c r="B6094" s="58" t="s">
        <v>12275</v>
      </c>
      <c r="C6094" s="58" t="s">
        <v>6914</v>
      </c>
      <c r="D6094" s="60">
        <v>3.1</v>
      </c>
    </row>
    <row r="6095" spans="1:4" ht="13.5" x14ac:dyDescent="0.25">
      <c r="A6095" s="58">
        <v>102500</v>
      </c>
      <c r="B6095" s="58" t="s">
        <v>12276</v>
      </c>
      <c r="C6095" s="58" t="s">
        <v>108</v>
      </c>
      <c r="D6095" s="60">
        <v>3.45</v>
      </c>
    </row>
    <row r="6096" spans="1:4" ht="13.5" x14ac:dyDescent="0.25">
      <c r="A6096" s="58">
        <v>102501</v>
      </c>
      <c r="B6096" s="58" t="s">
        <v>12277</v>
      </c>
      <c r="C6096" s="58" t="s">
        <v>6914</v>
      </c>
      <c r="D6096" s="60">
        <v>19.03</v>
      </c>
    </row>
    <row r="6097" spans="1:4" ht="13.5" x14ac:dyDescent="0.25">
      <c r="A6097" s="58">
        <v>102504</v>
      </c>
      <c r="B6097" s="58" t="s">
        <v>12278</v>
      </c>
      <c r="C6097" s="58" t="s">
        <v>108</v>
      </c>
      <c r="D6097" s="60">
        <v>7.86</v>
      </c>
    </row>
    <row r="6098" spans="1:4" ht="13.5" x14ac:dyDescent="0.25">
      <c r="A6098" s="58">
        <v>102505</v>
      </c>
      <c r="B6098" s="58" t="s">
        <v>12279</v>
      </c>
      <c r="C6098" s="58" t="s">
        <v>108</v>
      </c>
      <c r="D6098" s="60">
        <v>8.2100000000000009</v>
      </c>
    </row>
    <row r="6099" spans="1:4" ht="13.5" x14ac:dyDescent="0.25">
      <c r="A6099" s="58">
        <v>102506</v>
      </c>
      <c r="B6099" s="58" t="s">
        <v>12280</v>
      </c>
      <c r="C6099" s="58" t="s">
        <v>108</v>
      </c>
      <c r="D6099" s="60">
        <v>8.89</v>
      </c>
    </row>
    <row r="6100" spans="1:4" ht="13.5" x14ac:dyDescent="0.25">
      <c r="A6100" s="58">
        <v>102507</v>
      </c>
      <c r="B6100" s="58" t="s">
        <v>12281</v>
      </c>
      <c r="C6100" s="58" t="s">
        <v>108</v>
      </c>
      <c r="D6100" s="60">
        <v>5.52</v>
      </c>
    </row>
    <row r="6101" spans="1:4" ht="13.5" x14ac:dyDescent="0.25">
      <c r="A6101" s="58">
        <v>102508</v>
      </c>
      <c r="B6101" s="58" t="s">
        <v>12282</v>
      </c>
      <c r="C6101" s="58" t="s">
        <v>6914</v>
      </c>
      <c r="D6101" s="60">
        <v>40.18</v>
      </c>
    </row>
    <row r="6102" spans="1:4" ht="13.5" x14ac:dyDescent="0.25">
      <c r="A6102" s="58">
        <v>102509</v>
      </c>
      <c r="B6102" s="58" t="s">
        <v>12283</v>
      </c>
      <c r="C6102" s="58" t="s">
        <v>6914</v>
      </c>
      <c r="D6102" s="60">
        <v>21.13</v>
      </c>
    </row>
    <row r="6103" spans="1:4" ht="13.5" x14ac:dyDescent="0.25">
      <c r="A6103" s="58">
        <v>102512</v>
      </c>
      <c r="B6103" s="58" t="s">
        <v>12284</v>
      </c>
      <c r="C6103" s="58" t="s">
        <v>108</v>
      </c>
      <c r="D6103" s="60">
        <v>4.5199999999999996</v>
      </c>
    </row>
    <row r="6104" spans="1:4" ht="13.5" x14ac:dyDescent="0.25">
      <c r="A6104" s="58">
        <v>102513</v>
      </c>
      <c r="B6104" s="58" t="s">
        <v>12285</v>
      </c>
      <c r="C6104" s="58" t="s">
        <v>6914</v>
      </c>
      <c r="D6104" s="60">
        <v>36.97</v>
      </c>
    </row>
    <row r="6105" spans="1:4" ht="13.5" x14ac:dyDescent="0.25">
      <c r="A6105" s="58">
        <v>102520</v>
      </c>
      <c r="B6105" s="58" t="s">
        <v>12286</v>
      </c>
      <c r="C6105" s="58" t="s">
        <v>6914</v>
      </c>
      <c r="D6105" s="60">
        <v>63.73</v>
      </c>
    </row>
    <row r="6106" spans="1:4" ht="13.5" x14ac:dyDescent="0.25">
      <c r="A6106" s="58">
        <v>101749</v>
      </c>
      <c r="B6106" s="58" t="s">
        <v>12287</v>
      </c>
      <c r="C6106" s="58" t="s">
        <v>6914</v>
      </c>
      <c r="D6106" s="60">
        <v>55.6</v>
      </c>
    </row>
    <row r="6107" spans="1:4" ht="13.5" x14ac:dyDescent="0.25">
      <c r="A6107" s="58">
        <v>101750</v>
      </c>
      <c r="B6107" s="58" t="s">
        <v>12288</v>
      </c>
      <c r="C6107" s="58" t="s">
        <v>6914</v>
      </c>
      <c r="D6107" s="60">
        <v>53.41</v>
      </c>
    </row>
    <row r="6108" spans="1:4" ht="13.5" x14ac:dyDescent="0.25">
      <c r="A6108" s="58">
        <v>101729</v>
      </c>
      <c r="B6108" s="58" t="s">
        <v>12289</v>
      </c>
      <c r="C6108" s="58" t="s">
        <v>6914</v>
      </c>
      <c r="D6108" s="60">
        <v>203.86</v>
      </c>
    </row>
    <row r="6109" spans="1:4" ht="13.5" x14ac:dyDescent="0.25">
      <c r="A6109" s="58">
        <v>101746</v>
      </c>
      <c r="B6109" s="58" t="s">
        <v>12290</v>
      </c>
      <c r="C6109" s="58" t="s">
        <v>6914</v>
      </c>
      <c r="D6109" s="60">
        <v>317.77999999999997</v>
      </c>
    </row>
    <row r="6110" spans="1:4" ht="13.5" x14ac:dyDescent="0.25">
      <c r="A6110" s="58">
        <v>101751</v>
      </c>
      <c r="B6110" s="58" t="s">
        <v>12291</v>
      </c>
      <c r="C6110" s="58" t="s">
        <v>6914</v>
      </c>
      <c r="D6110" s="60">
        <v>208.97</v>
      </c>
    </row>
    <row r="6111" spans="1:4" ht="13.5" x14ac:dyDescent="0.25">
      <c r="A6111" s="58">
        <v>87246</v>
      </c>
      <c r="B6111" s="58" t="s">
        <v>12292</v>
      </c>
      <c r="C6111" s="58" t="s">
        <v>6914</v>
      </c>
      <c r="D6111" s="60">
        <v>75.72</v>
      </c>
    </row>
    <row r="6112" spans="1:4" ht="13.5" x14ac:dyDescent="0.25">
      <c r="A6112" s="58">
        <v>87247</v>
      </c>
      <c r="B6112" s="58" t="s">
        <v>12293</v>
      </c>
      <c r="C6112" s="58" t="s">
        <v>6914</v>
      </c>
      <c r="D6112" s="60">
        <v>69.88</v>
      </c>
    </row>
    <row r="6113" spans="1:4" ht="13.5" x14ac:dyDescent="0.25">
      <c r="A6113" s="58">
        <v>87248</v>
      </c>
      <c r="B6113" s="58" t="s">
        <v>12294</v>
      </c>
      <c r="C6113" s="58" t="s">
        <v>6914</v>
      </c>
      <c r="D6113" s="60">
        <v>64.08</v>
      </c>
    </row>
    <row r="6114" spans="1:4" ht="13.5" x14ac:dyDescent="0.25">
      <c r="A6114" s="58">
        <v>87249</v>
      </c>
      <c r="B6114" s="58" t="s">
        <v>12295</v>
      </c>
      <c r="C6114" s="58" t="s">
        <v>6914</v>
      </c>
      <c r="D6114" s="60">
        <v>80.06</v>
      </c>
    </row>
    <row r="6115" spans="1:4" ht="13.5" x14ac:dyDescent="0.25">
      <c r="A6115" s="58">
        <v>87250</v>
      </c>
      <c r="B6115" s="58" t="s">
        <v>12296</v>
      </c>
      <c r="C6115" s="58" t="s">
        <v>6914</v>
      </c>
      <c r="D6115" s="60">
        <v>71.069999999999993</v>
      </c>
    </row>
    <row r="6116" spans="1:4" ht="13.5" x14ac:dyDescent="0.25">
      <c r="A6116" s="58">
        <v>87251</v>
      </c>
      <c r="B6116" s="58" t="s">
        <v>12297</v>
      </c>
      <c r="C6116" s="58" t="s">
        <v>6914</v>
      </c>
      <c r="D6116" s="60">
        <v>64.290000000000006</v>
      </c>
    </row>
    <row r="6117" spans="1:4" ht="13.5" x14ac:dyDescent="0.25">
      <c r="A6117" s="58">
        <v>87255</v>
      </c>
      <c r="B6117" s="58" t="s">
        <v>12298</v>
      </c>
      <c r="C6117" s="58" t="s">
        <v>6914</v>
      </c>
      <c r="D6117" s="60">
        <v>137.4</v>
      </c>
    </row>
    <row r="6118" spans="1:4" ht="13.5" x14ac:dyDescent="0.25">
      <c r="A6118" s="58">
        <v>87256</v>
      </c>
      <c r="B6118" s="58" t="s">
        <v>12299</v>
      </c>
      <c r="C6118" s="58" t="s">
        <v>6914</v>
      </c>
      <c r="D6118" s="60">
        <v>125.58</v>
      </c>
    </row>
    <row r="6119" spans="1:4" ht="13.5" x14ac:dyDescent="0.25">
      <c r="A6119" s="58">
        <v>87257</v>
      </c>
      <c r="B6119" s="58" t="s">
        <v>12300</v>
      </c>
      <c r="C6119" s="58" t="s">
        <v>6914</v>
      </c>
      <c r="D6119" s="60">
        <v>117.14</v>
      </c>
    </row>
    <row r="6120" spans="1:4" ht="13.5" x14ac:dyDescent="0.25">
      <c r="A6120" s="58">
        <v>87258</v>
      </c>
      <c r="B6120" s="58" t="s">
        <v>12301</v>
      </c>
      <c r="C6120" s="58" t="s">
        <v>6914</v>
      </c>
      <c r="D6120" s="60">
        <v>187.99</v>
      </c>
    </row>
    <row r="6121" spans="1:4" ht="13.5" x14ac:dyDescent="0.25">
      <c r="A6121" s="58">
        <v>87259</v>
      </c>
      <c r="B6121" s="58" t="s">
        <v>12302</v>
      </c>
      <c r="C6121" s="58" t="s">
        <v>6914</v>
      </c>
      <c r="D6121" s="60">
        <v>175.67</v>
      </c>
    </row>
    <row r="6122" spans="1:4" ht="13.5" x14ac:dyDescent="0.25">
      <c r="A6122" s="58">
        <v>87260</v>
      </c>
      <c r="B6122" s="58" t="s">
        <v>12303</v>
      </c>
      <c r="C6122" s="58" t="s">
        <v>6914</v>
      </c>
      <c r="D6122" s="60">
        <v>167.96</v>
      </c>
    </row>
    <row r="6123" spans="1:4" ht="13.5" x14ac:dyDescent="0.25">
      <c r="A6123" s="58">
        <v>87261</v>
      </c>
      <c r="B6123" s="58" t="s">
        <v>12304</v>
      </c>
      <c r="C6123" s="58" t="s">
        <v>6914</v>
      </c>
      <c r="D6123" s="60">
        <v>218</v>
      </c>
    </row>
    <row r="6124" spans="1:4" ht="13.5" x14ac:dyDescent="0.25">
      <c r="A6124" s="58">
        <v>87262</v>
      </c>
      <c r="B6124" s="58" t="s">
        <v>12305</v>
      </c>
      <c r="C6124" s="58" t="s">
        <v>6914</v>
      </c>
      <c r="D6124" s="60">
        <v>203.65</v>
      </c>
    </row>
    <row r="6125" spans="1:4" ht="13.5" x14ac:dyDescent="0.25">
      <c r="A6125" s="58">
        <v>87263</v>
      </c>
      <c r="B6125" s="58" t="s">
        <v>674</v>
      </c>
      <c r="C6125" s="58" t="s">
        <v>6914</v>
      </c>
      <c r="D6125" s="60">
        <v>194.25</v>
      </c>
    </row>
    <row r="6126" spans="1:4" ht="13.5" x14ac:dyDescent="0.25">
      <c r="A6126" s="58">
        <v>89046</v>
      </c>
      <c r="B6126" s="58" t="s">
        <v>12306</v>
      </c>
      <c r="C6126" s="58" t="s">
        <v>6914</v>
      </c>
      <c r="D6126" s="60">
        <v>69.3</v>
      </c>
    </row>
    <row r="6127" spans="1:4" ht="13.5" x14ac:dyDescent="0.25">
      <c r="A6127" s="58">
        <v>89171</v>
      </c>
      <c r="B6127" s="58" t="s">
        <v>170</v>
      </c>
      <c r="C6127" s="58" t="s">
        <v>6914</v>
      </c>
      <c r="D6127" s="60">
        <v>66.650000000000006</v>
      </c>
    </row>
    <row r="6128" spans="1:4" ht="13.5" x14ac:dyDescent="0.25">
      <c r="A6128" s="58">
        <v>93389</v>
      </c>
      <c r="B6128" s="58" t="s">
        <v>12307</v>
      </c>
      <c r="C6128" s="58" t="s">
        <v>6914</v>
      </c>
      <c r="D6128" s="60">
        <v>67.16</v>
      </c>
    </row>
    <row r="6129" spans="1:4" ht="13.5" x14ac:dyDescent="0.25">
      <c r="A6129" s="58">
        <v>93390</v>
      </c>
      <c r="B6129" s="58" t="s">
        <v>12308</v>
      </c>
      <c r="C6129" s="58" t="s">
        <v>6914</v>
      </c>
      <c r="D6129" s="60">
        <v>61.44</v>
      </c>
    </row>
    <row r="6130" spans="1:4" ht="13.5" x14ac:dyDescent="0.25">
      <c r="A6130" s="58">
        <v>93391</v>
      </c>
      <c r="B6130" s="58" t="s">
        <v>12309</v>
      </c>
      <c r="C6130" s="58" t="s">
        <v>6914</v>
      </c>
      <c r="D6130" s="60">
        <v>55.67</v>
      </c>
    </row>
    <row r="6131" spans="1:4" ht="13.5" x14ac:dyDescent="0.25">
      <c r="A6131" s="58">
        <v>104593</v>
      </c>
      <c r="B6131" s="58" t="s">
        <v>12310</v>
      </c>
      <c r="C6131" s="58" t="s">
        <v>6914</v>
      </c>
      <c r="D6131" s="60">
        <v>141.41999999999999</v>
      </c>
    </row>
    <row r="6132" spans="1:4" ht="13.5" x14ac:dyDescent="0.25">
      <c r="A6132" s="58">
        <v>104594</v>
      </c>
      <c r="B6132" s="58" t="s">
        <v>12311</v>
      </c>
      <c r="C6132" s="58" t="s">
        <v>6914</v>
      </c>
      <c r="D6132" s="60">
        <v>128.03</v>
      </c>
    </row>
    <row r="6133" spans="1:4" ht="13.5" x14ac:dyDescent="0.25">
      <c r="A6133" s="58">
        <v>104595</v>
      </c>
      <c r="B6133" s="58" t="s">
        <v>12312</v>
      </c>
      <c r="C6133" s="58" t="s">
        <v>6914</v>
      </c>
      <c r="D6133" s="60">
        <v>117.69</v>
      </c>
    </row>
    <row r="6134" spans="1:4" ht="13.5" x14ac:dyDescent="0.25">
      <c r="A6134" s="58">
        <v>104596</v>
      </c>
      <c r="B6134" s="58" t="s">
        <v>12313</v>
      </c>
      <c r="C6134" s="58" t="s">
        <v>6914</v>
      </c>
      <c r="D6134" s="60">
        <v>223.2</v>
      </c>
    </row>
    <row r="6135" spans="1:4" ht="13.5" x14ac:dyDescent="0.25">
      <c r="A6135" s="58">
        <v>104597</v>
      </c>
      <c r="B6135" s="58" t="s">
        <v>12314</v>
      </c>
      <c r="C6135" s="58" t="s">
        <v>6914</v>
      </c>
      <c r="D6135" s="60">
        <v>206.86</v>
      </c>
    </row>
    <row r="6136" spans="1:4" ht="13.5" x14ac:dyDescent="0.25">
      <c r="A6136" s="58">
        <v>104598</v>
      </c>
      <c r="B6136" s="58" t="s">
        <v>12315</v>
      </c>
      <c r="C6136" s="58" t="s">
        <v>6914</v>
      </c>
      <c r="D6136" s="60">
        <v>195.03</v>
      </c>
    </row>
    <row r="6137" spans="1:4" ht="13.5" x14ac:dyDescent="0.25">
      <c r="A6137" s="58">
        <v>104599</v>
      </c>
      <c r="B6137" s="58" t="s">
        <v>12316</v>
      </c>
      <c r="C6137" s="58" t="s">
        <v>6914</v>
      </c>
      <c r="D6137" s="60">
        <v>87.63</v>
      </c>
    </row>
    <row r="6138" spans="1:4" ht="13.5" x14ac:dyDescent="0.25">
      <c r="A6138" s="58">
        <v>104600</v>
      </c>
      <c r="B6138" s="58" t="s">
        <v>12317</v>
      </c>
      <c r="C6138" s="58" t="s">
        <v>6914</v>
      </c>
      <c r="D6138" s="60">
        <v>78.36</v>
      </c>
    </row>
    <row r="6139" spans="1:4" ht="13.5" x14ac:dyDescent="0.25">
      <c r="A6139" s="58">
        <v>104601</v>
      </c>
      <c r="B6139" s="58" t="s">
        <v>12318</v>
      </c>
      <c r="C6139" s="58" t="s">
        <v>6914</v>
      </c>
      <c r="D6139" s="60">
        <v>74.37</v>
      </c>
    </row>
    <row r="6140" spans="1:4" ht="13.5" x14ac:dyDescent="0.25">
      <c r="A6140" s="58">
        <v>104602</v>
      </c>
      <c r="B6140" s="58" t="s">
        <v>12319</v>
      </c>
      <c r="C6140" s="58" t="s">
        <v>6914</v>
      </c>
      <c r="D6140" s="60">
        <v>65.680000000000007</v>
      </c>
    </row>
    <row r="6141" spans="1:4" ht="13.5" x14ac:dyDescent="0.25">
      <c r="A6141" s="58">
        <v>104603</v>
      </c>
      <c r="B6141" s="58" t="s">
        <v>12320</v>
      </c>
      <c r="C6141" s="58" t="s">
        <v>6914</v>
      </c>
      <c r="D6141" s="60">
        <v>66.31</v>
      </c>
    </row>
    <row r="6142" spans="1:4" ht="13.5" x14ac:dyDescent="0.25">
      <c r="A6142" s="58">
        <v>104604</v>
      </c>
      <c r="B6142" s="58" t="s">
        <v>12321</v>
      </c>
      <c r="C6142" s="58" t="s">
        <v>6914</v>
      </c>
      <c r="D6142" s="60">
        <v>57.78</v>
      </c>
    </row>
    <row r="6143" spans="1:4" ht="13.5" x14ac:dyDescent="0.25">
      <c r="A6143" s="58">
        <v>104605</v>
      </c>
      <c r="B6143" s="58" t="s">
        <v>12322</v>
      </c>
      <c r="C6143" s="58" t="s">
        <v>6914</v>
      </c>
      <c r="D6143" s="60">
        <v>105.24</v>
      </c>
    </row>
    <row r="6144" spans="1:4" ht="13.5" x14ac:dyDescent="0.25">
      <c r="A6144" s="58">
        <v>104606</v>
      </c>
      <c r="B6144" s="58" t="s">
        <v>12323</v>
      </c>
      <c r="C6144" s="58" t="s">
        <v>6914</v>
      </c>
      <c r="D6144" s="60">
        <v>78.209999999999994</v>
      </c>
    </row>
    <row r="6145" spans="1:4" ht="13.5" x14ac:dyDescent="0.25">
      <c r="A6145" s="58">
        <v>104607</v>
      </c>
      <c r="B6145" s="58" t="s">
        <v>12324</v>
      </c>
      <c r="C6145" s="58" t="s">
        <v>6914</v>
      </c>
      <c r="D6145" s="60">
        <v>67.48</v>
      </c>
    </row>
    <row r="6146" spans="1:4" ht="13.5" x14ac:dyDescent="0.25">
      <c r="A6146" s="58">
        <v>104608</v>
      </c>
      <c r="B6146" s="58" t="s">
        <v>12325</v>
      </c>
      <c r="C6146" s="58" t="s">
        <v>6914</v>
      </c>
      <c r="D6146" s="60">
        <v>227.32</v>
      </c>
    </row>
    <row r="6147" spans="1:4" ht="13.5" x14ac:dyDescent="0.25">
      <c r="A6147" s="58">
        <v>104609</v>
      </c>
      <c r="B6147" s="58" t="s">
        <v>12326</v>
      </c>
      <c r="C6147" s="58" t="s">
        <v>6914</v>
      </c>
      <c r="D6147" s="60">
        <v>186.8</v>
      </c>
    </row>
    <row r="6148" spans="1:4" ht="13.5" x14ac:dyDescent="0.25">
      <c r="A6148" s="58">
        <v>104610</v>
      </c>
      <c r="B6148" s="58" t="s">
        <v>12327</v>
      </c>
      <c r="C6148" s="58" t="s">
        <v>6914</v>
      </c>
      <c r="D6148" s="60">
        <v>172.93</v>
      </c>
    </row>
    <row r="6149" spans="1:4" ht="13.5" x14ac:dyDescent="0.25">
      <c r="A6149" s="58">
        <v>98671</v>
      </c>
      <c r="B6149" s="58" t="s">
        <v>12328</v>
      </c>
      <c r="C6149" s="58" t="s">
        <v>6914</v>
      </c>
      <c r="D6149" s="60">
        <v>490.42</v>
      </c>
    </row>
    <row r="6150" spans="1:4" ht="13.5" x14ac:dyDescent="0.25">
      <c r="A6150" s="58">
        <v>98672</v>
      </c>
      <c r="B6150" s="58" t="s">
        <v>12329</v>
      </c>
      <c r="C6150" s="58" t="s">
        <v>6914</v>
      </c>
      <c r="D6150" s="60">
        <v>529.14</v>
      </c>
    </row>
    <row r="6151" spans="1:4" ht="13.5" x14ac:dyDescent="0.25">
      <c r="A6151" s="58">
        <v>98678</v>
      </c>
      <c r="B6151" s="58" t="s">
        <v>12330</v>
      </c>
      <c r="C6151" s="58" t="s">
        <v>6914</v>
      </c>
      <c r="D6151" s="60">
        <v>450.58</v>
      </c>
    </row>
    <row r="6152" spans="1:4" ht="13.5" x14ac:dyDescent="0.25">
      <c r="A6152" s="58">
        <v>98679</v>
      </c>
      <c r="B6152" s="58" t="s">
        <v>229</v>
      </c>
      <c r="C6152" s="58" t="s">
        <v>6914</v>
      </c>
      <c r="D6152" s="60">
        <v>36.880000000000003</v>
      </c>
    </row>
    <row r="6153" spans="1:4" ht="13.5" x14ac:dyDescent="0.25">
      <c r="A6153" s="58">
        <v>98680</v>
      </c>
      <c r="B6153" s="58" t="s">
        <v>12331</v>
      </c>
      <c r="C6153" s="58" t="s">
        <v>6914</v>
      </c>
      <c r="D6153" s="60">
        <v>47.17</v>
      </c>
    </row>
    <row r="6154" spans="1:4" ht="13.5" x14ac:dyDescent="0.25">
      <c r="A6154" s="58">
        <v>98681</v>
      </c>
      <c r="B6154" s="58" t="s">
        <v>12332</v>
      </c>
      <c r="C6154" s="58" t="s">
        <v>6914</v>
      </c>
      <c r="D6154" s="60">
        <v>34.69</v>
      </c>
    </row>
    <row r="6155" spans="1:4" ht="13.5" x14ac:dyDescent="0.25">
      <c r="A6155" s="58">
        <v>98682</v>
      </c>
      <c r="B6155" s="58" t="s">
        <v>12333</v>
      </c>
      <c r="C6155" s="58" t="s">
        <v>6914</v>
      </c>
      <c r="D6155" s="60">
        <v>44.98</v>
      </c>
    </row>
    <row r="6156" spans="1:4" ht="13.5" x14ac:dyDescent="0.25">
      <c r="A6156" s="58">
        <v>98685</v>
      </c>
      <c r="B6156" s="58" t="s">
        <v>12334</v>
      </c>
      <c r="C6156" s="58" t="s">
        <v>108</v>
      </c>
      <c r="D6156" s="60">
        <v>88.35</v>
      </c>
    </row>
    <row r="6157" spans="1:4" ht="13.5" x14ac:dyDescent="0.25">
      <c r="A6157" s="58">
        <v>98686</v>
      </c>
      <c r="B6157" s="58" t="s">
        <v>12335</v>
      </c>
      <c r="C6157" s="58" t="s">
        <v>108</v>
      </c>
      <c r="D6157" s="60">
        <v>35.549999999999997</v>
      </c>
    </row>
    <row r="6158" spans="1:4" ht="13.5" x14ac:dyDescent="0.25">
      <c r="A6158" s="58">
        <v>98688</v>
      </c>
      <c r="B6158" s="58" t="s">
        <v>12336</v>
      </c>
      <c r="C6158" s="58" t="s">
        <v>108</v>
      </c>
      <c r="D6158" s="60">
        <v>88.72</v>
      </c>
    </row>
    <row r="6159" spans="1:4" ht="13.5" x14ac:dyDescent="0.25">
      <c r="A6159" s="58">
        <v>98689</v>
      </c>
      <c r="B6159" s="58" t="s">
        <v>691</v>
      </c>
      <c r="C6159" s="58" t="s">
        <v>108</v>
      </c>
      <c r="D6159" s="60">
        <v>124.04</v>
      </c>
    </row>
    <row r="6160" spans="1:4" ht="13.5" x14ac:dyDescent="0.25">
      <c r="A6160" s="58">
        <v>101090</v>
      </c>
      <c r="B6160" s="58" t="s">
        <v>12337</v>
      </c>
      <c r="C6160" s="58" t="s">
        <v>6914</v>
      </c>
      <c r="D6160" s="60">
        <v>223.99</v>
      </c>
    </row>
    <row r="6161" spans="1:4" ht="13.5" x14ac:dyDescent="0.25">
      <c r="A6161" s="58">
        <v>101091</v>
      </c>
      <c r="B6161" s="58" t="s">
        <v>12338</v>
      </c>
      <c r="C6161" s="58" t="s">
        <v>6914</v>
      </c>
      <c r="D6161" s="60">
        <v>131.24</v>
      </c>
    </row>
    <row r="6162" spans="1:4" ht="13.5" x14ac:dyDescent="0.25">
      <c r="A6162" s="58">
        <v>101725</v>
      </c>
      <c r="B6162" s="58" t="s">
        <v>12339</v>
      </c>
      <c r="C6162" s="58" t="s">
        <v>6914</v>
      </c>
      <c r="D6162" s="60">
        <v>236.1</v>
      </c>
    </row>
    <row r="6163" spans="1:4" ht="13.5" x14ac:dyDescent="0.25">
      <c r="A6163" s="58">
        <v>101726</v>
      </c>
      <c r="B6163" s="58" t="s">
        <v>12340</v>
      </c>
      <c r="C6163" s="58" t="s">
        <v>6914</v>
      </c>
      <c r="D6163" s="60">
        <v>163.81</v>
      </c>
    </row>
    <row r="6164" spans="1:4" ht="13.5" x14ac:dyDescent="0.25">
      <c r="A6164" s="58">
        <v>101731</v>
      </c>
      <c r="B6164" s="58" t="s">
        <v>12341</v>
      </c>
      <c r="C6164" s="58" t="s">
        <v>6914</v>
      </c>
      <c r="D6164" s="60">
        <v>321.98</v>
      </c>
    </row>
    <row r="6165" spans="1:4" ht="13.5" x14ac:dyDescent="0.25">
      <c r="A6165" s="58">
        <v>101732</v>
      </c>
      <c r="B6165" s="58" t="s">
        <v>12342</v>
      </c>
      <c r="C6165" s="58" t="s">
        <v>6914</v>
      </c>
      <c r="D6165" s="60">
        <v>95.36</v>
      </c>
    </row>
    <row r="6166" spans="1:4" ht="13.5" x14ac:dyDescent="0.25">
      <c r="A6166" s="58">
        <v>101094</v>
      </c>
      <c r="B6166" s="58" t="s">
        <v>723</v>
      </c>
      <c r="C6166" s="58" t="s">
        <v>108</v>
      </c>
      <c r="D6166" s="60">
        <v>191.75</v>
      </c>
    </row>
    <row r="6167" spans="1:4" ht="13.5" x14ac:dyDescent="0.25">
      <c r="A6167" s="58">
        <v>101727</v>
      </c>
      <c r="B6167" s="58" t="s">
        <v>679</v>
      </c>
      <c r="C6167" s="58" t="s">
        <v>6914</v>
      </c>
      <c r="D6167" s="60">
        <v>229.7</v>
      </c>
    </row>
    <row r="6168" spans="1:4" ht="13.5" x14ac:dyDescent="0.25">
      <c r="A6168" s="58">
        <v>101733</v>
      </c>
      <c r="B6168" s="58" t="s">
        <v>12343</v>
      </c>
      <c r="C6168" s="58" t="s">
        <v>6914</v>
      </c>
      <c r="D6168" s="60">
        <v>306.42</v>
      </c>
    </row>
    <row r="6169" spans="1:4" ht="13.5" x14ac:dyDescent="0.25">
      <c r="A6169" s="58">
        <v>101734</v>
      </c>
      <c r="B6169" s="58" t="s">
        <v>12344</v>
      </c>
      <c r="C6169" s="58" t="s">
        <v>6914</v>
      </c>
      <c r="D6169" s="60">
        <v>471.39</v>
      </c>
    </row>
    <row r="6170" spans="1:4" ht="13.5" x14ac:dyDescent="0.25">
      <c r="A6170" s="58">
        <v>101735</v>
      </c>
      <c r="B6170" s="58" t="s">
        <v>12345</v>
      </c>
      <c r="C6170" s="58" t="s">
        <v>6914</v>
      </c>
      <c r="D6170" s="60">
        <v>483.35</v>
      </c>
    </row>
    <row r="6171" spans="1:4" ht="13.5" x14ac:dyDescent="0.25">
      <c r="A6171" s="58">
        <v>101736</v>
      </c>
      <c r="B6171" s="58" t="s">
        <v>12346</v>
      </c>
      <c r="C6171" s="58" t="s">
        <v>6914</v>
      </c>
      <c r="D6171" s="60">
        <v>107.04</v>
      </c>
    </row>
    <row r="6172" spans="1:4" ht="13.5" x14ac:dyDescent="0.25">
      <c r="A6172" s="58">
        <v>101737</v>
      </c>
      <c r="B6172" s="58" t="s">
        <v>12347</v>
      </c>
      <c r="C6172" s="58" t="s">
        <v>6914</v>
      </c>
      <c r="D6172" s="60">
        <v>130.71</v>
      </c>
    </row>
    <row r="6173" spans="1:4" ht="13.5" x14ac:dyDescent="0.25">
      <c r="A6173" s="58">
        <v>101748</v>
      </c>
      <c r="B6173" s="58" t="s">
        <v>12348</v>
      </c>
      <c r="C6173" s="58" t="s">
        <v>6914</v>
      </c>
      <c r="D6173" s="60">
        <v>2.86</v>
      </c>
    </row>
    <row r="6174" spans="1:4" ht="13.5" x14ac:dyDescent="0.25">
      <c r="A6174" s="58">
        <v>104162</v>
      </c>
      <c r="B6174" s="58" t="s">
        <v>12349</v>
      </c>
      <c r="C6174" s="58" t="s">
        <v>6914</v>
      </c>
      <c r="D6174" s="60">
        <v>84.02</v>
      </c>
    </row>
    <row r="6175" spans="1:4" ht="13.5" x14ac:dyDescent="0.25">
      <c r="A6175" s="58">
        <v>101092</v>
      </c>
      <c r="B6175" s="58" t="s">
        <v>12350</v>
      </c>
      <c r="C6175" s="58" t="s">
        <v>6914</v>
      </c>
      <c r="D6175" s="60">
        <v>499.08</v>
      </c>
    </row>
    <row r="6176" spans="1:4" ht="13.5" x14ac:dyDescent="0.25">
      <c r="A6176" s="58">
        <v>101093</v>
      </c>
      <c r="B6176" s="58" t="s">
        <v>12351</v>
      </c>
      <c r="C6176" s="58" t="s">
        <v>6914</v>
      </c>
      <c r="D6176" s="60">
        <v>537.79999999999995</v>
      </c>
    </row>
    <row r="6177" spans="1:4" ht="13.5" x14ac:dyDescent="0.25">
      <c r="A6177" s="58">
        <v>98695</v>
      </c>
      <c r="B6177" s="58" t="s">
        <v>12352</v>
      </c>
      <c r="C6177" s="58" t="s">
        <v>108</v>
      </c>
      <c r="D6177" s="60">
        <v>91.88</v>
      </c>
    </row>
    <row r="6178" spans="1:4" ht="13.5" x14ac:dyDescent="0.25">
      <c r="A6178" s="58">
        <v>98697</v>
      </c>
      <c r="B6178" s="58" t="s">
        <v>12353</v>
      </c>
      <c r="C6178" s="58" t="s">
        <v>108</v>
      </c>
      <c r="D6178" s="60">
        <v>61.24</v>
      </c>
    </row>
    <row r="6179" spans="1:4" ht="13.5" x14ac:dyDescent="0.25">
      <c r="A6179" s="58">
        <v>101738</v>
      </c>
      <c r="B6179" s="58" t="s">
        <v>12354</v>
      </c>
      <c r="C6179" s="58" t="s">
        <v>108</v>
      </c>
      <c r="D6179" s="60">
        <v>28.12</v>
      </c>
    </row>
    <row r="6180" spans="1:4" ht="13.5" x14ac:dyDescent="0.25">
      <c r="A6180" s="58">
        <v>101739</v>
      </c>
      <c r="B6180" s="58" t="s">
        <v>12355</v>
      </c>
      <c r="C6180" s="58" t="s">
        <v>108</v>
      </c>
      <c r="D6180" s="60">
        <v>30.61</v>
      </c>
    </row>
    <row r="6181" spans="1:4" ht="13.5" x14ac:dyDescent="0.25">
      <c r="A6181" s="58">
        <v>88648</v>
      </c>
      <c r="B6181" s="58" t="s">
        <v>12356</v>
      </c>
      <c r="C6181" s="58" t="s">
        <v>108</v>
      </c>
      <c r="D6181" s="60">
        <v>8.57</v>
      </c>
    </row>
    <row r="6182" spans="1:4" ht="13.5" x14ac:dyDescent="0.25">
      <c r="A6182" s="58">
        <v>88649</v>
      </c>
      <c r="B6182" s="58" t="s">
        <v>12357</v>
      </c>
      <c r="C6182" s="58" t="s">
        <v>108</v>
      </c>
      <c r="D6182" s="60">
        <v>9.94</v>
      </c>
    </row>
    <row r="6183" spans="1:4" ht="13.5" x14ac:dyDescent="0.25">
      <c r="A6183" s="58">
        <v>88650</v>
      </c>
      <c r="B6183" s="58" t="s">
        <v>12358</v>
      </c>
      <c r="C6183" s="58" t="s">
        <v>108</v>
      </c>
      <c r="D6183" s="60">
        <v>21.05</v>
      </c>
    </row>
    <row r="6184" spans="1:4" ht="13.5" x14ac:dyDescent="0.25">
      <c r="A6184" s="58">
        <v>96467</v>
      </c>
      <c r="B6184" s="58" t="s">
        <v>12359</v>
      </c>
      <c r="C6184" s="58" t="s">
        <v>108</v>
      </c>
      <c r="D6184" s="60">
        <v>7.59</v>
      </c>
    </row>
    <row r="6185" spans="1:4" ht="13.5" x14ac:dyDescent="0.25">
      <c r="A6185" s="58">
        <v>101740</v>
      </c>
      <c r="B6185" s="58" t="s">
        <v>12360</v>
      </c>
      <c r="C6185" s="58" t="s">
        <v>108</v>
      </c>
      <c r="D6185" s="60">
        <v>43.12</v>
      </c>
    </row>
    <row r="6186" spans="1:4" ht="13.5" x14ac:dyDescent="0.25">
      <c r="A6186" s="58">
        <v>101741</v>
      </c>
      <c r="B6186" s="58" t="s">
        <v>12361</v>
      </c>
      <c r="C6186" s="58" t="s">
        <v>108</v>
      </c>
      <c r="D6186" s="60">
        <v>19.46</v>
      </c>
    </row>
    <row r="6187" spans="1:4" ht="13.5" x14ac:dyDescent="0.25">
      <c r="A6187" s="58">
        <v>94990</v>
      </c>
      <c r="B6187" s="58" t="s">
        <v>686</v>
      </c>
      <c r="C6187" s="58" t="s">
        <v>7984</v>
      </c>
      <c r="D6187" s="60">
        <v>875.97</v>
      </c>
    </row>
    <row r="6188" spans="1:4" ht="13.5" x14ac:dyDescent="0.25">
      <c r="A6188" s="58">
        <v>94991</v>
      </c>
      <c r="B6188" s="58" t="s">
        <v>1038</v>
      </c>
      <c r="C6188" s="58" t="s">
        <v>7984</v>
      </c>
      <c r="D6188" s="60">
        <v>672.12</v>
      </c>
    </row>
    <row r="6189" spans="1:4" ht="13.5" x14ac:dyDescent="0.25">
      <c r="A6189" s="58">
        <v>94992</v>
      </c>
      <c r="B6189" s="58" t="s">
        <v>12362</v>
      </c>
      <c r="C6189" s="58" t="s">
        <v>6914</v>
      </c>
      <c r="D6189" s="60">
        <v>99.34</v>
      </c>
    </row>
    <row r="6190" spans="1:4" ht="13.5" x14ac:dyDescent="0.25">
      <c r="A6190" s="58">
        <v>94993</v>
      </c>
      <c r="B6190" s="58" t="s">
        <v>12363</v>
      </c>
      <c r="C6190" s="58" t="s">
        <v>6914</v>
      </c>
      <c r="D6190" s="60">
        <v>87.1</v>
      </c>
    </row>
    <row r="6191" spans="1:4" ht="13.5" x14ac:dyDescent="0.25">
      <c r="A6191" s="58">
        <v>94994</v>
      </c>
      <c r="B6191" s="58" t="s">
        <v>12364</v>
      </c>
      <c r="C6191" s="58" t="s">
        <v>6914</v>
      </c>
      <c r="D6191" s="60">
        <v>117.07</v>
      </c>
    </row>
    <row r="6192" spans="1:4" ht="13.5" x14ac:dyDescent="0.25">
      <c r="A6192" s="58">
        <v>94995</v>
      </c>
      <c r="B6192" s="58" t="s">
        <v>12365</v>
      </c>
      <c r="C6192" s="58" t="s">
        <v>6914</v>
      </c>
      <c r="D6192" s="60">
        <v>100.77</v>
      </c>
    </row>
    <row r="6193" spans="1:4" ht="13.5" x14ac:dyDescent="0.25">
      <c r="A6193" s="58">
        <v>101747</v>
      </c>
      <c r="B6193" s="58" t="s">
        <v>12366</v>
      </c>
      <c r="C6193" s="58" t="s">
        <v>6914</v>
      </c>
      <c r="D6193" s="60">
        <v>93.04</v>
      </c>
    </row>
    <row r="6194" spans="1:4" ht="13.5" x14ac:dyDescent="0.25">
      <c r="A6194" s="58">
        <v>87620</v>
      </c>
      <c r="B6194" s="58" t="s">
        <v>1029</v>
      </c>
      <c r="C6194" s="58" t="s">
        <v>6914</v>
      </c>
      <c r="D6194" s="60">
        <v>31.66</v>
      </c>
    </row>
    <row r="6195" spans="1:4" ht="13.5" x14ac:dyDescent="0.25">
      <c r="A6195" s="58">
        <v>87622</v>
      </c>
      <c r="B6195" s="58" t="s">
        <v>12367</v>
      </c>
      <c r="C6195" s="58" t="s">
        <v>6914</v>
      </c>
      <c r="D6195" s="60">
        <v>34.380000000000003</v>
      </c>
    </row>
    <row r="6196" spans="1:4" ht="13.5" x14ac:dyDescent="0.25">
      <c r="A6196" s="58">
        <v>87623</v>
      </c>
      <c r="B6196" s="58" t="s">
        <v>12368</v>
      </c>
      <c r="C6196" s="58" t="s">
        <v>6914</v>
      </c>
      <c r="D6196" s="60">
        <v>64.349999999999994</v>
      </c>
    </row>
    <row r="6197" spans="1:4" ht="13.5" x14ac:dyDescent="0.25">
      <c r="A6197" s="58">
        <v>87624</v>
      </c>
      <c r="B6197" s="58" t="s">
        <v>12368</v>
      </c>
      <c r="C6197" s="58" t="s">
        <v>6914</v>
      </c>
      <c r="D6197" s="60">
        <v>69.69</v>
      </c>
    </row>
    <row r="6198" spans="1:4" ht="13.5" x14ac:dyDescent="0.25">
      <c r="A6198" s="58">
        <v>87630</v>
      </c>
      <c r="B6198" s="58" t="s">
        <v>669</v>
      </c>
      <c r="C6198" s="58" t="s">
        <v>6914</v>
      </c>
      <c r="D6198" s="60">
        <v>40.68</v>
      </c>
    </row>
    <row r="6199" spans="1:4" ht="13.5" x14ac:dyDescent="0.25">
      <c r="A6199" s="58">
        <v>87632</v>
      </c>
      <c r="B6199" s="58" t="s">
        <v>12369</v>
      </c>
      <c r="C6199" s="58" t="s">
        <v>6914</v>
      </c>
      <c r="D6199" s="60">
        <v>44.46</v>
      </c>
    </row>
    <row r="6200" spans="1:4" ht="13.5" x14ac:dyDescent="0.25">
      <c r="A6200" s="58">
        <v>87633</v>
      </c>
      <c r="B6200" s="58" t="s">
        <v>12370</v>
      </c>
      <c r="C6200" s="58" t="s">
        <v>6914</v>
      </c>
      <c r="D6200" s="60">
        <v>86.13</v>
      </c>
    </row>
    <row r="6201" spans="1:4" ht="13.5" x14ac:dyDescent="0.25">
      <c r="A6201" s="58">
        <v>87634</v>
      </c>
      <c r="B6201" s="58" t="s">
        <v>12371</v>
      </c>
      <c r="C6201" s="58" t="s">
        <v>6914</v>
      </c>
      <c r="D6201" s="60">
        <v>93.56</v>
      </c>
    </row>
    <row r="6202" spans="1:4" ht="13.5" x14ac:dyDescent="0.25">
      <c r="A6202" s="58">
        <v>87640</v>
      </c>
      <c r="B6202" s="58" t="s">
        <v>12372</v>
      </c>
      <c r="C6202" s="58" t="s">
        <v>6914</v>
      </c>
      <c r="D6202" s="60">
        <v>48.07</v>
      </c>
    </row>
    <row r="6203" spans="1:4" ht="13.5" x14ac:dyDescent="0.25">
      <c r="A6203" s="58">
        <v>87642</v>
      </c>
      <c r="B6203" s="58" t="s">
        <v>12373</v>
      </c>
      <c r="C6203" s="58" t="s">
        <v>6914</v>
      </c>
      <c r="D6203" s="60">
        <v>52.72</v>
      </c>
    </row>
    <row r="6204" spans="1:4" ht="13.5" x14ac:dyDescent="0.25">
      <c r="A6204" s="58">
        <v>87643</v>
      </c>
      <c r="B6204" s="58" t="s">
        <v>12374</v>
      </c>
      <c r="C6204" s="58" t="s">
        <v>6914</v>
      </c>
      <c r="D6204" s="60">
        <v>103.97</v>
      </c>
    </row>
    <row r="6205" spans="1:4" ht="13.5" x14ac:dyDescent="0.25">
      <c r="A6205" s="58">
        <v>87644</v>
      </c>
      <c r="B6205" s="58" t="s">
        <v>12375</v>
      </c>
      <c r="C6205" s="58" t="s">
        <v>6914</v>
      </c>
      <c r="D6205" s="60">
        <v>113.1</v>
      </c>
    </row>
    <row r="6206" spans="1:4" ht="13.5" x14ac:dyDescent="0.25">
      <c r="A6206" s="58">
        <v>87680</v>
      </c>
      <c r="B6206" s="58" t="s">
        <v>12376</v>
      </c>
      <c r="C6206" s="58" t="s">
        <v>6914</v>
      </c>
      <c r="D6206" s="60">
        <v>42.89</v>
      </c>
    </row>
    <row r="6207" spans="1:4" ht="13.5" x14ac:dyDescent="0.25">
      <c r="A6207" s="58">
        <v>87682</v>
      </c>
      <c r="B6207" s="58" t="s">
        <v>12377</v>
      </c>
      <c r="C6207" s="58" t="s">
        <v>6914</v>
      </c>
      <c r="D6207" s="60">
        <v>47.54</v>
      </c>
    </row>
    <row r="6208" spans="1:4" ht="13.5" x14ac:dyDescent="0.25">
      <c r="A6208" s="58">
        <v>87683</v>
      </c>
      <c r="B6208" s="58" t="s">
        <v>12378</v>
      </c>
      <c r="C6208" s="58" t="s">
        <v>6914</v>
      </c>
      <c r="D6208" s="60">
        <v>98.79</v>
      </c>
    </row>
    <row r="6209" spans="1:4" ht="13.5" x14ac:dyDescent="0.25">
      <c r="A6209" s="58">
        <v>87684</v>
      </c>
      <c r="B6209" s="58" t="s">
        <v>12379</v>
      </c>
      <c r="C6209" s="58" t="s">
        <v>6914</v>
      </c>
      <c r="D6209" s="60">
        <v>107.92</v>
      </c>
    </row>
    <row r="6210" spans="1:4" ht="13.5" x14ac:dyDescent="0.25">
      <c r="A6210" s="58">
        <v>87690</v>
      </c>
      <c r="B6210" s="58" t="s">
        <v>12380</v>
      </c>
      <c r="C6210" s="58" t="s">
        <v>6914</v>
      </c>
      <c r="D6210" s="60">
        <v>49.16</v>
      </c>
    </row>
    <row r="6211" spans="1:4" ht="13.5" x14ac:dyDescent="0.25">
      <c r="A6211" s="58">
        <v>87692</v>
      </c>
      <c r="B6211" s="58" t="s">
        <v>12381</v>
      </c>
      <c r="C6211" s="58" t="s">
        <v>6914</v>
      </c>
      <c r="D6211" s="60">
        <v>54.48</v>
      </c>
    </row>
    <row r="6212" spans="1:4" ht="13.5" x14ac:dyDescent="0.25">
      <c r="A6212" s="58">
        <v>87693</v>
      </c>
      <c r="B6212" s="58" t="s">
        <v>12382</v>
      </c>
      <c r="C6212" s="58" t="s">
        <v>6914</v>
      </c>
      <c r="D6212" s="60">
        <v>113.17</v>
      </c>
    </row>
    <row r="6213" spans="1:4" ht="13.5" x14ac:dyDescent="0.25">
      <c r="A6213" s="58">
        <v>87694</v>
      </c>
      <c r="B6213" s="58" t="s">
        <v>12383</v>
      </c>
      <c r="C6213" s="58" t="s">
        <v>6914</v>
      </c>
      <c r="D6213" s="60">
        <v>123.63</v>
      </c>
    </row>
    <row r="6214" spans="1:4" ht="13.5" x14ac:dyDescent="0.25">
      <c r="A6214" s="58">
        <v>87700</v>
      </c>
      <c r="B6214" s="58" t="s">
        <v>12384</v>
      </c>
      <c r="C6214" s="58" t="s">
        <v>6914</v>
      </c>
      <c r="D6214" s="60">
        <v>53.18</v>
      </c>
    </row>
    <row r="6215" spans="1:4" ht="13.5" x14ac:dyDescent="0.25">
      <c r="A6215" s="58">
        <v>87702</v>
      </c>
      <c r="B6215" s="58" t="s">
        <v>12385</v>
      </c>
      <c r="C6215" s="58" t="s">
        <v>6914</v>
      </c>
      <c r="D6215" s="60">
        <v>58.98</v>
      </c>
    </row>
    <row r="6216" spans="1:4" ht="13.5" x14ac:dyDescent="0.25">
      <c r="A6216" s="58">
        <v>87703</v>
      </c>
      <c r="B6216" s="58" t="s">
        <v>12386</v>
      </c>
      <c r="C6216" s="58" t="s">
        <v>6914</v>
      </c>
      <c r="D6216" s="60">
        <v>122.89</v>
      </c>
    </row>
    <row r="6217" spans="1:4" ht="13.5" x14ac:dyDescent="0.25">
      <c r="A6217" s="58">
        <v>87704</v>
      </c>
      <c r="B6217" s="58" t="s">
        <v>12387</v>
      </c>
      <c r="C6217" s="58" t="s">
        <v>6914</v>
      </c>
      <c r="D6217" s="60">
        <v>134.28</v>
      </c>
    </row>
    <row r="6218" spans="1:4" ht="13.5" x14ac:dyDescent="0.25">
      <c r="A6218" s="58">
        <v>87735</v>
      </c>
      <c r="B6218" s="58" t="s">
        <v>12388</v>
      </c>
      <c r="C6218" s="58" t="s">
        <v>6914</v>
      </c>
      <c r="D6218" s="60">
        <v>41.2</v>
      </c>
    </row>
    <row r="6219" spans="1:4" ht="13.5" x14ac:dyDescent="0.25">
      <c r="A6219" s="58">
        <v>87737</v>
      </c>
      <c r="B6219" s="58" t="s">
        <v>12389</v>
      </c>
      <c r="C6219" s="58" t="s">
        <v>6914</v>
      </c>
      <c r="D6219" s="60">
        <v>43.92</v>
      </c>
    </row>
    <row r="6220" spans="1:4" ht="13.5" x14ac:dyDescent="0.25">
      <c r="A6220" s="58">
        <v>87738</v>
      </c>
      <c r="B6220" s="58" t="s">
        <v>12390</v>
      </c>
      <c r="C6220" s="58" t="s">
        <v>6914</v>
      </c>
      <c r="D6220" s="60">
        <v>73.89</v>
      </c>
    </row>
    <row r="6221" spans="1:4" ht="13.5" x14ac:dyDescent="0.25">
      <c r="A6221" s="58">
        <v>87739</v>
      </c>
      <c r="B6221" s="58" t="s">
        <v>12391</v>
      </c>
      <c r="C6221" s="58" t="s">
        <v>6914</v>
      </c>
      <c r="D6221" s="60">
        <v>79.23</v>
      </c>
    </row>
    <row r="6222" spans="1:4" ht="13.5" x14ac:dyDescent="0.25">
      <c r="A6222" s="58">
        <v>87745</v>
      </c>
      <c r="B6222" s="58" t="s">
        <v>12392</v>
      </c>
      <c r="C6222" s="58" t="s">
        <v>6914</v>
      </c>
      <c r="D6222" s="60">
        <v>50.24</v>
      </c>
    </row>
    <row r="6223" spans="1:4" ht="13.5" x14ac:dyDescent="0.25">
      <c r="A6223" s="58">
        <v>87747</v>
      </c>
      <c r="B6223" s="58" t="s">
        <v>12393</v>
      </c>
      <c r="C6223" s="58" t="s">
        <v>6914</v>
      </c>
      <c r="D6223" s="60">
        <v>54.02</v>
      </c>
    </row>
    <row r="6224" spans="1:4" ht="13.5" x14ac:dyDescent="0.25">
      <c r="A6224" s="58">
        <v>87748</v>
      </c>
      <c r="B6224" s="58" t="s">
        <v>12394</v>
      </c>
      <c r="C6224" s="58" t="s">
        <v>6914</v>
      </c>
      <c r="D6224" s="60">
        <v>95.69</v>
      </c>
    </row>
    <row r="6225" spans="1:4" ht="13.5" x14ac:dyDescent="0.25">
      <c r="A6225" s="58">
        <v>87749</v>
      </c>
      <c r="B6225" s="58" t="s">
        <v>12395</v>
      </c>
      <c r="C6225" s="58" t="s">
        <v>6914</v>
      </c>
      <c r="D6225" s="60">
        <v>103.12</v>
      </c>
    </row>
    <row r="6226" spans="1:4" ht="13.5" x14ac:dyDescent="0.25">
      <c r="A6226" s="58">
        <v>87755</v>
      </c>
      <c r="B6226" s="58" t="s">
        <v>12396</v>
      </c>
      <c r="C6226" s="58" t="s">
        <v>6914</v>
      </c>
      <c r="D6226" s="60">
        <v>47.09</v>
      </c>
    </row>
    <row r="6227" spans="1:4" ht="13.5" x14ac:dyDescent="0.25">
      <c r="A6227" s="58">
        <v>87757</v>
      </c>
      <c r="B6227" s="58" t="s">
        <v>12397</v>
      </c>
      <c r="C6227" s="58" t="s">
        <v>6914</v>
      </c>
      <c r="D6227" s="60">
        <v>50.87</v>
      </c>
    </row>
    <row r="6228" spans="1:4" ht="13.5" x14ac:dyDescent="0.25">
      <c r="A6228" s="58">
        <v>87758</v>
      </c>
      <c r="B6228" s="58" t="s">
        <v>12398</v>
      </c>
      <c r="C6228" s="58" t="s">
        <v>6914</v>
      </c>
      <c r="D6228" s="60">
        <v>92.54</v>
      </c>
    </row>
    <row r="6229" spans="1:4" ht="13.5" x14ac:dyDescent="0.25">
      <c r="A6229" s="58">
        <v>87759</v>
      </c>
      <c r="B6229" s="58" t="s">
        <v>12399</v>
      </c>
      <c r="C6229" s="58" t="s">
        <v>6914</v>
      </c>
      <c r="D6229" s="60">
        <v>99.97</v>
      </c>
    </row>
    <row r="6230" spans="1:4" ht="13.5" x14ac:dyDescent="0.25">
      <c r="A6230" s="58">
        <v>87765</v>
      </c>
      <c r="B6230" s="58" t="s">
        <v>12400</v>
      </c>
      <c r="C6230" s="58" t="s">
        <v>6914</v>
      </c>
      <c r="D6230" s="60">
        <v>54.53</v>
      </c>
    </row>
    <row r="6231" spans="1:4" ht="13.5" x14ac:dyDescent="0.25">
      <c r="A6231" s="58">
        <v>87767</v>
      </c>
      <c r="B6231" s="58" t="s">
        <v>12401</v>
      </c>
      <c r="C6231" s="58" t="s">
        <v>6914</v>
      </c>
      <c r="D6231" s="60">
        <v>59.18</v>
      </c>
    </row>
    <row r="6232" spans="1:4" ht="13.5" x14ac:dyDescent="0.25">
      <c r="A6232" s="58">
        <v>87768</v>
      </c>
      <c r="B6232" s="58" t="s">
        <v>12402</v>
      </c>
      <c r="C6232" s="58" t="s">
        <v>6914</v>
      </c>
      <c r="D6232" s="60">
        <v>110.43</v>
      </c>
    </row>
    <row r="6233" spans="1:4" ht="13.5" x14ac:dyDescent="0.25">
      <c r="A6233" s="58">
        <v>87769</v>
      </c>
      <c r="B6233" s="58" t="s">
        <v>12403</v>
      </c>
      <c r="C6233" s="58" t="s">
        <v>6914</v>
      </c>
      <c r="D6233" s="60">
        <v>119.56</v>
      </c>
    </row>
    <row r="6234" spans="1:4" ht="13.5" x14ac:dyDescent="0.25">
      <c r="A6234" s="58">
        <v>88470</v>
      </c>
      <c r="B6234" s="58" t="s">
        <v>12404</v>
      </c>
      <c r="C6234" s="58" t="s">
        <v>6914</v>
      </c>
      <c r="D6234" s="60">
        <v>24.32</v>
      </c>
    </row>
    <row r="6235" spans="1:4" ht="13.5" x14ac:dyDescent="0.25">
      <c r="A6235" s="58">
        <v>88471</v>
      </c>
      <c r="B6235" s="58" t="s">
        <v>12405</v>
      </c>
      <c r="C6235" s="58" t="s">
        <v>6914</v>
      </c>
      <c r="D6235" s="60">
        <v>30.37</v>
      </c>
    </row>
    <row r="6236" spans="1:4" ht="13.5" x14ac:dyDescent="0.25">
      <c r="A6236" s="58">
        <v>88472</v>
      </c>
      <c r="B6236" s="58" t="s">
        <v>12406</v>
      </c>
      <c r="C6236" s="58" t="s">
        <v>6914</v>
      </c>
      <c r="D6236" s="60">
        <v>35.18</v>
      </c>
    </row>
    <row r="6237" spans="1:4" ht="13.5" x14ac:dyDescent="0.25">
      <c r="A6237" s="58">
        <v>88476</v>
      </c>
      <c r="B6237" s="58" t="s">
        <v>12407</v>
      </c>
      <c r="C6237" s="58" t="s">
        <v>6914</v>
      </c>
      <c r="D6237" s="60">
        <v>21.3</v>
      </c>
    </row>
    <row r="6238" spans="1:4" ht="13.5" x14ac:dyDescent="0.25">
      <c r="A6238" s="58">
        <v>88477</v>
      </c>
      <c r="B6238" s="58" t="s">
        <v>12408</v>
      </c>
      <c r="C6238" s="58" t="s">
        <v>6914</v>
      </c>
      <c r="D6238" s="60">
        <v>28.82</v>
      </c>
    </row>
    <row r="6239" spans="1:4" ht="13.5" x14ac:dyDescent="0.25">
      <c r="A6239" s="58">
        <v>88478</v>
      </c>
      <c r="B6239" s="58" t="s">
        <v>12409</v>
      </c>
      <c r="C6239" s="58" t="s">
        <v>6914</v>
      </c>
      <c r="D6239" s="60">
        <v>35.049999999999997</v>
      </c>
    </row>
    <row r="6240" spans="1:4" ht="13.5" x14ac:dyDescent="0.25">
      <c r="A6240" s="58">
        <v>90930</v>
      </c>
      <c r="B6240" s="58" t="s">
        <v>12410</v>
      </c>
      <c r="C6240" s="58" t="s">
        <v>6914</v>
      </c>
      <c r="D6240" s="60">
        <v>85.04</v>
      </c>
    </row>
    <row r="6241" spans="1:4" ht="13.5" x14ac:dyDescent="0.25">
      <c r="A6241" s="58">
        <v>90932</v>
      </c>
      <c r="B6241" s="58" t="s">
        <v>12411</v>
      </c>
      <c r="C6241" s="58" t="s">
        <v>6914</v>
      </c>
      <c r="D6241" s="60">
        <v>90.36</v>
      </c>
    </row>
    <row r="6242" spans="1:4" ht="13.5" x14ac:dyDescent="0.25">
      <c r="A6242" s="58">
        <v>90933</v>
      </c>
      <c r="B6242" s="58" t="s">
        <v>12412</v>
      </c>
      <c r="C6242" s="58" t="s">
        <v>6914</v>
      </c>
      <c r="D6242" s="60">
        <v>149.05000000000001</v>
      </c>
    </row>
    <row r="6243" spans="1:4" ht="13.5" x14ac:dyDescent="0.25">
      <c r="A6243" s="58">
        <v>90934</v>
      </c>
      <c r="B6243" s="58" t="s">
        <v>12413</v>
      </c>
      <c r="C6243" s="58" t="s">
        <v>6914</v>
      </c>
      <c r="D6243" s="60">
        <v>159.51</v>
      </c>
    </row>
    <row r="6244" spans="1:4" ht="13.5" x14ac:dyDescent="0.25">
      <c r="A6244" s="58">
        <v>90940</v>
      </c>
      <c r="B6244" s="58" t="s">
        <v>12414</v>
      </c>
      <c r="C6244" s="58" t="s">
        <v>6914</v>
      </c>
      <c r="D6244" s="60">
        <v>90.09</v>
      </c>
    </row>
    <row r="6245" spans="1:4" ht="13.5" x14ac:dyDescent="0.25">
      <c r="A6245" s="58">
        <v>90942</v>
      </c>
      <c r="B6245" s="58" t="s">
        <v>12415</v>
      </c>
      <c r="C6245" s="58" t="s">
        <v>6914</v>
      </c>
      <c r="D6245" s="60">
        <v>95.89</v>
      </c>
    </row>
    <row r="6246" spans="1:4" ht="13.5" x14ac:dyDescent="0.25">
      <c r="A6246" s="58">
        <v>90943</v>
      </c>
      <c r="B6246" s="58" t="s">
        <v>12416</v>
      </c>
      <c r="C6246" s="58" t="s">
        <v>6914</v>
      </c>
      <c r="D6246" s="60">
        <v>159.80000000000001</v>
      </c>
    </row>
    <row r="6247" spans="1:4" ht="13.5" x14ac:dyDescent="0.25">
      <c r="A6247" s="58">
        <v>90944</v>
      </c>
      <c r="B6247" s="58" t="s">
        <v>12417</v>
      </c>
      <c r="C6247" s="58" t="s">
        <v>6914</v>
      </c>
      <c r="D6247" s="60">
        <v>171.19</v>
      </c>
    </row>
    <row r="6248" spans="1:4" ht="13.5" x14ac:dyDescent="0.25">
      <c r="A6248" s="58">
        <v>90950</v>
      </c>
      <c r="B6248" s="58" t="s">
        <v>12418</v>
      </c>
      <c r="C6248" s="58" t="s">
        <v>6914</v>
      </c>
      <c r="D6248" s="60">
        <v>99.35</v>
      </c>
    </row>
    <row r="6249" spans="1:4" ht="13.5" x14ac:dyDescent="0.25">
      <c r="A6249" s="58">
        <v>90952</v>
      </c>
      <c r="B6249" s="58" t="s">
        <v>12419</v>
      </c>
      <c r="C6249" s="58" t="s">
        <v>6914</v>
      </c>
      <c r="D6249" s="60">
        <v>106.02</v>
      </c>
    </row>
    <row r="6250" spans="1:4" ht="13.5" x14ac:dyDescent="0.25">
      <c r="A6250" s="58">
        <v>90953</v>
      </c>
      <c r="B6250" s="58" t="s">
        <v>12420</v>
      </c>
      <c r="C6250" s="58" t="s">
        <v>6914</v>
      </c>
      <c r="D6250" s="60">
        <v>179.5</v>
      </c>
    </row>
    <row r="6251" spans="1:4" ht="13.5" x14ac:dyDescent="0.25">
      <c r="A6251" s="58">
        <v>90954</v>
      </c>
      <c r="B6251" s="58" t="s">
        <v>12421</v>
      </c>
      <c r="C6251" s="58" t="s">
        <v>6914</v>
      </c>
      <c r="D6251" s="60">
        <v>192.6</v>
      </c>
    </row>
    <row r="6252" spans="1:4" ht="13.5" x14ac:dyDescent="0.25">
      <c r="A6252" s="58">
        <v>94438</v>
      </c>
      <c r="B6252" s="58" t="s">
        <v>12422</v>
      </c>
      <c r="C6252" s="58" t="s">
        <v>6914</v>
      </c>
      <c r="D6252" s="60">
        <v>43.61</v>
      </c>
    </row>
    <row r="6253" spans="1:4" ht="13.5" x14ac:dyDescent="0.25">
      <c r="A6253" s="58">
        <v>94439</v>
      </c>
      <c r="B6253" s="58" t="s">
        <v>12423</v>
      </c>
      <c r="C6253" s="58" t="s">
        <v>6914</v>
      </c>
      <c r="D6253" s="60">
        <v>49.54</v>
      </c>
    </row>
    <row r="6254" spans="1:4" ht="13.5" x14ac:dyDescent="0.25">
      <c r="A6254" s="58">
        <v>94779</v>
      </c>
      <c r="B6254" s="58" t="s">
        <v>12424</v>
      </c>
      <c r="C6254" s="58" t="s">
        <v>6914</v>
      </c>
      <c r="D6254" s="60">
        <v>42.47</v>
      </c>
    </row>
    <row r="6255" spans="1:4" ht="13.5" x14ac:dyDescent="0.25">
      <c r="A6255" s="58">
        <v>94782</v>
      </c>
      <c r="B6255" s="58" t="s">
        <v>12425</v>
      </c>
      <c r="C6255" s="58" t="s">
        <v>6914</v>
      </c>
      <c r="D6255" s="60">
        <v>49.04</v>
      </c>
    </row>
    <row r="6256" spans="1:4" ht="13.5" x14ac:dyDescent="0.25">
      <c r="A6256" s="58">
        <v>102803</v>
      </c>
      <c r="B6256" s="58" t="s">
        <v>12426</v>
      </c>
      <c r="C6256" s="58" t="s">
        <v>6914</v>
      </c>
      <c r="D6256" s="60">
        <v>2.0499999999999998</v>
      </c>
    </row>
    <row r="6257" spans="1:4" ht="13.5" x14ac:dyDescent="0.25">
      <c r="A6257" s="58">
        <v>101742</v>
      </c>
      <c r="B6257" s="58" t="s">
        <v>12427</v>
      </c>
      <c r="C6257" s="58" t="s">
        <v>108</v>
      </c>
      <c r="D6257" s="60">
        <v>60.47</v>
      </c>
    </row>
    <row r="6258" spans="1:4" ht="13.5" x14ac:dyDescent="0.25">
      <c r="A6258" s="58">
        <v>87878</v>
      </c>
      <c r="B6258" s="58" t="s">
        <v>12428</v>
      </c>
      <c r="C6258" s="58" t="s">
        <v>6914</v>
      </c>
      <c r="D6258" s="60">
        <v>4.4400000000000004</v>
      </c>
    </row>
    <row r="6259" spans="1:4" ht="13.5" x14ac:dyDescent="0.25">
      <c r="A6259" s="58">
        <v>87879</v>
      </c>
      <c r="B6259" s="58" t="s">
        <v>635</v>
      </c>
      <c r="C6259" s="58" t="s">
        <v>6914</v>
      </c>
      <c r="D6259" s="60">
        <v>4.07</v>
      </c>
    </row>
    <row r="6260" spans="1:4" ht="13.5" x14ac:dyDescent="0.25">
      <c r="A6260" s="58">
        <v>87881</v>
      </c>
      <c r="B6260" s="58" t="s">
        <v>12429</v>
      </c>
      <c r="C6260" s="58" t="s">
        <v>6914</v>
      </c>
      <c r="D6260" s="60">
        <v>7.23</v>
      </c>
    </row>
    <row r="6261" spans="1:4" ht="13.5" x14ac:dyDescent="0.25">
      <c r="A6261" s="58">
        <v>87882</v>
      </c>
      <c r="B6261" s="58" t="s">
        <v>12430</v>
      </c>
      <c r="C6261" s="58" t="s">
        <v>6914</v>
      </c>
      <c r="D6261" s="60">
        <v>7.11</v>
      </c>
    </row>
    <row r="6262" spans="1:4" ht="13.5" x14ac:dyDescent="0.25">
      <c r="A6262" s="58">
        <v>87884</v>
      </c>
      <c r="B6262" s="58" t="s">
        <v>12431</v>
      </c>
      <c r="C6262" s="58" t="s">
        <v>6914</v>
      </c>
      <c r="D6262" s="60">
        <v>8.36</v>
      </c>
    </row>
    <row r="6263" spans="1:4" ht="13.5" x14ac:dyDescent="0.25">
      <c r="A6263" s="58">
        <v>87885</v>
      </c>
      <c r="B6263" s="58" t="s">
        <v>166</v>
      </c>
      <c r="C6263" s="58" t="s">
        <v>6914</v>
      </c>
      <c r="D6263" s="60">
        <v>8.06</v>
      </c>
    </row>
    <row r="6264" spans="1:4" ht="13.5" x14ac:dyDescent="0.25">
      <c r="A6264" s="58">
        <v>87886</v>
      </c>
      <c r="B6264" s="58" t="s">
        <v>12432</v>
      </c>
      <c r="C6264" s="58" t="s">
        <v>6914</v>
      </c>
      <c r="D6264" s="60">
        <v>14.25</v>
      </c>
    </row>
    <row r="6265" spans="1:4" ht="13.5" x14ac:dyDescent="0.25">
      <c r="A6265" s="58">
        <v>87887</v>
      </c>
      <c r="B6265" s="58" t="s">
        <v>12433</v>
      </c>
      <c r="C6265" s="58" t="s">
        <v>6914</v>
      </c>
      <c r="D6265" s="60">
        <v>13.6</v>
      </c>
    </row>
    <row r="6266" spans="1:4" ht="13.5" x14ac:dyDescent="0.25">
      <c r="A6266" s="58">
        <v>87888</v>
      </c>
      <c r="B6266" s="58" t="s">
        <v>12434</v>
      </c>
      <c r="C6266" s="58" t="s">
        <v>6914</v>
      </c>
      <c r="D6266" s="60">
        <v>8.52</v>
      </c>
    </row>
    <row r="6267" spans="1:4" ht="13.5" x14ac:dyDescent="0.25">
      <c r="A6267" s="58">
        <v>87889</v>
      </c>
      <c r="B6267" s="58" t="s">
        <v>12435</v>
      </c>
      <c r="C6267" s="58" t="s">
        <v>6914</v>
      </c>
      <c r="D6267" s="60">
        <v>8.4</v>
      </c>
    </row>
    <row r="6268" spans="1:4" ht="13.5" x14ac:dyDescent="0.25">
      <c r="A6268" s="58">
        <v>87891</v>
      </c>
      <c r="B6268" s="58" t="s">
        <v>12436</v>
      </c>
      <c r="C6268" s="58" t="s">
        <v>6914</v>
      </c>
      <c r="D6268" s="60">
        <v>9.65</v>
      </c>
    </row>
    <row r="6269" spans="1:4" ht="13.5" x14ac:dyDescent="0.25">
      <c r="A6269" s="58">
        <v>87892</v>
      </c>
      <c r="B6269" s="58" t="s">
        <v>12437</v>
      </c>
      <c r="C6269" s="58" t="s">
        <v>6914</v>
      </c>
      <c r="D6269" s="60">
        <v>9.35</v>
      </c>
    </row>
    <row r="6270" spans="1:4" ht="13.5" x14ac:dyDescent="0.25">
      <c r="A6270" s="58">
        <v>87893</v>
      </c>
      <c r="B6270" s="58" t="s">
        <v>12438</v>
      </c>
      <c r="C6270" s="58" t="s">
        <v>6914</v>
      </c>
      <c r="D6270" s="60">
        <v>6.35</v>
      </c>
    </row>
    <row r="6271" spans="1:4" ht="13.5" x14ac:dyDescent="0.25">
      <c r="A6271" s="58">
        <v>87894</v>
      </c>
      <c r="B6271" s="58" t="s">
        <v>12439</v>
      </c>
      <c r="C6271" s="58" t="s">
        <v>6914</v>
      </c>
      <c r="D6271" s="60">
        <v>5.98</v>
      </c>
    </row>
    <row r="6272" spans="1:4" ht="13.5" x14ac:dyDescent="0.25">
      <c r="A6272" s="58">
        <v>87896</v>
      </c>
      <c r="B6272" s="58" t="s">
        <v>12440</v>
      </c>
      <c r="C6272" s="58" t="s">
        <v>6914</v>
      </c>
      <c r="D6272" s="60">
        <v>5.05</v>
      </c>
    </row>
    <row r="6273" spans="1:4" ht="13.5" x14ac:dyDescent="0.25">
      <c r="A6273" s="58">
        <v>87897</v>
      </c>
      <c r="B6273" s="58" t="s">
        <v>12441</v>
      </c>
      <c r="C6273" s="58" t="s">
        <v>6914</v>
      </c>
      <c r="D6273" s="60">
        <v>4.68</v>
      </c>
    </row>
    <row r="6274" spans="1:4" ht="13.5" x14ac:dyDescent="0.25">
      <c r="A6274" s="58">
        <v>87899</v>
      </c>
      <c r="B6274" s="58" t="s">
        <v>12442</v>
      </c>
      <c r="C6274" s="58" t="s">
        <v>6914</v>
      </c>
      <c r="D6274" s="60">
        <v>9.09</v>
      </c>
    </row>
    <row r="6275" spans="1:4" ht="13.5" x14ac:dyDescent="0.25">
      <c r="A6275" s="58">
        <v>87900</v>
      </c>
      <c r="B6275" s="58" t="s">
        <v>12443</v>
      </c>
      <c r="C6275" s="58" t="s">
        <v>6914</v>
      </c>
      <c r="D6275" s="60">
        <v>8.9700000000000006</v>
      </c>
    </row>
    <row r="6276" spans="1:4" ht="13.5" x14ac:dyDescent="0.25">
      <c r="A6276" s="58">
        <v>87902</v>
      </c>
      <c r="B6276" s="58" t="s">
        <v>12444</v>
      </c>
      <c r="C6276" s="58" t="s">
        <v>6914</v>
      </c>
      <c r="D6276" s="60">
        <v>10.220000000000001</v>
      </c>
    </row>
    <row r="6277" spans="1:4" ht="13.5" x14ac:dyDescent="0.25">
      <c r="A6277" s="58">
        <v>87903</v>
      </c>
      <c r="B6277" s="58" t="s">
        <v>167</v>
      </c>
      <c r="C6277" s="58" t="s">
        <v>6914</v>
      </c>
      <c r="D6277" s="60">
        <v>9.92</v>
      </c>
    </row>
    <row r="6278" spans="1:4" ht="13.5" x14ac:dyDescent="0.25">
      <c r="A6278" s="58">
        <v>87904</v>
      </c>
      <c r="B6278" s="58" t="s">
        <v>12445</v>
      </c>
      <c r="C6278" s="58" t="s">
        <v>6914</v>
      </c>
      <c r="D6278" s="60">
        <v>7.26</v>
      </c>
    </row>
    <row r="6279" spans="1:4" ht="13.5" x14ac:dyDescent="0.25">
      <c r="A6279" s="58">
        <v>87905</v>
      </c>
      <c r="B6279" s="58" t="s">
        <v>661</v>
      </c>
      <c r="C6279" s="58" t="s">
        <v>6914</v>
      </c>
      <c r="D6279" s="60">
        <v>6.89</v>
      </c>
    </row>
    <row r="6280" spans="1:4" ht="13.5" x14ac:dyDescent="0.25">
      <c r="A6280" s="58">
        <v>87907</v>
      </c>
      <c r="B6280" s="58" t="s">
        <v>12446</v>
      </c>
      <c r="C6280" s="58" t="s">
        <v>6914</v>
      </c>
      <c r="D6280" s="60">
        <v>5.94</v>
      </c>
    </row>
    <row r="6281" spans="1:4" ht="13.5" x14ac:dyDescent="0.25">
      <c r="A6281" s="58">
        <v>87908</v>
      </c>
      <c r="B6281" s="58" t="s">
        <v>12447</v>
      </c>
      <c r="C6281" s="58" t="s">
        <v>6914</v>
      </c>
      <c r="D6281" s="60">
        <v>5.57</v>
      </c>
    </row>
    <row r="6282" spans="1:4" ht="13.5" x14ac:dyDescent="0.25">
      <c r="A6282" s="58">
        <v>87910</v>
      </c>
      <c r="B6282" s="58" t="s">
        <v>12448</v>
      </c>
      <c r="C6282" s="58" t="s">
        <v>6914</v>
      </c>
      <c r="D6282" s="60">
        <v>18.54</v>
      </c>
    </row>
    <row r="6283" spans="1:4" ht="13.5" x14ac:dyDescent="0.25">
      <c r="A6283" s="58">
        <v>87911</v>
      </c>
      <c r="B6283" s="58" t="s">
        <v>12449</v>
      </c>
      <c r="C6283" s="58" t="s">
        <v>6914</v>
      </c>
      <c r="D6283" s="60">
        <v>17.89</v>
      </c>
    </row>
    <row r="6284" spans="1:4" ht="13.5" x14ac:dyDescent="0.25">
      <c r="A6284" s="58">
        <v>104410</v>
      </c>
      <c r="B6284" s="58" t="s">
        <v>12450</v>
      </c>
      <c r="C6284" s="58" t="s">
        <v>6914</v>
      </c>
      <c r="D6284" s="60">
        <v>4.76</v>
      </c>
    </row>
    <row r="6285" spans="1:4" ht="13.5" x14ac:dyDescent="0.25">
      <c r="A6285" s="58">
        <v>104411</v>
      </c>
      <c r="B6285" s="58" t="s">
        <v>12451</v>
      </c>
      <c r="C6285" s="58" t="s">
        <v>6914</v>
      </c>
      <c r="D6285" s="60">
        <v>4.76</v>
      </c>
    </row>
    <row r="6286" spans="1:4" ht="13.5" x14ac:dyDescent="0.25">
      <c r="A6286" s="58">
        <v>87411</v>
      </c>
      <c r="B6286" s="58" t="s">
        <v>12452</v>
      </c>
      <c r="C6286" s="58" t="s">
        <v>6914</v>
      </c>
      <c r="D6286" s="60">
        <v>16.010000000000002</v>
      </c>
    </row>
    <row r="6287" spans="1:4" ht="13.5" x14ac:dyDescent="0.25">
      <c r="A6287" s="58">
        <v>87412</v>
      </c>
      <c r="B6287" s="58" t="s">
        <v>12453</v>
      </c>
      <c r="C6287" s="58" t="s">
        <v>6914</v>
      </c>
      <c r="D6287" s="60">
        <v>21.71</v>
      </c>
    </row>
    <row r="6288" spans="1:4" ht="13.5" x14ac:dyDescent="0.25">
      <c r="A6288" s="58">
        <v>87413</v>
      </c>
      <c r="B6288" s="58" t="s">
        <v>12454</v>
      </c>
      <c r="C6288" s="58" t="s">
        <v>6914</v>
      </c>
      <c r="D6288" s="60">
        <v>24.95</v>
      </c>
    </row>
    <row r="6289" spans="1:4" ht="13.5" x14ac:dyDescent="0.25">
      <c r="A6289" s="58">
        <v>87414</v>
      </c>
      <c r="B6289" s="58" t="s">
        <v>12455</v>
      </c>
      <c r="C6289" s="58" t="s">
        <v>6914</v>
      </c>
      <c r="D6289" s="60">
        <v>24.55</v>
      </c>
    </row>
    <row r="6290" spans="1:4" ht="13.5" x14ac:dyDescent="0.25">
      <c r="A6290" s="58">
        <v>87415</v>
      </c>
      <c r="B6290" s="58" t="s">
        <v>12456</v>
      </c>
      <c r="C6290" s="58" t="s">
        <v>6914</v>
      </c>
      <c r="D6290" s="60">
        <v>30.08</v>
      </c>
    </row>
    <row r="6291" spans="1:4" ht="13.5" x14ac:dyDescent="0.25">
      <c r="A6291" s="58">
        <v>87416</v>
      </c>
      <c r="B6291" s="58" t="s">
        <v>12457</v>
      </c>
      <c r="C6291" s="58" t="s">
        <v>6914</v>
      </c>
      <c r="D6291" s="60">
        <v>33.53</v>
      </c>
    </row>
    <row r="6292" spans="1:4" ht="13.5" x14ac:dyDescent="0.25">
      <c r="A6292" s="58">
        <v>87417</v>
      </c>
      <c r="B6292" s="58" t="s">
        <v>12458</v>
      </c>
      <c r="C6292" s="58" t="s">
        <v>6914</v>
      </c>
      <c r="D6292" s="60">
        <v>16.809999999999999</v>
      </c>
    </row>
    <row r="6293" spans="1:4" ht="13.5" x14ac:dyDescent="0.25">
      <c r="A6293" s="58">
        <v>87418</v>
      </c>
      <c r="B6293" s="58" t="s">
        <v>12459</v>
      </c>
      <c r="C6293" s="58" t="s">
        <v>6914</v>
      </c>
      <c r="D6293" s="60">
        <v>17.23</v>
      </c>
    </row>
    <row r="6294" spans="1:4" ht="13.5" x14ac:dyDescent="0.25">
      <c r="A6294" s="58">
        <v>87419</v>
      </c>
      <c r="B6294" s="58" t="s">
        <v>12460</v>
      </c>
      <c r="C6294" s="58" t="s">
        <v>6914</v>
      </c>
      <c r="D6294" s="60">
        <v>18.45</v>
      </c>
    </row>
    <row r="6295" spans="1:4" ht="13.5" x14ac:dyDescent="0.25">
      <c r="A6295" s="58">
        <v>87420</v>
      </c>
      <c r="B6295" s="58" t="s">
        <v>12461</v>
      </c>
      <c r="C6295" s="58" t="s">
        <v>6914</v>
      </c>
      <c r="D6295" s="60">
        <v>25.99</v>
      </c>
    </row>
    <row r="6296" spans="1:4" ht="13.5" x14ac:dyDescent="0.25">
      <c r="A6296" s="58">
        <v>87421</v>
      </c>
      <c r="B6296" s="58" t="s">
        <v>12462</v>
      </c>
      <c r="C6296" s="58" t="s">
        <v>6914</v>
      </c>
      <c r="D6296" s="60">
        <v>26.41</v>
      </c>
    </row>
    <row r="6297" spans="1:4" ht="13.5" x14ac:dyDescent="0.25">
      <c r="A6297" s="58">
        <v>87422</v>
      </c>
      <c r="B6297" s="58" t="s">
        <v>12463</v>
      </c>
      <c r="C6297" s="58" t="s">
        <v>6914</v>
      </c>
      <c r="D6297" s="60">
        <v>27.64</v>
      </c>
    </row>
    <row r="6298" spans="1:4" ht="13.5" x14ac:dyDescent="0.25">
      <c r="A6298" s="58">
        <v>87423</v>
      </c>
      <c r="B6298" s="58" t="s">
        <v>12464</v>
      </c>
      <c r="C6298" s="58" t="s">
        <v>6914</v>
      </c>
      <c r="D6298" s="60">
        <v>32.9</v>
      </c>
    </row>
    <row r="6299" spans="1:4" ht="13.5" x14ac:dyDescent="0.25">
      <c r="A6299" s="58">
        <v>87424</v>
      </c>
      <c r="B6299" s="58" t="s">
        <v>12465</v>
      </c>
      <c r="C6299" s="58" t="s">
        <v>6914</v>
      </c>
      <c r="D6299" s="60">
        <v>33.53</v>
      </c>
    </row>
    <row r="6300" spans="1:4" ht="13.5" x14ac:dyDescent="0.25">
      <c r="A6300" s="58">
        <v>87425</v>
      </c>
      <c r="B6300" s="58" t="s">
        <v>12466</v>
      </c>
      <c r="C6300" s="58" t="s">
        <v>6914</v>
      </c>
      <c r="D6300" s="60">
        <v>34.549999999999997</v>
      </c>
    </row>
    <row r="6301" spans="1:4" ht="13.5" x14ac:dyDescent="0.25">
      <c r="A6301" s="58">
        <v>87426</v>
      </c>
      <c r="B6301" s="58" t="s">
        <v>12467</v>
      </c>
      <c r="C6301" s="58" t="s">
        <v>6914</v>
      </c>
      <c r="D6301" s="60">
        <v>39.32</v>
      </c>
    </row>
    <row r="6302" spans="1:4" ht="13.5" x14ac:dyDescent="0.25">
      <c r="A6302" s="58">
        <v>87427</v>
      </c>
      <c r="B6302" s="58" t="s">
        <v>12468</v>
      </c>
      <c r="C6302" s="58" t="s">
        <v>6914</v>
      </c>
      <c r="D6302" s="60">
        <v>39.950000000000003</v>
      </c>
    </row>
    <row r="6303" spans="1:4" ht="13.5" x14ac:dyDescent="0.25">
      <c r="A6303" s="58">
        <v>87428</v>
      </c>
      <c r="B6303" s="58" t="s">
        <v>12469</v>
      </c>
      <c r="C6303" s="58" t="s">
        <v>6914</v>
      </c>
      <c r="D6303" s="60">
        <v>40.97</v>
      </c>
    </row>
    <row r="6304" spans="1:4" ht="13.5" x14ac:dyDescent="0.25">
      <c r="A6304" s="58">
        <v>87429</v>
      </c>
      <c r="B6304" s="58" t="s">
        <v>12470</v>
      </c>
      <c r="C6304" s="58" t="s">
        <v>6914</v>
      </c>
      <c r="D6304" s="60">
        <v>17.09</v>
      </c>
    </row>
    <row r="6305" spans="1:4" ht="13.5" x14ac:dyDescent="0.25">
      <c r="A6305" s="58">
        <v>87430</v>
      </c>
      <c r="B6305" s="58" t="s">
        <v>12471</v>
      </c>
      <c r="C6305" s="58" t="s">
        <v>6914</v>
      </c>
      <c r="D6305" s="60">
        <v>17.510000000000002</v>
      </c>
    </row>
    <row r="6306" spans="1:4" ht="13.5" x14ac:dyDescent="0.25">
      <c r="A6306" s="58">
        <v>87431</v>
      </c>
      <c r="B6306" s="58" t="s">
        <v>12472</v>
      </c>
      <c r="C6306" s="58" t="s">
        <v>6914</v>
      </c>
      <c r="D6306" s="60">
        <v>17.72</v>
      </c>
    </row>
    <row r="6307" spans="1:4" ht="13.5" x14ac:dyDescent="0.25">
      <c r="A6307" s="58">
        <v>87432</v>
      </c>
      <c r="B6307" s="58" t="s">
        <v>12473</v>
      </c>
      <c r="C6307" s="58" t="s">
        <v>6914</v>
      </c>
      <c r="D6307" s="60">
        <v>25.04</v>
      </c>
    </row>
    <row r="6308" spans="1:4" ht="13.5" x14ac:dyDescent="0.25">
      <c r="A6308" s="58">
        <v>87433</v>
      </c>
      <c r="B6308" s="58" t="s">
        <v>12474</v>
      </c>
      <c r="C6308" s="58" t="s">
        <v>6914</v>
      </c>
      <c r="D6308" s="60">
        <v>25.88</v>
      </c>
    </row>
    <row r="6309" spans="1:4" ht="13.5" x14ac:dyDescent="0.25">
      <c r="A6309" s="58">
        <v>87434</v>
      </c>
      <c r="B6309" s="58" t="s">
        <v>12475</v>
      </c>
      <c r="C6309" s="58" t="s">
        <v>6914</v>
      </c>
      <c r="D6309" s="60">
        <v>26.48</v>
      </c>
    </row>
    <row r="6310" spans="1:4" ht="13.5" x14ac:dyDescent="0.25">
      <c r="A6310" s="58">
        <v>87435</v>
      </c>
      <c r="B6310" s="58" t="s">
        <v>12476</v>
      </c>
      <c r="C6310" s="58" t="s">
        <v>6914</v>
      </c>
      <c r="D6310" s="60">
        <v>27.7</v>
      </c>
    </row>
    <row r="6311" spans="1:4" ht="13.5" x14ac:dyDescent="0.25">
      <c r="A6311" s="58">
        <v>87436</v>
      </c>
      <c r="B6311" s="58" t="s">
        <v>12477</v>
      </c>
      <c r="C6311" s="58" t="s">
        <v>6914</v>
      </c>
      <c r="D6311" s="60">
        <v>29.14</v>
      </c>
    </row>
    <row r="6312" spans="1:4" ht="13.5" x14ac:dyDescent="0.25">
      <c r="A6312" s="58">
        <v>87437</v>
      </c>
      <c r="B6312" s="58" t="s">
        <v>12478</v>
      </c>
      <c r="C6312" s="58" t="s">
        <v>6914</v>
      </c>
      <c r="D6312" s="60">
        <v>30.15</v>
      </c>
    </row>
    <row r="6313" spans="1:4" ht="13.5" x14ac:dyDescent="0.25">
      <c r="A6313" s="58">
        <v>87438</v>
      </c>
      <c r="B6313" s="58" t="s">
        <v>12479</v>
      </c>
      <c r="C6313" s="58" t="s">
        <v>6914</v>
      </c>
      <c r="D6313" s="60">
        <v>34.340000000000003</v>
      </c>
    </row>
    <row r="6314" spans="1:4" ht="13.5" x14ac:dyDescent="0.25">
      <c r="A6314" s="58">
        <v>87439</v>
      </c>
      <c r="B6314" s="58" t="s">
        <v>12480</v>
      </c>
      <c r="C6314" s="58" t="s">
        <v>6914</v>
      </c>
      <c r="D6314" s="60">
        <v>36.15</v>
      </c>
    </row>
    <row r="6315" spans="1:4" ht="13.5" x14ac:dyDescent="0.25">
      <c r="A6315" s="58">
        <v>87440</v>
      </c>
      <c r="B6315" s="58" t="s">
        <v>12481</v>
      </c>
      <c r="C6315" s="58" t="s">
        <v>6914</v>
      </c>
      <c r="D6315" s="60">
        <v>36.99</v>
      </c>
    </row>
    <row r="6316" spans="1:4" ht="13.5" x14ac:dyDescent="0.25">
      <c r="A6316" s="58">
        <v>87527</v>
      </c>
      <c r="B6316" s="58" t="s">
        <v>12482</v>
      </c>
      <c r="C6316" s="58" t="s">
        <v>6914</v>
      </c>
      <c r="D6316" s="60">
        <v>37.4</v>
      </c>
    </row>
    <row r="6317" spans="1:4" ht="13.5" x14ac:dyDescent="0.25">
      <c r="A6317" s="58">
        <v>87528</v>
      </c>
      <c r="B6317" s="58" t="s">
        <v>12483</v>
      </c>
      <c r="C6317" s="58" t="s">
        <v>6914</v>
      </c>
      <c r="D6317" s="60">
        <v>40.93</v>
      </c>
    </row>
    <row r="6318" spans="1:4" ht="13.5" x14ac:dyDescent="0.25">
      <c r="A6318" s="58">
        <v>87529</v>
      </c>
      <c r="B6318" s="58" t="s">
        <v>640</v>
      </c>
      <c r="C6318" s="58" t="s">
        <v>6914</v>
      </c>
      <c r="D6318" s="60">
        <v>34.32</v>
      </c>
    </row>
    <row r="6319" spans="1:4" ht="13.5" x14ac:dyDescent="0.25">
      <c r="A6319" s="58">
        <v>87530</v>
      </c>
      <c r="B6319" s="58" t="s">
        <v>12484</v>
      </c>
      <c r="C6319" s="58" t="s">
        <v>6914</v>
      </c>
      <c r="D6319" s="60">
        <v>37.85</v>
      </c>
    </row>
    <row r="6320" spans="1:4" ht="13.5" x14ac:dyDescent="0.25">
      <c r="A6320" s="58">
        <v>87531</v>
      </c>
      <c r="B6320" s="58" t="s">
        <v>644</v>
      </c>
      <c r="C6320" s="58" t="s">
        <v>6914</v>
      </c>
      <c r="D6320" s="60">
        <v>33.229999999999997</v>
      </c>
    </row>
    <row r="6321" spans="1:4" ht="13.5" x14ac:dyDescent="0.25">
      <c r="A6321" s="58">
        <v>87532</v>
      </c>
      <c r="B6321" s="58" t="s">
        <v>12485</v>
      </c>
      <c r="C6321" s="58" t="s">
        <v>6914</v>
      </c>
      <c r="D6321" s="60">
        <v>36.76</v>
      </c>
    </row>
    <row r="6322" spans="1:4" ht="13.5" x14ac:dyDescent="0.25">
      <c r="A6322" s="58">
        <v>87535</v>
      </c>
      <c r="B6322" s="58" t="s">
        <v>12486</v>
      </c>
      <c r="C6322" s="58" t="s">
        <v>6914</v>
      </c>
      <c r="D6322" s="60">
        <v>30.16</v>
      </c>
    </row>
    <row r="6323" spans="1:4" ht="13.5" x14ac:dyDescent="0.25">
      <c r="A6323" s="58">
        <v>87536</v>
      </c>
      <c r="B6323" s="58" t="s">
        <v>12487</v>
      </c>
      <c r="C6323" s="58" t="s">
        <v>6914</v>
      </c>
      <c r="D6323" s="60">
        <v>33.69</v>
      </c>
    </row>
    <row r="6324" spans="1:4" ht="13.5" x14ac:dyDescent="0.25">
      <c r="A6324" s="58">
        <v>87537</v>
      </c>
      <c r="B6324" s="58" t="s">
        <v>12488</v>
      </c>
      <c r="C6324" s="58" t="s">
        <v>6914</v>
      </c>
      <c r="D6324" s="60">
        <v>70.27</v>
      </c>
    </row>
    <row r="6325" spans="1:4" ht="13.5" x14ac:dyDescent="0.25">
      <c r="A6325" s="58">
        <v>87538</v>
      </c>
      <c r="B6325" s="58" t="s">
        <v>12489</v>
      </c>
      <c r="C6325" s="58" t="s">
        <v>6914</v>
      </c>
      <c r="D6325" s="60">
        <v>67.64</v>
      </c>
    </row>
    <row r="6326" spans="1:4" ht="13.5" x14ac:dyDescent="0.25">
      <c r="A6326" s="58">
        <v>87539</v>
      </c>
      <c r="B6326" s="58" t="s">
        <v>12490</v>
      </c>
      <c r="C6326" s="58" t="s">
        <v>6914</v>
      </c>
      <c r="D6326" s="60">
        <v>66.7</v>
      </c>
    </row>
    <row r="6327" spans="1:4" ht="13.5" x14ac:dyDescent="0.25">
      <c r="A6327" s="58">
        <v>87541</v>
      </c>
      <c r="B6327" s="58" t="s">
        <v>12491</v>
      </c>
      <c r="C6327" s="58" t="s">
        <v>6914</v>
      </c>
      <c r="D6327" s="60">
        <v>64.069999999999993</v>
      </c>
    </row>
    <row r="6328" spans="1:4" ht="13.5" x14ac:dyDescent="0.25">
      <c r="A6328" s="58">
        <v>87543</v>
      </c>
      <c r="B6328" s="58" t="s">
        <v>12492</v>
      </c>
      <c r="C6328" s="58" t="s">
        <v>6914</v>
      </c>
      <c r="D6328" s="60">
        <v>22.01</v>
      </c>
    </row>
    <row r="6329" spans="1:4" ht="13.5" x14ac:dyDescent="0.25">
      <c r="A6329" s="58">
        <v>87545</v>
      </c>
      <c r="B6329" s="58" t="s">
        <v>12493</v>
      </c>
      <c r="C6329" s="58" t="s">
        <v>6914</v>
      </c>
      <c r="D6329" s="60">
        <v>24.84</v>
      </c>
    </row>
    <row r="6330" spans="1:4" ht="13.5" x14ac:dyDescent="0.25">
      <c r="A6330" s="58">
        <v>87546</v>
      </c>
      <c r="B6330" s="58" t="s">
        <v>12494</v>
      </c>
      <c r="C6330" s="58" t="s">
        <v>6914</v>
      </c>
      <c r="D6330" s="60">
        <v>26.84</v>
      </c>
    </row>
    <row r="6331" spans="1:4" ht="13.5" x14ac:dyDescent="0.25">
      <c r="A6331" s="58">
        <v>87547</v>
      </c>
      <c r="B6331" s="58" t="s">
        <v>12495</v>
      </c>
      <c r="C6331" s="58" t="s">
        <v>6914</v>
      </c>
      <c r="D6331" s="60">
        <v>21.79</v>
      </c>
    </row>
    <row r="6332" spans="1:4" ht="13.5" x14ac:dyDescent="0.25">
      <c r="A6332" s="58">
        <v>87548</v>
      </c>
      <c r="B6332" s="58" t="s">
        <v>163</v>
      </c>
      <c r="C6332" s="58" t="s">
        <v>6914</v>
      </c>
      <c r="D6332" s="60">
        <v>23.79</v>
      </c>
    </row>
    <row r="6333" spans="1:4" ht="13.5" x14ac:dyDescent="0.25">
      <c r="A6333" s="58">
        <v>87549</v>
      </c>
      <c r="B6333" s="58" t="s">
        <v>12496</v>
      </c>
      <c r="C6333" s="58" t="s">
        <v>6914</v>
      </c>
      <c r="D6333" s="60">
        <v>20.68</v>
      </c>
    </row>
    <row r="6334" spans="1:4" ht="13.5" x14ac:dyDescent="0.25">
      <c r="A6334" s="58">
        <v>87550</v>
      </c>
      <c r="B6334" s="58" t="s">
        <v>12497</v>
      </c>
      <c r="C6334" s="58" t="s">
        <v>6914</v>
      </c>
      <c r="D6334" s="60">
        <v>22.68</v>
      </c>
    </row>
    <row r="6335" spans="1:4" ht="13.5" x14ac:dyDescent="0.25">
      <c r="A6335" s="58">
        <v>87553</v>
      </c>
      <c r="B6335" s="58" t="s">
        <v>12498</v>
      </c>
      <c r="C6335" s="58" t="s">
        <v>6914</v>
      </c>
      <c r="D6335" s="60">
        <v>17.600000000000001</v>
      </c>
    </row>
    <row r="6336" spans="1:4" ht="13.5" x14ac:dyDescent="0.25">
      <c r="A6336" s="58">
        <v>87554</v>
      </c>
      <c r="B6336" s="58" t="s">
        <v>12499</v>
      </c>
      <c r="C6336" s="58" t="s">
        <v>6914</v>
      </c>
      <c r="D6336" s="60">
        <v>19.600000000000001</v>
      </c>
    </row>
    <row r="6337" spans="1:4" ht="13.5" x14ac:dyDescent="0.25">
      <c r="A6337" s="58">
        <v>87555</v>
      </c>
      <c r="B6337" s="58" t="s">
        <v>12500</v>
      </c>
      <c r="C6337" s="58" t="s">
        <v>6914</v>
      </c>
      <c r="D6337" s="60">
        <v>42.52</v>
      </c>
    </row>
    <row r="6338" spans="1:4" ht="13.5" x14ac:dyDescent="0.25">
      <c r="A6338" s="58">
        <v>87556</v>
      </c>
      <c r="B6338" s="58" t="s">
        <v>12501</v>
      </c>
      <c r="C6338" s="58" t="s">
        <v>6914</v>
      </c>
      <c r="D6338" s="60">
        <v>39.9</v>
      </c>
    </row>
    <row r="6339" spans="1:4" ht="13.5" x14ac:dyDescent="0.25">
      <c r="A6339" s="58">
        <v>87557</v>
      </c>
      <c r="B6339" s="58" t="s">
        <v>12502</v>
      </c>
      <c r="C6339" s="58" t="s">
        <v>6914</v>
      </c>
      <c r="D6339" s="60">
        <v>38.950000000000003</v>
      </c>
    </row>
    <row r="6340" spans="1:4" ht="13.5" x14ac:dyDescent="0.25">
      <c r="A6340" s="58">
        <v>87559</v>
      </c>
      <c r="B6340" s="58" t="s">
        <v>12503</v>
      </c>
      <c r="C6340" s="58" t="s">
        <v>6914</v>
      </c>
      <c r="D6340" s="60">
        <v>36.32</v>
      </c>
    </row>
    <row r="6341" spans="1:4" ht="13.5" x14ac:dyDescent="0.25">
      <c r="A6341" s="58">
        <v>87561</v>
      </c>
      <c r="B6341" s="58" t="s">
        <v>12504</v>
      </c>
      <c r="C6341" s="58" t="s">
        <v>6914</v>
      </c>
      <c r="D6341" s="60">
        <v>39.18</v>
      </c>
    </row>
    <row r="6342" spans="1:4" ht="13.5" x14ac:dyDescent="0.25">
      <c r="A6342" s="58">
        <v>87775</v>
      </c>
      <c r="B6342" s="58" t="s">
        <v>663</v>
      </c>
      <c r="C6342" s="58" t="s">
        <v>6914</v>
      </c>
      <c r="D6342" s="60">
        <v>47.72</v>
      </c>
    </row>
    <row r="6343" spans="1:4" ht="13.5" x14ac:dyDescent="0.25">
      <c r="A6343" s="58">
        <v>87777</v>
      </c>
      <c r="B6343" s="58" t="s">
        <v>165</v>
      </c>
      <c r="C6343" s="58" t="s">
        <v>6914</v>
      </c>
      <c r="D6343" s="60">
        <v>50.67</v>
      </c>
    </row>
    <row r="6344" spans="1:4" ht="13.5" x14ac:dyDescent="0.25">
      <c r="A6344" s="58">
        <v>87778</v>
      </c>
      <c r="B6344" s="58" t="s">
        <v>12505</v>
      </c>
      <c r="C6344" s="58" t="s">
        <v>6914</v>
      </c>
      <c r="D6344" s="60">
        <v>75.55</v>
      </c>
    </row>
    <row r="6345" spans="1:4" ht="13.5" x14ac:dyDescent="0.25">
      <c r="A6345" s="58">
        <v>87779</v>
      </c>
      <c r="B6345" s="58" t="s">
        <v>12506</v>
      </c>
      <c r="C6345" s="58" t="s">
        <v>6914</v>
      </c>
      <c r="D6345" s="60">
        <v>61.13</v>
      </c>
    </row>
    <row r="6346" spans="1:4" ht="13.5" x14ac:dyDescent="0.25">
      <c r="A6346" s="58">
        <v>87781</v>
      </c>
      <c r="B6346" s="58" t="s">
        <v>12507</v>
      </c>
      <c r="C6346" s="58" t="s">
        <v>6914</v>
      </c>
      <c r="D6346" s="60">
        <v>65.09</v>
      </c>
    </row>
    <row r="6347" spans="1:4" ht="13.5" x14ac:dyDescent="0.25">
      <c r="A6347" s="58">
        <v>87783</v>
      </c>
      <c r="B6347" s="58" t="s">
        <v>12508</v>
      </c>
      <c r="C6347" s="58" t="s">
        <v>6914</v>
      </c>
      <c r="D6347" s="60">
        <v>98.65</v>
      </c>
    </row>
    <row r="6348" spans="1:4" ht="13.5" x14ac:dyDescent="0.25">
      <c r="A6348" s="58">
        <v>87784</v>
      </c>
      <c r="B6348" s="58" t="s">
        <v>12509</v>
      </c>
      <c r="C6348" s="58" t="s">
        <v>6914</v>
      </c>
      <c r="D6348" s="60">
        <v>67.17</v>
      </c>
    </row>
    <row r="6349" spans="1:4" ht="13.5" x14ac:dyDescent="0.25">
      <c r="A6349" s="58">
        <v>87786</v>
      </c>
      <c r="B6349" s="58" t="s">
        <v>12510</v>
      </c>
      <c r="C6349" s="58" t="s">
        <v>6914</v>
      </c>
      <c r="D6349" s="60">
        <v>72.12</v>
      </c>
    </row>
    <row r="6350" spans="1:4" ht="13.5" x14ac:dyDescent="0.25">
      <c r="A6350" s="58">
        <v>87787</v>
      </c>
      <c r="B6350" s="58" t="s">
        <v>12511</v>
      </c>
      <c r="C6350" s="58" t="s">
        <v>6914</v>
      </c>
      <c r="D6350" s="60">
        <v>114.98</v>
      </c>
    </row>
    <row r="6351" spans="1:4" ht="13.5" x14ac:dyDescent="0.25">
      <c r="A6351" s="58">
        <v>87788</v>
      </c>
      <c r="B6351" s="58" t="s">
        <v>12512</v>
      </c>
      <c r="C6351" s="58" t="s">
        <v>6914</v>
      </c>
      <c r="D6351" s="60">
        <v>78.540000000000006</v>
      </c>
    </row>
    <row r="6352" spans="1:4" ht="13.5" x14ac:dyDescent="0.25">
      <c r="A6352" s="58">
        <v>87790</v>
      </c>
      <c r="B6352" s="58" t="s">
        <v>12513</v>
      </c>
      <c r="C6352" s="58" t="s">
        <v>6914</v>
      </c>
      <c r="D6352" s="60">
        <v>84</v>
      </c>
    </row>
    <row r="6353" spans="1:4" ht="13.5" x14ac:dyDescent="0.25">
      <c r="A6353" s="58">
        <v>87791</v>
      </c>
      <c r="B6353" s="58" t="s">
        <v>12514</v>
      </c>
      <c r="C6353" s="58" t="s">
        <v>6914</v>
      </c>
      <c r="D6353" s="60">
        <v>126.53</v>
      </c>
    </row>
    <row r="6354" spans="1:4" ht="13.5" x14ac:dyDescent="0.25">
      <c r="A6354" s="58">
        <v>87792</v>
      </c>
      <c r="B6354" s="58" t="s">
        <v>12515</v>
      </c>
      <c r="C6354" s="58" t="s">
        <v>6914</v>
      </c>
      <c r="D6354" s="60">
        <v>36.57</v>
      </c>
    </row>
    <row r="6355" spans="1:4" ht="13.5" x14ac:dyDescent="0.25">
      <c r="A6355" s="58">
        <v>87794</v>
      </c>
      <c r="B6355" s="58" t="s">
        <v>12516</v>
      </c>
      <c r="C6355" s="58" t="s">
        <v>6914</v>
      </c>
      <c r="D6355" s="60">
        <v>39.32</v>
      </c>
    </row>
    <row r="6356" spans="1:4" ht="13.5" x14ac:dyDescent="0.25">
      <c r="A6356" s="58">
        <v>87795</v>
      </c>
      <c r="B6356" s="58" t="s">
        <v>12517</v>
      </c>
      <c r="C6356" s="58" t="s">
        <v>6914</v>
      </c>
      <c r="D6356" s="60">
        <v>63.35</v>
      </c>
    </row>
    <row r="6357" spans="1:4" ht="13.5" x14ac:dyDescent="0.25">
      <c r="A6357" s="58">
        <v>87797</v>
      </c>
      <c r="B6357" s="58" t="s">
        <v>12518</v>
      </c>
      <c r="C6357" s="58" t="s">
        <v>6914</v>
      </c>
      <c r="D6357" s="60">
        <v>49.63</v>
      </c>
    </row>
    <row r="6358" spans="1:4" ht="13.5" x14ac:dyDescent="0.25">
      <c r="A6358" s="58">
        <v>87799</v>
      </c>
      <c r="B6358" s="58" t="s">
        <v>12519</v>
      </c>
      <c r="C6358" s="58" t="s">
        <v>6914</v>
      </c>
      <c r="D6358" s="60">
        <v>53.32</v>
      </c>
    </row>
    <row r="6359" spans="1:4" ht="13.5" x14ac:dyDescent="0.25">
      <c r="A6359" s="58">
        <v>87800</v>
      </c>
      <c r="B6359" s="58" t="s">
        <v>12520</v>
      </c>
      <c r="C6359" s="58" t="s">
        <v>6914</v>
      </c>
      <c r="D6359" s="60">
        <v>85.34</v>
      </c>
    </row>
    <row r="6360" spans="1:4" ht="13.5" x14ac:dyDescent="0.25">
      <c r="A6360" s="58">
        <v>87801</v>
      </c>
      <c r="B6360" s="58" t="s">
        <v>12521</v>
      </c>
      <c r="C6360" s="58" t="s">
        <v>6914</v>
      </c>
      <c r="D6360" s="60">
        <v>55.26</v>
      </c>
    </row>
    <row r="6361" spans="1:4" ht="13.5" x14ac:dyDescent="0.25">
      <c r="A6361" s="58">
        <v>87803</v>
      </c>
      <c r="B6361" s="58" t="s">
        <v>12522</v>
      </c>
      <c r="C6361" s="58" t="s">
        <v>6914</v>
      </c>
      <c r="D6361" s="60">
        <v>59.89</v>
      </c>
    </row>
    <row r="6362" spans="1:4" ht="13.5" x14ac:dyDescent="0.25">
      <c r="A6362" s="58">
        <v>87804</v>
      </c>
      <c r="B6362" s="58" t="s">
        <v>12523</v>
      </c>
      <c r="C6362" s="58" t="s">
        <v>6914</v>
      </c>
      <c r="D6362" s="60">
        <v>100.61</v>
      </c>
    </row>
    <row r="6363" spans="1:4" ht="13.5" x14ac:dyDescent="0.25">
      <c r="A6363" s="58">
        <v>87805</v>
      </c>
      <c r="B6363" s="58" t="s">
        <v>12524</v>
      </c>
      <c r="C6363" s="58" t="s">
        <v>6914</v>
      </c>
      <c r="D6363" s="60">
        <v>60.22</v>
      </c>
    </row>
    <row r="6364" spans="1:4" ht="13.5" x14ac:dyDescent="0.25">
      <c r="A6364" s="58">
        <v>87807</v>
      </c>
      <c r="B6364" s="58" t="s">
        <v>12525</v>
      </c>
      <c r="C6364" s="58" t="s">
        <v>6914</v>
      </c>
      <c r="D6364" s="60">
        <v>65.319999999999993</v>
      </c>
    </row>
    <row r="6365" spans="1:4" ht="13.5" x14ac:dyDescent="0.25">
      <c r="A6365" s="58">
        <v>87808</v>
      </c>
      <c r="B6365" s="58" t="s">
        <v>12526</v>
      </c>
      <c r="C6365" s="58" t="s">
        <v>6914</v>
      </c>
      <c r="D6365" s="60">
        <v>107.69</v>
      </c>
    </row>
    <row r="6366" spans="1:4" ht="13.5" x14ac:dyDescent="0.25">
      <c r="A6366" s="58">
        <v>87809</v>
      </c>
      <c r="B6366" s="58" t="s">
        <v>12527</v>
      </c>
      <c r="C6366" s="58" t="s">
        <v>6914</v>
      </c>
      <c r="D6366" s="60">
        <v>63.74</v>
      </c>
    </row>
    <row r="6367" spans="1:4" ht="13.5" x14ac:dyDescent="0.25">
      <c r="A6367" s="58">
        <v>87811</v>
      </c>
      <c r="B6367" s="58" t="s">
        <v>12528</v>
      </c>
      <c r="C6367" s="58" t="s">
        <v>6914</v>
      </c>
      <c r="D6367" s="60">
        <v>66.489999999999995</v>
      </c>
    </row>
    <row r="6368" spans="1:4" ht="13.5" x14ac:dyDescent="0.25">
      <c r="A6368" s="58">
        <v>87812</v>
      </c>
      <c r="B6368" s="58" t="s">
        <v>12529</v>
      </c>
      <c r="C6368" s="58" t="s">
        <v>6914</v>
      </c>
      <c r="D6368" s="60">
        <v>87.65</v>
      </c>
    </row>
    <row r="6369" spans="1:4" ht="13.5" x14ac:dyDescent="0.25">
      <c r="A6369" s="58">
        <v>87813</v>
      </c>
      <c r="B6369" s="58" t="s">
        <v>12530</v>
      </c>
      <c r="C6369" s="58" t="s">
        <v>6914</v>
      </c>
      <c r="D6369" s="60">
        <v>76.8</v>
      </c>
    </row>
    <row r="6370" spans="1:4" ht="13.5" x14ac:dyDescent="0.25">
      <c r="A6370" s="58">
        <v>87815</v>
      </c>
      <c r="B6370" s="58" t="s">
        <v>12531</v>
      </c>
      <c r="C6370" s="58" t="s">
        <v>6914</v>
      </c>
      <c r="D6370" s="60">
        <v>80.489999999999995</v>
      </c>
    </row>
    <row r="6371" spans="1:4" ht="13.5" x14ac:dyDescent="0.25">
      <c r="A6371" s="58">
        <v>87816</v>
      </c>
      <c r="B6371" s="58" t="s">
        <v>12532</v>
      </c>
      <c r="C6371" s="58" t="s">
        <v>6914</v>
      </c>
      <c r="D6371" s="60">
        <v>109.67</v>
      </c>
    </row>
    <row r="6372" spans="1:4" ht="13.5" x14ac:dyDescent="0.25">
      <c r="A6372" s="58">
        <v>87817</v>
      </c>
      <c r="B6372" s="58" t="s">
        <v>12533</v>
      </c>
      <c r="C6372" s="58" t="s">
        <v>6914</v>
      </c>
      <c r="D6372" s="60">
        <v>82.43</v>
      </c>
    </row>
    <row r="6373" spans="1:4" ht="13.5" x14ac:dyDescent="0.25">
      <c r="A6373" s="58">
        <v>87819</v>
      </c>
      <c r="B6373" s="58" t="s">
        <v>12534</v>
      </c>
      <c r="C6373" s="58" t="s">
        <v>6914</v>
      </c>
      <c r="D6373" s="60">
        <v>87.06</v>
      </c>
    </row>
    <row r="6374" spans="1:4" ht="13.5" x14ac:dyDescent="0.25">
      <c r="A6374" s="58">
        <v>87820</v>
      </c>
      <c r="B6374" s="58" t="s">
        <v>12535</v>
      </c>
      <c r="C6374" s="58" t="s">
        <v>6914</v>
      </c>
      <c r="D6374" s="60">
        <v>124.94</v>
      </c>
    </row>
    <row r="6375" spans="1:4" ht="13.5" x14ac:dyDescent="0.25">
      <c r="A6375" s="58">
        <v>87821</v>
      </c>
      <c r="B6375" s="58" t="s">
        <v>12536</v>
      </c>
      <c r="C6375" s="58" t="s">
        <v>6914</v>
      </c>
      <c r="D6375" s="60">
        <v>106.12</v>
      </c>
    </row>
    <row r="6376" spans="1:4" ht="13.5" x14ac:dyDescent="0.25">
      <c r="A6376" s="58">
        <v>87823</v>
      </c>
      <c r="B6376" s="58" t="s">
        <v>12537</v>
      </c>
      <c r="C6376" s="58" t="s">
        <v>6914</v>
      </c>
      <c r="D6376" s="60">
        <v>111.22</v>
      </c>
    </row>
    <row r="6377" spans="1:4" ht="13.5" x14ac:dyDescent="0.25">
      <c r="A6377" s="58">
        <v>87824</v>
      </c>
      <c r="B6377" s="58" t="s">
        <v>12538</v>
      </c>
      <c r="C6377" s="58" t="s">
        <v>6914</v>
      </c>
      <c r="D6377" s="60">
        <v>144.13999999999999</v>
      </c>
    </row>
    <row r="6378" spans="1:4" ht="13.5" x14ac:dyDescent="0.25">
      <c r="A6378" s="58">
        <v>87825</v>
      </c>
      <c r="B6378" s="58" t="s">
        <v>12539</v>
      </c>
      <c r="C6378" s="58" t="s">
        <v>6914</v>
      </c>
      <c r="D6378" s="60">
        <v>60.51</v>
      </c>
    </row>
    <row r="6379" spans="1:4" ht="13.5" x14ac:dyDescent="0.25">
      <c r="A6379" s="58">
        <v>87827</v>
      </c>
      <c r="B6379" s="58" t="s">
        <v>12540</v>
      </c>
      <c r="C6379" s="58" t="s">
        <v>6914</v>
      </c>
      <c r="D6379" s="60">
        <v>63.88</v>
      </c>
    </row>
    <row r="6380" spans="1:4" ht="13.5" x14ac:dyDescent="0.25">
      <c r="A6380" s="58">
        <v>87828</v>
      </c>
      <c r="B6380" s="58" t="s">
        <v>12541</v>
      </c>
      <c r="C6380" s="58" t="s">
        <v>6914</v>
      </c>
      <c r="D6380" s="60">
        <v>91.47</v>
      </c>
    </row>
    <row r="6381" spans="1:4" ht="13.5" x14ac:dyDescent="0.25">
      <c r="A6381" s="58">
        <v>87829</v>
      </c>
      <c r="B6381" s="58" t="s">
        <v>12542</v>
      </c>
      <c r="C6381" s="58" t="s">
        <v>6914</v>
      </c>
      <c r="D6381" s="60">
        <v>73.72</v>
      </c>
    </row>
    <row r="6382" spans="1:4" ht="13.5" x14ac:dyDescent="0.25">
      <c r="A6382" s="58">
        <v>87831</v>
      </c>
      <c r="B6382" s="58" t="s">
        <v>12543</v>
      </c>
      <c r="C6382" s="58" t="s">
        <v>6914</v>
      </c>
      <c r="D6382" s="60">
        <v>78.23</v>
      </c>
    </row>
    <row r="6383" spans="1:4" ht="13.5" x14ac:dyDescent="0.25">
      <c r="A6383" s="58">
        <v>87832</v>
      </c>
      <c r="B6383" s="58" t="s">
        <v>12544</v>
      </c>
      <c r="C6383" s="58" t="s">
        <v>6914</v>
      </c>
      <c r="D6383" s="60">
        <v>115.84</v>
      </c>
    </row>
    <row r="6384" spans="1:4" ht="13.5" x14ac:dyDescent="0.25">
      <c r="A6384" s="58">
        <v>87834</v>
      </c>
      <c r="B6384" s="58" t="s">
        <v>12545</v>
      </c>
      <c r="C6384" s="58" t="s">
        <v>6914</v>
      </c>
      <c r="D6384" s="60">
        <v>167.85</v>
      </c>
    </row>
    <row r="6385" spans="1:4" ht="13.5" x14ac:dyDescent="0.25">
      <c r="A6385" s="58">
        <v>87835</v>
      </c>
      <c r="B6385" s="58" t="s">
        <v>12546</v>
      </c>
      <c r="C6385" s="58" t="s">
        <v>6914</v>
      </c>
      <c r="D6385" s="60">
        <v>116.24</v>
      </c>
    </row>
    <row r="6386" spans="1:4" ht="13.5" x14ac:dyDescent="0.25">
      <c r="A6386" s="58">
        <v>87836</v>
      </c>
      <c r="B6386" s="58" t="s">
        <v>12547</v>
      </c>
      <c r="C6386" s="58" t="s">
        <v>6914</v>
      </c>
      <c r="D6386" s="60">
        <v>161.63999999999999</v>
      </c>
    </row>
    <row r="6387" spans="1:4" ht="13.5" x14ac:dyDescent="0.25">
      <c r="A6387" s="58">
        <v>87837</v>
      </c>
      <c r="B6387" s="58" t="s">
        <v>12548</v>
      </c>
      <c r="C6387" s="58" t="s">
        <v>6914</v>
      </c>
      <c r="D6387" s="60">
        <v>110.66</v>
      </c>
    </row>
    <row r="6388" spans="1:4" ht="13.5" x14ac:dyDescent="0.25">
      <c r="A6388" s="58">
        <v>87838</v>
      </c>
      <c r="B6388" s="58" t="s">
        <v>12549</v>
      </c>
      <c r="C6388" s="58" t="s">
        <v>6914</v>
      </c>
      <c r="D6388" s="60">
        <v>174.19</v>
      </c>
    </row>
    <row r="6389" spans="1:4" ht="13.5" x14ac:dyDescent="0.25">
      <c r="A6389" s="58">
        <v>87839</v>
      </c>
      <c r="B6389" s="58" t="s">
        <v>12550</v>
      </c>
      <c r="C6389" s="58" t="s">
        <v>6914</v>
      </c>
      <c r="D6389" s="60">
        <v>120.98</v>
      </c>
    </row>
    <row r="6390" spans="1:4" ht="13.5" x14ac:dyDescent="0.25">
      <c r="A6390" s="58">
        <v>87840</v>
      </c>
      <c r="B6390" s="58" t="s">
        <v>12551</v>
      </c>
      <c r="C6390" s="58" t="s">
        <v>6914</v>
      </c>
      <c r="D6390" s="60">
        <v>166.42</v>
      </c>
    </row>
    <row r="6391" spans="1:4" ht="13.5" x14ac:dyDescent="0.25">
      <c r="A6391" s="58">
        <v>87841</v>
      </c>
      <c r="B6391" s="58" t="s">
        <v>12552</v>
      </c>
      <c r="C6391" s="58" t="s">
        <v>6914</v>
      </c>
      <c r="D6391" s="60">
        <v>113.82</v>
      </c>
    </row>
    <row r="6392" spans="1:4" ht="13.5" x14ac:dyDescent="0.25">
      <c r="A6392" s="58">
        <v>87842</v>
      </c>
      <c r="B6392" s="58" t="s">
        <v>12553</v>
      </c>
      <c r="C6392" s="58" t="s">
        <v>6914</v>
      </c>
      <c r="D6392" s="60">
        <v>175.99</v>
      </c>
    </row>
    <row r="6393" spans="1:4" ht="13.5" x14ac:dyDescent="0.25">
      <c r="A6393" s="58">
        <v>87843</v>
      </c>
      <c r="B6393" s="58" t="s">
        <v>12554</v>
      </c>
      <c r="C6393" s="58" t="s">
        <v>6914</v>
      </c>
      <c r="D6393" s="60">
        <v>129.61000000000001</v>
      </c>
    </row>
    <row r="6394" spans="1:4" ht="13.5" x14ac:dyDescent="0.25">
      <c r="A6394" s="58">
        <v>87844</v>
      </c>
      <c r="B6394" s="58" t="s">
        <v>12555</v>
      </c>
      <c r="C6394" s="58" t="s">
        <v>6914</v>
      </c>
      <c r="D6394" s="60">
        <v>164.05</v>
      </c>
    </row>
    <row r="6395" spans="1:4" ht="13.5" x14ac:dyDescent="0.25">
      <c r="A6395" s="58">
        <v>87845</v>
      </c>
      <c r="B6395" s="58" t="s">
        <v>12556</v>
      </c>
      <c r="C6395" s="58" t="s">
        <v>6914</v>
      </c>
      <c r="D6395" s="60">
        <v>118.32</v>
      </c>
    </row>
    <row r="6396" spans="1:4" ht="13.5" x14ac:dyDescent="0.25">
      <c r="A6396" s="58">
        <v>87846</v>
      </c>
      <c r="B6396" s="58" t="s">
        <v>12557</v>
      </c>
      <c r="C6396" s="58" t="s">
        <v>6914</v>
      </c>
      <c r="D6396" s="60">
        <v>181.88</v>
      </c>
    </row>
    <row r="6397" spans="1:4" ht="13.5" x14ac:dyDescent="0.25">
      <c r="A6397" s="58">
        <v>87847</v>
      </c>
      <c r="B6397" s="58" t="s">
        <v>12558</v>
      </c>
      <c r="C6397" s="58" t="s">
        <v>6914</v>
      </c>
      <c r="D6397" s="60">
        <v>130.26</v>
      </c>
    </row>
    <row r="6398" spans="1:4" ht="13.5" x14ac:dyDescent="0.25">
      <c r="A6398" s="58">
        <v>87848</v>
      </c>
      <c r="B6398" s="58" t="s">
        <v>657</v>
      </c>
      <c r="C6398" s="58" t="s">
        <v>6914</v>
      </c>
      <c r="D6398" s="60">
        <v>174.57</v>
      </c>
    </row>
    <row r="6399" spans="1:4" ht="13.5" x14ac:dyDescent="0.25">
      <c r="A6399" s="58">
        <v>87849</v>
      </c>
      <c r="B6399" s="58" t="s">
        <v>12559</v>
      </c>
      <c r="C6399" s="58" t="s">
        <v>6914</v>
      </c>
      <c r="D6399" s="60">
        <v>123.59</v>
      </c>
    </row>
    <row r="6400" spans="1:4" ht="13.5" x14ac:dyDescent="0.25">
      <c r="A6400" s="58">
        <v>87850</v>
      </c>
      <c r="B6400" s="58" t="s">
        <v>12560</v>
      </c>
      <c r="C6400" s="58" t="s">
        <v>6914</v>
      </c>
      <c r="D6400" s="60">
        <v>188.25</v>
      </c>
    </row>
    <row r="6401" spans="1:4" ht="13.5" x14ac:dyDescent="0.25">
      <c r="A6401" s="58">
        <v>87851</v>
      </c>
      <c r="B6401" s="58" t="s">
        <v>12561</v>
      </c>
      <c r="C6401" s="58" t="s">
        <v>6914</v>
      </c>
      <c r="D6401" s="60">
        <v>135.03</v>
      </c>
    </row>
    <row r="6402" spans="1:4" ht="13.5" x14ac:dyDescent="0.25">
      <c r="A6402" s="58">
        <v>87852</v>
      </c>
      <c r="B6402" s="58" t="s">
        <v>12562</v>
      </c>
      <c r="C6402" s="58" t="s">
        <v>6914</v>
      </c>
      <c r="D6402" s="60">
        <v>179.32</v>
      </c>
    </row>
    <row r="6403" spans="1:4" ht="13.5" x14ac:dyDescent="0.25">
      <c r="A6403" s="58">
        <v>87853</v>
      </c>
      <c r="B6403" s="58" t="s">
        <v>12563</v>
      </c>
      <c r="C6403" s="58" t="s">
        <v>6914</v>
      </c>
      <c r="D6403" s="60">
        <v>126.72</v>
      </c>
    </row>
    <row r="6404" spans="1:4" ht="13.5" x14ac:dyDescent="0.25">
      <c r="A6404" s="58">
        <v>87854</v>
      </c>
      <c r="B6404" s="58" t="s">
        <v>12564</v>
      </c>
      <c r="C6404" s="58" t="s">
        <v>6914</v>
      </c>
      <c r="D6404" s="60">
        <v>190.02</v>
      </c>
    </row>
    <row r="6405" spans="1:4" ht="13.5" x14ac:dyDescent="0.25">
      <c r="A6405" s="58">
        <v>87855</v>
      </c>
      <c r="B6405" s="58" t="s">
        <v>12565</v>
      </c>
      <c r="C6405" s="58" t="s">
        <v>6914</v>
      </c>
      <c r="D6405" s="60">
        <v>143.63999999999999</v>
      </c>
    </row>
    <row r="6406" spans="1:4" ht="13.5" x14ac:dyDescent="0.25">
      <c r="A6406" s="58">
        <v>87856</v>
      </c>
      <c r="B6406" s="58" t="s">
        <v>12566</v>
      </c>
      <c r="C6406" s="58" t="s">
        <v>6914</v>
      </c>
      <c r="D6406" s="60">
        <v>176.98</v>
      </c>
    </row>
    <row r="6407" spans="1:4" ht="13.5" x14ac:dyDescent="0.25">
      <c r="A6407" s="58">
        <v>87857</v>
      </c>
      <c r="B6407" s="58" t="s">
        <v>12567</v>
      </c>
      <c r="C6407" s="58" t="s">
        <v>6914</v>
      </c>
      <c r="D6407" s="60">
        <v>131.22</v>
      </c>
    </row>
    <row r="6408" spans="1:4" ht="13.5" x14ac:dyDescent="0.25">
      <c r="A6408" s="58">
        <v>87858</v>
      </c>
      <c r="B6408" s="58" t="s">
        <v>12568</v>
      </c>
      <c r="C6408" s="58" t="s">
        <v>6914</v>
      </c>
      <c r="D6408" s="60">
        <v>124.95</v>
      </c>
    </row>
    <row r="6409" spans="1:4" ht="13.5" x14ac:dyDescent="0.25">
      <c r="A6409" s="58">
        <v>87859</v>
      </c>
      <c r="B6409" s="58" t="s">
        <v>12569</v>
      </c>
      <c r="C6409" s="58" t="s">
        <v>6914</v>
      </c>
      <c r="D6409" s="60">
        <v>144.04</v>
      </c>
    </row>
    <row r="6410" spans="1:4" ht="13.5" x14ac:dyDescent="0.25">
      <c r="A6410" s="58">
        <v>89048</v>
      </c>
      <c r="B6410" s="58" t="s">
        <v>12570</v>
      </c>
      <c r="C6410" s="58" t="s">
        <v>6914</v>
      </c>
      <c r="D6410" s="60">
        <v>34.979999999999997</v>
      </c>
    </row>
    <row r="6411" spans="1:4" ht="13.5" x14ac:dyDescent="0.25">
      <c r="A6411" s="58">
        <v>89049</v>
      </c>
      <c r="B6411" s="58" t="s">
        <v>12571</v>
      </c>
      <c r="C6411" s="58" t="s">
        <v>6914</v>
      </c>
      <c r="D6411" s="60">
        <v>21.22</v>
      </c>
    </row>
    <row r="6412" spans="1:4" ht="13.5" x14ac:dyDescent="0.25">
      <c r="A6412" s="58">
        <v>89173</v>
      </c>
      <c r="B6412" s="58" t="s">
        <v>172</v>
      </c>
      <c r="C6412" s="58" t="s">
        <v>6914</v>
      </c>
      <c r="D6412" s="60">
        <v>34.479999999999997</v>
      </c>
    </row>
    <row r="6413" spans="1:4" ht="13.5" x14ac:dyDescent="0.25">
      <c r="A6413" s="58">
        <v>90406</v>
      </c>
      <c r="B6413" s="58" t="s">
        <v>12572</v>
      </c>
      <c r="C6413" s="58" t="s">
        <v>6914</v>
      </c>
      <c r="D6413" s="60">
        <v>43.29</v>
      </c>
    </row>
    <row r="6414" spans="1:4" ht="13.5" x14ac:dyDescent="0.25">
      <c r="A6414" s="58">
        <v>90407</v>
      </c>
      <c r="B6414" s="58" t="s">
        <v>12573</v>
      </c>
      <c r="C6414" s="58" t="s">
        <v>6914</v>
      </c>
      <c r="D6414" s="60">
        <v>46.82</v>
      </c>
    </row>
    <row r="6415" spans="1:4" ht="13.5" x14ac:dyDescent="0.25">
      <c r="A6415" s="58">
        <v>90408</v>
      </c>
      <c r="B6415" s="58" t="s">
        <v>642</v>
      </c>
      <c r="C6415" s="58" t="s">
        <v>6914</v>
      </c>
      <c r="D6415" s="60">
        <v>30.5</v>
      </c>
    </row>
    <row r="6416" spans="1:4" ht="13.5" x14ac:dyDescent="0.25">
      <c r="A6416" s="58">
        <v>90409</v>
      </c>
      <c r="B6416" s="58" t="s">
        <v>12574</v>
      </c>
      <c r="C6416" s="58" t="s">
        <v>6914</v>
      </c>
      <c r="D6416" s="60">
        <v>32.5</v>
      </c>
    </row>
    <row r="6417" spans="1:4" ht="13.5" x14ac:dyDescent="0.25">
      <c r="A6417" s="58">
        <v>104203</v>
      </c>
      <c r="B6417" s="58" t="s">
        <v>12575</v>
      </c>
      <c r="C6417" s="58" t="s">
        <v>6914</v>
      </c>
      <c r="D6417" s="60">
        <v>51.77</v>
      </c>
    </row>
    <row r="6418" spans="1:4" ht="13.5" x14ac:dyDescent="0.25">
      <c r="A6418" s="58">
        <v>104204</v>
      </c>
      <c r="B6418" s="58" t="s">
        <v>12576</v>
      </c>
      <c r="C6418" s="58" t="s">
        <v>6914</v>
      </c>
      <c r="D6418" s="60">
        <v>66.58</v>
      </c>
    </row>
    <row r="6419" spans="1:4" ht="13.5" x14ac:dyDescent="0.25">
      <c r="A6419" s="58">
        <v>104205</v>
      </c>
      <c r="B6419" s="58" t="s">
        <v>12577</v>
      </c>
      <c r="C6419" s="58" t="s">
        <v>6914</v>
      </c>
      <c r="D6419" s="60">
        <v>73.290000000000006</v>
      </c>
    </row>
    <row r="6420" spans="1:4" ht="13.5" x14ac:dyDescent="0.25">
      <c r="A6420" s="58">
        <v>104206</v>
      </c>
      <c r="B6420" s="58" t="s">
        <v>12578</v>
      </c>
      <c r="C6420" s="58" t="s">
        <v>6914</v>
      </c>
      <c r="D6420" s="60">
        <v>80.75</v>
      </c>
    </row>
    <row r="6421" spans="1:4" ht="13.5" x14ac:dyDescent="0.25">
      <c r="A6421" s="58">
        <v>104207</v>
      </c>
      <c r="B6421" s="58" t="s">
        <v>12579</v>
      </c>
      <c r="C6421" s="58" t="s">
        <v>6914</v>
      </c>
      <c r="D6421" s="60">
        <v>39.69</v>
      </c>
    </row>
    <row r="6422" spans="1:4" ht="13.5" x14ac:dyDescent="0.25">
      <c r="A6422" s="58">
        <v>104208</v>
      </c>
      <c r="B6422" s="58" t="s">
        <v>12580</v>
      </c>
      <c r="C6422" s="58" t="s">
        <v>6914</v>
      </c>
      <c r="D6422" s="60">
        <v>54.07</v>
      </c>
    </row>
    <row r="6423" spans="1:4" ht="13.5" x14ac:dyDescent="0.25">
      <c r="A6423" s="58">
        <v>104209</v>
      </c>
      <c r="B6423" s="58" t="s">
        <v>12581</v>
      </c>
      <c r="C6423" s="58" t="s">
        <v>6914</v>
      </c>
      <c r="D6423" s="60">
        <v>60.37</v>
      </c>
    </row>
    <row r="6424" spans="1:4" ht="13.5" x14ac:dyDescent="0.25">
      <c r="A6424" s="58">
        <v>104210</v>
      </c>
      <c r="B6424" s="58" t="s">
        <v>12582</v>
      </c>
      <c r="C6424" s="58" t="s">
        <v>6914</v>
      </c>
      <c r="D6424" s="60">
        <v>62.86</v>
      </c>
    </row>
    <row r="6425" spans="1:4" ht="13.5" x14ac:dyDescent="0.25">
      <c r="A6425" s="58">
        <v>104211</v>
      </c>
      <c r="B6425" s="58" t="s">
        <v>12583</v>
      </c>
      <c r="C6425" s="58" t="s">
        <v>6914</v>
      </c>
      <c r="D6425" s="60">
        <v>69.680000000000007</v>
      </c>
    </row>
    <row r="6426" spans="1:4" ht="13.5" x14ac:dyDescent="0.25">
      <c r="A6426" s="58">
        <v>104212</v>
      </c>
      <c r="B6426" s="58" t="s">
        <v>12584</v>
      </c>
      <c r="C6426" s="58" t="s">
        <v>6914</v>
      </c>
      <c r="D6426" s="60">
        <v>84.1</v>
      </c>
    </row>
    <row r="6427" spans="1:4" ht="13.5" x14ac:dyDescent="0.25">
      <c r="A6427" s="58">
        <v>104213</v>
      </c>
      <c r="B6427" s="58" t="s">
        <v>12585</v>
      </c>
      <c r="C6427" s="58" t="s">
        <v>6914</v>
      </c>
      <c r="D6427" s="60">
        <v>90.41</v>
      </c>
    </row>
    <row r="6428" spans="1:4" ht="13.5" x14ac:dyDescent="0.25">
      <c r="A6428" s="58">
        <v>104214</v>
      </c>
      <c r="B6428" s="58" t="s">
        <v>12586</v>
      </c>
      <c r="C6428" s="58" t="s">
        <v>6914</v>
      </c>
      <c r="D6428" s="60">
        <v>107.44</v>
      </c>
    </row>
    <row r="6429" spans="1:4" ht="13.5" x14ac:dyDescent="0.25">
      <c r="A6429" s="58">
        <v>104215</v>
      </c>
      <c r="B6429" s="58" t="s">
        <v>12587</v>
      </c>
      <c r="C6429" s="58" t="s">
        <v>6914</v>
      </c>
      <c r="D6429" s="60">
        <v>65.900000000000006</v>
      </c>
    </row>
    <row r="6430" spans="1:4" ht="13.5" x14ac:dyDescent="0.25">
      <c r="A6430" s="58">
        <v>104216</v>
      </c>
      <c r="B6430" s="58" t="s">
        <v>12588</v>
      </c>
      <c r="C6430" s="58" t="s">
        <v>6914</v>
      </c>
      <c r="D6430" s="60">
        <v>80.34</v>
      </c>
    </row>
    <row r="6431" spans="1:4" ht="13.5" x14ac:dyDescent="0.25">
      <c r="A6431" s="58">
        <v>104217</v>
      </c>
      <c r="B6431" s="58" t="s">
        <v>12589</v>
      </c>
      <c r="C6431" s="58" t="s">
        <v>6914</v>
      </c>
      <c r="D6431" s="60">
        <v>44.68</v>
      </c>
    </row>
    <row r="6432" spans="1:4" ht="13.5" x14ac:dyDescent="0.25">
      <c r="A6432" s="58">
        <v>104218</v>
      </c>
      <c r="B6432" s="58" t="s">
        <v>12590</v>
      </c>
      <c r="C6432" s="58" t="s">
        <v>6914</v>
      </c>
      <c r="D6432" s="60">
        <v>47.63</v>
      </c>
    </row>
    <row r="6433" spans="1:4" ht="13.5" x14ac:dyDescent="0.25">
      <c r="A6433" s="58">
        <v>104219</v>
      </c>
      <c r="B6433" s="58" t="s">
        <v>12591</v>
      </c>
      <c r="C6433" s="58" t="s">
        <v>6914</v>
      </c>
      <c r="D6433" s="60">
        <v>72.83</v>
      </c>
    </row>
    <row r="6434" spans="1:4" ht="13.5" x14ac:dyDescent="0.25">
      <c r="A6434" s="58">
        <v>104220</v>
      </c>
      <c r="B6434" s="58" t="s">
        <v>12592</v>
      </c>
      <c r="C6434" s="58" t="s">
        <v>6914</v>
      </c>
      <c r="D6434" s="60">
        <v>48.5</v>
      </c>
    </row>
    <row r="6435" spans="1:4" ht="13.5" x14ac:dyDescent="0.25">
      <c r="A6435" s="58">
        <v>104221</v>
      </c>
      <c r="B6435" s="58" t="s">
        <v>12593</v>
      </c>
      <c r="C6435" s="58" t="s">
        <v>6914</v>
      </c>
      <c r="D6435" s="60">
        <v>57.25</v>
      </c>
    </row>
    <row r="6436" spans="1:4" ht="13.5" x14ac:dyDescent="0.25">
      <c r="A6436" s="58">
        <v>104222</v>
      </c>
      <c r="B6436" s="58" t="s">
        <v>12594</v>
      </c>
      <c r="C6436" s="58" t="s">
        <v>6914</v>
      </c>
      <c r="D6436" s="60">
        <v>61.21</v>
      </c>
    </row>
    <row r="6437" spans="1:4" ht="13.5" x14ac:dyDescent="0.25">
      <c r="A6437" s="58">
        <v>104223</v>
      </c>
      <c r="B6437" s="58" t="s">
        <v>12595</v>
      </c>
      <c r="C6437" s="58" t="s">
        <v>6914</v>
      </c>
      <c r="D6437" s="60">
        <v>95.12</v>
      </c>
    </row>
    <row r="6438" spans="1:4" ht="13.5" x14ac:dyDescent="0.25">
      <c r="A6438" s="58">
        <v>104224</v>
      </c>
      <c r="B6438" s="58" t="s">
        <v>12596</v>
      </c>
      <c r="C6438" s="58" t="s">
        <v>6914</v>
      </c>
      <c r="D6438" s="60">
        <v>62.34</v>
      </c>
    </row>
    <row r="6439" spans="1:4" ht="13.5" x14ac:dyDescent="0.25">
      <c r="A6439" s="58">
        <v>104225</v>
      </c>
      <c r="B6439" s="58" t="s">
        <v>12597</v>
      </c>
      <c r="C6439" s="58" t="s">
        <v>6914</v>
      </c>
      <c r="D6439" s="60">
        <v>63.29</v>
      </c>
    </row>
    <row r="6440" spans="1:4" ht="13.5" x14ac:dyDescent="0.25">
      <c r="A6440" s="58">
        <v>104226</v>
      </c>
      <c r="B6440" s="58" t="s">
        <v>12598</v>
      </c>
      <c r="C6440" s="58" t="s">
        <v>6914</v>
      </c>
      <c r="D6440" s="60">
        <v>68.239999999999995</v>
      </c>
    </row>
    <row r="6441" spans="1:4" ht="13.5" x14ac:dyDescent="0.25">
      <c r="A6441" s="58">
        <v>104227</v>
      </c>
      <c r="B6441" s="58" t="s">
        <v>12599</v>
      </c>
      <c r="C6441" s="58" t="s">
        <v>6914</v>
      </c>
      <c r="D6441" s="60">
        <v>111.45</v>
      </c>
    </row>
    <row r="6442" spans="1:4" ht="13.5" x14ac:dyDescent="0.25">
      <c r="A6442" s="58">
        <v>104228</v>
      </c>
      <c r="B6442" s="58" t="s">
        <v>12600</v>
      </c>
      <c r="C6442" s="58" t="s">
        <v>6914</v>
      </c>
      <c r="D6442" s="60">
        <v>69.06</v>
      </c>
    </row>
    <row r="6443" spans="1:4" ht="13.5" x14ac:dyDescent="0.25">
      <c r="A6443" s="58">
        <v>104229</v>
      </c>
      <c r="B6443" s="58" t="s">
        <v>12601</v>
      </c>
      <c r="C6443" s="58" t="s">
        <v>6914</v>
      </c>
      <c r="D6443" s="60">
        <v>73.73</v>
      </c>
    </row>
    <row r="6444" spans="1:4" ht="13.5" x14ac:dyDescent="0.25">
      <c r="A6444" s="58">
        <v>104230</v>
      </c>
      <c r="B6444" s="58" t="s">
        <v>12602</v>
      </c>
      <c r="C6444" s="58" t="s">
        <v>6914</v>
      </c>
      <c r="D6444" s="60">
        <v>79.19</v>
      </c>
    </row>
    <row r="6445" spans="1:4" ht="13.5" x14ac:dyDescent="0.25">
      <c r="A6445" s="58">
        <v>104231</v>
      </c>
      <c r="B6445" s="58" t="s">
        <v>12603</v>
      </c>
      <c r="C6445" s="58" t="s">
        <v>6914</v>
      </c>
      <c r="D6445" s="60">
        <v>122.64</v>
      </c>
    </row>
    <row r="6446" spans="1:4" ht="13.5" x14ac:dyDescent="0.25">
      <c r="A6446" s="58">
        <v>104232</v>
      </c>
      <c r="B6446" s="58" t="s">
        <v>12604</v>
      </c>
      <c r="C6446" s="58" t="s">
        <v>6914</v>
      </c>
      <c r="D6446" s="60">
        <v>76.09</v>
      </c>
    </row>
    <row r="6447" spans="1:4" ht="13.5" x14ac:dyDescent="0.25">
      <c r="A6447" s="58">
        <v>104233</v>
      </c>
      <c r="B6447" s="58" t="s">
        <v>12605</v>
      </c>
      <c r="C6447" s="58" t="s">
        <v>6914</v>
      </c>
      <c r="D6447" s="60">
        <v>34.78</v>
      </c>
    </row>
    <row r="6448" spans="1:4" ht="13.5" x14ac:dyDescent="0.25">
      <c r="A6448" s="58">
        <v>104234</v>
      </c>
      <c r="B6448" s="58" t="s">
        <v>12606</v>
      </c>
      <c r="C6448" s="58" t="s">
        <v>6914</v>
      </c>
      <c r="D6448" s="60">
        <v>37.53</v>
      </c>
    </row>
    <row r="6449" spans="1:4" ht="13.5" x14ac:dyDescent="0.25">
      <c r="A6449" s="58">
        <v>104235</v>
      </c>
      <c r="B6449" s="58" t="s">
        <v>12607</v>
      </c>
      <c r="C6449" s="58" t="s">
        <v>6914</v>
      </c>
      <c r="D6449" s="60">
        <v>61.68</v>
      </c>
    </row>
    <row r="6450" spans="1:4" ht="13.5" x14ac:dyDescent="0.25">
      <c r="A6450" s="58">
        <v>104236</v>
      </c>
      <c r="B6450" s="58" t="s">
        <v>12608</v>
      </c>
      <c r="C6450" s="58" t="s">
        <v>6914</v>
      </c>
      <c r="D6450" s="60">
        <v>37.68</v>
      </c>
    </row>
    <row r="6451" spans="1:4" ht="13.5" x14ac:dyDescent="0.25">
      <c r="A6451" s="58">
        <v>104237</v>
      </c>
      <c r="B6451" s="58" t="s">
        <v>12609</v>
      </c>
      <c r="C6451" s="58" t="s">
        <v>6914</v>
      </c>
      <c r="D6451" s="60">
        <v>46.99</v>
      </c>
    </row>
    <row r="6452" spans="1:4" ht="13.5" x14ac:dyDescent="0.25">
      <c r="A6452" s="58">
        <v>104238</v>
      </c>
      <c r="B6452" s="58" t="s">
        <v>12610</v>
      </c>
      <c r="C6452" s="58" t="s">
        <v>6914</v>
      </c>
      <c r="D6452" s="60">
        <v>50.68</v>
      </c>
    </row>
    <row r="6453" spans="1:4" ht="13.5" x14ac:dyDescent="0.25">
      <c r="A6453" s="58">
        <v>104239</v>
      </c>
      <c r="B6453" s="58" t="s">
        <v>12611</v>
      </c>
      <c r="C6453" s="58" t="s">
        <v>6914</v>
      </c>
      <c r="D6453" s="60">
        <v>82.92</v>
      </c>
    </row>
    <row r="6454" spans="1:4" ht="13.5" x14ac:dyDescent="0.25">
      <c r="A6454" s="58">
        <v>104240</v>
      </c>
      <c r="B6454" s="58" t="s">
        <v>12612</v>
      </c>
      <c r="C6454" s="58" t="s">
        <v>6914</v>
      </c>
      <c r="D6454" s="60">
        <v>51.16</v>
      </c>
    </row>
    <row r="6455" spans="1:4" ht="13.5" x14ac:dyDescent="0.25">
      <c r="A6455" s="58">
        <v>104241</v>
      </c>
      <c r="B6455" s="58" t="s">
        <v>12613</v>
      </c>
      <c r="C6455" s="58" t="s">
        <v>6914</v>
      </c>
      <c r="D6455" s="60">
        <v>52.62</v>
      </c>
    </row>
    <row r="6456" spans="1:4" ht="13.5" x14ac:dyDescent="0.25">
      <c r="A6456" s="58">
        <v>104242</v>
      </c>
      <c r="B6456" s="58" t="s">
        <v>12614</v>
      </c>
      <c r="C6456" s="58" t="s">
        <v>6914</v>
      </c>
      <c r="D6456" s="60">
        <v>57.25</v>
      </c>
    </row>
    <row r="6457" spans="1:4" ht="13.5" x14ac:dyDescent="0.25">
      <c r="A6457" s="58">
        <v>104243</v>
      </c>
      <c r="B6457" s="58" t="s">
        <v>12615</v>
      </c>
      <c r="C6457" s="58" t="s">
        <v>6914</v>
      </c>
      <c r="D6457" s="60">
        <v>98.19</v>
      </c>
    </row>
    <row r="6458" spans="1:4" ht="13.5" x14ac:dyDescent="0.25">
      <c r="A6458" s="58">
        <v>104244</v>
      </c>
      <c r="B6458" s="58" t="s">
        <v>12616</v>
      </c>
      <c r="C6458" s="58" t="s">
        <v>6914</v>
      </c>
      <c r="D6458" s="60">
        <v>57.47</v>
      </c>
    </row>
    <row r="6459" spans="1:4" ht="13.5" x14ac:dyDescent="0.25">
      <c r="A6459" s="58">
        <v>104245</v>
      </c>
      <c r="B6459" s="58" t="s">
        <v>12617</v>
      </c>
      <c r="C6459" s="58" t="s">
        <v>6914</v>
      </c>
      <c r="D6459" s="60">
        <v>57.3</v>
      </c>
    </row>
    <row r="6460" spans="1:4" ht="13.5" x14ac:dyDescent="0.25">
      <c r="A6460" s="58">
        <v>104246</v>
      </c>
      <c r="B6460" s="58" t="s">
        <v>12618</v>
      </c>
      <c r="C6460" s="58" t="s">
        <v>6914</v>
      </c>
      <c r="D6460" s="60">
        <v>62.4</v>
      </c>
    </row>
    <row r="6461" spans="1:4" ht="13.5" x14ac:dyDescent="0.25">
      <c r="A6461" s="58">
        <v>104247</v>
      </c>
      <c r="B6461" s="58" t="s">
        <v>12619</v>
      </c>
      <c r="C6461" s="58" t="s">
        <v>6914</v>
      </c>
      <c r="D6461" s="60">
        <v>105.36</v>
      </c>
    </row>
    <row r="6462" spans="1:4" ht="13.5" x14ac:dyDescent="0.25">
      <c r="A6462" s="58">
        <v>104248</v>
      </c>
      <c r="B6462" s="58" t="s">
        <v>12620</v>
      </c>
      <c r="C6462" s="58" t="s">
        <v>6914</v>
      </c>
      <c r="D6462" s="60">
        <v>60.07</v>
      </c>
    </row>
    <row r="6463" spans="1:4" ht="13.5" x14ac:dyDescent="0.25">
      <c r="A6463" s="58">
        <v>104249</v>
      </c>
      <c r="B6463" s="58" t="s">
        <v>12621</v>
      </c>
      <c r="C6463" s="58" t="s">
        <v>6914</v>
      </c>
      <c r="D6463" s="60">
        <v>58.31</v>
      </c>
    </row>
    <row r="6464" spans="1:4" ht="13.5" x14ac:dyDescent="0.25">
      <c r="A6464" s="58">
        <v>104250</v>
      </c>
      <c r="B6464" s="58" t="s">
        <v>12622</v>
      </c>
      <c r="C6464" s="58" t="s">
        <v>6914</v>
      </c>
      <c r="D6464" s="60">
        <v>61.06</v>
      </c>
    </row>
    <row r="6465" spans="1:4" ht="13.5" x14ac:dyDescent="0.25">
      <c r="A6465" s="58">
        <v>104251</v>
      </c>
      <c r="B6465" s="58" t="s">
        <v>12623</v>
      </c>
      <c r="C6465" s="58" t="s">
        <v>6914</v>
      </c>
      <c r="D6465" s="60">
        <v>82.76</v>
      </c>
    </row>
    <row r="6466" spans="1:4" ht="13.5" x14ac:dyDescent="0.25">
      <c r="A6466" s="58">
        <v>104252</v>
      </c>
      <c r="B6466" s="58" t="s">
        <v>12624</v>
      </c>
      <c r="C6466" s="58" t="s">
        <v>6914</v>
      </c>
      <c r="D6466" s="60">
        <v>63.81</v>
      </c>
    </row>
    <row r="6467" spans="1:4" ht="13.5" x14ac:dyDescent="0.25">
      <c r="A6467" s="58">
        <v>104253</v>
      </c>
      <c r="B6467" s="58" t="s">
        <v>12625</v>
      </c>
      <c r="C6467" s="58" t="s">
        <v>6914</v>
      </c>
      <c r="D6467" s="60">
        <v>70.510000000000005</v>
      </c>
    </row>
    <row r="6468" spans="1:4" ht="13.5" x14ac:dyDescent="0.25">
      <c r="A6468" s="58">
        <v>104254</v>
      </c>
      <c r="B6468" s="58" t="s">
        <v>12626</v>
      </c>
      <c r="C6468" s="58" t="s">
        <v>6914</v>
      </c>
      <c r="D6468" s="60">
        <v>74.2</v>
      </c>
    </row>
    <row r="6469" spans="1:4" ht="13.5" x14ac:dyDescent="0.25">
      <c r="A6469" s="58">
        <v>104255</v>
      </c>
      <c r="B6469" s="58" t="s">
        <v>12627</v>
      </c>
      <c r="C6469" s="58" t="s">
        <v>6914</v>
      </c>
      <c r="D6469" s="60">
        <v>104</v>
      </c>
    </row>
    <row r="6470" spans="1:4" ht="13.5" x14ac:dyDescent="0.25">
      <c r="A6470" s="58">
        <v>104256</v>
      </c>
      <c r="B6470" s="58" t="s">
        <v>12628</v>
      </c>
      <c r="C6470" s="58" t="s">
        <v>6914</v>
      </c>
      <c r="D6470" s="60">
        <v>77.290000000000006</v>
      </c>
    </row>
    <row r="6471" spans="1:4" ht="13.5" x14ac:dyDescent="0.25">
      <c r="A6471" s="58">
        <v>104257</v>
      </c>
      <c r="B6471" s="58" t="s">
        <v>12629</v>
      </c>
      <c r="C6471" s="58" t="s">
        <v>6914</v>
      </c>
      <c r="D6471" s="60">
        <v>76.14</v>
      </c>
    </row>
    <row r="6472" spans="1:4" ht="13.5" x14ac:dyDescent="0.25">
      <c r="A6472" s="58">
        <v>104258</v>
      </c>
      <c r="B6472" s="58" t="s">
        <v>12630</v>
      </c>
      <c r="C6472" s="58" t="s">
        <v>6914</v>
      </c>
      <c r="D6472" s="60">
        <v>80.77</v>
      </c>
    </row>
    <row r="6473" spans="1:4" ht="13.5" x14ac:dyDescent="0.25">
      <c r="A6473" s="58">
        <v>104259</v>
      </c>
      <c r="B6473" s="58" t="s">
        <v>12631</v>
      </c>
      <c r="C6473" s="58" t="s">
        <v>6914</v>
      </c>
      <c r="D6473" s="60">
        <v>119.27</v>
      </c>
    </row>
    <row r="6474" spans="1:4" ht="13.5" x14ac:dyDescent="0.25">
      <c r="A6474" s="58">
        <v>104260</v>
      </c>
      <c r="B6474" s="58" t="s">
        <v>12632</v>
      </c>
      <c r="C6474" s="58" t="s">
        <v>6914</v>
      </c>
      <c r="D6474" s="60">
        <v>83.6</v>
      </c>
    </row>
    <row r="6475" spans="1:4" ht="13.5" x14ac:dyDescent="0.25">
      <c r="A6475" s="58">
        <v>104261</v>
      </c>
      <c r="B6475" s="58" t="s">
        <v>12633</v>
      </c>
      <c r="C6475" s="58" t="s">
        <v>6914</v>
      </c>
      <c r="D6475" s="60">
        <v>97.53</v>
      </c>
    </row>
    <row r="6476" spans="1:4" ht="13.5" x14ac:dyDescent="0.25">
      <c r="A6476" s="58">
        <v>104262</v>
      </c>
      <c r="B6476" s="58" t="s">
        <v>12634</v>
      </c>
      <c r="C6476" s="58" t="s">
        <v>6914</v>
      </c>
      <c r="D6476" s="60">
        <v>102.63</v>
      </c>
    </row>
    <row r="6477" spans="1:4" ht="13.5" x14ac:dyDescent="0.25">
      <c r="A6477" s="58">
        <v>104263</v>
      </c>
      <c r="B6477" s="58" t="s">
        <v>12635</v>
      </c>
      <c r="C6477" s="58" t="s">
        <v>6914</v>
      </c>
      <c r="D6477" s="60">
        <v>137.15</v>
      </c>
    </row>
    <row r="6478" spans="1:4" ht="13.5" x14ac:dyDescent="0.25">
      <c r="A6478" s="58">
        <v>104264</v>
      </c>
      <c r="B6478" s="58" t="s">
        <v>12636</v>
      </c>
      <c r="C6478" s="58" t="s">
        <v>6914</v>
      </c>
      <c r="D6478" s="60">
        <v>99.05</v>
      </c>
    </row>
    <row r="6479" spans="1:4" ht="13.5" x14ac:dyDescent="0.25">
      <c r="A6479" s="58">
        <v>87244</v>
      </c>
      <c r="B6479" s="58" t="s">
        <v>12637</v>
      </c>
      <c r="C6479" s="58" t="s">
        <v>6914</v>
      </c>
      <c r="D6479" s="60">
        <v>200.77</v>
      </c>
    </row>
    <row r="6480" spans="1:4" ht="13.5" x14ac:dyDescent="0.25">
      <c r="A6480" s="58">
        <v>87245</v>
      </c>
      <c r="B6480" s="58" t="s">
        <v>12638</v>
      </c>
      <c r="C6480" s="58" t="s">
        <v>6914</v>
      </c>
      <c r="D6480" s="60">
        <v>239.97</v>
      </c>
    </row>
    <row r="6481" spans="1:4" ht="13.5" x14ac:dyDescent="0.25">
      <c r="A6481" s="58">
        <v>87265</v>
      </c>
      <c r="B6481" s="58" t="s">
        <v>12639</v>
      </c>
      <c r="C6481" s="58" t="s">
        <v>6914</v>
      </c>
      <c r="D6481" s="60">
        <v>58.58</v>
      </c>
    </row>
    <row r="6482" spans="1:4" ht="13.5" x14ac:dyDescent="0.25">
      <c r="A6482" s="58">
        <v>87267</v>
      </c>
      <c r="B6482" s="58" t="s">
        <v>12640</v>
      </c>
      <c r="C6482" s="58" t="s">
        <v>6914</v>
      </c>
      <c r="D6482" s="60">
        <v>62.64</v>
      </c>
    </row>
    <row r="6483" spans="1:4" ht="13.5" x14ac:dyDescent="0.25">
      <c r="A6483" s="58">
        <v>87269</v>
      </c>
      <c r="B6483" s="58" t="s">
        <v>12641</v>
      </c>
      <c r="C6483" s="58" t="s">
        <v>6914</v>
      </c>
      <c r="D6483" s="60">
        <v>61.68</v>
      </c>
    </row>
    <row r="6484" spans="1:4" ht="13.5" x14ac:dyDescent="0.25">
      <c r="A6484" s="58">
        <v>87271</v>
      </c>
      <c r="B6484" s="58" t="s">
        <v>12642</v>
      </c>
      <c r="C6484" s="58" t="s">
        <v>6914</v>
      </c>
      <c r="D6484" s="60">
        <v>65.790000000000006</v>
      </c>
    </row>
    <row r="6485" spans="1:4" ht="13.5" x14ac:dyDescent="0.25">
      <c r="A6485" s="58">
        <v>87273</v>
      </c>
      <c r="B6485" s="58" t="s">
        <v>12643</v>
      </c>
      <c r="C6485" s="58" t="s">
        <v>6914</v>
      </c>
      <c r="D6485" s="60">
        <v>64.28</v>
      </c>
    </row>
    <row r="6486" spans="1:4" ht="13.5" x14ac:dyDescent="0.25">
      <c r="A6486" s="58">
        <v>87275</v>
      </c>
      <c r="B6486" s="58" t="s">
        <v>12644</v>
      </c>
      <c r="C6486" s="58" t="s">
        <v>6914</v>
      </c>
      <c r="D6486" s="60">
        <v>69.81</v>
      </c>
    </row>
    <row r="6487" spans="1:4" ht="13.5" x14ac:dyDescent="0.25">
      <c r="A6487" s="58">
        <v>88788</v>
      </c>
      <c r="B6487" s="58" t="s">
        <v>12645</v>
      </c>
      <c r="C6487" s="58" t="s">
        <v>6914</v>
      </c>
      <c r="D6487" s="60">
        <v>288.22000000000003</v>
      </c>
    </row>
    <row r="6488" spans="1:4" ht="13.5" x14ac:dyDescent="0.25">
      <c r="A6488" s="58">
        <v>88789</v>
      </c>
      <c r="B6488" s="58" t="s">
        <v>12646</v>
      </c>
      <c r="C6488" s="58" t="s">
        <v>6914</v>
      </c>
      <c r="D6488" s="60">
        <v>345.94</v>
      </c>
    </row>
    <row r="6489" spans="1:4" ht="13.5" x14ac:dyDescent="0.25">
      <c r="A6489" s="58">
        <v>89045</v>
      </c>
      <c r="B6489" s="58" t="s">
        <v>12647</v>
      </c>
      <c r="C6489" s="58" t="s">
        <v>6914</v>
      </c>
      <c r="D6489" s="60">
        <v>59.59</v>
      </c>
    </row>
    <row r="6490" spans="1:4" ht="13.5" x14ac:dyDescent="0.25">
      <c r="A6490" s="58">
        <v>89170</v>
      </c>
      <c r="B6490" s="58" t="s">
        <v>12648</v>
      </c>
      <c r="C6490" s="58" t="s">
        <v>6914</v>
      </c>
      <c r="D6490" s="60">
        <v>59.59</v>
      </c>
    </row>
    <row r="6491" spans="1:4" ht="13.5" x14ac:dyDescent="0.25">
      <c r="A6491" s="58">
        <v>93393</v>
      </c>
      <c r="B6491" s="58" t="s">
        <v>12649</v>
      </c>
      <c r="C6491" s="58" t="s">
        <v>6914</v>
      </c>
      <c r="D6491" s="60">
        <v>48.62</v>
      </c>
    </row>
    <row r="6492" spans="1:4" ht="13.5" x14ac:dyDescent="0.25">
      <c r="A6492" s="58">
        <v>93395</v>
      </c>
      <c r="B6492" s="58" t="s">
        <v>12650</v>
      </c>
      <c r="C6492" s="58" t="s">
        <v>6914</v>
      </c>
      <c r="D6492" s="60">
        <v>52.62</v>
      </c>
    </row>
    <row r="6493" spans="1:4" ht="13.5" x14ac:dyDescent="0.25">
      <c r="A6493" s="58">
        <v>99195</v>
      </c>
      <c r="B6493" s="58" t="s">
        <v>12651</v>
      </c>
      <c r="C6493" s="58" t="s">
        <v>6914</v>
      </c>
      <c r="D6493" s="60">
        <v>55.74</v>
      </c>
    </row>
    <row r="6494" spans="1:4" ht="13.5" x14ac:dyDescent="0.25">
      <c r="A6494" s="58">
        <v>99198</v>
      </c>
      <c r="B6494" s="58" t="s">
        <v>12652</v>
      </c>
      <c r="C6494" s="58" t="s">
        <v>6914</v>
      </c>
      <c r="D6494" s="60">
        <v>59.74</v>
      </c>
    </row>
    <row r="6495" spans="1:4" ht="13.5" x14ac:dyDescent="0.25">
      <c r="A6495" s="58">
        <v>104611</v>
      </c>
      <c r="B6495" s="58" t="s">
        <v>12653</v>
      </c>
      <c r="C6495" s="58" t="s">
        <v>6914</v>
      </c>
      <c r="D6495" s="60">
        <v>80</v>
      </c>
    </row>
    <row r="6496" spans="1:4" ht="13.5" x14ac:dyDescent="0.25">
      <c r="A6496" s="58">
        <v>104612</v>
      </c>
      <c r="B6496" s="58" t="s">
        <v>12654</v>
      </c>
      <c r="C6496" s="58" t="s">
        <v>6914</v>
      </c>
      <c r="D6496" s="60">
        <v>80.45</v>
      </c>
    </row>
    <row r="6497" spans="1:4" ht="13.5" x14ac:dyDescent="0.25">
      <c r="A6497" s="58">
        <v>104613</v>
      </c>
      <c r="B6497" s="58" t="s">
        <v>12655</v>
      </c>
      <c r="C6497" s="58" t="s">
        <v>6914</v>
      </c>
      <c r="D6497" s="60">
        <v>61.4</v>
      </c>
    </row>
    <row r="6498" spans="1:4" ht="13.5" x14ac:dyDescent="0.25">
      <c r="A6498" s="58">
        <v>104614</v>
      </c>
      <c r="B6498" s="58" t="s">
        <v>12656</v>
      </c>
      <c r="C6498" s="58" t="s">
        <v>6914</v>
      </c>
      <c r="D6498" s="60">
        <v>66.75</v>
      </c>
    </row>
    <row r="6499" spans="1:4" ht="13.5" x14ac:dyDescent="0.25">
      <c r="A6499" s="58">
        <v>104615</v>
      </c>
      <c r="B6499" s="58" t="s">
        <v>12657</v>
      </c>
      <c r="C6499" s="58" t="s">
        <v>6914</v>
      </c>
      <c r="D6499" s="60">
        <v>199.41</v>
      </c>
    </row>
    <row r="6500" spans="1:4" ht="13.5" x14ac:dyDescent="0.25">
      <c r="A6500" s="58">
        <v>104616</v>
      </c>
      <c r="B6500" s="58" t="s">
        <v>12658</v>
      </c>
      <c r="C6500" s="58" t="s">
        <v>6914</v>
      </c>
      <c r="D6500" s="60">
        <v>290.58999999999997</v>
      </c>
    </row>
    <row r="6501" spans="1:4" ht="13.5" x14ac:dyDescent="0.25">
      <c r="A6501" s="58">
        <v>104617</v>
      </c>
      <c r="B6501" s="58" t="s">
        <v>12659</v>
      </c>
      <c r="C6501" s="58" t="s">
        <v>6914</v>
      </c>
      <c r="D6501" s="60">
        <v>207.45</v>
      </c>
    </row>
    <row r="6502" spans="1:4" ht="13.5" x14ac:dyDescent="0.25">
      <c r="A6502" s="58">
        <v>104618</v>
      </c>
      <c r="B6502" s="58" t="s">
        <v>12660</v>
      </c>
      <c r="C6502" s="58" t="s">
        <v>6914</v>
      </c>
      <c r="D6502" s="60">
        <v>298.63</v>
      </c>
    </row>
    <row r="6503" spans="1:4" ht="13.5" x14ac:dyDescent="0.25">
      <c r="A6503" s="58">
        <v>104619</v>
      </c>
      <c r="B6503" s="58" t="s">
        <v>12661</v>
      </c>
      <c r="C6503" s="58" t="s">
        <v>108</v>
      </c>
      <c r="D6503" s="60">
        <v>25.86</v>
      </c>
    </row>
    <row r="6504" spans="1:4" ht="13.5" x14ac:dyDescent="0.25">
      <c r="A6504" s="58">
        <v>101965</v>
      </c>
      <c r="B6504" s="58" t="s">
        <v>12662</v>
      </c>
      <c r="C6504" s="58" t="s">
        <v>108</v>
      </c>
      <c r="D6504" s="60">
        <v>125.71</v>
      </c>
    </row>
    <row r="6505" spans="1:4" ht="13.5" x14ac:dyDescent="0.25">
      <c r="A6505" s="58">
        <v>101966</v>
      </c>
      <c r="B6505" s="58" t="s">
        <v>12663</v>
      </c>
      <c r="C6505" s="58" t="s">
        <v>108</v>
      </c>
      <c r="D6505" s="60">
        <v>162.38999999999999</v>
      </c>
    </row>
    <row r="6506" spans="1:4" ht="13.5" x14ac:dyDescent="0.25">
      <c r="A6506" s="58">
        <v>101979</v>
      </c>
      <c r="B6506" s="58" t="s">
        <v>12664</v>
      </c>
      <c r="C6506" s="58" t="s">
        <v>108</v>
      </c>
      <c r="D6506" s="60">
        <v>52.07</v>
      </c>
    </row>
    <row r="6507" spans="1:4" ht="13.5" x14ac:dyDescent="0.25">
      <c r="A6507" s="58">
        <v>96112</v>
      </c>
      <c r="B6507" s="58" t="s">
        <v>12665</v>
      </c>
      <c r="C6507" s="58" t="s">
        <v>6914</v>
      </c>
      <c r="D6507" s="60">
        <v>111.68</v>
      </c>
    </row>
    <row r="6508" spans="1:4" ht="13.5" x14ac:dyDescent="0.25">
      <c r="A6508" s="58">
        <v>96117</v>
      </c>
      <c r="B6508" s="58" t="s">
        <v>12666</v>
      </c>
      <c r="C6508" s="58" t="s">
        <v>6914</v>
      </c>
      <c r="D6508" s="60">
        <v>127.4</v>
      </c>
    </row>
    <row r="6509" spans="1:4" ht="13.5" x14ac:dyDescent="0.25">
      <c r="A6509" s="58">
        <v>96122</v>
      </c>
      <c r="B6509" s="58" t="s">
        <v>12667</v>
      </c>
      <c r="C6509" s="58" t="s">
        <v>108</v>
      </c>
      <c r="D6509" s="60">
        <v>27.95</v>
      </c>
    </row>
    <row r="6510" spans="1:4" ht="13.5" x14ac:dyDescent="0.25">
      <c r="A6510" s="58">
        <v>96109</v>
      </c>
      <c r="B6510" s="58" t="s">
        <v>12668</v>
      </c>
      <c r="C6510" s="58" t="s">
        <v>6914</v>
      </c>
      <c r="D6510" s="60">
        <v>39.22</v>
      </c>
    </row>
    <row r="6511" spans="1:4" ht="13.5" x14ac:dyDescent="0.25">
      <c r="A6511" s="58">
        <v>96110</v>
      </c>
      <c r="B6511" s="58" t="s">
        <v>12669</v>
      </c>
      <c r="C6511" s="58" t="s">
        <v>6914</v>
      </c>
      <c r="D6511" s="60">
        <v>68.11</v>
      </c>
    </row>
    <row r="6512" spans="1:4" ht="13.5" x14ac:dyDescent="0.25">
      <c r="A6512" s="58">
        <v>96113</v>
      </c>
      <c r="B6512" s="58" t="s">
        <v>12670</v>
      </c>
      <c r="C6512" s="58" t="s">
        <v>6914</v>
      </c>
      <c r="D6512" s="60">
        <v>34.880000000000003</v>
      </c>
    </row>
    <row r="6513" spans="1:4" ht="13.5" x14ac:dyDescent="0.25">
      <c r="A6513" s="58">
        <v>96114</v>
      </c>
      <c r="B6513" s="58" t="s">
        <v>1760</v>
      </c>
      <c r="C6513" s="58" t="s">
        <v>6914</v>
      </c>
      <c r="D6513" s="60">
        <v>70.91</v>
      </c>
    </row>
    <row r="6514" spans="1:4" ht="13.5" x14ac:dyDescent="0.25">
      <c r="A6514" s="58">
        <v>96120</v>
      </c>
      <c r="B6514" s="58" t="s">
        <v>12671</v>
      </c>
      <c r="C6514" s="58" t="s">
        <v>108</v>
      </c>
      <c r="D6514" s="60">
        <v>2.83</v>
      </c>
    </row>
    <row r="6515" spans="1:4" ht="13.5" x14ac:dyDescent="0.25">
      <c r="A6515" s="58">
        <v>96123</v>
      </c>
      <c r="B6515" s="58" t="s">
        <v>12672</v>
      </c>
      <c r="C6515" s="58" t="s">
        <v>108</v>
      </c>
      <c r="D6515" s="60">
        <v>31.03</v>
      </c>
    </row>
    <row r="6516" spans="1:4" ht="13.5" x14ac:dyDescent="0.25">
      <c r="A6516" s="58">
        <v>99054</v>
      </c>
      <c r="B6516" s="58" t="s">
        <v>12673</v>
      </c>
      <c r="C6516" s="58" t="s">
        <v>6914</v>
      </c>
      <c r="D6516" s="60">
        <v>48.07</v>
      </c>
    </row>
    <row r="6517" spans="1:4" ht="13.5" x14ac:dyDescent="0.25">
      <c r="A6517" s="58">
        <v>96111</v>
      </c>
      <c r="B6517" s="58" t="s">
        <v>12674</v>
      </c>
      <c r="C6517" s="58" t="s">
        <v>6914</v>
      </c>
      <c r="D6517" s="60">
        <v>60.58</v>
      </c>
    </row>
    <row r="6518" spans="1:4" ht="13.5" x14ac:dyDescent="0.25">
      <c r="A6518" s="58">
        <v>96116</v>
      </c>
      <c r="B6518" s="58" t="s">
        <v>12675</v>
      </c>
      <c r="C6518" s="58" t="s">
        <v>6914</v>
      </c>
      <c r="D6518" s="60">
        <v>66.510000000000005</v>
      </c>
    </row>
    <row r="6519" spans="1:4" ht="13.5" x14ac:dyDescent="0.25">
      <c r="A6519" s="58">
        <v>96121</v>
      </c>
      <c r="B6519" s="58" t="s">
        <v>12676</v>
      </c>
      <c r="C6519" s="58" t="s">
        <v>108</v>
      </c>
      <c r="D6519" s="60">
        <v>12.03</v>
      </c>
    </row>
    <row r="6520" spans="1:4" ht="13.5" x14ac:dyDescent="0.25">
      <c r="A6520" s="58">
        <v>96485</v>
      </c>
      <c r="B6520" s="58" t="s">
        <v>12677</v>
      </c>
      <c r="C6520" s="58" t="s">
        <v>6914</v>
      </c>
      <c r="D6520" s="60">
        <v>71.64</v>
      </c>
    </row>
    <row r="6521" spans="1:4" ht="13.5" x14ac:dyDescent="0.25">
      <c r="A6521" s="58">
        <v>96486</v>
      </c>
      <c r="B6521" s="58" t="s">
        <v>12678</v>
      </c>
      <c r="C6521" s="58" t="s">
        <v>6914</v>
      </c>
      <c r="D6521" s="60">
        <v>78.239999999999995</v>
      </c>
    </row>
    <row r="6522" spans="1:4" ht="13.5" x14ac:dyDescent="0.25">
      <c r="A6522" s="58">
        <v>91515</v>
      </c>
      <c r="B6522" s="58" t="s">
        <v>12679</v>
      </c>
      <c r="C6522" s="58" t="s">
        <v>6914</v>
      </c>
      <c r="D6522" s="60">
        <v>4.8899999999999997</v>
      </c>
    </row>
    <row r="6523" spans="1:4" ht="13.5" x14ac:dyDescent="0.25">
      <c r="A6523" s="58">
        <v>91519</v>
      </c>
      <c r="B6523" s="58" t="s">
        <v>12680</v>
      </c>
      <c r="C6523" s="58" t="s">
        <v>6914</v>
      </c>
      <c r="D6523" s="60">
        <v>6.59</v>
      </c>
    </row>
    <row r="6524" spans="1:4" ht="13.5" x14ac:dyDescent="0.25">
      <c r="A6524" s="58">
        <v>91520</v>
      </c>
      <c r="B6524" s="58" t="s">
        <v>12681</v>
      </c>
      <c r="C6524" s="58" t="s">
        <v>6914</v>
      </c>
      <c r="D6524" s="60">
        <v>1.86</v>
      </c>
    </row>
    <row r="6525" spans="1:4" ht="13.5" x14ac:dyDescent="0.25">
      <c r="A6525" s="58">
        <v>91522</v>
      </c>
      <c r="B6525" s="58" t="s">
        <v>12682</v>
      </c>
      <c r="C6525" s="58" t="s">
        <v>6914</v>
      </c>
      <c r="D6525" s="60">
        <v>2.57</v>
      </c>
    </row>
    <row r="6526" spans="1:4" ht="13.5" x14ac:dyDescent="0.25">
      <c r="A6526" s="58">
        <v>91525</v>
      </c>
      <c r="B6526" s="58" t="s">
        <v>12683</v>
      </c>
      <c r="C6526" s="58" t="s">
        <v>6914</v>
      </c>
      <c r="D6526" s="60">
        <v>6.21</v>
      </c>
    </row>
    <row r="6527" spans="1:4" ht="13.5" x14ac:dyDescent="0.25">
      <c r="A6527" s="58">
        <v>104412</v>
      </c>
      <c r="B6527" s="58" t="s">
        <v>12684</v>
      </c>
      <c r="C6527" s="58" t="s">
        <v>6914</v>
      </c>
      <c r="D6527" s="60">
        <v>2.2999999999999998</v>
      </c>
    </row>
    <row r="6528" spans="1:4" ht="13.5" x14ac:dyDescent="0.25">
      <c r="A6528" s="58">
        <v>104413</v>
      </c>
      <c r="B6528" s="58" t="s">
        <v>12685</v>
      </c>
      <c r="C6528" s="58" t="s">
        <v>6914</v>
      </c>
      <c r="D6528" s="60">
        <v>4.04</v>
      </c>
    </row>
    <row r="6529" spans="1:4" ht="13.5" x14ac:dyDescent="0.25">
      <c r="A6529" s="58">
        <v>104414</v>
      </c>
      <c r="B6529" s="58" t="s">
        <v>12686</v>
      </c>
      <c r="C6529" s="58" t="s">
        <v>6914</v>
      </c>
      <c r="D6529" s="60">
        <v>5.61</v>
      </c>
    </row>
    <row r="6530" spans="1:4" ht="13.5" x14ac:dyDescent="0.25">
      <c r="A6530" s="58">
        <v>104415</v>
      </c>
      <c r="B6530" s="58" t="s">
        <v>12687</v>
      </c>
      <c r="C6530" s="58" t="s">
        <v>6914</v>
      </c>
      <c r="D6530" s="60">
        <v>9.5</v>
      </c>
    </row>
    <row r="6531" spans="1:4" ht="13.5" x14ac:dyDescent="0.25">
      <c r="A6531" s="58">
        <v>104416</v>
      </c>
      <c r="B6531" s="58" t="s">
        <v>12688</v>
      </c>
      <c r="C6531" s="58" t="s">
        <v>6914</v>
      </c>
      <c r="D6531" s="60">
        <v>1.59</v>
      </c>
    </row>
    <row r="6532" spans="1:4" ht="13.5" x14ac:dyDescent="0.25">
      <c r="A6532" s="58">
        <v>104417</v>
      </c>
      <c r="B6532" s="58" t="s">
        <v>12689</v>
      </c>
      <c r="C6532" s="58" t="s">
        <v>6914</v>
      </c>
      <c r="D6532" s="60">
        <v>3.34</v>
      </c>
    </row>
    <row r="6533" spans="1:4" ht="13.5" x14ac:dyDescent="0.25">
      <c r="A6533" s="58">
        <v>104418</v>
      </c>
      <c r="B6533" s="58" t="s">
        <v>12690</v>
      </c>
      <c r="C6533" s="58" t="s">
        <v>6914</v>
      </c>
      <c r="D6533" s="60">
        <v>2.17</v>
      </c>
    </row>
    <row r="6534" spans="1:4" ht="13.5" x14ac:dyDescent="0.25">
      <c r="A6534" s="58">
        <v>104419</v>
      </c>
      <c r="B6534" s="58" t="s">
        <v>12691</v>
      </c>
      <c r="C6534" s="58" t="s">
        <v>6914</v>
      </c>
      <c r="D6534" s="60">
        <v>8.91</v>
      </c>
    </row>
    <row r="6535" spans="1:4" ht="13.5" x14ac:dyDescent="0.25">
      <c r="A6535" s="58">
        <v>104420</v>
      </c>
      <c r="B6535" s="58" t="s">
        <v>12692</v>
      </c>
      <c r="C6535" s="58" t="s">
        <v>6914</v>
      </c>
      <c r="D6535" s="60">
        <v>8.0299999999999994</v>
      </c>
    </row>
    <row r="6536" spans="1:4" ht="13.5" x14ac:dyDescent="0.25">
      <c r="A6536" s="58">
        <v>104421</v>
      </c>
      <c r="B6536" s="58" t="s">
        <v>12693</v>
      </c>
      <c r="C6536" s="58" t="s">
        <v>6914</v>
      </c>
      <c r="D6536" s="60">
        <v>11.8</v>
      </c>
    </row>
    <row r="6537" spans="1:4" ht="13.5" x14ac:dyDescent="0.25">
      <c r="A6537" s="58">
        <v>104422</v>
      </c>
      <c r="B6537" s="58" t="s">
        <v>12694</v>
      </c>
      <c r="C6537" s="58" t="s">
        <v>6914</v>
      </c>
      <c r="D6537" s="60">
        <v>7.11</v>
      </c>
    </row>
    <row r="6538" spans="1:4" ht="13.5" x14ac:dyDescent="0.25">
      <c r="A6538" s="58">
        <v>104423</v>
      </c>
      <c r="B6538" s="58" t="s">
        <v>12695</v>
      </c>
      <c r="C6538" s="58" t="s">
        <v>6914</v>
      </c>
      <c r="D6538" s="60">
        <v>18.440000000000001</v>
      </c>
    </row>
    <row r="6539" spans="1:4" ht="13.5" x14ac:dyDescent="0.25">
      <c r="A6539" s="58">
        <v>104424</v>
      </c>
      <c r="B6539" s="58" t="s">
        <v>12696</v>
      </c>
      <c r="C6539" s="58" t="s">
        <v>6914</v>
      </c>
      <c r="D6539" s="60">
        <v>17.03</v>
      </c>
    </row>
    <row r="6540" spans="1:4" ht="13.5" x14ac:dyDescent="0.25">
      <c r="A6540" s="58">
        <v>104425</v>
      </c>
      <c r="B6540" s="58" t="s">
        <v>12697</v>
      </c>
      <c r="C6540" s="58" t="s">
        <v>6914</v>
      </c>
      <c r="D6540" s="60">
        <v>14.69</v>
      </c>
    </row>
    <row r="6541" spans="1:4" ht="13.5" x14ac:dyDescent="0.25">
      <c r="A6541" s="58">
        <v>87280</v>
      </c>
      <c r="B6541" s="58" t="s">
        <v>12698</v>
      </c>
      <c r="C6541" s="58" t="s">
        <v>7984</v>
      </c>
      <c r="D6541" s="60">
        <v>454.16</v>
      </c>
    </row>
    <row r="6542" spans="1:4" ht="13.5" x14ac:dyDescent="0.25">
      <c r="A6542" s="58">
        <v>87281</v>
      </c>
      <c r="B6542" s="58" t="s">
        <v>12699</v>
      </c>
      <c r="C6542" s="58" t="s">
        <v>7984</v>
      </c>
      <c r="D6542" s="60">
        <v>449.03</v>
      </c>
    </row>
    <row r="6543" spans="1:4" ht="13.5" x14ac:dyDescent="0.25">
      <c r="A6543" s="58">
        <v>87283</v>
      </c>
      <c r="B6543" s="58" t="s">
        <v>12700</v>
      </c>
      <c r="C6543" s="58" t="s">
        <v>7984</v>
      </c>
      <c r="D6543" s="60">
        <v>479.24</v>
      </c>
    </row>
    <row r="6544" spans="1:4" ht="13.5" x14ac:dyDescent="0.25">
      <c r="A6544" s="58">
        <v>87284</v>
      </c>
      <c r="B6544" s="58" t="s">
        <v>12701</v>
      </c>
      <c r="C6544" s="58" t="s">
        <v>7984</v>
      </c>
      <c r="D6544" s="60">
        <v>472.98</v>
      </c>
    </row>
    <row r="6545" spans="1:4" ht="13.5" x14ac:dyDescent="0.25">
      <c r="A6545" s="58">
        <v>87286</v>
      </c>
      <c r="B6545" s="58" t="s">
        <v>12702</v>
      </c>
      <c r="C6545" s="58" t="s">
        <v>7984</v>
      </c>
      <c r="D6545" s="60">
        <v>585.38</v>
      </c>
    </row>
    <row r="6546" spans="1:4" ht="13.5" x14ac:dyDescent="0.25">
      <c r="A6546" s="58">
        <v>87287</v>
      </c>
      <c r="B6546" s="58" t="s">
        <v>12703</v>
      </c>
      <c r="C6546" s="58" t="s">
        <v>7984</v>
      </c>
      <c r="D6546" s="60">
        <v>571.08000000000004</v>
      </c>
    </row>
    <row r="6547" spans="1:4" ht="13.5" x14ac:dyDescent="0.25">
      <c r="A6547" s="58">
        <v>87289</v>
      </c>
      <c r="B6547" s="58" t="s">
        <v>12704</v>
      </c>
      <c r="C6547" s="58" t="s">
        <v>7984</v>
      </c>
      <c r="D6547" s="60">
        <v>554.08000000000004</v>
      </c>
    </row>
    <row r="6548" spans="1:4" ht="13.5" x14ac:dyDescent="0.25">
      <c r="A6548" s="58">
        <v>87290</v>
      </c>
      <c r="B6548" s="58" t="s">
        <v>12705</v>
      </c>
      <c r="C6548" s="58" t="s">
        <v>7984</v>
      </c>
      <c r="D6548" s="60">
        <v>546.35</v>
      </c>
    </row>
    <row r="6549" spans="1:4" ht="13.5" x14ac:dyDescent="0.25">
      <c r="A6549" s="58">
        <v>87292</v>
      </c>
      <c r="B6549" s="58" t="s">
        <v>305</v>
      </c>
      <c r="C6549" s="58" t="s">
        <v>7984</v>
      </c>
      <c r="D6549" s="60">
        <v>563.64</v>
      </c>
    </row>
    <row r="6550" spans="1:4" ht="13.5" x14ac:dyDescent="0.25">
      <c r="A6550" s="58">
        <v>87294</v>
      </c>
      <c r="B6550" s="58" t="s">
        <v>438</v>
      </c>
      <c r="C6550" s="58" t="s">
        <v>7984</v>
      </c>
      <c r="D6550" s="60">
        <v>533.71</v>
      </c>
    </row>
    <row r="6551" spans="1:4" ht="13.5" x14ac:dyDescent="0.25">
      <c r="A6551" s="58">
        <v>87295</v>
      </c>
      <c r="B6551" s="58" t="s">
        <v>12706</v>
      </c>
      <c r="C6551" s="58" t="s">
        <v>7984</v>
      </c>
      <c r="D6551" s="60">
        <v>533.28</v>
      </c>
    </row>
    <row r="6552" spans="1:4" ht="13.5" x14ac:dyDescent="0.25">
      <c r="A6552" s="58">
        <v>87296</v>
      </c>
      <c r="B6552" s="58" t="s">
        <v>1118</v>
      </c>
      <c r="C6552" s="58" t="s">
        <v>7984</v>
      </c>
      <c r="D6552" s="60">
        <v>509.67</v>
      </c>
    </row>
    <row r="6553" spans="1:4" ht="13.5" x14ac:dyDescent="0.25">
      <c r="A6553" s="58">
        <v>87298</v>
      </c>
      <c r="B6553" s="58" t="s">
        <v>12707</v>
      </c>
      <c r="C6553" s="58" t="s">
        <v>7984</v>
      </c>
      <c r="D6553" s="60">
        <v>762.85</v>
      </c>
    </row>
    <row r="6554" spans="1:4" ht="13.5" x14ac:dyDescent="0.25">
      <c r="A6554" s="58">
        <v>87299</v>
      </c>
      <c r="B6554" s="58" t="s">
        <v>12708</v>
      </c>
      <c r="C6554" s="58" t="s">
        <v>7984</v>
      </c>
      <c r="D6554" s="60">
        <v>466.55</v>
      </c>
    </row>
    <row r="6555" spans="1:4" ht="13.5" x14ac:dyDescent="0.25">
      <c r="A6555" s="58">
        <v>87301</v>
      </c>
      <c r="B6555" s="58" t="s">
        <v>670</v>
      </c>
      <c r="C6555" s="58" t="s">
        <v>7984</v>
      </c>
      <c r="D6555" s="60">
        <v>667.88</v>
      </c>
    </row>
    <row r="6556" spans="1:4" ht="13.5" x14ac:dyDescent="0.25">
      <c r="A6556" s="58">
        <v>87302</v>
      </c>
      <c r="B6556" s="58" t="s">
        <v>12709</v>
      </c>
      <c r="C6556" s="58" t="s">
        <v>7984</v>
      </c>
      <c r="D6556" s="60">
        <v>660.2</v>
      </c>
    </row>
    <row r="6557" spans="1:4" ht="13.5" x14ac:dyDescent="0.25">
      <c r="A6557" s="58">
        <v>87304</v>
      </c>
      <c r="B6557" s="58" t="s">
        <v>12710</v>
      </c>
      <c r="C6557" s="58" t="s">
        <v>7984</v>
      </c>
      <c r="D6557" s="60">
        <v>594.17999999999995</v>
      </c>
    </row>
    <row r="6558" spans="1:4" ht="13.5" x14ac:dyDescent="0.25">
      <c r="A6558" s="58">
        <v>87305</v>
      </c>
      <c r="B6558" s="58" t="s">
        <v>12711</v>
      </c>
      <c r="C6558" s="58" t="s">
        <v>7984</v>
      </c>
      <c r="D6558" s="60">
        <v>596.11</v>
      </c>
    </row>
    <row r="6559" spans="1:4" ht="13.5" x14ac:dyDescent="0.25">
      <c r="A6559" s="58">
        <v>87307</v>
      </c>
      <c r="B6559" s="58" t="s">
        <v>12712</v>
      </c>
      <c r="C6559" s="58" t="s">
        <v>7984</v>
      </c>
      <c r="D6559" s="60">
        <v>553.77</v>
      </c>
    </row>
    <row r="6560" spans="1:4" ht="13.5" x14ac:dyDescent="0.25">
      <c r="A6560" s="58">
        <v>87308</v>
      </c>
      <c r="B6560" s="58" t="s">
        <v>12713</v>
      </c>
      <c r="C6560" s="58" t="s">
        <v>7984</v>
      </c>
      <c r="D6560" s="60">
        <v>544.94000000000005</v>
      </c>
    </row>
    <row r="6561" spans="1:4" ht="13.5" x14ac:dyDescent="0.25">
      <c r="A6561" s="58">
        <v>87310</v>
      </c>
      <c r="B6561" s="58" t="s">
        <v>12714</v>
      </c>
      <c r="C6561" s="58" t="s">
        <v>7984</v>
      </c>
      <c r="D6561" s="60">
        <v>465.17</v>
      </c>
    </row>
    <row r="6562" spans="1:4" ht="13.5" x14ac:dyDescent="0.25">
      <c r="A6562" s="58">
        <v>87311</v>
      </c>
      <c r="B6562" s="58" t="s">
        <v>12715</v>
      </c>
      <c r="C6562" s="58" t="s">
        <v>7984</v>
      </c>
      <c r="D6562" s="60">
        <v>456.21</v>
      </c>
    </row>
    <row r="6563" spans="1:4" ht="13.5" x14ac:dyDescent="0.25">
      <c r="A6563" s="58">
        <v>87313</v>
      </c>
      <c r="B6563" s="58" t="s">
        <v>636</v>
      </c>
      <c r="C6563" s="58" t="s">
        <v>7984</v>
      </c>
      <c r="D6563" s="60">
        <v>589.04</v>
      </c>
    </row>
    <row r="6564" spans="1:4" ht="13.5" x14ac:dyDescent="0.25">
      <c r="A6564" s="58">
        <v>87314</v>
      </c>
      <c r="B6564" s="58" t="s">
        <v>12716</v>
      </c>
      <c r="C6564" s="58" t="s">
        <v>7984</v>
      </c>
      <c r="D6564" s="60">
        <v>582.45000000000005</v>
      </c>
    </row>
    <row r="6565" spans="1:4" ht="13.5" x14ac:dyDescent="0.25">
      <c r="A6565" s="58">
        <v>87316</v>
      </c>
      <c r="B6565" s="58" t="s">
        <v>816</v>
      </c>
      <c r="C6565" s="58" t="s">
        <v>7984</v>
      </c>
      <c r="D6565" s="60">
        <v>520.35</v>
      </c>
    </row>
    <row r="6566" spans="1:4" ht="13.5" x14ac:dyDescent="0.25">
      <c r="A6566" s="58">
        <v>87317</v>
      </c>
      <c r="B6566" s="58" t="s">
        <v>12717</v>
      </c>
      <c r="C6566" s="58" t="s">
        <v>7984</v>
      </c>
      <c r="D6566" s="60">
        <v>507.78</v>
      </c>
    </row>
    <row r="6567" spans="1:4" ht="13.5" x14ac:dyDescent="0.25">
      <c r="A6567" s="58">
        <v>87319</v>
      </c>
      <c r="B6567" s="58" t="s">
        <v>12718</v>
      </c>
      <c r="C6567" s="58" t="s">
        <v>7984</v>
      </c>
      <c r="D6567" s="61">
        <v>3985.32</v>
      </c>
    </row>
    <row r="6568" spans="1:4" ht="13.5" x14ac:dyDescent="0.25">
      <c r="A6568" s="58">
        <v>87320</v>
      </c>
      <c r="B6568" s="58" t="s">
        <v>12719</v>
      </c>
      <c r="C6568" s="58" t="s">
        <v>7984</v>
      </c>
      <c r="D6568" s="61">
        <v>3993.63</v>
      </c>
    </row>
    <row r="6569" spans="1:4" ht="13.5" x14ac:dyDescent="0.25">
      <c r="A6569" s="58">
        <v>87322</v>
      </c>
      <c r="B6569" s="58" t="s">
        <v>12720</v>
      </c>
      <c r="C6569" s="58" t="s">
        <v>7984</v>
      </c>
      <c r="D6569" s="61">
        <v>4123.03</v>
      </c>
    </row>
    <row r="6570" spans="1:4" ht="13.5" x14ac:dyDescent="0.25">
      <c r="A6570" s="58">
        <v>87323</v>
      </c>
      <c r="B6570" s="58" t="s">
        <v>12721</v>
      </c>
      <c r="C6570" s="58" t="s">
        <v>7984</v>
      </c>
      <c r="D6570" s="61">
        <v>4126.3599999999997</v>
      </c>
    </row>
    <row r="6571" spans="1:4" ht="13.5" x14ac:dyDescent="0.25">
      <c r="A6571" s="58">
        <v>87325</v>
      </c>
      <c r="B6571" s="58" t="s">
        <v>12722</v>
      </c>
      <c r="C6571" s="58" t="s">
        <v>7984</v>
      </c>
      <c r="D6571" s="61">
        <v>4020.54</v>
      </c>
    </row>
    <row r="6572" spans="1:4" ht="13.5" x14ac:dyDescent="0.25">
      <c r="A6572" s="58">
        <v>87326</v>
      </c>
      <c r="B6572" s="58" t="s">
        <v>12723</v>
      </c>
      <c r="C6572" s="58" t="s">
        <v>7984</v>
      </c>
      <c r="D6572" s="61">
        <v>4037.25</v>
      </c>
    </row>
    <row r="6573" spans="1:4" ht="13.5" x14ac:dyDescent="0.25">
      <c r="A6573" s="58">
        <v>87327</v>
      </c>
      <c r="B6573" s="58" t="s">
        <v>12724</v>
      </c>
      <c r="C6573" s="58" t="s">
        <v>7984</v>
      </c>
      <c r="D6573" s="60">
        <v>473.72</v>
      </c>
    </row>
    <row r="6574" spans="1:4" ht="13.5" x14ac:dyDescent="0.25">
      <c r="A6574" s="58">
        <v>87328</v>
      </c>
      <c r="B6574" s="58" t="s">
        <v>12725</v>
      </c>
      <c r="C6574" s="58" t="s">
        <v>7984</v>
      </c>
      <c r="D6574" s="60">
        <v>422.72</v>
      </c>
    </row>
    <row r="6575" spans="1:4" ht="13.5" x14ac:dyDescent="0.25">
      <c r="A6575" s="58">
        <v>87329</v>
      </c>
      <c r="B6575" s="58" t="s">
        <v>12726</v>
      </c>
      <c r="C6575" s="58" t="s">
        <v>7984</v>
      </c>
      <c r="D6575" s="60">
        <v>513.83000000000004</v>
      </c>
    </row>
    <row r="6576" spans="1:4" ht="13.5" x14ac:dyDescent="0.25">
      <c r="A6576" s="58">
        <v>87330</v>
      </c>
      <c r="B6576" s="58" t="s">
        <v>12727</v>
      </c>
      <c r="C6576" s="58" t="s">
        <v>7984</v>
      </c>
      <c r="D6576" s="60">
        <v>455.98</v>
      </c>
    </row>
    <row r="6577" spans="1:4" ht="13.5" x14ac:dyDescent="0.25">
      <c r="A6577" s="58">
        <v>87331</v>
      </c>
      <c r="B6577" s="58" t="s">
        <v>12728</v>
      </c>
      <c r="C6577" s="58" t="s">
        <v>7984</v>
      </c>
      <c r="D6577" s="60">
        <v>603.69000000000005</v>
      </c>
    </row>
    <row r="6578" spans="1:4" ht="13.5" x14ac:dyDescent="0.25">
      <c r="A6578" s="58">
        <v>87332</v>
      </c>
      <c r="B6578" s="58" t="s">
        <v>12729</v>
      </c>
      <c r="C6578" s="58" t="s">
        <v>7984</v>
      </c>
      <c r="D6578" s="60">
        <v>550.87</v>
      </c>
    </row>
    <row r="6579" spans="1:4" ht="13.5" x14ac:dyDescent="0.25">
      <c r="A6579" s="58">
        <v>87333</v>
      </c>
      <c r="B6579" s="58" t="s">
        <v>12730</v>
      </c>
      <c r="C6579" s="58" t="s">
        <v>7984</v>
      </c>
      <c r="D6579" s="60">
        <v>556.84</v>
      </c>
    </row>
    <row r="6580" spans="1:4" ht="13.5" x14ac:dyDescent="0.25">
      <c r="A6580" s="58">
        <v>87334</v>
      </c>
      <c r="B6580" s="58" t="s">
        <v>12731</v>
      </c>
      <c r="C6580" s="58" t="s">
        <v>7984</v>
      </c>
      <c r="D6580" s="60">
        <v>524.16</v>
      </c>
    </row>
    <row r="6581" spans="1:4" ht="13.5" x14ac:dyDescent="0.25">
      <c r="A6581" s="58">
        <v>87335</v>
      </c>
      <c r="B6581" s="58" t="s">
        <v>12732</v>
      </c>
      <c r="C6581" s="58" t="s">
        <v>7984</v>
      </c>
      <c r="D6581" s="60">
        <v>550.87</v>
      </c>
    </row>
    <row r="6582" spans="1:4" ht="13.5" x14ac:dyDescent="0.25">
      <c r="A6582" s="58">
        <v>87336</v>
      </c>
      <c r="B6582" s="58" t="s">
        <v>12733</v>
      </c>
      <c r="C6582" s="58" t="s">
        <v>7984</v>
      </c>
      <c r="D6582" s="60">
        <v>537.78</v>
      </c>
    </row>
    <row r="6583" spans="1:4" ht="13.5" x14ac:dyDescent="0.25">
      <c r="A6583" s="58">
        <v>87337</v>
      </c>
      <c r="B6583" s="58" t="s">
        <v>12734</v>
      </c>
      <c r="C6583" s="58" t="s">
        <v>7984</v>
      </c>
      <c r="D6583" s="60">
        <v>535.46</v>
      </c>
    </row>
    <row r="6584" spans="1:4" ht="13.5" x14ac:dyDescent="0.25">
      <c r="A6584" s="58">
        <v>87338</v>
      </c>
      <c r="B6584" s="58" t="s">
        <v>12735</v>
      </c>
      <c r="C6584" s="58" t="s">
        <v>7984</v>
      </c>
      <c r="D6584" s="60">
        <v>506.49</v>
      </c>
    </row>
    <row r="6585" spans="1:4" ht="13.5" x14ac:dyDescent="0.25">
      <c r="A6585" s="58">
        <v>87339</v>
      </c>
      <c r="B6585" s="58" t="s">
        <v>12736</v>
      </c>
      <c r="C6585" s="58" t="s">
        <v>7984</v>
      </c>
      <c r="D6585" s="60">
        <v>861.89</v>
      </c>
    </row>
    <row r="6586" spans="1:4" ht="13.5" x14ac:dyDescent="0.25">
      <c r="A6586" s="58">
        <v>87340</v>
      </c>
      <c r="B6586" s="58" t="s">
        <v>12737</v>
      </c>
      <c r="C6586" s="58" t="s">
        <v>7984</v>
      </c>
      <c r="D6586" s="60">
        <v>756.77</v>
      </c>
    </row>
    <row r="6587" spans="1:4" ht="13.5" x14ac:dyDescent="0.25">
      <c r="A6587" s="58">
        <v>87341</v>
      </c>
      <c r="B6587" s="58" t="s">
        <v>12738</v>
      </c>
      <c r="C6587" s="58" t="s">
        <v>7984</v>
      </c>
      <c r="D6587" s="60">
        <v>730.07</v>
      </c>
    </row>
    <row r="6588" spans="1:4" ht="13.5" x14ac:dyDescent="0.25">
      <c r="A6588" s="58">
        <v>87342</v>
      </c>
      <c r="B6588" s="58" t="s">
        <v>12739</v>
      </c>
      <c r="C6588" s="58" t="s">
        <v>7984</v>
      </c>
      <c r="D6588" s="60">
        <v>725.46</v>
      </c>
    </row>
    <row r="6589" spans="1:4" ht="13.5" x14ac:dyDescent="0.25">
      <c r="A6589" s="58">
        <v>87343</v>
      </c>
      <c r="B6589" s="58" t="s">
        <v>12740</v>
      </c>
      <c r="C6589" s="58" t="s">
        <v>7984</v>
      </c>
      <c r="D6589" s="60">
        <v>666.01</v>
      </c>
    </row>
    <row r="6590" spans="1:4" ht="13.5" x14ac:dyDescent="0.25">
      <c r="A6590" s="58">
        <v>87344</v>
      </c>
      <c r="B6590" s="58" t="s">
        <v>12741</v>
      </c>
      <c r="C6590" s="58" t="s">
        <v>7984</v>
      </c>
      <c r="D6590" s="60">
        <v>633.23</v>
      </c>
    </row>
    <row r="6591" spans="1:4" ht="13.5" x14ac:dyDescent="0.25">
      <c r="A6591" s="58">
        <v>87345</v>
      </c>
      <c r="B6591" s="58" t="s">
        <v>12742</v>
      </c>
      <c r="C6591" s="58" t="s">
        <v>7984</v>
      </c>
      <c r="D6591" s="60">
        <v>642.24</v>
      </c>
    </row>
    <row r="6592" spans="1:4" ht="13.5" x14ac:dyDescent="0.25">
      <c r="A6592" s="58">
        <v>87346</v>
      </c>
      <c r="B6592" s="58" t="s">
        <v>12743</v>
      </c>
      <c r="C6592" s="58" t="s">
        <v>7984</v>
      </c>
      <c r="D6592" s="60">
        <v>593.46</v>
      </c>
    </row>
    <row r="6593" spans="1:4" ht="13.5" x14ac:dyDescent="0.25">
      <c r="A6593" s="58">
        <v>87347</v>
      </c>
      <c r="B6593" s="58" t="s">
        <v>12744</v>
      </c>
      <c r="C6593" s="58" t="s">
        <v>7984</v>
      </c>
      <c r="D6593" s="60">
        <v>566.67999999999995</v>
      </c>
    </row>
    <row r="6594" spans="1:4" ht="13.5" x14ac:dyDescent="0.25">
      <c r="A6594" s="58">
        <v>87348</v>
      </c>
      <c r="B6594" s="58" t="s">
        <v>12745</v>
      </c>
      <c r="C6594" s="58" t="s">
        <v>7984</v>
      </c>
      <c r="D6594" s="60">
        <v>580.57000000000005</v>
      </c>
    </row>
    <row r="6595" spans="1:4" ht="13.5" x14ac:dyDescent="0.25">
      <c r="A6595" s="58">
        <v>87349</v>
      </c>
      <c r="B6595" s="58" t="s">
        <v>12746</v>
      </c>
      <c r="C6595" s="58" t="s">
        <v>7984</v>
      </c>
      <c r="D6595" s="60">
        <v>516.25</v>
      </c>
    </row>
    <row r="6596" spans="1:4" ht="13.5" x14ac:dyDescent="0.25">
      <c r="A6596" s="58">
        <v>87350</v>
      </c>
      <c r="B6596" s="58" t="s">
        <v>12747</v>
      </c>
      <c r="C6596" s="58" t="s">
        <v>7984</v>
      </c>
      <c r="D6596" s="60">
        <v>503.09</v>
      </c>
    </row>
    <row r="6597" spans="1:4" ht="13.5" x14ac:dyDescent="0.25">
      <c r="A6597" s="58">
        <v>87351</v>
      </c>
      <c r="B6597" s="58" t="s">
        <v>12748</v>
      </c>
      <c r="C6597" s="58" t="s">
        <v>7984</v>
      </c>
      <c r="D6597" s="60">
        <v>440.78</v>
      </c>
    </row>
    <row r="6598" spans="1:4" ht="13.5" x14ac:dyDescent="0.25">
      <c r="A6598" s="58">
        <v>87352</v>
      </c>
      <c r="B6598" s="58" t="s">
        <v>12749</v>
      </c>
      <c r="C6598" s="58" t="s">
        <v>7984</v>
      </c>
      <c r="D6598" s="60">
        <v>655.94</v>
      </c>
    </row>
    <row r="6599" spans="1:4" ht="13.5" x14ac:dyDescent="0.25">
      <c r="A6599" s="58">
        <v>87353</v>
      </c>
      <c r="B6599" s="58" t="s">
        <v>12750</v>
      </c>
      <c r="C6599" s="58" t="s">
        <v>7984</v>
      </c>
      <c r="D6599" s="60">
        <v>590.44000000000005</v>
      </c>
    </row>
    <row r="6600" spans="1:4" ht="13.5" x14ac:dyDescent="0.25">
      <c r="A6600" s="58">
        <v>87354</v>
      </c>
      <c r="B6600" s="58" t="s">
        <v>12751</v>
      </c>
      <c r="C6600" s="58" t="s">
        <v>7984</v>
      </c>
      <c r="D6600" s="60">
        <v>561.47</v>
      </c>
    </row>
    <row r="6601" spans="1:4" ht="13.5" x14ac:dyDescent="0.25">
      <c r="A6601" s="58">
        <v>87355</v>
      </c>
      <c r="B6601" s="58" t="s">
        <v>12752</v>
      </c>
      <c r="C6601" s="58" t="s">
        <v>7984</v>
      </c>
      <c r="D6601" s="60">
        <v>551.05999999999995</v>
      </c>
    </row>
    <row r="6602" spans="1:4" ht="13.5" x14ac:dyDescent="0.25">
      <c r="A6602" s="58">
        <v>87356</v>
      </c>
      <c r="B6602" s="58" t="s">
        <v>12753</v>
      </c>
      <c r="C6602" s="58" t="s">
        <v>7984</v>
      </c>
      <c r="D6602" s="60">
        <v>507.37</v>
      </c>
    </row>
    <row r="6603" spans="1:4" ht="13.5" x14ac:dyDescent="0.25">
      <c r="A6603" s="58">
        <v>87357</v>
      </c>
      <c r="B6603" s="58" t="s">
        <v>12754</v>
      </c>
      <c r="C6603" s="58" t="s">
        <v>7984</v>
      </c>
      <c r="D6603" s="60">
        <v>485.71</v>
      </c>
    </row>
    <row r="6604" spans="1:4" ht="13.5" x14ac:dyDescent="0.25">
      <c r="A6604" s="58">
        <v>87358</v>
      </c>
      <c r="B6604" s="58" t="s">
        <v>12755</v>
      </c>
      <c r="C6604" s="58" t="s">
        <v>7984</v>
      </c>
      <c r="D6604" s="61">
        <v>3933.65</v>
      </c>
    </row>
    <row r="6605" spans="1:4" ht="13.5" x14ac:dyDescent="0.25">
      <c r="A6605" s="58">
        <v>87359</v>
      </c>
      <c r="B6605" s="58" t="s">
        <v>12756</v>
      </c>
      <c r="C6605" s="58" t="s">
        <v>7984</v>
      </c>
      <c r="D6605" s="61">
        <v>3912.5</v>
      </c>
    </row>
    <row r="6606" spans="1:4" ht="13.5" x14ac:dyDescent="0.25">
      <c r="A6606" s="58">
        <v>87360</v>
      </c>
      <c r="B6606" s="58" t="s">
        <v>12757</v>
      </c>
      <c r="C6606" s="58" t="s">
        <v>7984</v>
      </c>
      <c r="D6606" s="61">
        <v>4059.3</v>
      </c>
    </row>
    <row r="6607" spans="1:4" ht="13.5" x14ac:dyDescent="0.25">
      <c r="A6607" s="58">
        <v>87361</v>
      </c>
      <c r="B6607" s="58" t="s">
        <v>12758</v>
      </c>
      <c r="C6607" s="58" t="s">
        <v>7984</v>
      </c>
      <c r="D6607" s="61">
        <v>4027.46</v>
      </c>
    </row>
    <row r="6608" spans="1:4" ht="13.5" x14ac:dyDescent="0.25">
      <c r="A6608" s="58">
        <v>87362</v>
      </c>
      <c r="B6608" s="58" t="s">
        <v>12759</v>
      </c>
      <c r="C6608" s="58" t="s">
        <v>7984</v>
      </c>
      <c r="D6608" s="61">
        <v>4033.24</v>
      </c>
    </row>
    <row r="6609" spans="1:4" ht="13.5" x14ac:dyDescent="0.25">
      <c r="A6609" s="58">
        <v>87363</v>
      </c>
      <c r="B6609" s="58" t="s">
        <v>12760</v>
      </c>
      <c r="C6609" s="58" t="s">
        <v>7984</v>
      </c>
      <c r="D6609" s="61">
        <v>3978.75</v>
      </c>
    </row>
    <row r="6610" spans="1:4" ht="13.5" x14ac:dyDescent="0.25">
      <c r="A6610" s="58">
        <v>87364</v>
      </c>
      <c r="B6610" s="58" t="s">
        <v>12761</v>
      </c>
      <c r="C6610" s="58" t="s">
        <v>7984</v>
      </c>
      <c r="D6610" s="61">
        <v>3964.25</v>
      </c>
    </row>
    <row r="6611" spans="1:4" ht="13.5" x14ac:dyDescent="0.25">
      <c r="A6611" s="58">
        <v>87365</v>
      </c>
      <c r="B6611" s="58" t="s">
        <v>12762</v>
      </c>
      <c r="C6611" s="58" t="s">
        <v>7984</v>
      </c>
      <c r="D6611" s="60">
        <v>542.29999999999995</v>
      </c>
    </row>
    <row r="6612" spans="1:4" ht="13.5" x14ac:dyDescent="0.25">
      <c r="A6612" s="58">
        <v>87366</v>
      </c>
      <c r="B6612" s="58" t="s">
        <v>12763</v>
      </c>
      <c r="C6612" s="58" t="s">
        <v>7984</v>
      </c>
      <c r="D6612" s="60">
        <v>579.19000000000005</v>
      </c>
    </row>
    <row r="6613" spans="1:4" ht="13.5" x14ac:dyDescent="0.25">
      <c r="A6613" s="58">
        <v>87367</v>
      </c>
      <c r="B6613" s="58" t="s">
        <v>1111</v>
      </c>
      <c r="C6613" s="58" t="s">
        <v>7984</v>
      </c>
      <c r="D6613" s="60">
        <v>673.19</v>
      </c>
    </row>
    <row r="6614" spans="1:4" ht="13.5" x14ac:dyDescent="0.25">
      <c r="A6614" s="58">
        <v>87368</v>
      </c>
      <c r="B6614" s="58" t="s">
        <v>12764</v>
      </c>
      <c r="C6614" s="58" t="s">
        <v>7984</v>
      </c>
      <c r="D6614" s="60">
        <v>644.86</v>
      </c>
    </row>
    <row r="6615" spans="1:4" ht="13.5" x14ac:dyDescent="0.25">
      <c r="A6615" s="58">
        <v>87369</v>
      </c>
      <c r="B6615" s="58" t="s">
        <v>12765</v>
      </c>
      <c r="C6615" s="58" t="s">
        <v>7984</v>
      </c>
      <c r="D6615" s="60">
        <v>657.55</v>
      </c>
    </row>
    <row r="6616" spans="1:4" ht="13.5" x14ac:dyDescent="0.25">
      <c r="A6616" s="58">
        <v>87370</v>
      </c>
      <c r="B6616" s="58" t="s">
        <v>12766</v>
      </c>
      <c r="C6616" s="58" t="s">
        <v>7984</v>
      </c>
      <c r="D6616" s="60">
        <v>628.89</v>
      </c>
    </row>
    <row r="6617" spans="1:4" ht="13.5" x14ac:dyDescent="0.25">
      <c r="A6617" s="58">
        <v>87371</v>
      </c>
      <c r="B6617" s="58" t="s">
        <v>12767</v>
      </c>
      <c r="C6617" s="58" t="s">
        <v>7984</v>
      </c>
      <c r="D6617" s="60">
        <v>607.38</v>
      </c>
    </row>
    <row r="6618" spans="1:4" ht="13.5" x14ac:dyDescent="0.25">
      <c r="A6618" s="58">
        <v>87372</v>
      </c>
      <c r="B6618" s="58" t="s">
        <v>629</v>
      </c>
      <c r="C6618" s="58" t="s">
        <v>7984</v>
      </c>
      <c r="D6618" s="60">
        <v>864.25</v>
      </c>
    </row>
    <row r="6619" spans="1:4" ht="13.5" x14ac:dyDescent="0.25">
      <c r="A6619" s="58">
        <v>87373</v>
      </c>
      <c r="B6619" s="58" t="s">
        <v>12768</v>
      </c>
      <c r="C6619" s="58" t="s">
        <v>7984</v>
      </c>
      <c r="D6619" s="60">
        <v>755.64</v>
      </c>
    </row>
    <row r="6620" spans="1:4" ht="13.5" x14ac:dyDescent="0.25">
      <c r="A6620" s="58">
        <v>87374</v>
      </c>
      <c r="B6620" s="58" t="s">
        <v>12769</v>
      </c>
      <c r="C6620" s="58" t="s">
        <v>7984</v>
      </c>
      <c r="D6620" s="60">
        <v>690.21</v>
      </c>
    </row>
    <row r="6621" spans="1:4" ht="13.5" x14ac:dyDescent="0.25">
      <c r="A6621" s="58">
        <v>87375</v>
      </c>
      <c r="B6621" s="58" t="s">
        <v>12770</v>
      </c>
      <c r="C6621" s="58" t="s">
        <v>7984</v>
      </c>
      <c r="D6621" s="60">
        <v>646.24</v>
      </c>
    </row>
    <row r="6622" spans="1:4" ht="13.5" x14ac:dyDescent="0.25">
      <c r="A6622" s="58">
        <v>87376</v>
      </c>
      <c r="B6622" s="58" t="s">
        <v>12771</v>
      </c>
      <c r="C6622" s="58" t="s">
        <v>7984</v>
      </c>
      <c r="D6622" s="60">
        <v>560.79999999999995</v>
      </c>
    </row>
    <row r="6623" spans="1:4" ht="13.5" x14ac:dyDescent="0.25">
      <c r="A6623" s="58">
        <v>87377</v>
      </c>
      <c r="B6623" s="58" t="s">
        <v>12772</v>
      </c>
      <c r="C6623" s="58" t="s">
        <v>7984</v>
      </c>
      <c r="D6623" s="60">
        <v>688.52</v>
      </c>
    </row>
    <row r="6624" spans="1:4" ht="13.5" x14ac:dyDescent="0.25">
      <c r="A6624" s="58">
        <v>87378</v>
      </c>
      <c r="B6624" s="58" t="s">
        <v>12773</v>
      </c>
      <c r="C6624" s="58" t="s">
        <v>7984</v>
      </c>
      <c r="D6624" s="60">
        <v>608.16999999999996</v>
      </c>
    </row>
    <row r="6625" spans="1:4" ht="13.5" x14ac:dyDescent="0.25">
      <c r="A6625" s="58">
        <v>87379</v>
      </c>
      <c r="B6625" s="58" t="s">
        <v>12774</v>
      </c>
      <c r="C6625" s="58" t="s">
        <v>7984</v>
      </c>
      <c r="D6625" s="61">
        <v>4057.79</v>
      </c>
    </row>
    <row r="6626" spans="1:4" ht="13.5" x14ac:dyDescent="0.25">
      <c r="A6626" s="58">
        <v>87380</v>
      </c>
      <c r="B6626" s="58" t="s">
        <v>12775</v>
      </c>
      <c r="C6626" s="58" t="s">
        <v>7984</v>
      </c>
      <c r="D6626" s="61">
        <v>4178.29</v>
      </c>
    </row>
    <row r="6627" spans="1:4" ht="13.5" x14ac:dyDescent="0.25">
      <c r="A6627" s="58">
        <v>87381</v>
      </c>
      <c r="B6627" s="58" t="s">
        <v>12776</v>
      </c>
      <c r="C6627" s="58" t="s">
        <v>7984</v>
      </c>
      <c r="D6627" s="61">
        <v>4102.0600000000004</v>
      </c>
    </row>
    <row r="6628" spans="1:4" ht="13.5" x14ac:dyDescent="0.25">
      <c r="A6628" s="58">
        <v>87382</v>
      </c>
      <c r="B6628" s="58" t="s">
        <v>12777</v>
      </c>
      <c r="C6628" s="58" t="s">
        <v>7984</v>
      </c>
      <c r="D6628" s="61">
        <v>1489.47</v>
      </c>
    </row>
    <row r="6629" spans="1:4" ht="13.5" x14ac:dyDescent="0.25">
      <c r="A6629" s="58">
        <v>87383</v>
      </c>
      <c r="B6629" s="58" t="s">
        <v>12778</v>
      </c>
      <c r="C6629" s="58" t="s">
        <v>7984</v>
      </c>
      <c r="D6629" s="61">
        <v>1485.23</v>
      </c>
    </row>
    <row r="6630" spans="1:4" ht="13.5" x14ac:dyDescent="0.25">
      <c r="A6630" s="58">
        <v>87384</v>
      </c>
      <c r="B6630" s="58" t="s">
        <v>12779</v>
      </c>
      <c r="C6630" s="58" t="s">
        <v>7984</v>
      </c>
      <c r="D6630" s="61">
        <v>1476.94</v>
      </c>
    </row>
    <row r="6631" spans="1:4" ht="13.5" x14ac:dyDescent="0.25">
      <c r="A6631" s="58">
        <v>87385</v>
      </c>
      <c r="B6631" s="58" t="s">
        <v>12780</v>
      </c>
      <c r="C6631" s="58" t="s">
        <v>7984</v>
      </c>
      <c r="D6631" s="61">
        <v>1731.27</v>
      </c>
    </row>
    <row r="6632" spans="1:4" ht="13.5" x14ac:dyDescent="0.25">
      <c r="A6632" s="58">
        <v>87386</v>
      </c>
      <c r="B6632" s="58" t="s">
        <v>12781</v>
      </c>
      <c r="C6632" s="58" t="s">
        <v>7984</v>
      </c>
      <c r="D6632" s="61">
        <v>1722.49</v>
      </c>
    </row>
    <row r="6633" spans="1:4" ht="13.5" x14ac:dyDescent="0.25">
      <c r="A6633" s="58">
        <v>87387</v>
      </c>
      <c r="B6633" s="58" t="s">
        <v>12782</v>
      </c>
      <c r="C6633" s="58" t="s">
        <v>7984</v>
      </c>
      <c r="D6633" s="61">
        <v>1715.75</v>
      </c>
    </row>
    <row r="6634" spans="1:4" ht="13.5" x14ac:dyDescent="0.25">
      <c r="A6634" s="58">
        <v>87388</v>
      </c>
      <c r="B6634" s="58" t="s">
        <v>12783</v>
      </c>
      <c r="C6634" s="58" t="s">
        <v>7984</v>
      </c>
      <c r="D6634" s="61">
        <v>4140.21</v>
      </c>
    </row>
    <row r="6635" spans="1:4" ht="13.5" x14ac:dyDescent="0.25">
      <c r="A6635" s="58">
        <v>87389</v>
      </c>
      <c r="B6635" s="58" t="s">
        <v>12784</v>
      </c>
      <c r="C6635" s="58" t="s">
        <v>7984</v>
      </c>
      <c r="D6635" s="61">
        <v>4154.7299999999996</v>
      </c>
    </row>
    <row r="6636" spans="1:4" ht="13.5" x14ac:dyDescent="0.25">
      <c r="A6636" s="58">
        <v>87390</v>
      </c>
      <c r="B6636" s="58" t="s">
        <v>12785</v>
      </c>
      <c r="C6636" s="58" t="s">
        <v>7984</v>
      </c>
      <c r="D6636" s="61">
        <v>4173.8500000000004</v>
      </c>
    </row>
    <row r="6637" spans="1:4" ht="13.5" x14ac:dyDescent="0.25">
      <c r="A6637" s="58">
        <v>87391</v>
      </c>
      <c r="B6637" s="58" t="s">
        <v>12786</v>
      </c>
      <c r="C6637" s="58" t="s">
        <v>7984</v>
      </c>
      <c r="D6637" s="61">
        <v>4615.66</v>
      </c>
    </row>
    <row r="6638" spans="1:4" ht="13.5" x14ac:dyDescent="0.25">
      <c r="A6638" s="58">
        <v>87393</v>
      </c>
      <c r="B6638" s="58" t="s">
        <v>12787</v>
      </c>
      <c r="C6638" s="58" t="s">
        <v>7984</v>
      </c>
      <c r="D6638" s="61">
        <v>4655.16</v>
      </c>
    </row>
    <row r="6639" spans="1:4" ht="13.5" x14ac:dyDescent="0.25">
      <c r="A6639" s="58">
        <v>87394</v>
      </c>
      <c r="B6639" s="58" t="s">
        <v>12788</v>
      </c>
      <c r="C6639" s="58" t="s">
        <v>7984</v>
      </c>
      <c r="D6639" s="61">
        <v>4693.33</v>
      </c>
    </row>
    <row r="6640" spans="1:4" ht="13.5" x14ac:dyDescent="0.25">
      <c r="A6640" s="58">
        <v>87395</v>
      </c>
      <c r="B6640" s="58" t="s">
        <v>12789</v>
      </c>
      <c r="C6640" s="58" t="s">
        <v>7984</v>
      </c>
      <c r="D6640" s="61">
        <v>2914.83</v>
      </c>
    </row>
    <row r="6641" spans="1:4" ht="13.5" x14ac:dyDescent="0.25">
      <c r="A6641" s="58">
        <v>87396</v>
      </c>
      <c r="B6641" s="58" t="s">
        <v>12790</v>
      </c>
      <c r="C6641" s="58" t="s">
        <v>7984</v>
      </c>
      <c r="D6641" s="61">
        <v>2931.49</v>
      </c>
    </row>
    <row r="6642" spans="1:4" ht="13.5" x14ac:dyDescent="0.25">
      <c r="A6642" s="58">
        <v>87397</v>
      </c>
      <c r="B6642" s="58" t="s">
        <v>12791</v>
      </c>
      <c r="C6642" s="58" t="s">
        <v>7984</v>
      </c>
      <c r="D6642" s="61">
        <v>2947.84</v>
      </c>
    </row>
    <row r="6643" spans="1:4" ht="13.5" x14ac:dyDescent="0.25">
      <c r="A6643" s="58">
        <v>87398</v>
      </c>
      <c r="B6643" s="58" t="s">
        <v>12792</v>
      </c>
      <c r="C6643" s="58" t="s">
        <v>7984</v>
      </c>
      <c r="D6643" s="61">
        <v>1651.94</v>
      </c>
    </row>
    <row r="6644" spans="1:4" ht="13.5" x14ac:dyDescent="0.25">
      <c r="A6644" s="58">
        <v>87399</v>
      </c>
      <c r="B6644" s="58" t="s">
        <v>12793</v>
      </c>
      <c r="C6644" s="58" t="s">
        <v>7984</v>
      </c>
      <c r="D6644" s="61">
        <v>1894.83</v>
      </c>
    </row>
    <row r="6645" spans="1:4" ht="13.5" x14ac:dyDescent="0.25">
      <c r="A6645" s="58">
        <v>87401</v>
      </c>
      <c r="B6645" s="58" t="s">
        <v>12794</v>
      </c>
      <c r="C6645" s="58" t="s">
        <v>7984</v>
      </c>
      <c r="D6645" s="61">
        <v>4858.6499999999996</v>
      </c>
    </row>
    <row r="6646" spans="1:4" ht="13.5" x14ac:dyDescent="0.25">
      <c r="A6646" s="58">
        <v>87402</v>
      </c>
      <c r="B6646" s="58" t="s">
        <v>12795</v>
      </c>
      <c r="C6646" s="58" t="s">
        <v>7984</v>
      </c>
      <c r="D6646" s="61">
        <v>3123</v>
      </c>
    </row>
    <row r="6647" spans="1:4" ht="13.5" x14ac:dyDescent="0.25">
      <c r="A6647" s="58">
        <v>87404</v>
      </c>
      <c r="B6647" s="58" t="s">
        <v>658</v>
      </c>
      <c r="C6647" s="58" t="s">
        <v>7984</v>
      </c>
      <c r="D6647" s="61">
        <v>4315.22</v>
      </c>
    </row>
    <row r="6648" spans="1:4" ht="13.5" x14ac:dyDescent="0.25">
      <c r="A6648" s="58">
        <v>87405</v>
      </c>
      <c r="B6648" s="58" t="s">
        <v>12796</v>
      </c>
      <c r="C6648" s="58" t="s">
        <v>7984</v>
      </c>
      <c r="D6648" s="61">
        <v>4323.3599999999997</v>
      </c>
    </row>
    <row r="6649" spans="1:4" ht="13.5" x14ac:dyDescent="0.25">
      <c r="A6649" s="58">
        <v>87407</v>
      </c>
      <c r="B6649" s="58" t="s">
        <v>12797</v>
      </c>
      <c r="C6649" s="58" t="s">
        <v>7984</v>
      </c>
      <c r="D6649" s="61">
        <v>1526.65</v>
      </c>
    </row>
    <row r="6650" spans="1:4" ht="13.5" x14ac:dyDescent="0.25">
      <c r="A6650" s="58">
        <v>87408</v>
      </c>
      <c r="B6650" s="58" t="s">
        <v>12798</v>
      </c>
      <c r="C6650" s="58" t="s">
        <v>7984</v>
      </c>
      <c r="D6650" s="61">
        <v>1515.26</v>
      </c>
    </row>
    <row r="6651" spans="1:4" ht="13.5" x14ac:dyDescent="0.25">
      <c r="A6651" s="58">
        <v>87410</v>
      </c>
      <c r="B6651" s="58" t="s">
        <v>12799</v>
      </c>
      <c r="C6651" s="58" t="s">
        <v>7984</v>
      </c>
      <c r="D6651" s="60">
        <v>924.56</v>
      </c>
    </row>
    <row r="6652" spans="1:4" ht="13.5" x14ac:dyDescent="0.25">
      <c r="A6652" s="58">
        <v>88626</v>
      </c>
      <c r="B6652" s="58" t="s">
        <v>12800</v>
      </c>
      <c r="C6652" s="58" t="s">
        <v>7984</v>
      </c>
      <c r="D6652" s="60">
        <v>588.09</v>
      </c>
    </row>
    <row r="6653" spans="1:4" ht="13.5" x14ac:dyDescent="0.25">
      <c r="A6653" s="58">
        <v>88627</v>
      </c>
      <c r="B6653" s="58" t="s">
        <v>12801</v>
      </c>
      <c r="C6653" s="58" t="s">
        <v>7984</v>
      </c>
      <c r="D6653" s="60">
        <v>662.56</v>
      </c>
    </row>
    <row r="6654" spans="1:4" ht="13.5" x14ac:dyDescent="0.25">
      <c r="A6654" s="58">
        <v>88628</v>
      </c>
      <c r="B6654" s="58" t="s">
        <v>826</v>
      </c>
      <c r="C6654" s="58" t="s">
        <v>7984</v>
      </c>
      <c r="D6654" s="60">
        <v>637.20000000000005</v>
      </c>
    </row>
    <row r="6655" spans="1:4" ht="13.5" x14ac:dyDescent="0.25">
      <c r="A6655" s="58">
        <v>88629</v>
      </c>
      <c r="B6655" s="58" t="s">
        <v>504</v>
      </c>
      <c r="C6655" s="58" t="s">
        <v>7984</v>
      </c>
      <c r="D6655" s="60">
        <v>716.31</v>
      </c>
    </row>
    <row r="6656" spans="1:4" ht="13.5" x14ac:dyDescent="0.25">
      <c r="A6656" s="58">
        <v>88630</v>
      </c>
      <c r="B6656" s="58" t="s">
        <v>12802</v>
      </c>
      <c r="C6656" s="58" t="s">
        <v>7984</v>
      </c>
      <c r="D6656" s="60">
        <v>524.32000000000005</v>
      </c>
    </row>
    <row r="6657" spans="1:4" ht="13.5" x14ac:dyDescent="0.25">
      <c r="A6657" s="58">
        <v>88631</v>
      </c>
      <c r="B6657" s="58" t="s">
        <v>1757</v>
      </c>
      <c r="C6657" s="58" t="s">
        <v>7984</v>
      </c>
      <c r="D6657" s="60">
        <v>627.16</v>
      </c>
    </row>
    <row r="6658" spans="1:4" ht="13.5" x14ac:dyDescent="0.25">
      <c r="A6658" s="58">
        <v>88715</v>
      </c>
      <c r="B6658" s="58" t="s">
        <v>12803</v>
      </c>
      <c r="C6658" s="58" t="s">
        <v>7984</v>
      </c>
      <c r="D6658" s="60">
        <v>529.35</v>
      </c>
    </row>
    <row r="6659" spans="1:4" ht="13.5" x14ac:dyDescent="0.25">
      <c r="A6659" s="58">
        <v>95563</v>
      </c>
      <c r="B6659" s="58" t="s">
        <v>12804</v>
      </c>
      <c r="C6659" s="58" t="s">
        <v>7984</v>
      </c>
      <c r="D6659" s="60">
        <v>924.88</v>
      </c>
    </row>
    <row r="6660" spans="1:4" ht="13.5" x14ac:dyDescent="0.25">
      <c r="A6660" s="58">
        <v>100464</v>
      </c>
      <c r="B6660" s="58" t="s">
        <v>12805</v>
      </c>
      <c r="C6660" s="58" t="s">
        <v>7984</v>
      </c>
      <c r="D6660" s="60">
        <v>607.9</v>
      </c>
    </row>
    <row r="6661" spans="1:4" ht="13.5" x14ac:dyDescent="0.25">
      <c r="A6661" s="58">
        <v>100465</v>
      </c>
      <c r="B6661" s="58" t="s">
        <v>12806</v>
      </c>
      <c r="C6661" s="58" t="s">
        <v>7984</v>
      </c>
      <c r="D6661" s="60">
        <v>575.79999999999995</v>
      </c>
    </row>
    <row r="6662" spans="1:4" ht="13.5" x14ac:dyDescent="0.25">
      <c r="A6662" s="58">
        <v>100466</v>
      </c>
      <c r="B6662" s="58" t="s">
        <v>12807</v>
      </c>
      <c r="C6662" s="58" t="s">
        <v>7984</v>
      </c>
      <c r="D6662" s="60">
        <v>559.15</v>
      </c>
    </row>
    <row r="6663" spans="1:4" ht="13.5" x14ac:dyDescent="0.25">
      <c r="A6663" s="58">
        <v>100468</v>
      </c>
      <c r="B6663" s="58" t="s">
        <v>12808</v>
      </c>
      <c r="C6663" s="58" t="s">
        <v>7984</v>
      </c>
      <c r="D6663" s="60">
        <v>742.84</v>
      </c>
    </row>
    <row r="6664" spans="1:4" ht="13.5" x14ac:dyDescent="0.25">
      <c r="A6664" s="58">
        <v>100469</v>
      </c>
      <c r="B6664" s="58" t="s">
        <v>12809</v>
      </c>
      <c r="C6664" s="58" t="s">
        <v>7984</v>
      </c>
      <c r="D6664" s="60">
        <v>626.25</v>
      </c>
    </row>
    <row r="6665" spans="1:4" ht="13.5" x14ac:dyDescent="0.25">
      <c r="A6665" s="58">
        <v>100470</v>
      </c>
      <c r="B6665" s="58" t="s">
        <v>12810</v>
      </c>
      <c r="C6665" s="58" t="s">
        <v>7984</v>
      </c>
      <c r="D6665" s="60">
        <v>554.41</v>
      </c>
    </row>
    <row r="6666" spans="1:4" ht="13.5" x14ac:dyDescent="0.25">
      <c r="A6666" s="58">
        <v>100472</v>
      </c>
      <c r="B6666" s="58" t="s">
        <v>12811</v>
      </c>
      <c r="C6666" s="58" t="s">
        <v>7984</v>
      </c>
      <c r="D6666" s="60">
        <v>589.76</v>
      </c>
    </row>
    <row r="6667" spans="1:4" ht="13.5" x14ac:dyDescent="0.25">
      <c r="A6667" s="58">
        <v>100473</v>
      </c>
      <c r="B6667" s="58" t="s">
        <v>12812</v>
      </c>
      <c r="C6667" s="58" t="s">
        <v>7984</v>
      </c>
      <c r="D6667" s="60">
        <v>548.41</v>
      </c>
    </row>
    <row r="6668" spans="1:4" ht="13.5" x14ac:dyDescent="0.25">
      <c r="A6668" s="58">
        <v>100474</v>
      </c>
      <c r="B6668" s="58" t="s">
        <v>12813</v>
      </c>
      <c r="C6668" s="58" t="s">
        <v>7984</v>
      </c>
      <c r="D6668" s="60">
        <v>530.42999999999995</v>
      </c>
    </row>
    <row r="6669" spans="1:4" ht="13.5" x14ac:dyDescent="0.25">
      <c r="A6669" s="58">
        <v>100475</v>
      </c>
      <c r="B6669" s="58" t="s">
        <v>812</v>
      </c>
      <c r="C6669" s="58" t="s">
        <v>7984</v>
      </c>
      <c r="D6669" s="60">
        <v>851.88</v>
      </c>
    </row>
    <row r="6670" spans="1:4" ht="13.5" x14ac:dyDescent="0.25">
      <c r="A6670" s="58">
        <v>100477</v>
      </c>
      <c r="B6670" s="58" t="s">
        <v>12814</v>
      </c>
      <c r="C6670" s="58" t="s">
        <v>7984</v>
      </c>
      <c r="D6670" s="60">
        <v>898.13</v>
      </c>
    </row>
    <row r="6671" spans="1:4" ht="13.5" x14ac:dyDescent="0.25">
      <c r="A6671" s="58">
        <v>100478</v>
      </c>
      <c r="B6671" s="58" t="s">
        <v>12815</v>
      </c>
      <c r="C6671" s="58" t="s">
        <v>7984</v>
      </c>
      <c r="D6671" s="60">
        <v>835.67</v>
      </c>
    </row>
    <row r="6672" spans="1:4" ht="13.5" x14ac:dyDescent="0.25">
      <c r="A6672" s="58">
        <v>100479</v>
      </c>
      <c r="B6672" s="58" t="s">
        <v>12816</v>
      </c>
      <c r="C6672" s="58" t="s">
        <v>7984</v>
      </c>
      <c r="D6672" s="60">
        <v>822.41</v>
      </c>
    </row>
    <row r="6673" spans="1:4" ht="13.5" x14ac:dyDescent="0.25">
      <c r="A6673" s="58">
        <v>100480</v>
      </c>
      <c r="B6673" s="58" t="s">
        <v>12817</v>
      </c>
      <c r="C6673" s="58" t="s">
        <v>7984</v>
      </c>
      <c r="D6673" s="60">
        <v>929.09</v>
      </c>
    </row>
    <row r="6674" spans="1:4" ht="13.5" x14ac:dyDescent="0.25">
      <c r="A6674" s="58">
        <v>100481</v>
      </c>
      <c r="B6674" s="58" t="s">
        <v>12818</v>
      </c>
      <c r="C6674" s="58" t="s">
        <v>7984</v>
      </c>
      <c r="D6674" s="60">
        <v>720.51</v>
      </c>
    </row>
    <row r="6675" spans="1:4" ht="13.5" x14ac:dyDescent="0.25">
      <c r="A6675" s="58">
        <v>100483</v>
      </c>
      <c r="B6675" s="58" t="s">
        <v>12819</v>
      </c>
      <c r="C6675" s="58" t="s">
        <v>7984</v>
      </c>
      <c r="D6675" s="60">
        <v>755.69</v>
      </c>
    </row>
    <row r="6676" spans="1:4" ht="13.5" x14ac:dyDescent="0.25">
      <c r="A6676" s="58">
        <v>100484</v>
      </c>
      <c r="B6676" s="58" t="s">
        <v>12820</v>
      </c>
      <c r="C6676" s="58" t="s">
        <v>7984</v>
      </c>
      <c r="D6676" s="60">
        <v>715.78</v>
      </c>
    </row>
    <row r="6677" spans="1:4" ht="13.5" x14ac:dyDescent="0.25">
      <c r="A6677" s="58">
        <v>100485</v>
      </c>
      <c r="B6677" s="58" t="s">
        <v>12821</v>
      </c>
      <c r="C6677" s="58" t="s">
        <v>7984</v>
      </c>
      <c r="D6677" s="60">
        <v>700.33</v>
      </c>
    </row>
    <row r="6678" spans="1:4" ht="13.5" x14ac:dyDescent="0.25">
      <c r="A6678" s="58">
        <v>100486</v>
      </c>
      <c r="B6678" s="58" t="s">
        <v>12822</v>
      </c>
      <c r="C6678" s="58" t="s">
        <v>7984</v>
      </c>
      <c r="D6678" s="60">
        <v>805.1</v>
      </c>
    </row>
    <row r="6679" spans="1:4" ht="13.5" x14ac:dyDescent="0.25">
      <c r="A6679" s="58">
        <v>100487</v>
      </c>
      <c r="B6679" s="58" t="s">
        <v>12823</v>
      </c>
      <c r="C6679" s="58" t="s">
        <v>7984</v>
      </c>
      <c r="D6679" s="60">
        <v>505.99</v>
      </c>
    </row>
    <row r="6680" spans="1:4" ht="13.5" x14ac:dyDescent="0.25">
      <c r="A6680" s="58">
        <v>100488</v>
      </c>
      <c r="B6680" s="58" t="s">
        <v>12824</v>
      </c>
      <c r="C6680" s="58" t="s">
        <v>7984</v>
      </c>
      <c r="D6680" s="60">
        <v>580.97</v>
      </c>
    </row>
    <row r="6681" spans="1:4" ht="13.5" x14ac:dyDescent="0.25">
      <c r="A6681" s="58">
        <v>100489</v>
      </c>
      <c r="B6681" s="58" t="s">
        <v>1042</v>
      </c>
      <c r="C6681" s="58" t="s">
        <v>7984</v>
      </c>
      <c r="D6681" s="60">
        <v>635.49</v>
      </c>
    </row>
    <row r="6682" spans="1:4" ht="13.5" x14ac:dyDescent="0.25">
      <c r="A6682" s="58">
        <v>100490</v>
      </c>
      <c r="B6682" s="58" t="s">
        <v>12825</v>
      </c>
      <c r="C6682" s="58" t="s">
        <v>7984</v>
      </c>
      <c r="D6682" s="60">
        <v>548.23</v>
      </c>
    </row>
    <row r="6683" spans="1:4" ht="13.5" x14ac:dyDescent="0.25">
      <c r="A6683" s="58">
        <v>100491</v>
      </c>
      <c r="B6683" s="58" t="s">
        <v>12826</v>
      </c>
      <c r="C6683" s="58" t="s">
        <v>7984</v>
      </c>
      <c r="D6683" s="60">
        <v>851.07</v>
      </c>
    </row>
    <row r="6684" spans="1:4" ht="13.5" x14ac:dyDescent="0.25">
      <c r="A6684" s="58">
        <v>100492</v>
      </c>
      <c r="B6684" s="58" t="s">
        <v>12827</v>
      </c>
      <c r="C6684" s="58" t="s">
        <v>7984</v>
      </c>
      <c r="D6684" s="60">
        <v>720.74</v>
      </c>
    </row>
    <row r="6685" spans="1:4" ht="13.5" x14ac:dyDescent="0.25">
      <c r="A6685" s="58">
        <v>92121</v>
      </c>
      <c r="B6685" s="58" t="s">
        <v>12828</v>
      </c>
      <c r="C6685" s="58" t="s">
        <v>7984</v>
      </c>
      <c r="D6685" s="60">
        <v>25.35</v>
      </c>
    </row>
    <row r="6686" spans="1:4" ht="13.5" x14ac:dyDescent="0.25">
      <c r="A6686" s="58">
        <v>92122</v>
      </c>
      <c r="B6686" s="58" t="s">
        <v>12829</v>
      </c>
      <c r="C6686" s="58" t="s">
        <v>7984</v>
      </c>
      <c r="D6686" s="60">
        <v>41.05</v>
      </c>
    </row>
    <row r="6687" spans="1:4" ht="13.5" x14ac:dyDescent="0.25">
      <c r="A6687" s="58">
        <v>92123</v>
      </c>
      <c r="B6687" s="58" t="s">
        <v>12830</v>
      </c>
      <c r="C6687" s="58" t="s">
        <v>7984</v>
      </c>
      <c r="D6687" s="60">
        <v>43.59</v>
      </c>
    </row>
    <row r="6688" spans="1:4" ht="13.5" x14ac:dyDescent="0.25">
      <c r="A6688" s="58">
        <v>100195</v>
      </c>
      <c r="B6688" s="58" t="s">
        <v>12831</v>
      </c>
      <c r="C6688" s="58" t="s">
        <v>12832</v>
      </c>
      <c r="D6688" s="60">
        <v>0.62</v>
      </c>
    </row>
    <row r="6689" spans="1:4" ht="13.5" x14ac:dyDescent="0.25">
      <c r="A6689" s="58">
        <v>100196</v>
      </c>
      <c r="B6689" s="58" t="s">
        <v>12833</v>
      </c>
      <c r="C6689" s="58" t="s">
        <v>12832</v>
      </c>
      <c r="D6689" s="60">
        <v>1.04</v>
      </c>
    </row>
    <row r="6690" spans="1:4" ht="13.5" x14ac:dyDescent="0.25">
      <c r="A6690" s="58">
        <v>100197</v>
      </c>
      <c r="B6690" s="58" t="s">
        <v>12834</v>
      </c>
      <c r="C6690" s="58" t="s">
        <v>12832</v>
      </c>
      <c r="D6690" s="60">
        <v>1.57</v>
      </c>
    </row>
    <row r="6691" spans="1:4" ht="13.5" x14ac:dyDescent="0.25">
      <c r="A6691" s="58">
        <v>100198</v>
      </c>
      <c r="B6691" s="58" t="s">
        <v>12835</v>
      </c>
      <c r="C6691" s="58" t="s">
        <v>12832</v>
      </c>
      <c r="D6691" s="60">
        <v>0.21</v>
      </c>
    </row>
    <row r="6692" spans="1:4" ht="13.5" x14ac:dyDescent="0.25">
      <c r="A6692" s="58">
        <v>100199</v>
      </c>
      <c r="B6692" s="58" t="s">
        <v>12836</v>
      </c>
      <c r="C6692" s="58" t="s">
        <v>12832</v>
      </c>
      <c r="D6692" s="60">
        <v>0.26</v>
      </c>
    </row>
    <row r="6693" spans="1:4" ht="13.5" x14ac:dyDescent="0.25">
      <c r="A6693" s="58">
        <v>100200</v>
      </c>
      <c r="B6693" s="58" t="s">
        <v>12837</v>
      </c>
      <c r="C6693" s="58" t="s">
        <v>12832</v>
      </c>
      <c r="D6693" s="60">
        <v>0.32</v>
      </c>
    </row>
    <row r="6694" spans="1:4" ht="13.5" x14ac:dyDescent="0.25">
      <c r="A6694" s="58">
        <v>100201</v>
      </c>
      <c r="B6694" s="58" t="s">
        <v>12838</v>
      </c>
      <c r="C6694" s="58" t="s">
        <v>12832</v>
      </c>
      <c r="D6694" s="60">
        <v>0.63</v>
      </c>
    </row>
    <row r="6695" spans="1:4" ht="13.5" x14ac:dyDescent="0.25">
      <c r="A6695" s="58">
        <v>100202</v>
      </c>
      <c r="B6695" s="58" t="s">
        <v>12839</v>
      </c>
      <c r="C6695" s="58" t="s">
        <v>12832</v>
      </c>
      <c r="D6695" s="60">
        <v>0.74</v>
      </c>
    </row>
    <row r="6696" spans="1:4" ht="13.5" x14ac:dyDescent="0.25">
      <c r="A6696" s="58">
        <v>100203</v>
      </c>
      <c r="B6696" s="58" t="s">
        <v>12840</v>
      </c>
      <c r="C6696" s="58" t="s">
        <v>12832</v>
      </c>
      <c r="D6696" s="60">
        <v>0.88</v>
      </c>
    </row>
    <row r="6697" spans="1:4" ht="13.5" x14ac:dyDescent="0.25">
      <c r="A6697" s="58">
        <v>100204</v>
      </c>
      <c r="B6697" s="58" t="s">
        <v>12841</v>
      </c>
      <c r="C6697" s="58" t="s">
        <v>12832</v>
      </c>
      <c r="D6697" s="60">
        <v>0.09</v>
      </c>
    </row>
    <row r="6698" spans="1:4" ht="13.5" x14ac:dyDescent="0.25">
      <c r="A6698" s="58">
        <v>100205</v>
      </c>
      <c r="B6698" s="58" t="s">
        <v>12842</v>
      </c>
      <c r="C6698" s="58" t="s">
        <v>12843</v>
      </c>
      <c r="D6698" s="61">
        <v>1169.4000000000001</v>
      </c>
    </row>
    <row r="6699" spans="1:4" ht="13.5" x14ac:dyDescent="0.25">
      <c r="A6699" s="58">
        <v>100206</v>
      </c>
      <c r="B6699" s="58" t="s">
        <v>12844</v>
      </c>
      <c r="C6699" s="58" t="s">
        <v>12843</v>
      </c>
      <c r="D6699" s="60">
        <v>845.28</v>
      </c>
    </row>
    <row r="6700" spans="1:4" ht="13.5" x14ac:dyDescent="0.25">
      <c r="A6700" s="58">
        <v>100207</v>
      </c>
      <c r="B6700" s="58" t="s">
        <v>12845</v>
      </c>
      <c r="C6700" s="58" t="s">
        <v>12843</v>
      </c>
      <c r="D6700" s="60">
        <v>486.29</v>
      </c>
    </row>
    <row r="6701" spans="1:4" ht="13.5" x14ac:dyDescent="0.25">
      <c r="A6701" s="58">
        <v>100208</v>
      </c>
      <c r="B6701" s="58" t="s">
        <v>12846</v>
      </c>
      <c r="C6701" s="58" t="s">
        <v>12847</v>
      </c>
      <c r="D6701" s="60">
        <v>15.47</v>
      </c>
    </row>
    <row r="6702" spans="1:4" ht="13.5" x14ac:dyDescent="0.25">
      <c r="A6702" s="58">
        <v>100209</v>
      </c>
      <c r="B6702" s="58" t="s">
        <v>12848</v>
      </c>
      <c r="C6702" s="58" t="s">
        <v>12847</v>
      </c>
      <c r="D6702" s="60">
        <v>7.73</v>
      </c>
    </row>
    <row r="6703" spans="1:4" ht="13.5" x14ac:dyDescent="0.25">
      <c r="A6703" s="58">
        <v>100210</v>
      </c>
      <c r="B6703" s="58" t="s">
        <v>12849</v>
      </c>
      <c r="C6703" s="58" t="s">
        <v>12847</v>
      </c>
      <c r="D6703" s="60">
        <v>14.25</v>
      </c>
    </row>
    <row r="6704" spans="1:4" ht="13.5" x14ac:dyDescent="0.25">
      <c r="A6704" s="58">
        <v>100211</v>
      </c>
      <c r="B6704" s="58" t="s">
        <v>12850</v>
      </c>
      <c r="C6704" s="58" t="s">
        <v>12847</v>
      </c>
      <c r="D6704" s="60">
        <v>5.5</v>
      </c>
    </row>
    <row r="6705" spans="1:4" ht="13.5" x14ac:dyDescent="0.25">
      <c r="A6705" s="58">
        <v>100212</v>
      </c>
      <c r="B6705" s="58" t="s">
        <v>12851</v>
      </c>
      <c r="C6705" s="58" t="s">
        <v>12847</v>
      </c>
      <c r="D6705" s="60">
        <v>6.07</v>
      </c>
    </row>
    <row r="6706" spans="1:4" ht="13.5" x14ac:dyDescent="0.25">
      <c r="A6706" s="58">
        <v>100213</v>
      </c>
      <c r="B6706" s="58" t="s">
        <v>12852</v>
      </c>
      <c r="C6706" s="58" t="s">
        <v>12847</v>
      </c>
      <c r="D6706" s="60">
        <v>2.1800000000000002</v>
      </c>
    </row>
    <row r="6707" spans="1:4" ht="13.5" x14ac:dyDescent="0.25">
      <c r="A6707" s="58">
        <v>100214</v>
      </c>
      <c r="B6707" s="58" t="s">
        <v>12853</v>
      </c>
      <c r="C6707" s="58" t="s">
        <v>12847</v>
      </c>
      <c r="D6707" s="60">
        <v>3.35</v>
      </c>
    </row>
    <row r="6708" spans="1:4" ht="13.5" x14ac:dyDescent="0.25">
      <c r="A6708" s="58">
        <v>100215</v>
      </c>
      <c r="B6708" s="58" t="s">
        <v>12854</v>
      </c>
      <c r="C6708" s="58" t="s">
        <v>12847</v>
      </c>
      <c r="D6708" s="60">
        <v>2.87</v>
      </c>
    </row>
    <row r="6709" spans="1:4" ht="13.5" x14ac:dyDescent="0.25">
      <c r="A6709" s="58">
        <v>100216</v>
      </c>
      <c r="B6709" s="58" t="s">
        <v>12855</v>
      </c>
      <c r="C6709" s="58" t="s">
        <v>12847</v>
      </c>
      <c r="D6709" s="60">
        <v>0.77</v>
      </c>
    </row>
    <row r="6710" spans="1:4" ht="13.5" x14ac:dyDescent="0.25">
      <c r="A6710" s="58">
        <v>100217</v>
      </c>
      <c r="B6710" s="58" t="s">
        <v>12856</v>
      </c>
      <c r="C6710" s="58" t="s">
        <v>12847</v>
      </c>
      <c r="D6710" s="60">
        <v>2.62</v>
      </c>
    </row>
    <row r="6711" spans="1:4" ht="13.5" x14ac:dyDescent="0.25">
      <c r="A6711" s="58">
        <v>100218</v>
      </c>
      <c r="B6711" s="58" t="s">
        <v>12857</v>
      </c>
      <c r="C6711" s="58" t="s">
        <v>12847</v>
      </c>
      <c r="D6711" s="60">
        <v>1.8</v>
      </c>
    </row>
    <row r="6712" spans="1:4" ht="13.5" x14ac:dyDescent="0.25">
      <c r="A6712" s="58">
        <v>100219</v>
      </c>
      <c r="B6712" s="58" t="s">
        <v>12858</v>
      </c>
      <c r="C6712" s="58" t="s">
        <v>12847</v>
      </c>
      <c r="D6712" s="60">
        <v>0.4</v>
      </c>
    </row>
    <row r="6713" spans="1:4" ht="13.5" x14ac:dyDescent="0.25">
      <c r="A6713" s="58">
        <v>100220</v>
      </c>
      <c r="B6713" s="58" t="s">
        <v>12859</v>
      </c>
      <c r="C6713" s="58" t="s">
        <v>12860</v>
      </c>
      <c r="D6713" s="60">
        <v>22.22</v>
      </c>
    </row>
    <row r="6714" spans="1:4" ht="13.5" x14ac:dyDescent="0.25">
      <c r="A6714" s="58">
        <v>100221</v>
      </c>
      <c r="B6714" s="58" t="s">
        <v>12861</v>
      </c>
      <c r="C6714" s="58" t="s">
        <v>12860</v>
      </c>
      <c r="D6714" s="60">
        <v>25.19</v>
      </c>
    </row>
    <row r="6715" spans="1:4" ht="13.5" x14ac:dyDescent="0.25">
      <c r="A6715" s="58">
        <v>100222</v>
      </c>
      <c r="B6715" s="58" t="s">
        <v>12862</v>
      </c>
      <c r="C6715" s="58" t="s">
        <v>12860</v>
      </c>
      <c r="D6715" s="60">
        <v>9.5399999999999991</v>
      </c>
    </row>
    <row r="6716" spans="1:4" ht="13.5" x14ac:dyDescent="0.25">
      <c r="A6716" s="58">
        <v>100223</v>
      </c>
      <c r="B6716" s="58" t="s">
        <v>12863</v>
      </c>
      <c r="C6716" s="58" t="s">
        <v>12860</v>
      </c>
      <c r="D6716" s="60">
        <v>4.46</v>
      </c>
    </row>
    <row r="6717" spans="1:4" ht="13.5" x14ac:dyDescent="0.25">
      <c r="A6717" s="58">
        <v>100224</v>
      </c>
      <c r="B6717" s="58" t="s">
        <v>12864</v>
      </c>
      <c r="C6717" s="58" t="s">
        <v>12860</v>
      </c>
      <c r="D6717" s="60">
        <v>2.62</v>
      </c>
    </row>
    <row r="6718" spans="1:4" ht="13.5" x14ac:dyDescent="0.25">
      <c r="A6718" s="58">
        <v>100225</v>
      </c>
      <c r="B6718" s="58" t="s">
        <v>12865</v>
      </c>
      <c r="C6718" s="58" t="s">
        <v>12866</v>
      </c>
      <c r="D6718" s="60">
        <v>1.74</v>
      </c>
    </row>
    <row r="6719" spans="1:4" ht="13.5" x14ac:dyDescent="0.25">
      <c r="A6719" s="58">
        <v>100226</v>
      </c>
      <c r="B6719" s="58" t="s">
        <v>12867</v>
      </c>
      <c r="C6719" s="58" t="s">
        <v>12866</v>
      </c>
      <c r="D6719" s="60">
        <v>0.54</v>
      </c>
    </row>
    <row r="6720" spans="1:4" ht="13.5" x14ac:dyDescent="0.25">
      <c r="A6720" s="58">
        <v>100227</v>
      </c>
      <c r="B6720" s="58" t="s">
        <v>12868</v>
      </c>
      <c r="C6720" s="58" t="s">
        <v>12866</v>
      </c>
      <c r="D6720" s="60">
        <v>0.81</v>
      </c>
    </row>
    <row r="6721" spans="1:4" ht="13.5" x14ac:dyDescent="0.25">
      <c r="A6721" s="58">
        <v>100228</v>
      </c>
      <c r="B6721" s="58" t="s">
        <v>12869</v>
      </c>
      <c r="C6721" s="58" t="s">
        <v>12866</v>
      </c>
      <c r="D6721" s="60">
        <v>0.26</v>
      </c>
    </row>
    <row r="6722" spans="1:4" ht="13.5" x14ac:dyDescent="0.25">
      <c r="A6722" s="58">
        <v>100229</v>
      </c>
      <c r="B6722" s="58" t="s">
        <v>12870</v>
      </c>
      <c r="C6722" s="58" t="s">
        <v>112</v>
      </c>
      <c r="D6722" s="60">
        <v>0.01</v>
      </c>
    </row>
    <row r="6723" spans="1:4" ht="13.5" x14ac:dyDescent="0.25">
      <c r="A6723" s="58">
        <v>100230</v>
      </c>
      <c r="B6723" s="58" t="s">
        <v>12871</v>
      </c>
      <c r="C6723" s="58" t="s">
        <v>112</v>
      </c>
      <c r="D6723" s="60">
        <v>0.02</v>
      </c>
    </row>
    <row r="6724" spans="1:4" ht="13.5" x14ac:dyDescent="0.25">
      <c r="A6724" s="58">
        <v>100231</v>
      </c>
      <c r="B6724" s="58" t="s">
        <v>12872</v>
      </c>
      <c r="C6724" s="58" t="s">
        <v>112</v>
      </c>
      <c r="D6724" s="60">
        <v>0.03</v>
      </c>
    </row>
    <row r="6725" spans="1:4" ht="13.5" x14ac:dyDescent="0.25">
      <c r="A6725" s="58">
        <v>100232</v>
      </c>
      <c r="B6725" s="58" t="s">
        <v>12873</v>
      </c>
      <c r="C6725" s="58" t="s">
        <v>130</v>
      </c>
      <c r="D6725" s="60">
        <v>0.28999999999999998</v>
      </c>
    </row>
    <row r="6726" spans="1:4" ht="13.5" x14ac:dyDescent="0.25">
      <c r="A6726" s="58">
        <v>100233</v>
      </c>
      <c r="B6726" s="58" t="s">
        <v>12874</v>
      </c>
      <c r="C6726" s="58" t="s">
        <v>130</v>
      </c>
      <c r="D6726" s="60">
        <v>0.14000000000000001</v>
      </c>
    </row>
    <row r="6727" spans="1:4" ht="13.5" x14ac:dyDescent="0.25">
      <c r="A6727" s="58">
        <v>100234</v>
      </c>
      <c r="B6727" s="58" t="s">
        <v>12875</v>
      </c>
      <c r="C6727" s="58" t="s">
        <v>6914</v>
      </c>
      <c r="D6727" s="60">
        <v>0.43</v>
      </c>
    </row>
    <row r="6728" spans="1:4" ht="13.5" x14ac:dyDescent="0.25">
      <c r="A6728" s="58">
        <v>100235</v>
      </c>
      <c r="B6728" s="58" t="s">
        <v>12876</v>
      </c>
      <c r="C6728" s="58" t="s">
        <v>133</v>
      </c>
      <c r="D6728" s="60">
        <v>0.03</v>
      </c>
    </row>
    <row r="6729" spans="1:4" ht="13.5" x14ac:dyDescent="0.25">
      <c r="A6729" s="58">
        <v>100236</v>
      </c>
      <c r="B6729" s="58" t="s">
        <v>12877</v>
      </c>
      <c r="C6729" s="58" t="s">
        <v>12878</v>
      </c>
      <c r="D6729" s="60">
        <v>2.21</v>
      </c>
    </row>
    <row r="6730" spans="1:4" ht="13.5" x14ac:dyDescent="0.25">
      <c r="A6730" s="58">
        <v>100237</v>
      </c>
      <c r="B6730" s="58" t="s">
        <v>12879</v>
      </c>
      <c r="C6730" s="58" t="s">
        <v>12878</v>
      </c>
      <c r="D6730" s="60">
        <v>2.65</v>
      </c>
    </row>
    <row r="6731" spans="1:4" ht="13.5" x14ac:dyDescent="0.25">
      <c r="A6731" s="58">
        <v>100238</v>
      </c>
      <c r="B6731" s="58" t="s">
        <v>12880</v>
      </c>
      <c r="C6731" s="58" t="s">
        <v>12878</v>
      </c>
      <c r="D6731" s="60">
        <v>4.25</v>
      </c>
    </row>
    <row r="6732" spans="1:4" ht="13.5" x14ac:dyDescent="0.25">
      <c r="A6732" s="58">
        <v>100239</v>
      </c>
      <c r="B6732" s="58" t="s">
        <v>12881</v>
      </c>
      <c r="C6732" s="58" t="s">
        <v>12878</v>
      </c>
      <c r="D6732" s="60">
        <v>5.31</v>
      </c>
    </row>
    <row r="6733" spans="1:4" ht="13.5" x14ac:dyDescent="0.25">
      <c r="A6733" s="58">
        <v>100240</v>
      </c>
      <c r="B6733" s="58" t="s">
        <v>12882</v>
      </c>
      <c r="C6733" s="58" t="s">
        <v>12878</v>
      </c>
      <c r="D6733" s="60">
        <v>3.18</v>
      </c>
    </row>
    <row r="6734" spans="1:4" ht="13.5" x14ac:dyDescent="0.25">
      <c r="A6734" s="58">
        <v>100241</v>
      </c>
      <c r="B6734" s="58" t="s">
        <v>12883</v>
      </c>
      <c r="C6734" s="58" t="s">
        <v>12878</v>
      </c>
      <c r="D6734" s="60">
        <v>5.31</v>
      </c>
    </row>
    <row r="6735" spans="1:4" ht="13.5" x14ac:dyDescent="0.25">
      <c r="A6735" s="58">
        <v>100242</v>
      </c>
      <c r="B6735" s="58" t="s">
        <v>12884</v>
      </c>
      <c r="C6735" s="58" t="s">
        <v>12878</v>
      </c>
      <c r="D6735" s="60">
        <v>15.71</v>
      </c>
    </row>
    <row r="6736" spans="1:4" ht="13.5" x14ac:dyDescent="0.25">
      <c r="A6736" s="58">
        <v>100243</v>
      </c>
      <c r="B6736" s="58" t="s">
        <v>12885</v>
      </c>
      <c r="C6736" s="58" t="s">
        <v>12878</v>
      </c>
      <c r="D6736" s="60">
        <v>2.5499999999999998</v>
      </c>
    </row>
    <row r="6737" spans="1:4" ht="13.5" x14ac:dyDescent="0.25">
      <c r="A6737" s="58">
        <v>100244</v>
      </c>
      <c r="B6737" s="58" t="s">
        <v>12886</v>
      </c>
      <c r="C6737" s="58" t="s">
        <v>12878</v>
      </c>
      <c r="D6737" s="60">
        <v>3.18</v>
      </c>
    </row>
    <row r="6738" spans="1:4" ht="13.5" x14ac:dyDescent="0.25">
      <c r="A6738" s="58">
        <v>100245</v>
      </c>
      <c r="B6738" s="58" t="s">
        <v>12887</v>
      </c>
      <c r="C6738" s="58" t="s">
        <v>12878</v>
      </c>
      <c r="D6738" s="60">
        <v>6.38</v>
      </c>
    </row>
    <row r="6739" spans="1:4" ht="13.5" x14ac:dyDescent="0.25">
      <c r="A6739" s="58">
        <v>100246</v>
      </c>
      <c r="B6739" s="58" t="s">
        <v>12888</v>
      </c>
      <c r="C6739" s="58" t="s">
        <v>12878</v>
      </c>
      <c r="D6739" s="60">
        <v>2.12</v>
      </c>
    </row>
    <row r="6740" spans="1:4" ht="13.5" x14ac:dyDescent="0.25">
      <c r="A6740" s="58">
        <v>100247</v>
      </c>
      <c r="B6740" s="58" t="s">
        <v>12889</v>
      </c>
      <c r="C6740" s="58" t="s">
        <v>12878</v>
      </c>
      <c r="D6740" s="60">
        <v>2.65</v>
      </c>
    </row>
    <row r="6741" spans="1:4" ht="13.5" x14ac:dyDescent="0.25">
      <c r="A6741" s="58">
        <v>100248</v>
      </c>
      <c r="B6741" s="58" t="s">
        <v>12890</v>
      </c>
      <c r="C6741" s="58" t="s">
        <v>12878</v>
      </c>
      <c r="D6741" s="60">
        <v>10.47</v>
      </c>
    </row>
    <row r="6742" spans="1:4" ht="13.5" x14ac:dyDescent="0.25">
      <c r="A6742" s="58">
        <v>100249</v>
      </c>
      <c r="B6742" s="58" t="s">
        <v>12891</v>
      </c>
      <c r="C6742" s="58" t="s">
        <v>12878</v>
      </c>
      <c r="D6742" s="60">
        <v>2.12</v>
      </c>
    </row>
    <row r="6743" spans="1:4" ht="13.5" x14ac:dyDescent="0.25">
      <c r="A6743" s="58">
        <v>100250</v>
      </c>
      <c r="B6743" s="58" t="s">
        <v>12892</v>
      </c>
      <c r="C6743" s="58" t="s">
        <v>12878</v>
      </c>
      <c r="D6743" s="60">
        <v>3.54</v>
      </c>
    </row>
    <row r="6744" spans="1:4" ht="13.5" x14ac:dyDescent="0.25">
      <c r="A6744" s="58">
        <v>100251</v>
      </c>
      <c r="B6744" s="58" t="s">
        <v>12893</v>
      </c>
      <c r="C6744" s="58" t="s">
        <v>12878</v>
      </c>
      <c r="D6744" s="60">
        <v>10.47</v>
      </c>
    </row>
    <row r="6745" spans="1:4" ht="13.5" x14ac:dyDescent="0.25">
      <c r="A6745" s="58">
        <v>100252</v>
      </c>
      <c r="B6745" s="58" t="s">
        <v>12894</v>
      </c>
      <c r="C6745" s="58" t="s">
        <v>12878</v>
      </c>
      <c r="D6745" s="60">
        <v>15.71</v>
      </c>
    </row>
    <row r="6746" spans="1:4" ht="13.5" x14ac:dyDescent="0.25">
      <c r="A6746" s="58">
        <v>100253</v>
      </c>
      <c r="B6746" s="58" t="s">
        <v>12895</v>
      </c>
      <c r="C6746" s="58" t="s">
        <v>12878</v>
      </c>
      <c r="D6746" s="60">
        <v>20.94</v>
      </c>
    </row>
    <row r="6747" spans="1:4" ht="13.5" x14ac:dyDescent="0.25">
      <c r="A6747" s="58">
        <v>100254</v>
      </c>
      <c r="B6747" s="58" t="s">
        <v>12896</v>
      </c>
      <c r="C6747" s="58" t="s">
        <v>12878</v>
      </c>
      <c r="D6747" s="60">
        <v>31.42</v>
      </c>
    </row>
    <row r="6748" spans="1:4" ht="13.5" x14ac:dyDescent="0.25">
      <c r="A6748" s="58">
        <v>100255</v>
      </c>
      <c r="B6748" s="58" t="s">
        <v>12897</v>
      </c>
      <c r="C6748" s="58" t="s">
        <v>12878</v>
      </c>
      <c r="D6748" s="60">
        <v>10.63</v>
      </c>
    </row>
    <row r="6749" spans="1:4" ht="13.5" x14ac:dyDescent="0.25">
      <c r="A6749" s="58">
        <v>100256</v>
      </c>
      <c r="B6749" s="58" t="s">
        <v>12898</v>
      </c>
      <c r="C6749" s="58" t="s">
        <v>12878</v>
      </c>
      <c r="D6749" s="60">
        <v>7.08</v>
      </c>
    </row>
    <row r="6750" spans="1:4" ht="13.5" x14ac:dyDescent="0.25">
      <c r="A6750" s="58">
        <v>100257</v>
      </c>
      <c r="B6750" s="58" t="s">
        <v>12899</v>
      </c>
      <c r="C6750" s="58" t="s">
        <v>12878</v>
      </c>
      <c r="D6750" s="60">
        <v>4.25</v>
      </c>
    </row>
    <row r="6751" spans="1:4" ht="13.5" x14ac:dyDescent="0.25">
      <c r="A6751" s="58">
        <v>100258</v>
      </c>
      <c r="B6751" s="58" t="s">
        <v>12900</v>
      </c>
      <c r="C6751" s="58" t="s">
        <v>12878</v>
      </c>
      <c r="D6751" s="60">
        <v>10.63</v>
      </c>
    </row>
    <row r="6752" spans="1:4" ht="13.5" x14ac:dyDescent="0.25">
      <c r="A6752" s="58">
        <v>100259</v>
      </c>
      <c r="B6752" s="58" t="s">
        <v>12901</v>
      </c>
      <c r="C6752" s="58" t="s">
        <v>12878</v>
      </c>
      <c r="D6752" s="60">
        <v>20.94</v>
      </c>
    </row>
    <row r="6753" spans="1:4" ht="13.5" x14ac:dyDescent="0.25">
      <c r="A6753" s="58">
        <v>100260</v>
      </c>
      <c r="B6753" s="58" t="s">
        <v>12902</v>
      </c>
      <c r="C6753" s="58" t="s">
        <v>12832</v>
      </c>
      <c r="D6753" s="60">
        <v>6.9</v>
      </c>
    </row>
    <row r="6754" spans="1:4" ht="13.5" x14ac:dyDescent="0.25">
      <c r="A6754" s="58">
        <v>100261</v>
      </c>
      <c r="B6754" s="58" t="s">
        <v>12903</v>
      </c>
      <c r="C6754" s="58" t="s">
        <v>12832</v>
      </c>
      <c r="D6754" s="60">
        <v>4.33</v>
      </c>
    </row>
    <row r="6755" spans="1:4" ht="13.5" x14ac:dyDescent="0.25">
      <c r="A6755" s="58">
        <v>100262</v>
      </c>
      <c r="B6755" s="58" t="s">
        <v>12904</v>
      </c>
      <c r="C6755" s="58" t="s">
        <v>12832</v>
      </c>
      <c r="D6755" s="60">
        <v>2.69</v>
      </c>
    </row>
    <row r="6756" spans="1:4" ht="13.5" x14ac:dyDescent="0.25">
      <c r="A6756" s="58">
        <v>100263</v>
      </c>
      <c r="B6756" s="58" t="s">
        <v>12905</v>
      </c>
      <c r="C6756" s="58" t="s">
        <v>12832</v>
      </c>
      <c r="D6756" s="60">
        <v>1.72</v>
      </c>
    </row>
    <row r="6757" spans="1:4" ht="13.5" x14ac:dyDescent="0.25">
      <c r="A6757" s="58">
        <v>100264</v>
      </c>
      <c r="B6757" s="58" t="s">
        <v>12906</v>
      </c>
      <c r="C6757" s="58" t="s">
        <v>12860</v>
      </c>
      <c r="D6757" s="60">
        <v>31.37</v>
      </c>
    </row>
    <row r="6758" spans="1:4" ht="13.5" x14ac:dyDescent="0.25">
      <c r="A6758" s="58">
        <v>100265</v>
      </c>
      <c r="B6758" s="58" t="s">
        <v>12907</v>
      </c>
      <c r="C6758" s="58" t="s">
        <v>6914</v>
      </c>
      <c r="D6758" s="60">
        <v>0.65</v>
      </c>
    </row>
    <row r="6759" spans="1:4" ht="13.5" x14ac:dyDescent="0.25">
      <c r="A6759" s="58">
        <v>100266</v>
      </c>
      <c r="B6759" s="58" t="s">
        <v>12908</v>
      </c>
      <c r="C6759" s="58" t="s">
        <v>12847</v>
      </c>
      <c r="D6759" s="60">
        <v>66.67</v>
      </c>
    </row>
    <row r="6760" spans="1:4" ht="13.5" x14ac:dyDescent="0.25">
      <c r="A6760" s="58">
        <v>100267</v>
      </c>
      <c r="B6760" s="58" t="s">
        <v>12909</v>
      </c>
      <c r="C6760" s="58" t="s">
        <v>130</v>
      </c>
      <c r="D6760" s="60">
        <v>1.32</v>
      </c>
    </row>
    <row r="6761" spans="1:4" ht="13.5" x14ac:dyDescent="0.25">
      <c r="A6761" s="58">
        <v>100268</v>
      </c>
      <c r="B6761" s="58" t="s">
        <v>12910</v>
      </c>
      <c r="C6761" s="58" t="s">
        <v>12847</v>
      </c>
      <c r="D6761" s="60">
        <v>66.67</v>
      </c>
    </row>
    <row r="6762" spans="1:4" ht="13.5" x14ac:dyDescent="0.25">
      <c r="A6762" s="58">
        <v>100269</v>
      </c>
      <c r="B6762" s="58" t="s">
        <v>12911</v>
      </c>
      <c r="C6762" s="58" t="s">
        <v>130</v>
      </c>
      <c r="D6762" s="60">
        <v>1.32</v>
      </c>
    </row>
    <row r="6763" spans="1:4" ht="13.5" x14ac:dyDescent="0.25">
      <c r="A6763" s="58">
        <v>100270</v>
      </c>
      <c r="B6763" s="58" t="s">
        <v>12912</v>
      </c>
      <c r="C6763" s="58" t="s">
        <v>12847</v>
      </c>
      <c r="D6763" s="60">
        <v>49.98</v>
      </c>
    </row>
    <row r="6764" spans="1:4" ht="13.5" x14ac:dyDescent="0.25">
      <c r="A6764" s="58">
        <v>100271</v>
      </c>
      <c r="B6764" s="58" t="s">
        <v>12913</v>
      </c>
      <c r="C6764" s="58" t="s">
        <v>12860</v>
      </c>
      <c r="D6764" s="60">
        <v>50</v>
      </c>
    </row>
    <row r="6765" spans="1:4" ht="13.5" x14ac:dyDescent="0.25">
      <c r="A6765" s="58">
        <v>100272</v>
      </c>
      <c r="B6765" s="58" t="s">
        <v>12914</v>
      </c>
      <c r="C6765" s="58" t="s">
        <v>6914</v>
      </c>
      <c r="D6765" s="60">
        <v>0.99</v>
      </c>
    </row>
    <row r="6766" spans="1:4" ht="13.5" x14ac:dyDescent="0.25">
      <c r="A6766" s="58">
        <v>100273</v>
      </c>
      <c r="B6766" s="58" t="s">
        <v>12915</v>
      </c>
      <c r="C6766" s="58" t="s">
        <v>12832</v>
      </c>
      <c r="D6766" s="60">
        <v>2.6</v>
      </c>
    </row>
    <row r="6767" spans="1:4" ht="13.5" x14ac:dyDescent="0.25">
      <c r="A6767" s="58">
        <v>100274</v>
      </c>
      <c r="B6767" s="58" t="s">
        <v>12916</v>
      </c>
      <c r="C6767" s="58" t="s">
        <v>12860</v>
      </c>
      <c r="D6767" s="60">
        <v>22.23</v>
      </c>
    </row>
    <row r="6768" spans="1:4" ht="13.5" x14ac:dyDescent="0.25">
      <c r="A6768" s="58">
        <v>100275</v>
      </c>
      <c r="B6768" s="58" t="s">
        <v>12917</v>
      </c>
      <c r="C6768" s="58" t="s">
        <v>12860</v>
      </c>
      <c r="D6768" s="60">
        <v>14.37</v>
      </c>
    </row>
    <row r="6769" spans="1:4" ht="13.5" x14ac:dyDescent="0.25">
      <c r="A6769" s="58">
        <v>100276</v>
      </c>
      <c r="B6769" s="58" t="s">
        <v>12918</v>
      </c>
      <c r="C6769" s="58" t="s">
        <v>12860</v>
      </c>
      <c r="D6769" s="60">
        <v>26.23</v>
      </c>
    </row>
    <row r="6770" spans="1:4" ht="13.5" x14ac:dyDescent="0.25">
      <c r="A6770" s="58">
        <v>100277</v>
      </c>
      <c r="B6770" s="58" t="s">
        <v>12919</v>
      </c>
      <c r="C6770" s="58" t="s">
        <v>12860</v>
      </c>
      <c r="D6770" s="60">
        <v>1.67</v>
      </c>
    </row>
    <row r="6771" spans="1:4" ht="13.5" x14ac:dyDescent="0.25">
      <c r="A6771" s="58">
        <v>100278</v>
      </c>
      <c r="B6771" s="58" t="s">
        <v>12920</v>
      </c>
      <c r="C6771" s="58" t="s">
        <v>12847</v>
      </c>
      <c r="D6771" s="60">
        <v>31.9</v>
      </c>
    </row>
    <row r="6772" spans="1:4" ht="13.5" x14ac:dyDescent="0.25">
      <c r="A6772" s="58">
        <v>100279</v>
      </c>
      <c r="B6772" s="58" t="s">
        <v>12921</v>
      </c>
      <c r="C6772" s="58" t="s">
        <v>130</v>
      </c>
      <c r="D6772" s="60">
        <v>0.61</v>
      </c>
    </row>
    <row r="6773" spans="1:4" ht="13.5" x14ac:dyDescent="0.25">
      <c r="A6773" s="58">
        <v>100280</v>
      </c>
      <c r="B6773" s="58" t="s">
        <v>12922</v>
      </c>
      <c r="C6773" s="58" t="s">
        <v>12847</v>
      </c>
      <c r="D6773" s="60">
        <v>14.64</v>
      </c>
    </row>
    <row r="6774" spans="1:4" ht="13.5" x14ac:dyDescent="0.25">
      <c r="A6774" s="58">
        <v>100281</v>
      </c>
      <c r="B6774" s="58" t="s">
        <v>12923</v>
      </c>
      <c r="C6774" s="58" t="s">
        <v>12847</v>
      </c>
      <c r="D6774" s="60">
        <v>3.22</v>
      </c>
    </row>
    <row r="6775" spans="1:4" ht="13.5" x14ac:dyDescent="0.25">
      <c r="A6775" s="58">
        <v>100282</v>
      </c>
      <c r="B6775" s="58" t="s">
        <v>12924</v>
      </c>
      <c r="C6775" s="58" t="s">
        <v>12860</v>
      </c>
      <c r="D6775" s="60">
        <v>124.91</v>
      </c>
    </row>
    <row r="6776" spans="1:4" ht="13.5" x14ac:dyDescent="0.25">
      <c r="A6776" s="58">
        <v>100283</v>
      </c>
      <c r="B6776" s="58" t="s">
        <v>12925</v>
      </c>
      <c r="C6776" s="58" t="s">
        <v>12860</v>
      </c>
      <c r="D6776" s="60">
        <v>20.18</v>
      </c>
    </row>
    <row r="6777" spans="1:4" ht="13.5" x14ac:dyDescent="0.25">
      <c r="A6777" s="58">
        <v>100284</v>
      </c>
      <c r="B6777" s="58" t="s">
        <v>12926</v>
      </c>
      <c r="C6777" s="58" t="s">
        <v>12860</v>
      </c>
      <c r="D6777" s="60">
        <v>9.43</v>
      </c>
    </row>
    <row r="6778" spans="1:4" ht="13.5" x14ac:dyDescent="0.25">
      <c r="A6778" s="58">
        <v>100285</v>
      </c>
      <c r="B6778" s="58" t="s">
        <v>12927</v>
      </c>
      <c r="C6778" s="58" t="s">
        <v>12878</v>
      </c>
      <c r="D6778" s="60">
        <v>33.56</v>
      </c>
    </row>
    <row r="6779" spans="1:4" ht="13.5" x14ac:dyDescent="0.25">
      <c r="A6779" s="58">
        <v>100286</v>
      </c>
      <c r="B6779" s="58" t="s">
        <v>12928</v>
      </c>
      <c r="C6779" s="58" t="s">
        <v>12878</v>
      </c>
      <c r="D6779" s="60">
        <v>10.93</v>
      </c>
    </row>
    <row r="6780" spans="1:4" ht="13.5" x14ac:dyDescent="0.25">
      <c r="A6780" s="58">
        <v>100287</v>
      </c>
      <c r="B6780" s="58" t="s">
        <v>12929</v>
      </c>
      <c r="C6780" s="58" t="s">
        <v>12878</v>
      </c>
      <c r="D6780" s="60">
        <v>10.47</v>
      </c>
    </row>
    <row r="6781" spans="1:4" ht="13.5" x14ac:dyDescent="0.25">
      <c r="A6781" s="58">
        <v>99802</v>
      </c>
      <c r="B6781" s="58" t="s">
        <v>12930</v>
      </c>
      <c r="C6781" s="58" t="s">
        <v>6914</v>
      </c>
      <c r="D6781" s="60">
        <v>0.42</v>
      </c>
    </row>
    <row r="6782" spans="1:4" ht="13.5" x14ac:dyDescent="0.25">
      <c r="A6782" s="58">
        <v>99803</v>
      </c>
      <c r="B6782" s="58" t="s">
        <v>12931</v>
      </c>
      <c r="C6782" s="58" t="s">
        <v>6914</v>
      </c>
      <c r="D6782" s="60">
        <v>1.66</v>
      </c>
    </row>
    <row r="6783" spans="1:4" ht="13.5" x14ac:dyDescent="0.25">
      <c r="A6783" s="58">
        <v>99804</v>
      </c>
      <c r="B6783" s="58" t="s">
        <v>12932</v>
      </c>
      <c r="C6783" s="58" t="s">
        <v>6914</v>
      </c>
      <c r="D6783" s="60">
        <v>4.32</v>
      </c>
    </row>
    <row r="6784" spans="1:4" ht="13.5" x14ac:dyDescent="0.25">
      <c r="A6784" s="58">
        <v>99805</v>
      </c>
      <c r="B6784" s="58" t="s">
        <v>12933</v>
      </c>
      <c r="C6784" s="58" t="s">
        <v>6914</v>
      </c>
      <c r="D6784" s="60">
        <v>9.1999999999999993</v>
      </c>
    </row>
    <row r="6785" spans="1:4" ht="13.5" x14ac:dyDescent="0.25">
      <c r="A6785" s="58">
        <v>99806</v>
      </c>
      <c r="B6785" s="58" t="s">
        <v>12934</v>
      </c>
      <c r="C6785" s="58" t="s">
        <v>6914</v>
      </c>
      <c r="D6785" s="60">
        <v>0.68</v>
      </c>
    </row>
    <row r="6786" spans="1:4" ht="13.5" x14ac:dyDescent="0.25">
      <c r="A6786" s="58">
        <v>99807</v>
      </c>
      <c r="B6786" s="58" t="s">
        <v>12935</v>
      </c>
      <c r="C6786" s="58" t="s">
        <v>6914</v>
      </c>
      <c r="D6786" s="60">
        <v>1.32</v>
      </c>
    </row>
    <row r="6787" spans="1:4" ht="13.5" x14ac:dyDescent="0.25">
      <c r="A6787" s="58">
        <v>99808</v>
      </c>
      <c r="B6787" s="58" t="s">
        <v>12936</v>
      </c>
      <c r="C6787" s="58" t="s">
        <v>6914</v>
      </c>
      <c r="D6787" s="60">
        <v>3.37</v>
      </c>
    </row>
    <row r="6788" spans="1:4" ht="13.5" x14ac:dyDescent="0.25">
      <c r="A6788" s="58">
        <v>99809</v>
      </c>
      <c r="B6788" s="58" t="s">
        <v>12937</v>
      </c>
      <c r="C6788" s="58" t="s">
        <v>6914</v>
      </c>
      <c r="D6788" s="60">
        <v>4.72</v>
      </c>
    </row>
    <row r="6789" spans="1:4" ht="13.5" x14ac:dyDescent="0.25">
      <c r="A6789" s="58">
        <v>99810</v>
      </c>
      <c r="B6789" s="58" t="s">
        <v>12938</v>
      </c>
      <c r="C6789" s="58" t="s">
        <v>6914</v>
      </c>
      <c r="D6789" s="60">
        <v>5.9</v>
      </c>
    </row>
    <row r="6790" spans="1:4" ht="13.5" x14ac:dyDescent="0.25">
      <c r="A6790" s="58">
        <v>99811</v>
      </c>
      <c r="B6790" s="58" t="s">
        <v>12939</v>
      </c>
      <c r="C6790" s="58" t="s">
        <v>6914</v>
      </c>
      <c r="D6790" s="60">
        <v>2.82</v>
      </c>
    </row>
    <row r="6791" spans="1:4" ht="13.5" x14ac:dyDescent="0.25">
      <c r="A6791" s="58">
        <v>99812</v>
      </c>
      <c r="B6791" s="58" t="s">
        <v>12940</v>
      </c>
      <c r="C6791" s="58" t="s">
        <v>6914</v>
      </c>
      <c r="D6791" s="60">
        <v>0.9</v>
      </c>
    </row>
    <row r="6792" spans="1:4" ht="13.5" x14ac:dyDescent="0.25">
      <c r="A6792" s="58">
        <v>99813</v>
      </c>
      <c r="B6792" s="58" t="s">
        <v>12941</v>
      </c>
      <c r="C6792" s="58" t="s">
        <v>6914</v>
      </c>
      <c r="D6792" s="60">
        <v>0.79</v>
      </c>
    </row>
    <row r="6793" spans="1:4" ht="13.5" x14ac:dyDescent="0.25">
      <c r="A6793" s="58">
        <v>99814</v>
      </c>
      <c r="B6793" s="58" t="s">
        <v>12942</v>
      </c>
      <c r="C6793" s="58" t="s">
        <v>6914</v>
      </c>
      <c r="D6793" s="60">
        <v>1.58</v>
      </c>
    </row>
    <row r="6794" spans="1:4" ht="13.5" x14ac:dyDescent="0.25">
      <c r="A6794" s="58">
        <v>99815</v>
      </c>
      <c r="B6794" s="58" t="s">
        <v>12943</v>
      </c>
      <c r="C6794" s="58" t="s">
        <v>130</v>
      </c>
      <c r="D6794" s="60">
        <v>7.9</v>
      </c>
    </row>
    <row r="6795" spans="1:4" ht="13.5" x14ac:dyDescent="0.25">
      <c r="A6795" s="58">
        <v>99816</v>
      </c>
      <c r="B6795" s="58" t="s">
        <v>12944</v>
      </c>
      <c r="C6795" s="58" t="s">
        <v>130</v>
      </c>
      <c r="D6795" s="60">
        <v>8.33</v>
      </c>
    </row>
    <row r="6796" spans="1:4" ht="13.5" x14ac:dyDescent="0.25">
      <c r="A6796" s="58">
        <v>99817</v>
      </c>
      <c r="B6796" s="58" t="s">
        <v>12945</v>
      </c>
      <c r="C6796" s="58" t="s">
        <v>130</v>
      </c>
      <c r="D6796" s="60">
        <v>5.35</v>
      </c>
    </row>
    <row r="6797" spans="1:4" ht="13.5" x14ac:dyDescent="0.25">
      <c r="A6797" s="58">
        <v>99818</v>
      </c>
      <c r="B6797" s="58" t="s">
        <v>12946</v>
      </c>
      <c r="C6797" s="58" t="s">
        <v>130</v>
      </c>
      <c r="D6797" s="60">
        <v>5.35</v>
      </c>
    </row>
    <row r="6798" spans="1:4" ht="13.5" x14ac:dyDescent="0.25">
      <c r="A6798" s="58">
        <v>99819</v>
      </c>
      <c r="B6798" s="58" t="s">
        <v>12947</v>
      </c>
      <c r="C6798" s="58" t="s">
        <v>6914</v>
      </c>
      <c r="D6798" s="60">
        <v>13.52</v>
      </c>
    </row>
    <row r="6799" spans="1:4" ht="13.5" x14ac:dyDescent="0.25">
      <c r="A6799" s="58">
        <v>99820</v>
      </c>
      <c r="B6799" s="58" t="s">
        <v>12948</v>
      </c>
      <c r="C6799" s="58" t="s">
        <v>6914</v>
      </c>
      <c r="D6799" s="60">
        <v>1.77</v>
      </c>
    </row>
    <row r="6800" spans="1:4" ht="13.5" x14ac:dyDescent="0.25">
      <c r="A6800" s="58">
        <v>99821</v>
      </c>
      <c r="B6800" s="58" t="s">
        <v>12949</v>
      </c>
      <c r="C6800" s="58" t="s">
        <v>6914</v>
      </c>
      <c r="D6800" s="60">
        <v>2.79</v>
      </c>
    </row>
    <row r="6801" spans="1:4" ht="13.5" x14ac:dyDescent="0.25">
      <c r="A6801" s="58">
        <v>99822</v>
      </c>
      <c r="B6801" s="58" t="s">
        <v>12950</v>
      </c>
      <c r="C6801" s="58" t="s">
        <v>6914</v>
      </c>
      <c r="D6801" s="60">
        <v>0.8</v>
      </c>
    </row>
    <row r="6802" spans="1:4" ht="13.5" x14ac:dyDescent="0.25">
      <c r="A6802" s="58">
        <v>99823</v>
      </c>
      <c r="B6802" s="58" t="s">
        <v>12951</v>
      </c>
      <c r="C6802" s="58" t="s">
        <v>6914</v>
      </c>
      <c r="D6802" s="60">
        <v>2.0499999999999998</v>
      </c>
    </row>
    <row r="6803" spans="1:4" ht="13.5" x14ac:dyDescent="0.25">
      <c r="A6803" s="58">
        <v>99824</v>
      </c>
      <c r="B6803" s="58" t="s">
        <v>12952</v>
      </c>
      <c r="C6803" s="58" t="s">
        <v>6914</v>
      </c>
      <c r="D6803" s="60">
        <v>2.19</v>
      </c>
    </row>
    <row r="6804" spans="1:4" ht="13.5" x14ac:dyDescent="0.25">
      <c r="A6804" s="58">
        <v>99825</v>
      </c>
      <c r="B6804" s="58" t="s">
        <v>12953</v>
      </c>
      <c r="C6804" s="58" t="s">
        <v>6914</v>
      </c>
      <c r="D6804" s="60">
        <v>3.2</v>
      </c>
    </row>
    <row r="6805" spans="1:4" ht="13.5" x14ac:dyDescent="0.25">
      <c r="A6805" s="58">
        <v>99826</v>
      </c>
      <c r="B6805" s="58" t="s">
        <v>12954</v>
      </c>
      <c r="C6805" s="58" t="s">
        <v>6914</v>
      </c>
      <c r="D6805" s="60">
        <v>1.23</v>
      </c>
    </row>
    <row r="6806" spans="1:4" ht="13.5" x14ac:dyDescent="0.25">
      <c r="A6806" s="58">
        <v>97010</v>
      </c>
      <c r="B6806" s="58" t="s">
        <v>12955</v>
      </c>
      <c r="C6806" s="58" t="s">
        <v>108</v>
      </c>
      <c r="D6806" s="60">
        <v>40.9</v>
      </c>
    </row>
    <row r="6807" spans="1:4" ht="13.5" x14ac:dyDescent="0.25">
      <c r="A6807" s="58">
        <v>97011</v>
      </c>
      <c r="B6807" s="58" t="s">
        <v>12956</v>
      </c>
      <c r="C6807" s="58" t="s">
        <v>108</v>
      </c>
      <c r="D6807" s="60">
        <v>32.549999999999997</v>
      </c>
    </row>
    <row r="6808" spans="1:4" ht="13.5" x14ac:dyDescent="0.25">
      <c r="A6808" s="58">
        <v>97012</v>
      </c>
      <c r="B6808" s="58" t="s">
        <v>12957</v>
      </c>
      <c r="C6808" s="58" t="s">
        <v>108</v>
      </c>
      <c r="D6808" s="60">
        <v>28.37</v>
      </c>
    </row>
    <row r="6809" spans="1:4" ht="13.5" x14ac:dyDescent="0.25">
      <c r="A6809" s="58">
        <v>97013</v>
      </c>
      <c r="B6809" s="58" t="s">
        <v>12958</v>
      </c>
      <c r="C6809" s="58" t="s">
        <v>108</v>
      </c>
      <c r="D6809" s="60">
        <v>93.5</v>
      </c>
    </row>
    <row r="6810" spans="1:4" ht="13.5" x14ac:dyDescent="0.25">
      <c r="A6810" s="58">
        <v>97014</v>
      </c>
      <c r="B6810" s="58" t="s">
        <v>12959</v>
      </c>
      <c r="C6810" s="58" t="s">
        <v>108</v>
      </c>
      <c r="D6810" s="60">
        <v>67.790000000000006</v>
      </c>
    </row>
    <row r="6811" spans="1:4" ht="13.5" x14ac:dyDescent="0.25">
      <c r="A6811" s="58">
        <v>97015</v>
      </c>
      <c r="B6811" s="58" t="s">
        <v>12960</v>
      </c>
      <c r="C6811" s="58" t="s">
        <v>108</v>
      </c>
      <c r="D6811" s="60">
        <v>54.89</v>
      </c>
    </row>
    <row r="6812" spans="1:4" ht="13.5" x14ac:dyDescent="0.25">
      <c r="A6812" s="58">
        <v>97016</v>
      </c>
      <c r="B6812" s="58" t="s">
        <v>12961</v>
      </c>
      <c r="C6812" s="58" t="s">
        <v>108</v>
      </c>
      <c r="D6812" s="60">
        <v>35.17</v>
      </c>
    </row>
    <row r="6813" spans="1:4" ht="13.5" x14ac:dyDescent="0.25">
      <c r="A6813" s="58">
        <v>97017</v>
      </c>
      <c r="B6813" s="58" t="s">
        <v>12962</v>
      </c>
      <c r="C6813" s="58" t="s">
        <v>108</v>
      </c>
      <c r="D6813" s="60">
        <v>27.2</v>
      </c>
    </row>
    <row r="6814" spans="1:4" ht="13.5" x14ac:dyDescent="0.25">
      <c r="A6814" s="58">
        <v>97018</v>
      </c>
      <c r="B6814" s="58" t="s">
        <v>12963</v>
      </c>
      <c r="C6814" s="58" t="s">
        <v>108</v>
      </c>
      <c r="D6814" s="60">
        <v>23.06</v>
      </c>
    </row>
    <row r="6815" spans="1:4" ht="13.5" x14ac:dyDescent="0.25">
      <c r="A6815" s="58">
        <v>97031</v>
      </c>
      <c r="B6815" s="58" t="s">
        <v>12964</v>
      </c>
      <c r="C6815" s="58" t="s">
        <v>108</v>
      </c>
      <c r="D6815" s="60">
        <v>68.02</v>
      </c>
    </row>
    <row r="6816" spans="1:4" ht="13.5" x14ac:dyDescent="0.25">
      <c r="A6816" s="58">
        <v>97032</v>
      </c>
      <c r="B6816" s="58" t="s">
        <v>12965</v>
      </c>
      <c r="C6816" s="58" t="s">
        <v>108</v>
      </c>
      <c r="D6816" s="60">
        <v>42.56</v>
      </c>
    </row>
    <row r="6817" spans="1:4" ht="13.5" x14ac:dyDescent="0.25">
      <c r="A6817" s="58">
        <v>97033</v>
      </c>
      <c r="B6817" s="58" t="s">
        <v>12966</v>
      </c>
      <c r="C6817" s="58" t="s">
        <v>108</v>
      </c>
      <c r="D6817" s="60">
        <v>62.17</v>
      </c>
    </row>
    <row r="6818" spans="1:4" ht="13.5" x14ac:dyDescent="0.25">
      <c r="A6818" s="58">
        <v>97034</v>
      </c>
      <c r="B6818" s="58" t="s">
        <v>12967</v>
      </c>
      <c r="C6818" s="58" t="s">
        <v>108</v>
      </c>
      <c r="D6818" s="60">
        <v>38.49</v>
      </c>
    </row>
    <row r="6819" spans="1:4" ht="13.5" x14ac:dyDescent="0.25">
      <c r="A6819" s="58">
        <v>97039</v>
      </c>
      <c r="B6819" s="58" t="s">
        <v>12968</v>
      </c>
      <c r="C6819" s="58" t="s">
        <v>6914</v>
      </c>
      <c r="D6819" s="60">
        <v>53.02</v>
      </c>
    </row>
    <row r="6820" spans="1:4" ht="13.5" x14ac:dyDescent="0.25">
      <c r="A6820" s="58">
        <v>97040</v>
      </c>
      <c r="B6820" s="58" t="s">
        <v>12969</v>
      </c>
      <c r="C6820" s="58" t="s">
        <v>6914</v>
      </c>
      <c r="D6820" s="60">
        <v>16.2</v>
      </c>
    </row>
    <row r="6821" spans="1:4" ht="13.5" x14ac:dyDescent="0.25">
      <c r="A6821" s="58">
        <v>97041</v>
      </c>
      <c r="B6821" s="58" t="s">
        <v>12970</v>
      </c>
      <c r="C6821" s="58" t="s">
        <v>6914</v>
      </c>
      <c r="D6821" s="60">
        <v>153.63</v>
      </c>
    </row>
    <row r="6822" spans="1:4" ht="13.5" x14ac:dyDescent="0.25">
      <c r="A6822" s="58">
        <v>97046</v>
      </c>
      <c r="B6822" s="58" t="s">
        <v>12971</v>
      </c>
      <c r="C6822" s="58" t="s">
        <v>6914</v>
      </c>
      <c r="D6822" s="60">
        <v>0.35</v>
      </c>
    </row>
    <row r="6823" spans="1:4" ht="13.5" x14ac:dyDescent="0.25">
      <c r="A6823" s="58">
        <v>97047</v>
      </c>
      <c r="B6823" s="58" t="s">
        <v>12972</v>
      </c>
      <c r="C6823" s="58" t="s">
        <v>6914</v>
      </c>
      <c r="D6823" s="60">
        <v>0.13</v>
      </c>
    </row>
    <row r="6824" spans="1:4" ht="13.5" x14ac:dyDescent="0.25">
      <c r="A6824" s="58">
        <v>97048</v>
      </c>
      <c r="B6824" s="58" t="s">
        <v>12973</v>
      </c>
      <c r="C6824" s="58" t="s">
        <v>6914</v>
      </c>
      <c r="D6824" s="60">
        <v>0.1</v>
      </c>
    </row>
    <row r="6825" spans="1:4" ht="13.5" x14ac:dyDescent="0.25">
      <c r="A6825" s="58">
        <v>97054</v>
      </c>
      <c r="B6825" s="58" t="s">
        <v>12974</v>
      </c>
      <c r="C6825" s="58" t="s">
        <v>130</v>
      </c>
      <c r="D6825" s="60">
        <v>25.39</v>
      </c>
    </row>
    <row r="6826" spans="1:4" ht="13.5" x14ac:dyDescent="0.25">
      <c r="A6826" s="58">
        <v>97062</v>
      </c>
      <c r="B6826" s="58" t="s">
        <v>142</v>
      </c>
      <c r="C6826" s="58" t="s">
        <v>6914</v>
      </c>
      <c r="D6826" s="60">
        <v>6.1</v>
      </c>
    </row>
    <row r="6827" spans="1:4" ht="13.5" x14ac:dyDescent="0.25">
      <c r="A6827" s="58">
        <v>97063</v>
      </c>
      <c r="B6827" s="58" t="s">
        <v>12975</v>
      </c>
      <c r="C6827" s="58" t="s">
        <v>6914</v>
      </c>
      <c r="D6827" s="60">
        <v>8.5399999999999991</v>
      </c>
    </row>
    <row r="6828" spans="1:4" ht="13.5" x14ac:dyDescent="0.25">
      <c r="A6828" s="58">
        <v>97064</v>
      </c>
      <c r="B6828" s="58" t="s">
        <v>12976</v>
      </c>
      <c r="C6828" s="58" t="s">
        <v>108</v>
      </c>
      <c r="D6828" s="60">
        <v>15.72</v>
      </c>
    </row>
    <row r="6829" spans="1:4" ht="13.5" x14ac:dyDescent="0.25">
      <c r="A6829" s="58">
        <v>97065</v>
      </c>
      <c r="B6829" s="58" t="s">
        <v>12977</v>
      </c>
      <c r="C6829" s="58" t="s">
        <v>7984</v>
      </c>
      <c r="D6829" s="60">
        <v>5.42</v>
      </c>
    </row>
    <row r="6830" spans="1:4" ht="13.5" x14ac:dyDescent="0.25">
      <c r="A6830" s="58">
        <v>97066</v>
      </c>
      <c r="B6830" s="58" t="s">
        <v>12978</v>
      </c>
      <c r="C6830" s="58" t="s">
        <v>6914</v>
      </c>
      <c r="D6830" s="60">
        <v>121.09</v>
      </c>
    </row>
    <row r="6831" spans="1:4" ht="13.5" x14ac:dyDescent="0.25">
      <c r="A6831" s="58">
        <v>97067</v>
      </c>
      <c r="B6831" s="58" t="s">
        <v>12979</v>
      </c>
      <c r="C6831" s="58" t="s">
        <v>108</v>
      </c>
      <c r="D6831" s="60">
        <v>456.47</v>
      </c>
    </row>
    <row r="6832" spans="1:4" ht="13.5" x14ac:dyDescent="0.25">
      <c r="A6832" s="58">
        <v>97621</v>
      </c>
      <c r="B6832" s="58" t="s">
        <v>12980</v>
      </c>
      <c r="C6832" s="58" t="s">
        <v>7984</v>
      </c>
      <c r="D6832" s="60">
        <v>91.68</v>
      </c>
    </row>
    <row r="6833" spans="1:4" ht="13.5" x14ac:dyDescent="0.25">
      <c r="A6833" s="58">
        <v>97622</v>
      </c>
      <c r="B6833" s="58" t="s">
        <v>12981</v>
      </c>
      <c r="C6833" s="58" t="s">
        <v>7984</v>
      </c>
      <c r="D6833" s="60">
        <v>44.68</v>
      </c>
    </row>
    <row r="6834" spans="1:4" ht="13.5" x14ac:dyDescent="0.25">
      <c r="A6834" s="58">
        <v>97623</v>
      </c>
      <c r="B6834" s="58" t="s">
        <v>12982</v>
      </c>
      <c r="C6834" s="58" t="s">
        <v>7984</v>
      </c>
      <c r="D6834" s="60">
        <v>136.88</v>
      </c>
    </row>
    <row r="6835" spans="1:4" ht="13.5" x14ac:dyDescent="0.25">
      <c r="A6835" s="58">
        <v>97624</v>
      </c>
      <c r="B6835" s="58" t="s">
        <v>12983</v>
      </c>
      <c r="C6835" s="58" t="s">
        <v>7984</v>
      </c>
      <c r="D6835" s="60">
        <v>84.01</v>
      </c>
    </row>
    <row r="6836" spans="1:4" ht="13.5" x14ac:dyDescent="0.25">
      <c r="A6836" s="58">
        <v>97625</v>
      </c>
      <c r="B6836" s="58" t="s">
        <v>12984</v>
      </c>
      <c r="C6836" s="58" t="s">
        <v>7984</v>
      </c>
      <c r="D6836" s="60">
        <v>52.51</v>
      </c>
    </row>
    <row r="6837" spans="1:4" ht="13.5" x14ac:dyDescent="0.25">
      <c r="A6837" s="58">
        <v>97626</v>
      </c>
      <c r="B6837" s="58" t="s">
        <v>12985</v>
      </c>
      <c r="C6837" s="58" t="s">
        <v>7984</v>
      </c>
      <c r="D6837" s="60">
        <v>479.88</v>
      </c>
    </row>
    <row r="6838" spans="1:4" ht="13.5" x14ac:dyDescent="0.25">
      <c r="A6838" s="58">
        <v>97627</v>
      </c>
      <c r="B6838" s="58" t="s">
        <v>12986</v>
      </c>
      <c r="C6838" s="58" t="s">
        <v>7984</v>
      </c>
      <c r="D6838" s="60">
        <v>246.88</v>
      </c>
    </row>
    <row r="6839" spans="1:4" ht="13.5" x14ac:dyDescent="0.25">
      <c r="A6839" s="58">
        <v>97628</v>
      </c>
      <c r="B6839" s="58" t="s">
        <v>12987</v>
      </c>
      <c r="C6839" s="58" t="s">
        <v>7984</v>
      </c>
      <c r="D6839" s="60">
        <v>220.82</v>
      </c>
    </row>
    <row r="6840" spans="1:4" ht="13.5" x14ac:dyDescent="0.25">
      <c r="A6840" s="58">
        <v>97629</v>
      </c>
      <c r="B6840" s="58" t="s">
        <v>12988</v>
      </c>
      <c r="C6840" s="58" t="s">
        <v>7984</v>
      </c>
      <c r="D6840" s="60">
        <v>109.13</v>
      </c>
    </row>
    <row r="6841" spans="1:4" ht="13.5" x14ac:dyDescent="0.25">
      <c r="A6841" s="58">
        <v>97631</v>
      </c>
      <c r="B6841" s="58" t="s">
        <v>12989</v>
      </c>
      <c r="C6841" s="58" t="s">
        <v>6914</v>
      </c>
      <c r="D6841" s="60">
        <v>2.61</v>
      </c>
    </row>
    <row r="6842" spans="1:4" ht="13.5" x14ac:dyDescent="0.25">
      <c r="A6842" s="58">
        <v>97632</v>
      </c>
      <c r="B6842" s="58" t="s">
        <v>12990</v>
      </c>
      <c r="C6842" s="58" t="s">
        <v>108</v>
      </c>
      <c r="D6842" s="60">
        <v>2.04</v>
      </c>
    </row>
    <row r="6843" spans="1:4" ht="13.5" x14ac:dyDescent="0.25">
      <c r="A6843" s="58">
        <v>97633</v>
      </c>
      <c r="B6843" s="58" t="s">
        <v>12991</v>
      </c>
      <c r="C6843" s="58" t="s">
        <v>6914</v>
      </c>
      <c r="D6843" s="60">
        <v>17.829999999999998</v>
      </c>
    </row>
    <row r="6844" spans="1:4" ht="13.5" x14ac:dyDescent="0.25">
      <c r="A6844" s="58">
        <v>97634</v>
      </c>
      <c r="B6844" s="58" t="s">
        <v>12992</v>
      </c>
      <c r="C6844" s="58" t="s">
        <v>6914</v>
      </c>
      <c r="D6844" s="60">
        <v>10.18</v>
      </c>
    </row>
    <row r="6845" spans="1:4" ht="13.5" x14ac:dyDescent="0.25">
      <c r="A6845" s="58">
        <v>97635</v>
      </c>
      <c r="B6845" s="58" t="s">
        <v>12993</v>
      </c>
      <c r="C6845" s="58" t="s">
        <v>6914</v>
      </c>
      <c r="D6845" s="60">
        <v>12.6</v>
      </c>
    </row>
    <row r="6846" spans="1:4" ht="13.5" x14ac:dyDescent="0.25">
      <c r="A6846" s="58">
        <v>97636</v>
      </c>
      <c r="B6846" s="58" t="s">
        <v>12994</v>
      </c>
      <c r="C6846" s="58" t="s">
        <v>6914</v>
      </c>
      <c r="D6846" s="60">
        <v>17.149999999999999</v>
      </c>
    </row>
    <row r="6847" spans="1:4" ht="13.5" x14ac:dyDescent="0.25">
      <c r="A6847" s="58">
        <v>97637</v>
      </c>
      <c r="B6847" s="58" t="s">
        <v>12995</v>
      </c>
      <c r="C6847" s="58" t="s">
        <v>6914</v>
      </c>
      <c r="D6847" s="60">
        <v>2.17</v>
      </c>
    </row>
    <row r="6848" spans="1:4" ht="13.5" x14ac:dyDescent="0.25">
      <c r="A6848" s="58">
        <v>97638</v>
      </c>
      <c r="B6848" s="58" t="s">
        <v>12996</v>
      </c>
      <c r="C6848" s="58" t="s">
        <v>6914</v>
      </c>
      <c r="D6848" s="60">
        <v>6.3</v>
      </c>
    </row>
    <row r="6849" spans="1:4" ht="13.5" x14ac:dyDescent="0.25">
      <c r="A6849" s="58">
        <v>97639</v>
      </c>
      <c r="B6849" s="58" t="s">
        <v>12997</v>
      </c>
      <c r="C6849" s="58" t="s">
        <v>6914</v>
      </c>
      <c r="D6849" s="60">
        <v>15.74</v>
      </c>
    </row>
    <row r="6850" spans="1:4" ht="13.5" x14ac:dyDescent="0.25">
      <c r="A6850" s="58">
        <v>97640</v>
      </c>
      <c r="B6850" s="58" t="s">
        <v>12998</v>
      </c>
      <c r="C6850" s="58" t="s">
        <v>6914</v>
      </c>
      <c r="D6850" s="60">
        <v>1.36</v>
      </c>
    </row>
    <row r="6851" spans="1:4" ht="13.5" x14ac:dyDescent="0.25">
      <c r="A6851" s="58">
        <v>97641</v>
      </c>
      <c r="B6851" s="58" t="s">
        <v>12999</v>
      </c>
      <c r="C6851" s="58" t="s">
        <v>6914</v>
      </c>
      <c r="D6851" s="60">
        <v>3.89</v>
      </c>
    </row>
    <row r="6852" spans="1:4" ht="13.5" x14ac:dyDescent="0.25">
      <c r="A6852" s="58">
        <v>97642</v>
      </c>
      <c r="B6852" s="58" t="s">
        <v>13000</v>
      </c>
      <c r="C6852" s="58" t="s">
        <v>6914</v>
      </c>
      <c r="D6852" s="60">
        <v>2.44</v>
      </c>
    </row>
    <row r="6853" spans="1:4" ht="13.5" x14ac:dyDescent="0.25">
      <c r="A6853" s="58">
        <v>97643</v>
      </c>
      <c r="B6853" s="58" t="s">
        <v>13001</v>
      </c>
      <c r="C6853" s="58" t="s">
        <v>6914</v>
      </c>
      <c r="D6853" s="60">
        <v>19.260000000000002</v>
      </c>
    </row>
    <row r="6854" spans="1:4" ht="13.5" x14ac:dyDescent="0.25">
      <c r="A6854" s="58">
        <v>97644</v>
      </c>
      <c r="B6854" s="58" t="s">
        <v>13002</v>
      </c>
      <c r="C6854" s="58" t="s">
        <v>6914</v>
      </c>
      <c r="D6854" s="60">
        <v>7.27</v>
      </c>
    </row>
    <row r="6855" spans="1:4" ht="13.5" x14ac:dyDescent="0.25">
      <c r="A6855" s="58">
        <v>97645</v>
      </c>
      <c r="B6855" s="58" t="s">
        <v>13003</v>
      </c>
      <c r="C6855" s="58" t="s">
        <v>6914</v>
      </c>
      <c r="D6855" s="60">
        <v>26.8</v>
      </c>
    </row>
    <row r="6856" spans="1:4" ht="13.5" x14ac:dyDescent="0.25">
      <c r="A6856" s="58">
        <v>97647</v>
      </c>
      <c r="B6856" s="58" t="s">
        <v>13004</v>
      </c>
      <c r="C6856" s="58" t="s">
        <v>6914</v>
      </c>
      <c r="D6856" s="60">
        <v>2.7</v>
      </c>
    </row>
    <row r="6857" spans="1:4" ht="13.5" x14ac:dyDescent="0.25">
      <c r="A6857" s="58">
        <v>97648</v>
      </c>
      <c r="B6857" s="58" t="s">
        <v>13005</v>
      </c>
      <c r="C6857" s="58" t="s">
        <v>6914</v>
      </c>
      <c r="D6857" s="60">
        <v>1.55</v>
      </c>
    </row>
    <row r="6858" spans="1:4" ht="13.5" x14ac:dyDescent="0.25">
      <c r="A6858" s="58">
        <v>97649</v>
      </c>
      <c r="B6858" s="58" t="s">
        <v>13006</v>
      </c>
      <c r="C6858" s="58" t="s">
        <v>6914</v>
      </c>
      <c r="D6858" s="60">
        <v>3.51</v>
      </c>
    </row>
    <row r="6859" spans="1:4" ht="13.5" x14ac:dyDescent="0.25">
      <c r="A6859" s="58">
        <v>97650</v>
      </c>
      <c r="B6859" s="58" t="s">
        <v>13007</v>
      </c>
      <c r="C6859" s="58" t="s">
        <v>6914</v>
      </c>
      <c r="D6859" s="60">
        <v>5.82</v>
      </c>
    </row>
    <row r="6860" spans="1:4" ht="13.5" x14ac:dyDescent="0.25">
      <c r="A6860" s="58">
        <v>97651</v>
      </c>
      <c r="B6860" s="58" t="s">
        <v>13008</v>
      </c>
      <c r="C6860" s="58" t="s">
        <v>130</v>
      </c>
      <c r="D6860" s="60">
        <v>64.41</v>
      </c>
    </row>
    <row r="6861" spans="1:4" ht="13.5" x14ac:dyDescent="0.25">
      <c r="A6861" s="58">
        <v>97652</v>
      </c>
      <c r="B6861" s="58" t="s">
        <v>13009</v>
      </c>
      <c r="C6861" s="58" t="s">
        <v>130</v>
      </c>
      <c r="D6861" s="60">
        <v>146.02000000000001</v>
      </c>
    </row>
    <row r="6862" spans="1:4" ht="13.5" x14ac:dyDescent="0.25">
      <c r="A6862" s="58">
        <v>97653</v>
      </c>
      <c r="B6862" s="58" t="s">
        <v>13010</v>
      </c>
      <c r="C6862" s="58" t="s">
        <v>130</v>
      </c>
      <c r="D6862" s="60">
        <v>116.98</v>
      </c>
    </row>
    <row r="6863" spans="1:4" ht="13.5" x14ac:dyDescent="0.25">
      <c r="A6863" s="58">
        <v>97654</v>
      </c>
      <c r="B6863" s="58" t="s">
        <v>13011</v>
      </c>
      <c r="C6863" s="58" t="s">
        <v>130</v>
      </c>
      <c r="D6863" s="60">
        <v>139.32</v>
      </c>
    </row>
    <row r="6864" spans="1:4" ht="13.5" x14ac:dyDescent="0.25">
      <c r="A6864" s="58">
        <v>97655</v>
      </c>
      <c r="B6864" s="58" t="s">
        <v>13012</v>
      </c>
      <c r="C6864" s="58" t="s">
        <v>6914</v>
      </c>
      <c r="D6864" s="60">
        <v>26.29</v>
      </c>
    </row>
    <row r="6865" spans="1:4" ht="13.5" x14ac:dyDescent="0.25">
      <c r="A6865" s="58">
        <v>97656</v>
      </c>
      <c r="B6865" s="58" t="s">
        <v>13013</v>
      </c>
      <c r="C6865" s="58" t="s">
        <v>130</v>
      </c>
      <c r="D6865" s="60">
        <v>242.84</v>
      </c>
    </row>
    <row r="6866" spans="1:4" ht="13.5" x14ac:dyDescent="0.25">
      <c r="A6866" s="58">
        <v>97657</v>
      </c>
      <c r="B6866" s="58" t="s">
        <v>13014</v>
      </c>
      <c r="C6866" s="58" t="s">
        <v>130</v>
      </c>
      <c r="D6866" s="60">
        <v>481.32</v>
      </c>
    </row>
    <row r="6867" spans="1:4" ht="13.5" x14ac:dyDescent="0.25">
      <c r="A6867" s="58">
        <v>97658</v>
      </c>
      <c r="B6867" s="58" t="s">
        <v>13015</v>
      </c>
      <c r="C6867" s="58" t="s">
        <v>130</v>
      </c>
      <c r="D6867" s="60">
        <v>176.54</v>
      </c>
    </row>
    <row r="6868" spans="1:4" ht="13.5" x14ac:dyDescent="0.25">
      <c r="A6868" s="58">
        <v>97659</v>
      </c>
      <c r="B6868" s="58" t="s">
        <v>13016</v>
      </c>
      <c r="C6868" s="58" t="s">
        <v>130</v>
      </c>
      <c r="D6868" s="60">
        <v>239.18</v>
      </c>
    </row>
    <row r="6869" spans="1:4" ht="13.5" x14ac:dyDescent="0.25">
      <c r="A6869" s="58">
        <v>97660</v>
      </c>
      <c r="B6869" s="58" t="s">
        <v>13017</v>
      </c>
      <c r="C6869" s="58" t="s">
        <v>130</v>
      </c>
      <c r="D6869" s="60">
        <v>0.52</v>
      </c>
    </row>
    <row r="6870" spans="1:4" ht="13.5" x14ac:dyDescent="0.25">
      <c r="A6870" s="58">
        <v>97661</v>
      </c>
      <c r="B6870" s="58" t="s">
        <v>13018</v>
      </c>
      <c r="C6870" s="58" t="s">
        <v>108</v>
      </c>
      <c r="D6870" s="60">
        <v>0.53</v>
      </c>
    </row>
    <row r="6871" spans="1:4" ht="13.5" x14ac:dyDescent="0.25">
      <c r="A6871" s="58">
        <v>97662</v>
      </c>
      <c r="B6871" s="58" t="s">
        <v>13019</v>
      </c>
      <c r="C6871" s="58" t="s">
        <v>108</v>
      </c>
      <c r="D6871" s="60">
        <v>0.37</v>
      </c>
    </row>
    <row r="6872" spans="1:4" ht="13.5" x14ac:dyDescent="0.25">
      <c r="A6872" s="58">
        <v>97663</v>
      </c>
      <c r="B6872" s="58" t="s">
        <v>13020</v>
      </c>
      <c r="C6872" s="58" t="s">
        <v>130</v>
      </c>
      <c r="D6872" s="60">
        <v>9.58</v>
      </c>
    </row>
    <row r="6873" spans="1:4" ht="13.5" x14ac:dyDescent="0.25">
      <c r="A6873" s="58">
        <v>97664</v>
      </c>
      <c r="B6873" s="58" t="s">
        <v>13021</v>
      </c>
      <c r="C6873" s="58" t="s">
        <v>130</v>
      </c>
      <c r="D6873" s="60">
        <v>1.18</v>
      </c>
    </row>
    <row r="6874" spans="1:4" ht="13.5" x14ac:dyDescent="0.25">
      <c r="A6874" s="58">
        <v>97665</v>
      </c>
      <c r="B6874" s="58" t="s">
        <v>13022</v>
      </c>
      <c r="C6874" s="58" t="s">
        <v>130</v>
      </c>
      <c r="D6874" s="60">
        <v>1.01</v>
      </c>
    </row>
    <row r="6875" spans="1:4" ht="13.5" x14ac:dyDescent="0.25">
      <c r="A6875" s="58">
        <v>97666</v>
      </c>
      <c r="B6875" s="58" t="s">
        <v>13023</v>
      </c>
      <c r="C6875" s="58" t="s">
        <v>130</v>
      </c>
      <c r="D6875" s="60">
        <v>6.98</v>
      </c>
    </row>
    <row r="6876" spans="1:4" ht="13.5" x14ac:dyDescent="0.25">
      <c r="A6876" s="58">
        <v>95967</v>
      </c>
      <c r="B6876" s="58" t="s">
        <v>13024</v>
      </c>
      <c r="C6876" s="58" t="s">
        <v>73</v>
      </c>
      <c r="D6876" s="60">
        <v>135.61000000000001</v>
      </c>
    </row>
    <row r="6877" spans="1:4" ht="13.5" x14ac:dyDescent="0.25">
      <c r="A6877" s="58">
        <v>99058</v>
      </c>
      <c r="B6877" s="58" t="s">
        <v>13025</v>
      </c>
      <c r="C6877" s="58" t="s">
        <v>130</v>
      </c>
      <c r="D6877" s="60">
        <v>10.81</v>
      </c>
    </row>
    <row r="6878" spans="1:4" ht="13.5" x14ac:dyDescent="0.25">
      <c r="A6878" s="58">
        <v>99059</v>
      </c>
      <c r="B6878" s="58" t="s">
        <v>128</v>
      </c>
      <c r="C6878" s="58" t="s">
        <v>108</v>
      </c>
      <c r="D6878" s="60">
        <v>44.89</v>
      </c>
    </row>
    <row r="6879" spans="1:4" ht="13.5" x14ac:dyDescent="0.25">
      <c r="A6879" s="58">
        <v>99060</v>
      </c>
      <c r="B6879" s="58" t="s">
        <v>13026</v>
      </c>
      <c r="C6879" s="58" t="s">
        <v>130</v>
      </c>
      <c r="D6879" s="60">
        <v>112.81</v>
      </c>
    </row>
    <row r="6880" spans="1:4" ht="13.5" x14ac:dyDescent="0.25">
      <c r="A6880" s="58">
        <v>99061</v>
      </c>
      <c r="B6880" s="58" t="s">
        <v>13027</v>
      </c>
      <c r="C6880" s="58" t="s">
        <v>130</v>
      </c>
      <c r="D6880" s="60">
        <v>77.77</v>
      </c>
    </row>
    <row r="6881" spans="1:4" ht="13.5" x14ac:dyDescent="0.25">
      <c r="A6881" s="58">
        <v>99062</v>
      </c>
      <c r="B6881" s="58" t="s">
        <v>129</v>
      </c>
      <c r="C6881" s="58" t="s">
        <v>130</v>
      </c>
      <c r="D6881" s="60">
        <v>2.0099999999999998</v>
      </c>
    </row>
    <row r="6882" spans="1:4" ht="13.5" x14ac:dyDescent="0.25">
      <c r="A6882" s="58">
        <v>99063</v>
      </c>
      <c r="B6882" s="58" t="s">
        <v>13028</v>
      </c>
      <c r="C6882" s="58" t="s">
        <v>108</v>
      </c>
      <c r="D6882" s="60">
        <v>3.88</v>
      </c>
    </row>
    <row r="6883" spans="1:4" ht="13.5" x14ac:dyDescent="0.25">
      <c r="A6883" s="58">
        <v>99064</v>
      </c>
      <c r="B6883" s="58" t="s">
        <v>13029</v>
      </c>
      <c r="C6883" s="58" t="s">
        <v>108</v>
      </c>
      <c r="D6883" s="60">
        <v>0.54</v>
      </c>
    </row>
    <row r="6884" spans="1:4" ht="13.5" x14ac:dyDescent="0.25">
      <c r="A6884" s="58">
        <v>93588</v>
      </c>
      <c r="B6884" s="58" t="s">
        <v>13030</v>
      </c>
      <c r="C6884" s="58" t="s">
        <v>12843</v>
      </c>
      <c r="D6884" s="60">
        <v>2.96</v>
      </c>
    </row>
    <row r="6885" spans="1:4" ht="13.5" x14ac:dyDescent="0.25">
      <c r="A6885" s="58">
        <v>93589</v>
      </c>
      <c r="B6885" s="58" t="s">
        <v>13031</v>
      </c>
      <c r="C6885" s="58" t="s">
        <v>12843</v>
      </c>
      <c r="D6885" s="60">
        <v>2.5499999999999998</v>
      </c>
    </row>
    <row r="6886" spans="1:4" ht="13.5" x14ac:dyDescent="0.25">
      <c r="A6886" s="58">
        <v>93590</v>
      </c>
      <c r="B6886" s="58" t="s">
        <v>13032</v>
      </c>
      <c r="C6886" s="58" t="s">
        <v>12843</v>
      </c>
      <c r="D6886" s="60">
        <v>0.92</v>
      </c>
    </row>
    <row r="6887" spans="1:4" ht="13.5" x14ac:dyDescent="0.25">
      <c r="A6887" s="58">
        <v>93591</v>
      </c>
      <c r="B6887" s="58" t="s">
        <v>13033</v>
      </c>
      <c r="C6887" s="58" t="s">
        <v>12843</v>
      </c>
      <c r="D6887" s="60">
        <v>2.64</v>
      </c>
    </row>
    <row r="6888" spans="1:4" ht="13.5" x14ac:dyDescent="0.25">
      <c r="A6888" s="58">
        <v>93592</v>
      </c>
      <c r="B6888" s="58" t="s">
        <v>13034</v>
      </c>
      <c r="C6888" s="58" t="s">
        <v>12843</v>
      </c>
      <c r="D6888" s="60">
        <v>2.29</v>
      </c>
    </row>
    <row r="6889" spans="1:4" ht="13.5" x14ac:dyDescent="0.25">
      <c r="A6889" s="58">
        <v>93593</v>
      </c>
      <c r="B6889" s="58" t="s">
        <v>13035</v>
      </c>
      <c r="C6889" s="58" t="s">
        <v>12843</v>
      </c>
      <c r="D6889" s="60">
        <v>0.84</v>
      </c>
    </row>
    <row r="6890" spans="1:4" ht="13.5" x14ac:dyDescent="0.25">
      <c r="A6890" s="58">
        <v>93594</v>
      </c>
      <c r="B6890" s="58" t="s">
        <v>13036</v>
      </c>
      <c r="C6890" s="58" t="s">
        <v>11914</v>
      </c>
      <c r="D6890" s="60">
        <v>1.97</v>
      </c>
    </row>
    <row r="6891" spans="1:4" ht="13.5" x14ac:dyDescent="0.25">
      <c r="A6891" s="58">
        <v>93595</v>
      </c>
      <c r="B6891" s="58" t="s">
        <v>13037</v>
      </c>
      <c r="C6891" s="58" t="s">
        <v>11914</v>
      </c>
      <c r="D6891" s="60">
        <v>1.72</v>
      </c>
    </row>
    <row r="6892" spans="1:4" ht="13.5" x14ac:dyDescent="0.25">
      <c r="A6892" s="58">
        <v>93596</v>
      </c>
      <c r="B6892" s="58" t="s">
        <v>13038</v>
      </c>
      <c r="C6892" s="58" t="s">
        <v>11914</v>
      </c>
      <c r="D6892" s="60">
        <v>0.62</v>
      </c>
    </row>
    <row r="6893" spans="1:4" ht="13.5" x14ac:dyDescent="0.25">
      <c r="A6893" s="58">
        <v>93597</v>
      </c>
      <c r="B6893" s="58" t="s">
        <v>13039</v>
      </c>
      <c r="C6893" s="58" t="s">
        <v>11914</v>
      </c>
      <c r="D6893" s="60">
        <v>1.75</v>
      </c>
    </row>
    <row r="6894" spans="1:4" ht="13.5" x14ac:dyDescent="0.25">
      <c r="A6894" s="58">
        <v>93598</v>
      </c>
      <c r="B6894" s="58" t="s">
        <v>13040</v>
      </c>
      <c r="C6894" s="58" t="s">
        <v>11914</v>
      </c>
      <c r="D6894" s="60">
        <v>1.52</v>
      </c>
    </row>
    <row r="6895" spans="1:4" ht="13.5" x14ac:dyDescent="0.25">
      <c r="A6895" s="58">
        <v>93599</v>
      </c>
      <c r="B6895" s="58" t="s">
        <v>13041</v>
      </c>
      <c r="C6895" s="58" t="s">
        <v>11914</v>
      </c>
      <c r="D6895" s="60">
        <v>0.56000000000000005</v>
      </c>
    </row>
    <row r="6896" spans="1:4" ht="13.5" x14ac:dyDescent="0.25">
      <c r="A6896" s="58">
        <v>95425</v>
      </c>
      <c r="B6896" s="58" t="s">
        <v>13042</v>
      </c>
      <c r="C6896" s="58" t="s">
        <v>12843</v>
      </c>
      <c r="D6896" s="60">
        <v>2.27</v>
      </c>
    </row>
    <row r="6897" spans="1:4" ht="13.5" x14ac:dyDescent="0.25">
      <c r="A6897" s="58">
        <v>95426</v>
      </c>
      <c r="B6897" s="58" t="s">
        <v>13043</v>
      </c>
      <c r="C6897" s="58" t="s">
        <v>12843</v>
      </c>
      <c r="D6897" s="60">
        <v>1.95</v>
      </c>
    </row>
    <row r="6898" spans="1:4" ht="13.5" x14ac:dyDescent="0.25">
      <c r="A6898" s="58">
        <v>95427</v>
      </c>
      <c r="B6898" s="58" t="s">
        <v>13044</v>
      </c>
      <c r="C6898" s="58" t="s">
        <v>12843</v>
      </c>
      <c r="D6898" s="60">
        <v>0.73</v>
      </c>
    </row>
    <row r="6899" spans="1:4" ht="13.5" x14ac:dyDescent="0.25">
      <c r="A6899" s="58">
        <v>95428</v>
      </c>
      <c r="B6899" s="58" t="s">
        <v>13045</v>
      </c>
      <c r="C6899" s="58" t="s">
        <v>11914</v>
      </c>
      <c r="D6899" s="60">
        <v>1.52</v>
      </c>
    </row>
    <row r="6900" spans="1:4" ht="13.5" x14ac:dyDescent="0.25">
      <c r="A6900" s="58">
        <v>95429</v>
      </c>
      <c r="B6900" s="58" t="s">
        <v>13046</v>
      </c>
      <c r="C6900" s="58" t="s">
        <v>11914</v>
      </c>
      <c r="D6900" s="60">
        <v>1.32</v>
      </c>
    </row>
    <row r="6901" spans="1:4" ht="13.5" x14ac:dyDescent="0.25">
      <c r="A6901" s="58">
        <v>95430</v>
      </c>
      <c r="B6901" s="58" t="s">
        <v>13047</v>
      </c>
      <c r="C6901" s="58" t="s">
        <v>11914</v>
      </c>
      <c r="D6901" s="60">
        <v>0.46</v>
      </c>
    </row>
    <row r="6902" spans="1:4" ht="13.5" x14ac:dyDescent="0.25">
      <c r="A6902" s="58">
        <v>95875</v>
      </c>
      <c r="B6902" s="58" t="s">
        <v>13048</v>
      </c>
      <c r="C6902" s="58" t="s">
        <v>12843</v>
      </c>
      <c r="D6902" s="60">
        <v>2.35</v>
      </c>
    </row>
    <row r="6903" spans="1:4" ht="13.5" x14ac:dyDescent="0.25">
      <c r="A6903" s="58">
        <v>95876</v>
      </c>
      <c r="B6903" s="58" t="s">
        <v>13049</v>
      </c>
      <c r="C6903" s="58" t="s">
        <v>12843</v>
      </c>
      <c r="D6903" s="60">
        <v>2.08</v>
      </c>
    </row>
    <row r="6904" spans="1:4" ht="13.5" x14ac:dyDescent="0.25">
      <c r="A6904" s="58">
        <v>95877</v>
      </c>
      <c r="B6904" s="58" t="s">
        <v>13050</v>
      </c>
      <c r="C6904" s="58" t="s">
        <v>12843</v>
      </c>
      <c r="D6904" s="60">
        <v>1.8</v>
      </c>
    </row>
    <row r="6905" spans="1:4" ht="13.5" x14ac:dyDescent="0.25">
      <c r="A6905" s="58">
        <v>95878</v>
      </c>
      <c r="B6905" s="58" t="s">
        <v>13051</v>
      </c>
      <c r="C6905" s="58" t="s">
        <v>11914</v>
      </c>
      <c r="D6905" s="60">
        <v>1.57</v>
      </c>
    </row>
    <row r="6906" spans="1:4" ht="13.5" x14ac:dyDescent="0.25">
      <c r="A6906" s="58">
        <v>95879</v>
      </c>
      <c r="B6906" s="58" t="s">
        <v>13052</v>
      </c>
      <c r="C6906" s="58" t="s">
        <v>11914</v>
      </c>
      <c r="D6906" s="60">
        <v>1.4</v>
      </c>
    </row>
    <row r="6907" spans="1:4" ht="13.5" x14ac:dyDescent="0.25">
      <c r="A6907" s="58">
        <v>95880</v>
      </c>
      <c r="B6907" s="58" t="s">
        <v>13053</v>
      </c>
      <c r="C6907" s="58" t="s">
        <v>11914</v>
      </c>
      <c r="D6907" s="60">
        <v>1.2</v>
      </c>
    </row>
    <row r="6908" spans="1:4" ht="13.5" x14ac:dyDescent="0.25">
      <c r="A6908" s="58">
        <v>97912</v>
      </c>
      <c r="B6908" s="58" t="s">
        <v>13054</v>
      </c>
      <c r="C6908" s="58" t="s">
        <v>12843</v>
      </c>
      <c r="D6908" s="60">
        <v>3.48</v>
      </c>
    </row>
    <row r="6909" spans="1:4" ht="13.5" x14ac:dyDescent="0.25">
      <c r="A6909" s="58">
        <v>97913</v>
      </c>
      <c r="B6909" s="58" t="s">
        <v>13055</v>
      </c>
      <c r="C6909" s="58" t="s">
        <v>12843</v>
      </c>
      <c r="D6909" s="60">
        <v>3.02</v>
      </c>
    </row>
    <row r="6910" spans="1:4" ht="13.5" x14ac:dyDescent="0.25">
      <c r="A6910" s="58">
        <v>97914</v>
      </c>
      <c r="B6910" s="58" t="s">
        <v>13056</v>
      </c>
      <c r="C6910" s="58" t="s">
        <v>12843</v>
      </c>
      <c r="D6910" s="60">
        <v>2.76</v>
      </c>
    </row>
    <row r="6911" spans="1:4" ht="13.5" x14ac:dyDescent="0.25">
      <c r="A6911" s="58">
        <v>97915</v>
      </c>
      <c r="B6911" s="58" t="s">
        <v>13057</v>
      </c>
      <c r="C6911" s="58" t="s">
        <v>12843</v>
      </c>
      <c r="D6911" s="60">
        <v>1.1000000000000001</v>
      </c>
    </row>
    <row r="6912" spans="1:4" ht="13.5" x14ac:dyDescent="0.25">
      <c r="A6912" s="58">
        <v>100937</v>
      </c>
      <c r="B6912" s="58" t="s">
        <v>13058</v>
      </c>
      <c r="C6912" s="58" t="s">
        <v>12843</v>
      </c>
      <c r="D6912" s="60">
        <v>8.3000000000000007</v>
      </c>
    </row>
    <row r="6913" spans="1:4" ht="13.5" x14ac:dyDescent="0.25">
      <c r="A6913" s="58">
        <v>100938</v>
      </c>
      <c r="B6913" s="58" t="s">
        <v>13059</v>
      </c>
      <c r="C6913" s="58" t="s">
        <v>12843</v>
      </c>
      <c r="D6913" s="60">
        <v>7.07</v>
      </c>
    </row>
    <row r="6914" spans="1:4" ht="13.5" x14ac:dyDescent="0.25">
      <c r="A6914" s="58">
        <v>100939</v>
      </c>
      <c r="B6914" s="58" t="s">
        <v>13060</v>
      </c>
      <c r="C6914" s="58" t="s">
        <v>12843</v>
      </c>
      <c r="D6914" s="60">
        <v>6.33</v>
      </c>
    </row>
    <row r="6915" spans="1:4" ht="13.5" x14ac:dyDescent="0.25">
      <c r="A6915" s="58">
        <v>100940</v>
      </c>
      <c r="B6915" s="58" t="s">
        <v>13061</v>
      </c>
      <c r="C6915" s="58" t="s">
        <v>12843</v>
      </c>
      <c r="D6915" s="60">
        <v>5.44</v>
      </c>
    </row>
    <row r="6916" spans="1:4" ht="13.5" x14ac:dyDescent="0.25">
      <c r="A6916" s="58">
        <v>100941</v>
      </c>
      <c r="B6916" s="58" t="s">
        <v>13062</v>
      </c>
      <c r="C6916" s="58" t="s">
        <v>11914</v>
      </c>
      <c r="D6916" s="60">
        <v>5.52</v>
      </c>
    </row>
    <row r="6917" spans="1:4" ht="13.5" x14ac:dyDescent="0.25">
      <c r="A6917" s="58">
        <v>100942</v>
      </c>
      <c r="B6917" s="58" t="s">
        <v>13063</v>
      </c>
      <c r="C6917" s="58" t="s">
        <v>11914</v>
      </c>
      <c r="D6917" s="60">
        <v>4.71</v>
      </c>
    </row>
    <row r="6918" spans="1:4" ht="13.5" x14ac:dyDescent="0.25">
      <c r="A6918" s="58">
        <v>100943</v>
      </c>
      <c r="B6918" s="58" t="s">
        <v>13064</v>
      </c>
      <c r="C6918" s="58" t="s">
        <v>11914</v>
      </c>
      <c r="D6918" s="60">
        <v>4.2</v>
      </c>
    </row>
    <row r="6919" spans="1:4" ht="13.5" x14ac:dyDescent="0.25">
      <c r="A6919" s="58">
        <v>100944</v>
      </c>
      <c r="B6919" s="58" t="s">
        <v>13065</v>
      </c>
      <c r="C6919" s="58" t="s">
        <v>11914</v>
      </c>
      <c r="D6919" s="60">
        <v>3.64</v>
      </c>
    </row>
    <row r="6920" spans="1:4" ht="13.5" x14ac:dyDescent="0.25">
      <c r="A6920" s="58">
        <v>100945</v>
      </c>
      <c r="B6920" s="58" t="s">
        <v>13066</v>
      </c>
      <c r="C6920" s="58" t="s">
        <v>11914</v>
      </c>
      <c r="D6920" s="60">
        <v>2.65</v>
      </c>
    </row>
    <row r="6921" spans="1:4" ht="13.5" x14ac:dyDescent="0.25">
      <c r="A6921" s="58">
        <v>100946</v>
      </c>
      <c r="B6921" s="58" t="s">
        <v>13067</v>
      </c>
      <c r="C6921" s="58" t="s">
        <v>11914</v>
      </c>
      <c r="D6921" s="60">
        <v>2.2799999999999998</v>
      </c>
    </row>
    <row r="6922" spans="1:4" ht="13.5" x14ac:dyDescent="0.25">
      <c r="A6922" s="58">
        <v>100947</v>
      </c>
      <c r="B6922" s="58" t="s">
        <v>13068</v>
      </c>
      <c r="C6922" s="58" t="s">
        <v>11914</v>
      </c>
      <c r="D6922" s="60">
        <v>2.1</v>
      </c>
    </row>
    <row r="6923" spans="1:4" ht="13.5" x14ac:dyDescent="0.25">
      <c r="A6923" s="58">
        <v>100948</v>
      </c>
      <c r="B6923" s="58" t="s">
        <v>13069</v>
      </c>
      <c r="C6923" s="58" t="s">
        <v>11914</v>
      </c>
      <c r="D6923" s="60">
        <v>0.83</v>
      </c>
    </row>
    <row r="6924" spans="1:4" ht="13.5" x14ac:dyDescent="0.25">
      <c r="A6924" s="58">
        <v>100949</v>
      </c>
      <c r="B6924" s="58" t="s">
        <v>13070</v>
      </c>
      <c r="C6924" s="58" t="s">
        <v>11914</v>
      </c>
      <c r="D6924" s="60">
        <v>6.3</v>
      </c>
    </row>
    <row r="6925" spans="1:4" ht="13.5" x14ac:dyDescent="0.25">
      <c r="A6925" s="58">
        <v>100950</v>
      </c>
      <c r="B6925" s="58" t="s">
        <v>13071</v>
      </c>
      <c r="C6925" s="58" t="s">
        <v>11914</v>
      </c>
      <c r="D6925" s="60">
        <v>3.37</v>
      </c>
    </row>
    <row r="6926" spans="1:4" ht="13.5" x14ac:dyDescent="0.25">
      <c r="A6926" s="58">
        <v>100951</v>
      </c>
      <c r="B6926" s="58" t="s">
        <v>13072</v>
      </c>
      <c r="C6926" s="58" t="s">
        <v>11914</v>
      </c>
      <c r="D6926" s="60">
        <v>2.9</v>
      </c>
    </row>
    <row r="6927" spans="1:4" ht="13.5" x14ac:dyDescent="0.25">
      <c r="A6927" s="58">
        <v>100952</v>
      </c>
      <c r="B6927" s="58" t="s">
        <v>13073</v>
      </c>
      <c r="C6927" s="58" t="s">
        <v>11914</v>
      </c>
      <c r="D6927" s="60">
        <v>2.68</v>
      </c>
    </row>
    <row r="6928" spans="1:4" ht="13.5" x14ac:dyDescent="0.25">
      <c r="A6928" s="58">
        <v>100953</v>
      </c>
      <c r="B6928" s="58" t="s">
        <v>13074</v>
      </c>
      <c r="C6928" s="58" t="s">
        <v>11914</v>
      </c>
      <c r="D6928" s="60">
        <v>1.06</v>
      </c>
    </row>
    <row r="6929" spans="1:4" ht="13.5" x14ac:dyDescent="0.25">
      <c r="A6929" s="58">
        <v>100954</v>
      </c>
      <c r="B6929" s="58" t="s">
        <v>13075</v>
      </c>
      <c r="C6929" s="58" t="s">
        <v>11914</v>
      </c>
      <c r="D6929" s="60">
        <v>8</v>
      </c>
    </row>
    <row r="6930" spans="1:4" ht="13.5" x14ac:dyDescent="0.25">
      <c r="A6930" s="58">
        <v>100955</v>
      </c>
      <c r="B6930" s="58" t="s">
        <v>13076</v>
      </c>
      <c r="C6930" s="58" t="s">
        <v>12843</v>
      </c>
      <c r="D6930" s="60">
        <v>4.6100000000000003</v>
      </c>
    </row>
    <row r="6931" spans="1:4" ht="13.5" x14ac:dyDescent="0.25">
      <c r="A6931" s="58">
        <v>100956</v>
      </c>
      <c r="B6931" s="58" t="s">
        <v>13077</v>
      </c>
      <c r="C6931" s="58" t="s">
        <v>12843</v>
      </c>
      <c r="D6931" s="60">
        <v>4</v>
      </c>
    </row>
    <row r="6932" spans="1:4" ht="13.5" x14ac:dyDescent="0.25">
      <c r="A6932" s="58">
        <v>100957</v>
      </c>
      <c r="B6932" s="58" t="s">
        <v>13078</v>
      </c>
      <c r="C6932" s="58" t="s">
        <v>12843</v>
      </c>
      <c r="D6932" s="60">
        <v>3.66</v>
      </c>
    </row>
    <row r="6933" spans="1:4" ht="13.5" x14ac:dyDescent="0.25">
      <c r="A6933" s="58">
        <v>100958</v>
      </c>
      <c r="B6933" s="58" t="s">
        <v>13079</v>
      </c>
      <c r="C6933" s="58" t="s">
        <v>12843</v>
      </c>
      <c r="D6933" s="60">
        <v>1.46</v>
      </c>
    </row>
    <row r="6934" spans="1:4" ht="13.5" x14ac:dyDescent="0.25">
      <c r="A6934" s="58">
        <v>100959</v>
      </c>
      <c r="B6934" s="58" t="s">
        <v>13080</v>
      </c>
      <c r="C6934" s="58" t="s">
        <v>12843</v>
      </c>
      <c r="D6934" s="60">
        <v>10.99</v>
      </c>
    </row>
    <row r="6935" spans="1:4" ht="13.5" x14ac:dyDescent="0.25">
      <c r="A6935" s="58">
        <v>100960</v>
      </c>
      <c r="B6935" s="58" t="s">
        <v>13081</v>
      </c>
      <c r="C6935" s="58" t="s">
        <v>12843</v>
      </c>
      <c r="D6935" s="60">
        <v>3.44</v>
      </c>
    </row>
    <row r="6936" spans="1:4" ht="13.5" x14ac:dyDescent="0.25">
      <c r="A6936" s="58">
        <v>100961</v>
      </c>
      <c r="B6936" s="58" t="s">
        <v>13082</v>
      </c>
      <c r="C6936" s="58" t="s">
        <v>12843</v>
      </c>
      <c r="D6936" s="60">
        <v>2.98</v>
      </c>
    </row>
    <row r="6937" spans="1:4" ht="13.5" x14ac:dyDescent="0.25">
      <c r="A6937" s="58">
        <v>100962</v>
      </c>
      <c r="B6937" s="58" t="s">
        <v>13083</v>
      </c>
      <c r="C6937" s="58" t="s">
        <v>12843</v>
      </c>
      <c r="D6937" s="60">
        <v>2.72</v>
      </c>
    </row>
    <row r="6938" spans="1:4" ht="13.5" x14ac:dyDescent="0.25">
      <c r="A6938" s="58">
        <v>100963</v>
      </c>
      <c r="B6938" s="58" t="s">
        <v>13084</v>
      </c>
      <c r="C6938" s="58" t="s">
        <v>12843</v>
      </c>
      <c r="D6938" s="60">
        <v>1.07</v>
      </c>
    </row>
    <row r="6939" spans="1:4" ht="13.5" x14ac:dyDescent="0.25">
      <c r="A6939" s="58">
        <v>100964</v>
      </c>
      <c r="B6939" s="58" t="s">
        <v>13085</v>
      </c>
      <c r="C6939" s="58" t="s">
        <v>12843</v>
      </c>
      <c r="D6939" s="60">
        <v>8.27</v>
      </c>
    </row>
    <row r="6940" spans="1:4" ht="13.5" x14ac:dyDescent="0.25">
      <c r="A6940" s="58">
        <v>100973</v>
      </c>
      <c r="B6940" s="58" t="s">
        <v>13086</v>
      </c>
      <c r="C6940" s="58" t="s">
        <v>7984</v>
      </c>
      <c r="D6940" s="60">
        <v>8.2799999999999994</v>
      </c>
    </row>
    <row r="6941" spans="1:4" ht="13.5" x14ac:dyDescent="0.25">
      <c r="A6941" s="58">
        <v>100974</v>
      </c>
      <c r="B6941" s="58" t="s">
        <v>13087</v>
      </c>
      <c r="C6941" s="58" t="s">
        <v>7984</v>
      </c>
      <c r="D6941" s="60">
        <v>8.1199999999999992</v>
      </c>
    </row>
    <row r="6942" spans="1:4" ht="13.5" x14ac:dyDescent="0.25">
      <c r="A6942" s="58">
        <v>100975</v>
      </c>
      <c r="B6942" s="58" t="s">
        <v>13088</v>
      </c>
      <c r="C6942" s="58" t="s">
        <v>7984</v>
      </c>
      <c r="D6942" s="60">
        <v>8.3000000000000007</v>
      </c>
    </row>
    <row r="6943" spans="1:4" ht="13.5" x14ac:dyDescent="0.25">
      <c r="A6943" s="58">
        <v>100965</v>
      </c>
      <c r="B6943" s="58" t="s">
        <v>13089</v>
      </c>
      <c r="C6943" s="58" t="s">
        <v>11914</v>
      </c>
      <c r="D6943" s="60">
        <v>1.68</v>
      </c>
    </row>
    <row r="6944" spans="1:4" ht="13.5" x14ac:dyDescent="0.25">
      <c r="A6944" s="58">
        <v>100966</v>
      </c>
      <c r="B6944" s="58" t="s">
        <v>13090</v>
      </c>
      <c r="C6944" s="58" t="s">
        <v>11914</v>
      </c>
      <c r="D6944" s="60">
        <v>1.44</v>
      </c>
    </row>
    <row r="6945" spans="1:4" ht="13.5" x14ac:dyDescent="0.25">
      <c r="A6945" s="58">
        <v>100969</v>
      </c>
      <c r="B6945" s="58" t="s">
        <v>13091</v>
      </c>
      <c r="C6945" s="58" t="s">
        <v>11914</v>
      </c>
      <c r="D6945" s="60">
        <v>2.21</v>
      </c>
    </row>
    <row r="6946" spans="1:4" ht="13.5" x14ac:dyDescent="0.25">
      <c r="A6946" s="58">
        <v>100970</v>
      </c>
      <c r="B6946" s="58" t="s">
        <v>13092</v>
      </c>
      <c r="C6946" s="58" t="s">
        <v>11914</v>
      </c>
      <c r="D6946" s="60">
        <v>1.86</v>
      </c>
    </row>
    <row r="6947" spans="1:4" ht="13.5" x14ac:dyDescent="0.25">
      <c r="A6947" s="58">
        <v>102330</v>
      </c>
      <c r="B6947" s="58" t="s">
        <v>13093</v>
      </c>
      <c r="C6947" s="58" t="s">
        <v>11914</v>
      </c>
      <c r="D6947" s="60">
        <v>1.34</v>
      </c>
    </row>
    <row r="6948" spans="1:4" ht="13.5" x14ac:dyDescent="0.25">
      <c r="A6948" s="58">
        <v>102331</v>
      </c>
      <c r="B6948" s="58" t="s">
        <v>13094</v>
      </c>
      <c r="C6948" s="58" t="s">
        <v>11914</v>
      </c>
      <c r="D6948" s="60">
        <v>0.53</v>
      </c>
    </row>
    <row r="6949" spans="1:4" ht="13.5" x14ac:dyDescent="0.25">
      <c r="A6949" s="58">
        <v>102332</v>
      </c>
      <c r="B6949" s="58" t="s">
        <v>13095</v>
      </c>
      <c r="C6949" s="58" t="s">
        <v>11914</v>
      </c>
      <c r="D6949" s="60">
        <v>1.74</v>
      </c>
    </row>
    <row r="6950" spans="1:4" ht="13.5" x14ac:dyDescent="0.25">
      <c r="A6950" s="58">
        <v>102333</v>
      </c>
      <c r="B6950" s="58" t="s">
        <v>13096</v>
      </c>
      <c r="C6950" s="58" t="s">
        <v>11914</v>
      </c>
      <c r="D6950" s="60">
        <v>0.7</v>
      </c>
    </row>
    <row r="6951" spans="1:4" ht="13.5" x14ac:dyDescent="0.25">
      <c r="A6951" s="58">
        <v>101019</v>
      </c>
      <c r="B6951" s="58" t="s">
        <v>13097</v>
      </c>
      <c r="C6951" s="58" t="s">
        <v>13098</v>
      </c>
      <c r="D6951" s="60">
        <v>515.67999999999995</v>
      </c>
    </row>
    <row r="6952" spans="1:4" ht="13.5" x14ac:dyDescent="0.25">
      <c r="A6952" s="58">
        <v>101479</v>
      </c>
      <c r="B6952" s="58" t="s">
        <v>13099</v>
      </c>
      <c r="C6952" s="58" t="s">
        <v>13098</v>
      </c>
      <c r="D6952" s="60">
        <v>150.24</v>
      </c>
    </row>
    <row r="6953" spans="1:4" ht="13.5" x14ac:dyDescent="0.25">
      <c r="A6953" s="58">
        <v>102568</v>
      </c>
      <c r="B6953" s="58" t="s">
        <v>13100</v>
      </c>
      <c r="C6953" s="58" t="s">
        <v>13098</v>
      </c>
      <c r="D6953" s="60">
        <v>255.94</v>
      </c>
    </row>
    <row r="6954" spans="1:4" ht="13.5" x14ac:dyDescent="0.25">
      <c r="A6954" s="58">
        <v>100976</v>
      </c>
      <c r="B6954" s="58" t="s">
        <v>13101</v>
      </c>
      <c r="C6954" s="58" t="s">
        <v>7984</v>
      </c>
      <c r="D6954" s="60">
        <v>8.1999999999999993</v>
      </c>
    </row>
    <row r="6955" spans="1:4" ht="13.5" x14ac:dyDescent="0.25">
      <c r="A6955" s="58">
        <v>100977</v>
      </c>
      <c r="B6955" s="58" t="s">
        <v>13102</v>
      </c>
      <c r="C6955" s="58" t="s">
        <v>7984</v>
      </c>
      <c r="D6955" s="60">
        <v>7.04</v>
      </c>
    </row>
    <row r="6956" spans="1:4" ht="13.5" x14ac:dyDescent="0.25">
      <c r="A6956" s="58">
        <v>100978</v>
      </c>
      <c r="B6956" s="58" t="s">
        <v>13103</v>
      </c>
      <c r="C6956" s="58" t="s">
        <v>7984</v>
      </c>
      <c r="D6956" s="60">
        <v>6.48</v>
      </c>
    </row>
    <row r="6957" spans="1:4" ht="13.5" x14ac:dyDescent="0.25">
      <c r="A6957" s="58">
        <v>100979</v>
      </c>
      <c r="B6957" s="58" t="s">
        <v>13104</v>
      </c>
      <c r="C6957" s="58" t="s">
        <v>7984</v>
      </c>
      <c r="D6957" s="60">
        <v>6.32</v>
      </c>
    </row>
    <row r="6958" spans="1:4" ht="13.5" x14ac:dyDescent="0.25">
      <c r="A6958" s="58">
        <v>100980</v>
      </c>
      <c r="B6958" s="58" t="s">
        <v>13105</v>
      </c>
      <c r="C6958" s="58" t="s">
        <v>7984</v>
      </c>
      <c r="D6958" s="60">
        <v>6.02</v>
      </c>
    </row>
    <row r="6959" spans="1:4" ht="13.5" x14ac:dyDescent="0.25">
      <c r="A6959" s="58">
        <v>100981</v>
      </c>
      <c r="B6959" s="58" t="s">
        <v>13106</v>
      </c>
      <c r="C6959" s="58" t="s">
        <v>7984</v>
      </c>
      <c r="D6959" s="60">
        <v>8.6</v>
      </c>
    </row>
    <row r="6960" spans="1:4" ht="13.5" x14ac:dyDescent="0.25">
      <c r="A6960" s="58">
        <v>100982</v>
      </c>
      <c r="B6960" s="58" t="s">
        <v>13107</v>
      </c>
      <c r="C6960" s="58" t="s">
        <v>7984</v>
      </c>
      <c r="D6960" s="60">
        <v>8.39</v>
      </c>
    </row>
    <row r="6961" spans="1:4" ht="13.5" x14ac:dyDescent="0.25">
      <c r="A6961" s="58">
        <v>100983</v>
      </c>
      <c r="B6961" s="58" t="s">
        <v>13108</v>
      </c>
      <c r="C6961" s="58" t="s">
        <v>7984</v>
      </c>
      <c r="D6961" s="60">
        <v>8.5500000000000007</v>
      </c>
    </row>
    <row r="6962" spans="1:4" ht="13.5" x14ac:dyDescent="0.25">
      <c r="A6962" s="58">
        <v>100984</v>
      </c>
      <c r="B6962" s="58" t="s">
        <v>13109</v>
      </c>
      <c r="C6962" s="58" t="s">
        <v>7984</v>
      </c>
      <c r="D6962" s="60">
        <v>8.44</v>
      </c>
    </row>
    <row r="6963" spans="1:4" ht="13.5" x14ac:dyDescent="0.25">
      <c r="A6963" s="58">
        <v>100985</v>
      </c>
      <c r="B6963" s="58" t="s">
        <v>13110</v>
      </c>
      <c r="C6963" s="58" t="s">
        <v>7984</v>
      </c>
      <c r="D6963" s="60">
        <v>6.93</v>
      </c>
    </row>
    <row r="6964" spans="1:4" ht="13.5" x14ac:dyDescent="0.25">
      <c r="A6964" s="58">
        <v>100986</v>
      </c>
      <c r="B6964" s="58" t="s">
        <v>13111</v>
      </c>
      <c r="C6964" s="58" t="s">
        <v>7984</v>
      </c>
      <c r="D6964" s="60">
        <v>8.5299999999999994</v>
      </c>
    </row>
    <row r="6965" spans="1:4" ht="13.5" x14ac:dyDescent="0.25">
      <c r="A6965" s="58">
        <v>100987</v>
      </c>
      <c r="B6965" s="58" t="s">
        <v>13112</v>
      </c>
      <c r="C6965" s="58" t="s">
        <v>7984</v>
      </c>
      <c r="D6965" s="60">
        <v>10.01</v>
      </c>
    </row>
    <row r="6966" spans="1:4" ht="13.5" x14ac:dyDescent="0.25">
      <c r="A6966" s="58">
        <v>100988</v>
      </c>
      <c r="B6966" s="58" t="s">
        <v>13113</v>
      </c>
      <c r="C6966" s="58" t="s">
        <v>7984</v>
      </c>
      <c r="D6966" s="60">
        <v>10.68</v>
      </c>
    </row>
    <row r="6967" spans="1:4" ht="13.5" x14ac:dyDescent="0.25">
      <c r="A6967" s="58">
        <v>100989</v>
      </c>
      <c r="B6967" s="58" t="s">
        <v>13114</v>
      </c>
      <c r="C6967" s="58" t="s">
        <v>13098</v>
      </c>
      <c r="D6967" s="60">
        <v>5.52</v>
      </c>
    </row>
    <row r="6968" spans="1:4" ht="13.5" x14ac:dyDescent="0.25">
      <c r="A6968" s="58">
        <v>100990</v>
      </c>
      <c r="B6968" s="58" t="s">
        <v>13115</v>
      </c>
      <c r="C6968" s="58" t="s">
        <v>13098</v>
      </c>
      <c r="D6968" s="60">
        <v>5.41</v>
      </c>
    </row>
    <row r="6969" spans="1:4" ht="13.5" x14ac:dyDescent="0.25">
      <c r="A6969" s="58">
        <v>100991</v>
      </c>
      <c r="B6969" s="58" t="s">
        <v>13116</v>
      </c>
      <c r="C6969" s="58" t="s">
        <v>13098</v>
      </c>
      <c r="D6969" s="60">
        <v>5.57</v>
      </c>
    </row>
    <row r="6970" spans="1:4" ht="13.5" x14ac:dyDescent="0.25">
      <c r="A6970" s="58">
        <v>100992</v>
      </c>
      <c r="B6970" s="58" t="s">
        <v>13117</v>
      </c>
      <c r="C6970" s="58" t="s">
        <v>13098</v>
      </c>
      <c r="D6970" s="60">
        <v>5.47</v>
      </c>
    </row>
    <row r="6971" spans="1:4" ht="13.5" x14ac:dyDescent="0.25">
      <c r="A6971" s="58">
        <v>100993</v>
      </c>
      <c r="B6971" s="58" t="s">
        <v>13118</v>
      </c>
      <c r="C6971" s="58" t="s">
        <v>13098</v>
      </c>
      <c r="D6971" s="60">
        <v>4.68</v>
      </c>
    </row>
    <row r="6972" spans="1:4" ht="13.5" x14ac:dyDescent="0.25">
      <c r="A6972" s="58">
        <v>100994</v>
      </c>
      <c r="B6972" s="58" t="s">
        <v>13119</v>
      </c>
      <c r="C6972" s="58" t="s">
        <v>13098</v>
      </c>
      <c r="D6972" s="60">
        <v>4.29</v>
      </c>
    </row>
    <row r="6973" spans="1:4" ht="13.5" x14ac:dyDescent="0.25">
      <c r="A6973" s="58">
        <v>100995</v>
      </c>
      <c r="B6973" s="58" t="s">
        <v>13120</v>
      </c>
      <c r="C6973" s="58" t="s">
        <v>13098</v>
      </c>
      <c r="D6973" s="60">
        <v>4.2300000000000004</v>
      </c>
    </row>
    <row r="6974" spans="1:4" ht="13.5" x14ac:dyDescent="0.25">
      <c r="A6974" s="58">
        <v>100996</v>
      </c>
      <c r="B6974" s="58" t="s">
        <v>13121</v>
      </c>
      <c r="C6974" s="58" t="s">
        <v>13098</v>
      </c>
      <c r="D6974" s="60">
        <v>4</v>
      </c>
    </row>
    <row r="6975" spans="1:4" ht="13.5" x14ac:dyDescent="0.25">
      <c r="A6975" s="58">
        <v>100997</v>
      </c>
      <c r="B6975" s="58" t="s">
        <v>13122</v>
      </c>
      <c r="C6975" s="58" t="s">
        <v>13098</v>
      </c>
      <c r="D6975" s="60">
        <v>5.74</v>
      </c>
    </row>
    <row r="6976" spans="1:4" ht="13.5" x14ac:dyDescent="0.25">
      <c r="A6976" s="58">
        <v>100998</v>
      </c>
      <c r="B6976" s="58" t="s">
        <v>13123</v>
      </c>
      <c r="C6976" s="58" t="s">
        <v>13098</v>
      </c>
      <c r="D6976" s="60">
        <v>5.59</v>
      </c>
    </row>
    <row r="6977" spans="1:4" ht="13.5" x14ac:dyDescent="0.25">
      <c r="A6977" s="58">
        <v>100999</v>
      </c>
      <c r="B6977" s="58" t="s">
        <v>13124</v>
      </c>
      <c r="C6977" s="58" t="s">
        <v>13098</v>
      </c>
      <c r="D6977" s="60">
        <v>5.74</v>
      </c>
    </row>
    <row r="6978" spans="1:4" ht="13.5" x14ac:dyDescent="0.25">
      <c r="A6978" s="58">
        <v>101000</v>
      </c>
      <c r="B6978" s="58" t="s">
        <v>13125</v>
      </c>
      <c r="C6978" s="58" t="s">
        <v>13098</v>
      </c>
      <c r="D6978" s="60">
        <v>5.62</v>
      </c>
    </row>
    <row r="6979" spans="1:4" ht="13.5" x14ac:dyDescent="0.25">
      <c r="A6979" s="58">
        <v>101001</v>
      </c>
      <c r="B6979" s="58" t="s">
        <v>13126</v>
      </c>
      <c r="C6979" s="58" t="s">
        <v>13098</v>
      </c>
      <c r="D6979" s="60">
        <v>4.63</v>
      </c>
    </row>
    <row r="6980" spans="1:4" ht="13.5" x14ac:dyDescent="0.25">
      <c r="A6980" s="58">
        <v>101002</v>
      </c>
      <c r="B6980" s="58" t="s">
        <v>13127</v>
      </c>
      <c r="C6980" s="58" t="s">
        <v>13098</v>
      </c>
      <c r="D6980" s="60">
        <v>5.67</v>
      </c>
    </row>
    <row r="6981" spans="1:4" ht="13.5" x14ac:dyDescent="0.25">
      <c r="A6981" s="58">
        <v>101003</v>
      </c>
      <c r="B6981" s="58" t="s">
        <v>13128</v>
      </c>
      <c r="C6981" s="58" t="s">
        <v>13098</v>
      </c>
      <c r="D6981" s="60">
        <v>6.66</v>
      </c>
    </row>
    <row r="6982" spans="1:4" ht="13.5" x14ac:dyDescent="0.25">
      <c r="A6982" s="58">
        <v>101004</v>
      </c>
      <c r="B6982" s="58" t="s">
        <v>13129</v>
      </c>
      <c r="C6982" s="58" t="s">
        <v>13098</v>
      </c>
      <c r="D6982" s="60">
        <v>7.12</v>
      </c>
    </row>
    <row r="6983" spans="1:4" ht="13.5" x14ac:dyDescent="0.25">
      <c r="A6983" s="58">
        <v>101005</v>
      </c>
      <c r="B6983" s="58" t="s">
        <v>13130</v>
      </c>
      <c r="C6983" s="58" t="s">
        <v>7984</v>
      </c>
      <c r="D6983" s="60">
        <v>17.53</v>
      </c>
    </row>
    <row r="6984" spans="1:4" ht="13.5" x14ac:dyDescent="0.25">
      <c r="A6984" s="58">
        <v>101006</v>
      </c>
      <c r="B6984" s="58" t="s">
        <v>13131</v>
      </c>
      <c r="C6984" s="58" t="s">
        <v>7984</v>
      </c>
      <c r="D6984" s="60">
        <v>19.61</v>
      </c>
    </row>
    <row r="6985" spans="1:4" ht="13.5" x14ac:dyDescent="0.25">
      <c r="A6985" s="58">
        <v>101007</v>
      </c>
      <c r="B6985" s="58" t="s">
        <v>13132</v>
      </c>
      <c r="C6985" s="58" t="s">
        <v>7984</v>
      </c>
      <c r="D6985" s="60">
        <v>5.09</v>
      </c>
    </row>
    <row r="6986" spans="1:4" ht="13.5" x14ac:dyDescent="0.25">
      <c r="A6986" s="58">
        <v>101008</v>
      </c>
      <c r="B6986" s="58" t="s">
        <v>13133</v>
      </c>
      <c r="C6986" s="58" t="s">
        <v>7984</v>
      </c>
      <c r="D6986" s="60">
        <v>5.19</v>
      </c>
    </row>
    <row r="6987" spans="1:4" ht="13.5" x14ac:dyDescent="0.25">
      <c r="A6987" s="58">
        <v>101009</v>
      </c>
      <c r="B6987" s="58" t="s">
        <v>13134</v>
      </c>
      <c r="C6987" s="58" t="s">
        <v>13098</v>
      </c>
      <c r="D6987" s="60">
        <v>40.56</v>
      </c>
    </row>
    <row r="6988" spans="1:4" ht="13.5" x14ac:dyDescent="0.25">
      <c r="A6988" s="58">
        <v>101010</v>
      </c>
      <c r="B6988" s="58" t="s">
        <v>13135</v>
      </c>
      <c r="C6988" s="58" t="s">
        <v>13098</v>
      </c>
      <c r="D6988" s="60">
        <v>25.53</v>
      </c>
    </row>
    <row r="6989" spans="1:4" ht="13.5" x14ac:dyDescent="0.25">
      <c r="A6989" s="58">
        <v>101013</v>
      </c>
      <c r="B6989" s="58" t="s">
        <v>13136</v>
      </c>
      <c r="C6989" s="58" t="s">
        <v>13098</v>
      </c>
      <c r="D6989" s="60">
        <v>41.44</v>
      </c>
    </row>
    <row r="6990" spans="1:4" ht="13.5" x14ac:dyDescent="0.25">
      <c r="A6990" s="58">
        <v>101014</v>
      </c>
      <c r="B6990" s="58" t="s">
        <v>13137</v>
      </c>
      <c r="C6990" s="58" t="s">
        <v>13098</v>
      </c>
      <c r="D6990" s="60">
        <v>37.96</v>
      </c>
    </row>
    <row r="6991" spans="1:4" ht="13.5" x14ac:dyDescent="0.25">
      <c r="A6991" s="58">
        <v>101015</v>
      </c>
      <c r="B6991" s="58" t="s">
        <v>13138</v>
      </c>
      <c r="C6991" s="58" t="s">
        <v>13098</v>
      </c>
      <c r="D6991" s="60">
        <v>31.19</v>
      </c>
    </row>
    <row r="6992" spans="1:4" ht="13.5" x14ac:dyDescent="0.25">
      <c r="A6992" s="58">
        <v>101016</v>
      </c>
      <c r="B6992" s="58" t="s">
        <v>13139</v>
      </c>
      <c r="C6992" s="58" t="s">
        <v>13098</v>
      </c>
      <c r="D6992" s="60">
        <v>36.1</v>
      </c>
    </row>
    <row r="6993" spans="1:4" ht="13.5" x14ac:dyDescent="0.25">
      <c r="A6993" s="58">
        <v>101017</v>
      </c>
      <c r="B6993" s="58" t="s">
        <v>13140</v>
      </c>
      <c r="C6993" s="58" t="s">
        <v>13098</v>
      </c>
      <c r="D6993" s="60">
        <v>27.37</v>
      </c>
    </row>
    <row r="6994" spans="1:4" ht="13.5" x14ac:dyDescent="0.25">
      <c r="A6994" s="58">
        <v>101018</v>
      </c>
      <c r="B6994" s="58" t="s">
        <v>13141</v>
      </c>
      <c r="C6994" s="58" t="s">
        <v>13098</v>
      </c>
      <c r="D6994" s="60">
        <v>22.48</v>
      </c>
    </row>
    <row r="6995" spans="1:4" ht="13.5" x14ac:dyDescent="0.25">
      <c r="A6995" s="58">
        <v>101463</v>
      </c>
      <c r="B6995" s="58" t="s">
        <v>13142</v>
      </c>
      <c r="C6995" s="58" t="s">
        <v>13098</v>
      </c>
      <c r="D6995" s="60">
        <v>41.56</v>
      </c>
    </row>
    <row r="6996" spans="1:4" ht="13.5" x14ac:dyDescent="0.25">
      <c r="A6996" s="58">
        <v>101464</v>
      </c>
      <c r="B6996" s="58" t="s">
        <v>13143</v>
      </c>
      <c r="C6996" s="58" t="s">
        <v>13098</v>
      </c>
      <c r="D6996" s="60">
        <v>31.92</v>
      </c>
    </row>
    <row r="6997" spans="1:4" ht="13.5" x14ac:dyDescent="0.25">
      <c r="A6997" s="58">
        <v>101465</v>
      </c>
      <c r="B6997" s="58" t="s">
        <v>13144</v>
      </c>
      <c r="C6997" s="58" t="s">
        <v>13098</v>
      </c>
      <c r="D6997" s="60">
        <v>24.4</v>
      </c>
    </row>
    <row r="6998" spans="1:4" ht="13.5" x14ac:dyDescent="0.25">
      <c r="A6998" s="58">
        <v>101466</v>
      </c>
      <c r="B6998" s="58" t="s">
        <v>13145</v>
      </c>
      <c r="C6998" s="58" t="s">
        <v>13098</v>
      </c>
      <c r="D6998" s="60">
        <v>19.86</v>
      </c>
    </row>
    <row r="6999" spans="1:4" ht="13.5" x14ac:dyDescent="0.25">
      <c r="A6999" s="58">
        <v>101467</v>
      </c>
      <c r="B6999" s="58" t="s">
        <v>13146</v>
      </c>
      <c r="C6999" s="58" t="s">
        <v>13098</v>
      </c>
      <c r="D6999" s="60">
        <v>16.62</v>
      </c>
    </row>
    <row r="7000" spans="1:4" ht="13.5" x14ac:dyDescent="0.25">
      <c r="A7000" s="58">
        <v>101468</v>
      </c>
      <c r="B7000" s="58" t="s">
        <v>13147</v>
      </c>
      <c r="C7000" s="58" t="s">
        <v>13098</v>
      </c>
      <c r="D7000" s="60">
        <v>15.19</v>
      </c>
    </row>
    <row r="7001" spans="1:4" ht="13.5" x14ac:dyDescent="0.25">
      <c r="A7001" s="58">
        <v>101469</v>
      </c>
      <c r="B7001" s="58" t="s">
        <v>13148</v>
      </c>
      <c r="C7001" s="58" t="s">
        <v>13098</v>
      </c>
      <c r="D7001" s="60">
        <v>34.01</v>
      </c>
    </row>
    <row r="7002" spans="1:4" ht="13.5" x14ac:dyDescent="0.25">
      <c r="A7002" s="58">
        <v>101470</v>
      </c>
      <c r="B7002" s="58" t="s">
        <v>13149</v>
      </c>
      <c r="C7002" s="58" t="s">
        <v>13098</v>
      </c>
      <c r="D7002" s="60">
        <v>26.99</v>
      </c>
    </row>
    <row r="7003" spans="1:4" ht="13.5" x14ac:dyDescent="0.25">
      <c r="A7003" s="58">
        <v>101471</v>
      </c>
      <c r="B7003" s="58" t="s">
        <v>13150</v>
      </c>
      <c r="C7003" s="58" t="s">
        <v>13098</v>
      </c>
      <c r="D7003" s="60">
        <v>23.16</v>
      </c>
    </row>
    <row r="7004" spans="1:4" ht="13.5" x14ac:dyDescent="0.25">
      <c r="A7004" s="58">
        <v>101472</v>
      </c>
      <c r="B7004" s="58" t="s">
        <v>13151</v>
      </c>
      <c r="C7004" s="58" t="s">
        <v>13098</v>
      </c>
      <c r="D7004" s="60">
        <v>18.02</v>
      </c>
    </row>
    <row r="7005" spans="1:4" ht="13.5" x14ac:dyDescent="0.25">
      <c r="A7005" s="58">
        <v>101473</v>
      </c>
      <c r="B7005" s="58" t="s">
        <v>13152</v>
      </c>
      <c r="C7005" s="58" t="s">
        <v>13098</v>
      </c>
      <c r="D7005" s="60">
        <v>25.95</v>
      </c>
    </row>
    <row r="7006" spans="1:4" ht="13.5" x14ac:dyDescent="0.25">
      <c r="A7006" s="58">
        <v>101474</v>
      </c>
      <c r="B7006" s="58" t="s">
        <v>13153</v>
      </c>
      <c r="C7006" s="58" t="s">
        <v>13098</v>
      </c>
      <c r="D7006" s="60">
        <v>18.57</v>
      </c>
    </row>
    <row r="7007" spans="1:4" ht="13.5" x14ac:dyDescent="0.25">
      <c r="A7007" s="58">
        <v>101475</v>
      </c>
      <c r="B7007" s="58" t="s">
        <v>13154</v>
      </c>
      <c r="C7007" s="58" t="s">
        <v>13098</v>
      </c>
      <c r="D7007" s="60">
        <v>16.46</v>
      </c>
    </row>
    <row r="7008" spans="1:4" ht="13.5" x14ac:dyDescent="0.25">
      <c r="A7008" s="58">
        <v>101476</v>
      </c>
      <c r="B7008" s="58" t="s">
        <v>13155</v>
      </c>
      <c r="C7008" s="58" t="s">
        <v>13098</v>
      </c>
      <c r="D7008" s="60">
        <v>14.69</v>
      </c>
    </row>
    <row r="7009" spans="1:4" ht="13.5" x14ac:dyDescent="0.25">
      <c r="A7009" s="58">
        <v>101477</v>
      </c>
      <c r="B7009" s="58" t="s">
        <v>13156</v>
      </c>
      <c r="C7009" s="58" t="s">
        <v>13098</v>
      </c>
      <c r="D7009" s="60">
        <v>12.03</v>
      </c>
    </row>
    <row r="7010" spans="1:4" ht="13.5" x14ac:dyDescent="0.25">
      <c r="A7010" s="58">
        <v>101478</v>
      </c>
      <c r="B7010" s="58" t="s">
        <v>13157</v>
      </c>
      <c r="C7010" s="58" t="s">
        <v>13098</v>
      </c>
      <c r="D7010" s="60">
        <v>10.23</v>
      </c>
    </row>
    <row r="7011" spans="1:4" ht="13.5" x14ac:dyDescent="0.25">
      <c r="A7011" s="58">
        <v>101480</v>
      </c>
      <c r="B7011" s="58" t="s">
        <v>13158</v>
      </c>
      <c r="C7011" s="58" t="s">
        <v>13098</v>
      </c>
      <c r="D7011" s="60">
        <v>60.82</v>
      </c>
    </row>
    <row r="7012" spans="1:4" ht="13.5" x14ac:dyDescent="0.25">
      <c r="A7012" s="58">
        <v>101481</v>
      </c>
      <c r="B7012" s="58" t="s">
        <v>13159</v>
      </c>
      <c r="C7012" s="58" t="s">
        <v>13098</v>
      </c>
      <c r="D7012" s="60">
        <v>43.93</v>
      </c>
    </row>
    <row r="7013" spans="1:4" ht="13.5" x14ac:dyDescent="0.25">
      <c r="A7013" s="58">
        <v>101482</v>
      </c>
      <c r="B7013" s="58" t="s">
        <v>13160</v>
      </c>
      <c r="C7013" s="58" t="s">
        <v>13098</v>
      </c>
      <c r="D7013" s="60">
        <v>32.83</v>
      </c>
    </row>
    <row r="7014" spans="1:4" ht="13.5" x14ac:dyDescent="0.25">
      <c r="A7014" s="58">
        <v>101483</v>
      </c>
      <c r="B7014" s="58" t="s">
        <v>13161</v>
      </c>
      <c r="C7014" s="58" t="s">
        <v>13098</v>
      </c>
      <c r="D7014" s="60">
        <v>34.07</v>
      </c>
    </row>
    <row r="7015" spans="1:4" ht="13.5" x14ac:dyDescent="0.25">
      <c r="A7015" s="58">
        <v>101484</v>
      </c>
      <c r="B7015" s="58" t="s">
        <v>13162</v>
      </c>
      <c r="C7015" s="58" t="s">
        <v>13098</v>
      </c>
      <c r="D7015" s="60">
        <v>176.63</v>
      </c>
    </row>
    <row r="7016" spans="1:4" ht="13.5" x14ac:dyDescent="0.25">
      <c r="A7016" s="58">
        <v>101485</v>
      </c>
      <c r="B7016" s="58" t="s">
        <v>13163</v>
      </c>
      <c r="C7016" s="58" t="s">
        <v>13098</v>
      </c>
      <c r="D7016" s="60">
        <v>135.58000000000001</v>
      </c>
    </row>
    <row r="7017" spans="1:4" ht="13.5" x14ac:dyDescent="0.25">
      <c r="A7017" s="58">
        <v>101486</v>
      </c>
      <c r="B7017" s="58" t="s">
        <v>13164</v>
      </c>
      <c r="C7017" s="58" t="s">
        <v>13098</v>
      </c>
      <c r="D7017" s="60">
        <v>122.13</v>
      </c>
    </row>
    <row r="7018" spans="1:4" ht="13.5" x14ac:dyDescent="0.25">
      <c r="A7018" s="58">
        <v>101487</v>
      </c>
      <c r="B7018" s="58" t="s">
        <v>13165</v>
      </c>
      <c r="C7018" s="58" t="s">
        <v>13098</v>
      </c>
      <c r="D7018" s="60">
        <v>89.43</v>
      </c>
    </row>
    <row r="7019" spans="1:4" ht="13.5" x14ac:dyDescent="0.25">
      <c r="A7019" s="58">
        <v>101488</v>
      </c>
      <c r="B7019" s="58" t="s">
        <v>13166</v>
      </c>
      <c r="C7019" s="58" t="s">
        <v>13098</v>
      </c>
      <c r="D7019" s="60">
        <v>77.38</v>
      </c>
    </row>
    <row r="7020" spans="1:4" ht="13.5" x14ac:dyDescent="0.25">
      <c r="A7020" s="58">
        <v>101188</v>
      </c>
      <c r="B7020" s="58" t="s">
        <v>13167</v>
      </c>
      <c r="C7020" s="58" t="s">
        <v>108</v>
      </c>
      <c r="D7020" s="60">
        <v>5.04</v>
      </c>
    </row>
    <row r="7021" spans="1:4" ht="13.5" x14ac:dyDescent="0.25">
      <c r="A7021" s="58">
        <v>101189</v>
      </c>
      <c r="B7021" s="58" t="s">
        <v>13168</v>
      </c>
      <c r="C7021" s="58" t="s">
        <v>108</v>
      </c>
      <c r="D7021" s="60">
        <v>51.51</v>
      </c>
    </row>
    <row r="7022" spans="1:4" ht="13.5" x14ac:dyDescent="0.25">
      <c r="A7022" s="58">
        <v>101190</v>
      </c>
      <c r="B7022" s="58" t="s">
        <v>13169</v>
      </c>
      <c r="C7022" s="58" t="s">
        <v>108</v>
      </c>
      <c r="D7022" s="60">
        <v>50.85</v>
      </c>
    </row>
    <row r="7023" spans="1:4" ht="13.5" x14ac:dyDescent="0.25">
      <c r="A7023" s="58">
        <v>101191</v>
      </c>
      <c r="B7023" s="58" t="s">
        <v>13170</v>
      </c>
      <c r="C7023" s="58" t="s">
        <v>108</v>
      </c>
      <c r="D7023" s="60">
        <v>51.18</v>
      </c>
    </row>
    <row r="7024" spans="1:4" ht="13.5" x14ac:dyDescent="0.25">
      <c r="A7024" s="58">
        <v>101192</v>
      </c>
      <c r="B7024" s="58" t="s">
        <v>13171</v>
      </c>
      <c r="C7024" s="58" t="s">
        <v>108</v>
      </c>
      <c r="D7024" s="60">
        <v>53.24</v>
      </c>
    </row>
    <row r="7025" spans="1:4" ht="13.5" x14ac:dyDescent="0.25">
      <c r="A7025" s="58">
        <v>101193</v>
      </c>
      <c r="B7025" s="58" t="s">
        <v>13172</v>
      </c>
      <c r="C7025" s="58" t="s">
        <v>108</v>
      </c>
      <c r="D7025" s="60">
        <v>47.07</v>
      </c>
    </row>
    <row r="7026" spans="1:4" ht="13.5" x14ac:dyDescent="0.25">
      <c r="A7026" s="58">
        <v>101194</v>
      </c>
      <c r="B7026" s="58" t="s">
        <v>13173</v>
      </c>
      <c r="C7026" s="58" t="s">
        <v>108</v>
      </c>
      <c r="D7026" s="60">
        <v>47.4</v>
      </c>
    </row>
    <row r="7027" spans="1:4" ht="13.5" x14ac:dyDescent="0.25">
      <c r="A7027" s="58">
        <v>101197</v>
      </c>
      <c r="B7027" s="58" t="s">
        <v>13174</v>
      </c>
      <c r="C7027" s="58" t="s">
        <v>108</v>
      </c>
      <c r="D7027" s="60">
        <v>112.7</v>
      </c>
    </row>
    <row r="7028" spans="1:4" ht="13.5" x14ac:dyDescent="0.25">
      <c r="A7028" s="58">
        <v>101198</v>
      </c>
      <c r="B7028" s="58" t="s">
        <v>13175</v>
      </c>
      <c r="C7028" s="58" t="s">
        <v>108</v>
      </c>
      <c r="D7028" s="60">
        <v>71.959999999999994</v>
      </c>
    </row>
    <row r="7029" spans="1:4" ht="13.5" x14ac:dyDescent="0.25">
      <c r="A7029" s="58">
        <v>101199</v>
      </c>
      <c r="B7029" s="58" t="s">
        <v>13176</v>
      </c>
      <c r="C7029" s="58" t="s">
        <v>108</v>
      </c>
      <c r="D7029" s="60">
        <v>72.78</v>
      </c>
    </row>
    <row r="7030" spans="1:4" ht="13.5" x14ac:dyDescent="0.25">
      <c r="A7030" s="58">
        <v>101200</v>
      </c>
      <c r="B7030" s="58" t="s">
        <v>13177</v>
      </c>
      <c r="C7030" s="58" t="s">
        <v>108</v>
      </c>
      <c r="D7030" s="60">
        <v>38.36</v>
      </c>
    </row>
    <row r="7031" spans="1:4" ht="13.5" x14ac:dyDescent="0.25">
      <c r="A7031" s="58">
        <v>101201</v>
      </c>
      <c r="B7031" s="58" t="s">
        <v>13178</v>
      </c>
      <c r="C7031" s="58" t="s">
        <v>108</v>
      </c>
      <c r="D7031" s="60">
        <v>49.51</v>
      </c>
    </row>
    <row r="7032" spans="1:4" ht="13.5" x14ac:dyDescent="0.25">
      <c r="A7032" s="58">
        <v>101202</v>
      </c>
      <c r="B7032" s="58" t="s">
        <v>13179</v>
      </c>
      <c r="C7032" s="58" t="s">
        <v>108</v>
      </c>
      <c r="D7032" s="60">
        <v>35.11</v>
      </c>
    </row>
    <row r="7033" spans="1:4" ht="13.5" x14ac:dyDescent="0.25">
      <c r="A7033" s="58">
        <v>101203</v>
      </c>
      <c r="B7033" s="58" t="s">
        <v>13180</v>
      </c>
      <c r="C7033" s="58" t="s">
        <v>108</v>
      </c>
      <c r="D7033" s="60">
        <v>34.29</v>
      </c>
    </row>
    <row r="7034" spans="1:4" ht="13.5" x14ac:dyDescent="0.25">
      <c r="A7034" s="58">
        <v>101204</v>
      </c>
      <c r="B7034" s="58" t="s">
        <v>13181</v>
      </c>
      <c r="C7034" s="58" t="s">
        <v>108</v>
      </c>
      <c r="D7034" s="60">
        <v>34.619999999999997</v>
      </c>
    </row>
    <row r="7035" spans="1:4" ht="13.5" x14ac:dyDescent="0.25">
      <c r="A7035" s="58">
        <v>101205</v>
      </c>
      <c r="B7035" s="58" t="s">
        <v>13182</v>
      </c>
      <c r="C7035" s="58" t="s">
        <v>108</v>
      </c>
      <c r="D7035" s="60">
        <v>35.11</v>
      </c>
    </row>
    <row r="7036" spans="1:4" ht="13.5" x14ac:dyDescent="0.25">
      <c r="A7036" s="58">
        <v>102362</v>
      </c>
      <c r="B7036" s="58" t="s">
        <v>13183</v>
      </c>
      <c r="C7036" s="58" t="s">
        <v>6914</v>
      </c>
      <c r="D7036" s="60">
        <v>167.27</v>
      </c>
    </row>
    <row r="7037" spans="1:4" ht="13.5" x14ac:dyDescent="0.25">
      <c r="A7037" s="58">
        <v>102363</v>
      </c>
      <c r="B7037" s="58" t="s">
        <v>13184</v>
      </c>
      <c r="C7037" s="58" t="s">
        <v>6914</v>
      </c>
      <c r="D7037" s="60">
        <v>181.57</v>
      </c>
    </row>
    <row r="7038" spans="1:4" ht="13.5" x14ac:dyDescent="0.25">
      <c r="A7038" s="58">
        <v>102364</v>
      </c>
      <c r="B7038" s="58" t="s">
        <v>13185</v>
      </c>
      <c r="C7038" s="58" t="s">
        <v>6914</v>
      </c>
      <c r="D7038" s="60">
        <v>207.42</v>
      </c>
    </row>
    <row r="7039" spans="1:4" ht="13.5" x14ac:dyDescent="0.25">
      <c r="A7039" s="58">
        <v>98509</v>
      </c>
      <c r="B7039" s="58" t="s">
        <v>13186</v>
      </c>
      <c r="C7039" s="58" t="s">
        <v>130</v>
      </c>
      <c r="D7039" s="60">
        <v>91.27</v>
      </c>
    </row>
    <row r="7040" spans="1:4" ht="13.5" x14ac:dyDescent="0.25">
      <c r="A7040" s="58">
        <v>98510</v>
      </c>
      <c r="B7040" s="58" t="s">
        <v>1773</v>
      </c>
      <c r="C7040" s="58" t="s">
        <v>130</v>
      </c>
      <c r="D7040" s="60">
        <v>121.98</v>
      </c>
    </row>
    <row r="7041" spans="1:4" ht="13.5" x14ac:dyDescent="0.25">
      <c r="A7041" s="58">
        <v>98511</v>
      </c>
      <c r="B7041" s="58" t="s">
        <v>13187</v>
      </c>
      <c r="C7041" s="58" t="s">
        <v>130</v>
      </c>
      <c r="D7041" s="60">
        <v>240.8</v>
      </c>
    </row>
    <row r="7042" spans="1:4" ht="13.5" x14ac:dyDescent="0.25">
      <c r="A7042" s="58">
        <v>98516</v>
      </c>
      <c r="B7042" s="58" t="s">
        <v>13188</v>
      </c>
      <c r="C7042" s="58" t="s">
        <v>130</v>
      </c>
      <c r="D7042" s="60">
        <v>440.66</v>
      </c>
    </row>
    <row r="7043" spans="1:4" ht="13.5" x14ac:dyDescent="0.25">
      <c r="A7043" s="58">
        <v>98519</v>
      </c>
      <c r="B7043" s="58" t="s">
        <v>13189</v>
      </c>
      <c r="C7043" s="58" t="s">
        <v>6914</v>
      </c>
      <c r="D7043" s="60">
        <v>1.62</v>
      </c>
    </row>
    <row r="7044" spans="1:4" ht="13.5" x14ac:dyDescent="0.25">
      <c r="A7044" s="58">
        <v>98520</v>
      </c>
      <c r="B7044" s="58" t="s">
        <v>13190</v>
      </c>
      <c r="C7044" s="58" t="s">
        <v>6914</v>
      </c>
      <c r="D7044" s="60">
        <v>4.75</v>
      </c>
    </row>
    <row r="7045" spans="1:4" ht="13.5" x14ac:dyDescent="0.25">
      <c r="A7045" s="58">
        <v>98521</v>
      </c>
      <c r="B7045" s="58" t="s">
        <v>13191</v>
      </c>
      <c r="C7045" s="58" t="s">
        <v>6914</v>
      </c>
      <c r="D7045" s="60">
        <v>0.32</v>
      </c>
    </row>
    <row r="7046" spans="1:4" ht="13.5" x14ac:dyDescent="0.25">
      <c r="A7046" s="58">
        <v>98522</v>
      </c>
      <c r="B7046" s="58" t="s">
        <v>13192</v>
      </c>
      <c r="C7046" s="58" t="s">
        <v>108</v>
      </c>
      <c r="D7046" s="60">
        <v>140.54</v>
      </c>
    </row>
    <row r="7047" spans="1:4" ht="13.5" x14ac:dyDescent="0.25">
      <c r="A7047" s="58">
        <v>98524</v>
      </c>
      <c r="B7047" s="58" t="s">
        <v>13193</v>
      </c>
      <c r="C7047" s="58" t="s">
        <v>6914</v>
      </c>
      <c r="D7047" s="60">
        <v>2.4900000000000002</v>
      </c>
    </row>
    <row r="7048" spans="1:4" ht="13.5" x14ac:dyDescent="0.25">
      <c r="A7048" s="58">
        <v>98503</v>
      </c>
      <c r="B7048" s="58" t="s">
        <v>13194</v>
      </c>
      <c r="C7048" s="58" t="s">
        <v>6914</v>
      </c>
      <c r="D7048" s="60">
        <v>21.48</v>
      </c>
    </row>
    <row r="7049" spans="1:4" ht="13.5" x14ac:dyDescent="0.25">
      <c r="A7049" s="58">
        <v>98504</v>
      </c>
      <c r="B7049" s="58" t="s">
        <v>13195</v>
      </c>
      <c r="C7049" s="58" t="s">
        <v>6914</v>
      </c>
      <c r="D7049" s="60">
        <v>15.63</v>
      </c>
    </row>
    <row r="7050" spans="1:4" ht="13.5" x14ac:dyDescent="0.25">
      <c r="A7050" s="58">
        <v>98505</v>
      </c>
      <c r="B7050" s="58" t="s">
        <v>13196</v>
      </c>
      <c r="C7050" s="58" t="s">
        <v>6914</v>
      </c>
      <c r="D7050" s="60">
        <v>129.54</v>
      </c>
    </row>
    <row r="7051" spans="1:4" ht="13.5" x14ac:dyDescent="0.25">
      <c r="A7051" s="58">
        <v>103946</v>
      </c>
      <c r="B7051" s="58" t="s">
        <v>1732</v>
      </c>
      <c r="C7051" s="58" t="s">
        <v>6914</v>
      </c>
      <c r="D7051" s="60">
        <v>20.54</v>
      </c>
    </row>
    <row r="7052" spans="1:4" ht="13.5" x14ac:dyDescent="0.25">
      <c r="A7052" s="58">
        <v>103185</v>
      </c>
      <c r="B7052" s="58" t="s">
        <v>13197</v>
      </c>
      <c r="C7052" s="58" t="s">
        <v>130</v>
      </c>
      <c r="D7052" s="61">
        <v>6073.58</v>
      </c>
    </row>
    <row r="7053" spans="1:4" ht="13.5" x14ac:dyDescent="0.25">
      <c r="A7053" s="58">
        <v>103186</v>
      </c>
      <c r="B7053" s="58" t="s">
        <v>13198</v>
      </c>
      <c r="C7053" s="58" t="s">
        <v>130</v>
      </c>
      <c r="D7053" s="61">
        <v>6419.14</v>
      </c>
    </row>
    <row r="7054" spans="1:4" ht="13.5" x14ac:dyDescent="0.25">
      <c r="A7054" s="58">
        <v>103187</v>
      </c>
      <c r="B7054" s="58" t="s">
        <v>13199</v>
      </c>
      <c r="C7054" s="58" t="s">
        <v>130</v>
      </c>
      <c r="D7054" s="61">
        <v>4816.46</v>
      </c>
    </row>
    <row r="7055" spans="1:4" ht="13.5" x14ac:dyDescent="0.25">
      <c r="A7055" s="58">
        <v>103188</v>
      </c>
      <c r="B7055" s="58" t="s">
        <v>13200</v>
      </c>
      <c r="C7055" s="58" t="s">
        <v>130</v>
      </c>
      <c r="D7055" s="61">
        <v>5183.24</v>
      </c>
    </row>
    <row r="7056" spans="1:4" ht="13.5" x14ac:dyDescent="0.25">
      <c r="A7056" s="58">
        <v>103189</v>
      </c>
      <c r="B7056" s="58" t="s">
        <v>13201</v>
      </c>
      <c r="C7056" s="58" t="s">
        <v>130</v>
      </c>
      <c r="D7056" s="61">
        <v>2595.42</v>
      </c>
    </row>
    <row r="7057" spans="1:4" ht="13.5" x14ac:dyDescent="0.25">
      <c r="A7057" s="58">
        <v>103190</v>
      </c>
      <c r="B7057" s="58" t="s">
        <v>13202</v>
      </c>
      <c r="C7057" s="58" t="s">
        <v>130</v>
      </c>
      <c r="D7057" s="61">
        <v>4049.75</v>
      </c>
    </row>
    <row r="7058" spans="1:4" ht="13.5" x14ac:dyDescent="0.25">
      <c r="A7058" s="58">
        <v>103191</v>
      </c>
      <c r="B7058" s="58" t="s">
        <v>13203</v>
      </c>
      <c r="C7058" s="58" t="s">
        <v>130</v>
      </c>
      <c r="D7058" s="61">
        <v>2365.08</v>
      </c>
    </row>
    <row r="7059" spans="1:4" ht="13.5" x14ac:dyDescent="0.25">
      <c r="A7059" s="58">
        <v>103192</v>
      </c>
      <c r="B7059" s="58" t="s">
        <v>13204</v>
      </c>
      <c r="C7059" s="58" t="s">
        <v>130</v>
      </c>
      <c r="D7059" s="61">
        <v>2517.36</v>
      </c>
    </row>
    <row r="7060" spans="1:4" ht="13.5" x14ac:dyDescent="0.25">
      <c r="A7060" s="58">
        <v>103193</v>
      </c>
      <c r="B7060" s="58" t="s">
        <v>13205</v>
      </c>
      <c r="C7060" s="58" t="s">
        <v>130</v>
      </c>
      <c r="D7060" s="61">
        <v>1941.21</v>
      </c>
    </row>
    <row r="7061" spans="1:4" ht="13.5" x14ac:dyDescent="0.25">
      <c r="A7061" s="58">
        <v>103194</v>
      </c>
      <c r="B7061" s="58" t="s">
        <v>13206</v>
      </c>
      <c r="C7061" s="58" t="s">
        <v>130</v>
      </c>
      <c r="D7061" s="61">
        <v>2791.63</v>
      </c>
    </row>
    <row r="7062" spans="1:4" ht="13.5" x14ac:dyDescent="0.25">
      <c r="A7062" s="58">
        <v>103195</v>
      </c>
      <c r="B7062" s="58" t="s">
        <v>13207</v>
      </c>
      <c r="C7062" s="58" t="s">
        <v>130</v>
      </c>
      <c r="D7062" s="61">
        <v>2177.48</v>
      </c>
    </row>
    <row r="7063" spans="1:4" ht="13.5" x14ac:dyDescent="0.25">
      <c r="A7063" s="58">
        <v>103205</v>
      </c>
      <c r="B7063" s="58" t="s">
        <v>13208</v>
      </c>
      <c r="C7063" s="58" t="s">
        <v>130</v>
      </c>
      <c r="D7063" s="61">
        <v>4055</v>
      </c>
    </row>
    <row r="7064" spans="1:4" ht="13.5" x14ac:dyDescent="0.25">
      <c r="A7064" s="58">
        <v>103206</v>
      </c>
      <c r="B7064" s="58" t="s">
        <v>13209</v>
      </c>
      <c r="C7064" s="58" t="s">
        <v>130</v>
      </c>
      <c r="D7064" s="61">
        <v>2370.34</v>
      </c>
    </row>
    <row r="7065" spans="1:4" ht="13.5" x14ac:dyDescent="0.25">
      <c r="A7065" s="58">
        <v>103207</v>
      </c>
      <c r="B7065" s="58" t="s">
        <v>13210</v>
      </c>
      <c r="C7065" s="58" t="s">
        <v>130</v>
      </c>
      <c r="D7065" s="61">
        <v>2522.62</v>
      </c>
    </row>
    <row r="7066" spans="1:4" ht="13.5" x14ac:dyDescent="0.25">
      <c r="A7066" s="58">
        <v>103208</v>
      </c>
      <c r="B7066" s="58" t="s">
        <v>13211</v>
      </c>
      <c r="C7066" s="58" t="s">
        <v>130</v>
      </c>
      <c r="D7066" s="61">
        <v>1946.47</v>
      </c>
    </row>
    <row r="7067" spans="1:4" ht="13.5" x14ac:dyDescent="0.25">
      <c r="A7067" s="58">
        <v>103209</v>
      </c>
      <c r="B7067" s="58" t="s">
        <v>13212</v>
      </c>
      <c r="C7067" s="58" t="s">
        <v>130</v>
      </c>
      <c r="D7067" s="61">
        <v>2796.89</v>
      </c>
    </row>
    <row r="7068" spans="1:4" ht="13.5" x14ac:dyDescent="0.25">
      <c r="A7068" s="58">
        <v>103210</v>
      </c>
      <c r="B7068" s="58" t="s">
        <v>13213</v>
      </c>
      <c r="C7068" s="58" t="s">
        <v>130</v>
      </c>
      <c r="D7068" s="61">
        <v>2264.41</v>
      </c>
    </row>
    <row r="7069" spans="1:4" ht="13.5" x14ac:dyDescent="0.25">
      <c r="A7069" s="58">
        <v>103304</v>
      </c>
      <c r="B7069" s="58" t="s">
        <v>13214</v>
      </c>
      <c r="C7069" s="58" t="s">
        <v>130</v>
      </c>
      <c r="D7069" s="61">
        <v>1229.3399999999999</v>
      </c>
    </row>
    <row r="7070" spans="1:4" ht="13.5" x14ac:dyDescent="0.25">
      <c r="A7070" s="58">
        <v>103307</v>
      </c>
      <c r="B7070" s="58" t="s">
        <v>13215</v>
      </c>
      <c r="C7070" s="58" t="s">
        <v>130</v>
      </c>
      <c r="D7070" s="61">
        <v>1315.39</v>
      </c>
    </row>
    <row r="7071" spans="1:4" ht="13.5" x14ac:dyDescent="0.25">
      <c r="A7071" s="58">
        <v>103310</v>
      </c>
      <c r="B7071" s="58" t="s">
        <v>13216</v>
      </c>
      <c r="C7071" s="58" t="s">
        <v>130</v>
      </c>
      <c r="D7071" s="61">
        <v>1273.92</v>
      </c>
    </row>
    <row r="7072" spans="1:4" ht="13.5" x14ac:dyDescent="0.25">
      <c r="A7072" s="58">
        <v>103314</v>
      </c>
      <c r="B7072" s="58" t="s">
        <v>13217</v>
      </c>
      <c r="C7072" s="58" t="s">
        <v>6914</v>
      </c>
      <c r="D7072" s="60">
        <v>158.97999999999999</v>
      </c>
    </row>
    <row r="7073" spans="1:4" ht="13.5" x14ac:dyDescent="0.25">
      <c r="A7073" s="58">
        <v>103315</v>
      </c>
      <c r="B7073" s="58" t="s">
        <v>13218</v>
      </c>
      <c r="C7073" s="58" t="s">
        <v>6914</v>
      </c>
      <c r="D7073" s="60">
        <v>151.84</v>
      </c>
    </row>
    <row r="7074" spans="1:4" ht="13.5" x14ac:dyDescent="0.25">
      <c r="A7074" s="58">
        <v>103769</v>
      </c>
      <c r="B7074" s="58" t="s">
        <v>13219</v>
      </c>
      <c r="C7074" s="58" t="s">
        <v>130</v>
      </c>
      <c r="D7074" s="61">
        <v>4369.71</v>
      </c>
    </row>
    <row r="7075" spans="1:4" ht="13.5" x14ac:dyDescent="0.25">
      <c r="A7075" s="58">
        <v>98525</v>
      </c>
      <c r="B7075" s="58" t="s">
        <v>146</v>
      </c>
      <c r="C7075" s="58" t="s">
        <v>6914</v>
      </c>
      <c r="D7075" s="60">
        <v>0.35</v>
      </c>
    </row>
    <row r="7076" spans="1:4" ht="13.5" x14ac:dyDescent="0.25">
      <c r="A7076" s="58">
        <v>98526</v>
      </c>
      <c r="B7076" s="58" t="s">
        <v>13220</v>
      </c>
      <c r="C7076" s="58" t="s">
        <v>130</v>
      </c>
      <c r="D7076" s="60">
        <v>71.55</v>
      </c>
    </row>
    <row r="7077" spans="1:4" ht="13.5" x14ac:dyDescent="0.25">
      <c r="A7077" s="58">
        <v>98527</v>
      </c>
      <c r="B7077" s="58" t="s">
        <v>13221</v>
      </c>
      <c r="C7077" s="58" t="s">
        <v>130</v>
      </c>
      <c r="D7077" s="60">
        <v>154.05000000000001</v>
      </c>
    </row>
    <row r="7078" spans="1:4" ht="13.5" x14ac:dyDescent="0.25">
      <c r="A7078" s="58">
        <v>98528</v>
      </c>
      <c r="B7078" s="58" t="s">
        <v>13222</v>
      </c>
      <c r="C7078" s="58" t="s">
        <v>130</v>
      </c>
      <c r="D7078" s="60">
        <v>225.27</v>
      </c>
    </row>
    <row r="7079" spans="1:4" ht="13.5" x14ac:dyDescent="0.25">
      <c r="A7079" s="58">
        <v>98529</v>
      </c>
      <c r="B7079" s="58" t="s">
        <v>13223</v>
      </c>
      <c r="C7079" s="58" t="s">
        <v>130</v>
      </c>
      <c r="D7079" s="60">
        <v>53.85</v>
      </c>
    </row>
    <row r="7080" spans="1:4" ht="13.5" x14ac:dyDescent="0.25">
      <c r="A7080" s="58">
        <v>98530</v>
      </c>
      <c r="B7080" s="58" t="s">
        <v>13224</v>
      </c>
      <c r="C7080" s="58" t="s">
        <v>130</v>
      </c>
      <c r="D7080" s="60">
        <v>95.92</v>
      </c>
    </row>
    <row r="7081" spans="1:4" ht="13.5" x14ac:dyDescent="0.25">
      <c r="A7081" s="58">
        <v>98531</v>
      </c>
      <c r="B7081" s="58" t="s">
        <v>13225</v>
      </c>
      <c r="C7081" s="58" t="s">
        <v>130</v>
      </c>
      <c r="D7081" s="60">
        <v>236.35</v>
      </c>
    </row>
    <row r="7082" spans="1:4" ht="13.5" x14ac:dyDescent="0.25">
      <c r="A7082" s="58">
        <v>98532</v>
      </c>
      <c r="B7082" s="58" t="s">
        <v>13226</v>
      </c>
      <c r="C7082" s="58" t="s">
        <v>130</v>
      </c>
      <c r="D7082" s="60">
        <v>107.22</v>
      </c>
    </row>
    <row r="7083" spans="1:4" ht="13.5" x14ac:dyDescent="0.25">
      <c r="A7083" s="58">
        <v>98533</v>
      </c>
      <c r="B7083" s="58" t="s">
        <v>13227</v>
      </c>
      <c r="C7083" s="58" t="s">
        <v>130</v>
      </c>
      <c r="D7083" s="60">
        <v>288.25</v>
      </c>
    </row>
    <row r="7084" spans="1:4" ht="13.5" x14ac:dyDescent="0.25">
      <c r="A7084" s="58">
        <v>98534</v>
      </c>
      <c r="B7084" s="58" t="s">
        <v>13228</v>
      </c>
      <c r="C7084" s="58" t="s">
        <v>130</v>
      </c>
      <c r="D7084" s="60">
        <v>744.91</v>
      </c>
    </row>
    <row r="7085" spans="1:4" ht="13.5" x14ac:dyDescent="0.25">
      <c r="A7085" s="58">
        <v>98535</v>
      </c>
      <c r="B7085" s="58" t="s">
        <v>13229</v>
      </c>
      <c r="C7085" s="58" t="s">
        <v>130</v>
      </c>
      <c r="D7085" s="61">
        <v>1168.05</v>
      </c>
    </row>
    <row r="7086" spans="1:4" ht="13.5" x14ac:dyDescent="0.25">
      <c r="A7086" s="58">
        <v>88238</v>
      </c>
      <c r="B7086" s="58" t="s">
        <v>320</v>
      </c>
      <c r="C7086" s="58" t="s">
        <v>73</v>
      </c>
      <c r="D7086" s="60">
        <v>17.09</v>
      </c>
    </row>
    <row r="7087" spans="1:4" ht="13.5" x14ac:dyDescent="0.25">
      <c r="A7087" s="58">
        <v>88239</v>
      </c>
      <c r="B7087" s="58" t="s">
        <v>116</v>
      </c>
      <c r="C7087" s="58" t="s">
        <v>73</v>
      </c>
      <c r="D7087" s="60">
        <v>17.68</v>
      </c>
    </row>
    <row r="7088" spans="1:4" ht="13.5" x14ac:dyDescent="0.25">
      <c r="A7088" s="58">
        <v>88240</v>
      </c>
      <c r="B7088" s="58" t="s">
        <v>13230</v>
      </c>
      <c r="C7088" s="58" t="s">
        <v>73</v>
      </c>
      <c r="D7088" s="60">
        <v>16.55</v>
      </c>
    </row>
    <row r="7089" spans="1:4" ht="13.5" x14ac:dyDescent="0.25">
      <c r="A7089" s="58">
        <v>88241</v>
      </c>
      <c r="B7089" s="58" t="s">
        <v>13231</v>
      </c>
      <c r="C7089" s="58" t="s">
        <v>73</v>
      </c>
      <c r="D7089" s="60">
        <v>16.47</v>
      </c>
    </row>
    <row r="7090" spans="1:4" ht="13.5" x14ac:dyDescent="0.25">
      <c r="A7090" s="58">
        <v>88242</v>
      </c>
      <c r="B7090" s="58" t="s">
        <v>13232</v>
      </c>
      <c r="C7090" s="58" t="s">
        <v>73</v>
      </c>
      <c r="D7090" s="60">
        <v>17.12</v>
      </c>
    </row>
    <row r="7091" spans="1:4" ht="13.5" x14ac:dyDescent="0.25">
      <c r="A7091" s="58">
        <v>88243</v>
      </c>
      <c r="B7091" s="58" t="s">
        <v>356</v>
      </c>
      <c r="C7091" s="58" t="s">
        <v>73</v>
      </c>
      <c r="D7091" s="60">
        <v>17.75</v>
      </c>
    </row>
    <row r="7092" spans="1:4" ht="13.5" x14ac:dyDescent="0.25">
      <c r="A7092" s="58">
        <v>88245</v>
      </c>
      <c r="B7092" s="58" t="s">
        <v>321</v>
      </c>
      <c r="C7092" s="58" t="s">
        <v>73</v>
      </c>
      <c r="D7092" s="60">
        <v>21.58</v>
      </c>
    </row>
    <row r="7093" spans="1:4" ht="13.5" x14ac:dyDescent="0.25">
      <c r="A7093" s="58">
        <v>88246</v>
      </c>
      <c r="B7093" s="58" t="s">
        <v>13233</v>
      </c>
      <c r="C7093" s="58" t="s">
        <v>73</v>
      </c>
      <c r="D7093" s="60">
        <v>22.15</v>
      </c>
    </row>
    <row r="7094" spans="1:4" ht="13.5" x14ac:dyDescent="0.25">
      <c r="A7094" s="58">
        <v>88247</v>
      </c>
      <c r="B7094" s="58" t="s">
        <v>1049</v>
      </c>
      <c r="C7094" s="58" t="s">
        <v>73</v>
      </c>
      <c r="D7094" s="60">
        <v>18.13</v>
      </c>
    </row>
    <row r="7095" spans="1:4" ht="13.5" x14ac:dyDescent="0.25">
      <c r="A7095" s="58">
        <v>88248</v>
      </c>
      <c r="B7095" s="58" t="s">
        <v>754</v>
      </c>
      <c r="C7095" s="58" t="s">
        <v>73</v>
      </c>
      <c r="D7095" s="60">
        <v>17.22</v>
      </c>
    </row>
    <row r="7096" spans="1:4" ht="13.5" x14ac:dyDescent="0.25">
      <c r="A7096" s="58">
        <v>88249</v>
      </c>
      <c r="B7096" s="58" t="s">
        <v>13234</v>
      </c>
      <c r="C7096" s="58" t="s">
        <v>73</v>
      </c>
      <c r="D7096" s="60">
        <v>25.73</v>
      </c>
    </row>
    <row r="7097" spans="1:4" ht="13.5" x14ac:dyDescent="0.25">
      <c r="A7097" s="58">
        <v>88250</v>
      </c>
      <c r="B7097" s="58" t="s">
        <v>13235</v>
      </c>
      <c r="C7097" s="58" t="s">
        <v>73</v>
      </c>
      <c r="D7097" s="60">
        <v>17.52</v>
      </c>
    </row>
    <row r="7098" spans="1:4" ht="13.5" x14ac:dyDescent="0.25">
      <c r="A7098" s="58">
        <v>88251</v>
      </c>
      <c r="B7098" s="58" t="s">
        <v>13236</v>
      </c>
      <c r="C7098" s="58" t="s">
        <v>73</v>
      </c>
      <c r="D7098" s="60">
        <v>17.82</v>
      </c>
    </row>
    <row r="7099" spans="1:4" ht="13.5" x14ac:dyDescent="0.25">
      <c r="A7099" s="58">
        <v>88252</v>
      </c>
      <c r="B7099" s="58" t="s">
        <v>13237</v>
      </c>
      <c r="C7099" s="58" t="s">
        <v>73</v>
      </c>
      <c r="D7099" s="60">
        <v>17.010000000000002</v>
      </c>
    </row>
    <row r="7100" spans="1:4" ht="13.5" x14ac:dyDescent="0.25">
      <c r="A7100" s="58">
        <v>88253</v>
      </c>
      <c r="B7100" s="58" t="s">
        <v>13238</v>
      </c>
      <c r="C7100" s="58" t="s">
        <v>73</v>
      </c>
      <c r="D7100" s="60">
        <v>16.12</v>
      </c>
    </row>
    <row r="7101" spans="1:4" ht="13.5" x14ac:dyDescent="0.25">
      <c r="A7101" s="58">
        <v>88255</v>
      </c>
      <c r="B7101" s="58" t="s">
        <v>13239</v>
      </c>
      <c r="C7101" s="58" t="s">
        <v>73</v>
      </c>
      <c r="D7101" s="60">
        <v>24.88</v>
      </c>
    </row>
    <row r="7102" spans="1:4" ht="13.5" x14ac:dyDescent="0.25">
      <c r="A7102" s="58">
        <v>88256</v>
      </c>
      <c r="B7102" s="58" t="s">
        <v>675</v>
      </c>
      <c r="C7102" s="58" t="s">
        <v>73</v>
      </c>
      <c r="D7102" s="60">
        <v>21.63</v>
      </c>
    </row>
    <row r="7103" spans="1:4" ht="13.5" x14ac:dyDescent="0.25">
      <c r="A7103" s="58">
        <v>88257</v>
      </c>
      <c r="B7103" s="58" t="s">
        <v>13240</v>
      </c>
      <c r="C7103" s="58" t="s">
        <v>73</v>
      </c>
      <c r="D7103" s="60">
        <v>22.2</v>
      </c>
    </row>
    <row r="7104" spans="1:4" ht="13.5" x14ac:dyDescent="0.25">
      <c r="A7104" s="58">
        <v>88258</v>
      </c>
      <c r="B7104" s="58" t="s">
        <v>13241</v>
      </c>
      <c r="C7104" s="58" t="s">
        <v>73</v>
      </c>
      <c r="D7104" s="60">
        <v>12.86</v>
      </c>
    </row>
    <row r="7105" spans="1:4" ht="13.5" x14ac:dyDescent="0.25">
      <c r="A7105" s="58">
        <v>88260</v>
      </c>
      <c r="B7105" s="58" t="s">
        <v>709</v>
      </c>
      <c r="C7105" s="58" t="s">
        <v>73</v>
      </c>
      <c r="D7105" s="60">
        <v>21.58</v>
      </c>
    </row>
    <row r="7106" spans="1:4" ht="13.5" x14ac:dyDescent="0.25">
      <c r="A7106" s="58">
        <v>88261</v>
      </c>
      <c r="B7106" s="58" t="s">
        <v>472</v>
      </c>
      <c r="C7106" s="58" t="s">
        <v>73</v>
      </c>
      <c r="D7106" s="60">
        <v>20.7</v>
      </c>
    </row>
    <row r="7107" spans="1:4" ht="13.5" x14ac:dyDescent="0.25">
      <c r="A7107" s="58">
        <v>88262</v>
      </c>
      <c r="B7107" s="58" t="s">
        <v>105</v>
      </c>
      <c r="C7107" s="58" t="s">
        <v>73</v>
      </c>
      <c r="D7107" s="60">
        <v>21.4</v>
      </c>
    </row>
    <row r="7108" spans="1:4" ht="13.5" x14ac:dyDescent="0.25">
      <c r="A7108" s="58">
        <v>88263</v>
      </c>
      <c r="B7108" s="58" t="s">
        <v>13242</v>
      </c>
      <c r="C7108" s="58" t="s">
        <v>73</v>
      </c>
      <c r="D7108" s="60">
        <v>19.97</v>
      </c>
    </row>
    <row r="7109" spans="1:4" ht="13.5" x14ac:dyDescent="0.25">
      <c r="A7109" s="58">
        <v>88264</v>
      </c>
      <c r="B7109" s="58" t="s">
        <v>564</v>
      </c>
      <c r="C7109" s="58" t="s">
        <v>73</v>
      </c>
      <c r="D7109" s="60">
        <v>21.98</v>
      </c>
    </row>
    <row r="7110" spans="1:4" ht="13.5" x14ac:dyDescent="0.25">
      <c r="A7110" s="58">
        <v>88265</v>
      </c>
      <c r="B7110" s="58" t="s">
        <v>13243</v>
      </c>
      <c r="C7110" s="58" t="s">
        <v>73</v>
      </c>
      <c r="D7110" s="60">
        <v>21.98</v>
      </c>
    </row>
    <row r="7111" spans="1:4" ht="13.5" x14ac:dyDescent="0.25">
      <c r="A7111" s="58">
        <v>88266</v>
      </c>
      <c r="B7111" s="58" t="s">
        <v>1410</v>
      </c>
      <c r="C7111" s="58" t="s">
        <v>73</v>
      </c>
      <c r="D7111" s="60">
        <v>28.05</v>
      </c>
    </row>
    <row r="7112" spans="1:4" ht="13.5" x14ac:dyDescent="0.25">
      <c r="A7112" s="58">
        <v>88267</v>
      </c>
      <c r="B7112" s="58" t="s">
        <v>486</v>
      </c>
      <c r="C7112" s="58" t="s">
        <v>73</v>
      </c>
      <c r="D7112" s="60">
        <v>21</v>
      </c>
    </row>
    <row r="7113" spans="1:4" ht="13.5" x14ac:dyDescent="0.25">
      <c r="A7113" s="58">
        <v>88269</v>
      </c>
      <c r="B7113" s="58" t="s">
        <v>13244</v>
      </c>
      <c r="C7113" s="58" t="s">
        <v>73</v>
      </c>
      <c r="D7113" s="60">
        <v>21.04</v>
      </c>
    </row>
    <row r="7114" spans="1:4" ht="13.5" x14ac:dyDescent="0.25">
      <c r="A7114" s="58">
        <v>88270</v>
      </c>
      <c r="B7114" s="58" t="s">
        <v>357</v>
      </c>
      <c r="C7114" s="58" t="s">
        <v>73</v>
      </c>
      <c r="D7114" s="60">
        <v>21.73</v>
      </c>
    </row>
    <row r="7115" spans="1:4" ht="13.5" x14ac:dyDescent="0.25">
      <c r="A7115" s="58">
        <v>88272</v>
      </c>
      <c r="B7115" s="58" t="s">
        <v>13245</v>
      </c>
      <c r="C7115" s="58" t="s">
        <v>73</v>
      </c>
      <c r="D7115" s="60">
        <v>22.13</v>
      </c>
    </row>
    <row r="7116" spans="1:4" ht="13.5" x14ac:dyDescent="0.25">
      <c r="A7116" s="58">
        <v>88273</v>
      </c>
      <c r="B7116" s="58" t="s">
        <v>13246</v>
      </c>
      <c r="C7116" s="58" t="s">
        <v>73</v>
      </c>
      <c r="D7116" s="60">
        <v>20.98</v>
      </c>
    </row>
    <row r="7117" spans="1:4" ht="13.5" x14ac:dyDescent="0.25">
      <c r="A7117" s="58">
        <v>88274</v>
      </c>
      <c r="B7117" s="58" t="s">
        <v>692</v>
      </c>
      <c r="C7117" s="58" t="s">
        <v>73</v>
      </c>
      <c r="D7117" s="60">
        <v>21.57</v>
      </c>
    </row>
    <row r="7118" spans="1:4" ht="13.5" x14ac:dyDescent="0.25">
      <c r="A7118" s="58">
        <v>88275</v>
      </c>
      <c r="B7118" s="58" t="s">
        <v>13247</v>
      </c>
      <c r="C7118" s="58" t="s">
        <v>73</v>
      </c>
      <c r="D7118" s="60">
        <v>26.86</v>
      </c>
    </row>
    <row r="7119" spans="1:4" ht="13.5" x14ac:dyDescent="0.25">
      <c r="A7119" s="58">
        <v>88277</v>
      </c>
      <c r="B7119" s="58" t="s">
        <v>13248</v>
      </c>
      <c r="C7119" s="58" t="s">
        <v>73</v>
      </c>
      <c r="D7119" s="60">
        <v>23.6</v>
      </c>
    </row>
    <row r="7120" spans="1:4" ht="13.5" x14ac:dyDescent="0.25">
      <c r="A7120" s="58">
        <v>88278</v>
      </c>
      <c r="B7120" s="58" t="s">
        <v>138</v>
      </c>
      <c r="C7120" s="58" t="s">
        <v>73</v>
      </c>
      <c r="D7120" s="60">
        <v>19.62</v>
      </c>
    </row>
    <row r="7121" spans="1:4" ht="13.5" x14ac:dyDescent="0.25">
      <c r="A7121" s="58">
        <v>88279</v>
      </c>
      <c r="B7121" s="58" t="s">
        <v>13249</v>
      </c>
      <c r="C7121" s="58" t="s">
        <v>73</v>
      </c>
      <c r="D7121" s="60">
        <v>25.56</v>
      </c>
    </row>
    <row r="7122" spans="1:4" ht="13.5" x14ac:dyDescent="0.25">
      <c r="A7122" s="58">
        <v>88281</v>
      </c>
      <c r="B7122" s="58" t="s">
        <v>13250</v>
      </c>
      <c r="C7122" s="58" t="s">
        <v>73</v>
      </c>
      <c r="D7122" s="60">
        <v>19.88</v>
      </c>
    </row>
    <row r="7123" spans="1:4" ht="13.5" x14ac:dyDescent="0.25">
      <c r="A7123" s="58">
        <v>88282</v>
      </c>
      <c r="B7123" s="58" t="s">
        <v>13251</v>
      </c>
      <c r="C7123" s="58" t="s">
        <v>73</v>
      </c>
      <c r="D7123" s="60">
        <v>20.79</v>
      </c>
    </row>
    <row r="7124" spans="1:4" ht="13.5" x14ac:dyDescent="0.25">
      <c r="A7124" s="58">
        <v>88283</v>
      </c>
      <c r="B7124" s="58" t="s">
        <v>13252</v>
      </c>
      <c r="C7124" s="58" t="s">
        <v>73</v>
      </c>
      <c r="D7124" s="60">
        <v>26.11</v>
      </c>
    </row>
    <row r="7125" spans="1:4" ht="13.5" x14ac:dyDescent="0.25">
      <c r="A7125" s="58">
        <v>88284</v>
      </c>
      <c r="B7125" s="58" t="s">
        <v>13253</v>
      </c>
      <c r="C7125" s="58" t="s">
        <v>73</v>
      </c>
      <c r="D7125" s="60">
        <v>21.47</v>
      </c>
    </row>
    <row r="7126" spans="1:4" ht="13.5" x14ac:dyDescent="0.25">
      <c r="A7126" s="58">
        <v>88285</v>
      </c>
      <c r="B7126" s="58" t="s">
        <v>13254</v>
      </c>
      <c r="C7126" s="58" t="s">
        <v>73</v>
      </c>
      <c r="D7126" s="60">
        <v>27.83</v>
      </c>
    </row>
    <row r="7127" spans="1:4" ht="13.5" x14ac:dyDescent="0.25">
      <c r="A7127" s="58">
        <v>88286</v>
      </c>
      <c r="B7127" s="58" t="s">
        <v>13255</v>
      </c>
      <c r="C7127" s="58" t="s">
        <v>73</v>
      </c>
      <c r="D7127" s="60">
        <v>23.45</v>
      </c>
    </row>
    <row r="7128" spans="1:4" ht="13.5" x14ac:dyDescent="0.25">
      <c r="A7128" s="58">
        <v>88288</v>
      </c>
      <c r="B7128" s="58" t="s">
        <v>13256</v>
      </c>
      <c r="C7128" s="58" t="s">
        <v>73</v>
      </c>
      <c r="D7128" s="60">
        <v>20.02</v>
      </c>
    </row>
    <row r="7129" spans="1:4" ht="13.5" x14ac:dyDescent="0.25">
      <c r="A7129" s="58">
        <v>88291</v>
      </c>
      <c r="B7129" s="58" t="s">
        <v>13257</v>
      </c>
      <c r="C7129" s="58" t="s">
        <v>73</v>
      </c>
      <c r="D7129" s="60">
        <v>19.29</v>
      </c>
    </row>
    <row r="7130" spans="1:4" ht="13.5" x14ac:dyDescent="0.25">
      <c r="A7130" s="58">
        <v>88292</v>
      </c>
      <c r="B7130" s="58" t="s">
        <v>13258</v>
      </c>
      <c r="C7130" s="58" t="s">
        <v>73</v>
      </c>
      <c r="D7130" s="60">
        <v>23.92</v>
      </c>
    </row>
    <row r="7131" spans="1:4" ht="13.5" x14ac:dyDescent="0.25">
      <c r="A7131" s="58">
        <v>88293</v>
      </c>
      <c r="B7131" s="58" t="s">
        <v>13259</v>
      </c>
      <c r="C7131" s="58" t="s">
        <v>73</v>
      </c>
      <c r="D7131" s="60">
        <v>22.59</v>
      </c>
    </row>
    <row r="7132" spans="1:4" ht="13.5" x14ac:dyDescent="0.25">
      <c r="A7132" s="58">
        <v>88294</v>
      </c>
      <c r="B7132" s="58" t="s">
        <v>13260</v>
      </c>
      <c r="C7132" s="58" t="s">
        <v>73</v>
      </c>
      <c r="D7132" s="60">
        <v>24.36</v>
      </c>
    </row>
    <row r="7133" spans="1:4" ht="13.5" x14ac:dyDescent="0.25">
      <c r="A7133" s="58">
        <v>88295</v>
      </c>
      <c r="B7133" s="58" t="s">
        <v>13261</v>
      </c>
      <c r="C7133" s="58" t="s">
        <v>73</v>
      </c>
      <c r="D7133" s="60">
        <v>21.67</v>
      </c>
    </row>
    <row r="7134" spans="1:4" ht="13.5" x14ac:dyDescent="0.25">
      <c r="A7134" s="58">
        <v>88296</v>
      </c>
      <c r="B7134" s="58" t="s">
        <v>13262</v>
      </c>
      <c r="C7134" s="58" t="s">
        <v>73</v>
      </c>
      <c r="D7134" s="60">
        <v>22.18</v>
      </c>
    </row>
    <row r="7135" spans="1:4" ht="13.5" x14ac:dyDescent="0.25">
      <c r="A7135" s="58">
        <v>88297</v>
      </c>
      <c r="B7135" s="58" t="s">
        <v>13263</v>
      </c>
      <c r="C7135" s="58" t="s">
        <v>73</v>
      </c>
      <c r="D7135" s="60">
        <v>23.34</v>
      </c>
    </row>
    <row r="7136" spans="1:4" ht="13.5" x14ac:dyDescent="0.25">
      <c r="A7136" s="58">
        <v>88298</v>
      </c>
      <c r="B7136" s="58" t="s">
        <v>13264</v>
      </c>
      <c r="C7136" s="58" t="s">
        <v>73</v>
      </c>
      <c r="D7136" s="60">
        <v>21.53</v>
      </c>
    </row>
    <row r="7137" spans="1:4" ht="13.5" x14ac:dyDescent="0.25">
      <c r="A7137" s="58">
        <v>88299</v>
      </c>
      <c r="B7137" s="58" t="s">
        <v>13265</v>
      </c>
      <c r="C7137" s="58" t="s">
        <v>73</v>
      </c>
      <c r="D7137" s="60">
        <v>22.9</v>
      </c>
    </row>
    <row r="7138" spans="1:4" ht="13.5" x14ac:dyDescent="0.25">
      <c r="A7138" s="58">
        <v>88300</v>
      </c>
      <c r="B7138" s="58" t="s">
        <v>13266</v>
      </c>
      <c r="C7138" s="58" t="s">
        <v>73</v>
      </c>
      <c r="D7138" s="60">
        <v>26.98</v>
      </c>
    </row>
    <row r="7139" spans="1:4" ht="13.5" x14ac:dyDescent="0.25">
      <c r="A7139" s="58">
        <v>88301</v>
      </c>
      <c r="B7139" s="58" t="s">
        <v>13267</v>
      </c>
      <c r="C7139" s="58" t="s">
        <v>73</v>
      </c>
      <c r="D7139" s="60">
        <v>25.66</v>
      </c>
    </row>
    <row r="7140" spans="1:4" ht="13.5" x14ac:dyDescent="0.25">
      <c r="A7140" s="58">
        <v>88302</v>
      </c>
      <c r="B7140" s="58" t="s">
        <v>13268</v>
      </c>
      <c r="C7140" s="58" t="s">
        <v>73</v>
      </c>
      <c r="D7140" s="60">
        <v>23.48</v>
      </c>
    </row>
    <row r="7141" spans="1:4" ht="13.5" x14ac:dyDescent="0.25">
      <c r="A7141" s="58">
        <v>88303</v>
      </c>
      <c r="B7141" s="58" t="s">
        <v>13269</v>
      </c>
      <c r="C7141" s="58" t="s">
        <v>73</v>
      </c>
      <c r="D7141" s="60">
        <v>21.53</v>
      </c>
    </row>
    <row r="7142" spans="1:4" ht="13.5" x14ac:dyDescent="0.25">
      <c r="A7142" s="58">
        <v>88304</v>
      </c>
      <c r="B7142" s="58" t="s">
        <v>13270</v>
      </c>
      <c r="C7142" s="58" t="s">
        <v>73</v>
      </c>
      <c r="D7142" s="60">
        <v>20.86</v>
      </c>
    </row>
    <row r="7143" spans="1:4" ht="13.5" x14ac:dyDescent="0.25">
      <c r="A7143" s="58">
        <v>88306</v>
      </c>
      <c r="B7143" s="58" t="s">
        <v>13271</v>
      </c>
      <c r="C7143" s="58" t="s">
        <v>73</v>
      </c>
      <c r="D7143" s="60">
        <v>22.31</v>
      </c>
    </row>
    <row r="7144" spans="1:4" ht="13.5" x14ac:dyDescent="0.25">
      <c r="A7144" s="58">
        <v>88307</v>
      </c>
      <c r="B7144" s="58" t="s">
        <v>13272</v>
      </c>
      <c r="C7144" s="58" t="s">
        <v>73</v>
      </c>
      <c r="D7144" s="60">
        <v>26</v>
      </c>
    </row>
    <row r="7145" spans="1:4" ht="13.5" x14ac:dyDescent="0.25">
      <c r="A7145" s="58">
        <v>88308</v>
      </c>
      <c r="B7145" s="58" t="s">
        <v>13273</v>
      </c>
      <c r="C7145" s="58" t="s">
        <v>73</v>
      </c>
      <c r="D7145" s="60">
        <v>21.63</v>
      </c>
    </row>
    <row r="7146" spans="1:4" ht="13.5" x14ac:dyDescent="0.25">
      <c r="A7146" s="58">
        <v>88309</v>
      </c>
      <c r="B7146" s="58" t="s">
        <v>273</v>
      </c>
      <c r="C7146" s="58" t="s">
        <v>73</v>
      </c>
      <c r="D7146" s="60">
        <v>21.73</v>
      </c>
    </row>
    <row r="7147" spans="1:4" ht="13.5" x14ac:dyDescent="0.25">
      <c r="A7147" s="58">
        <v>88310</v>
      </c>
      <c r="B7147" s="58" t="s">
        <v>727</v>
      </c>
      <c r="C7147" s="58" t="s">
        <v>73</v>
      </c>
      <c r="D7147" s="60">
        <v>22.98</v>
      </c>
    </row>
    <row r="7148" spans="1:4" ht="13.5" x14ac:dyDescent="0.25">
      <c r="A7148" s="58">
        <v>88311</v>
      </c>
      <c r="B7148" s="58" t="s">
        <v>13274</v>
      </c>
      <c r="C7148" s="58" t="s">
        <v>73</v>
      </c>
      <c r="D7148" s="60">
        <v>22.51</v>
      </c>
    </row>
    <row r="7149" spans="1:4" ht="13.5" x14ac:dyDescent="0.25">
      <c r="A7149" s="58">
        <v>88312</v>
      </c>
      <c r="B7149" s="58" t="s">
        <v>13275</v>
      </c>
      <c r="C7149" s="58" t="s">
        <v>73</v>
      </c>
      <c r="D7149" s="60">
        <v>22.98</v>
      </c>
    </row>
    <row r="7150" spans="1:4" ht="13.5" x14ac:dyDescent="0.25">
      <c r="A7150" s="58">
        <v>88313</v>
      </c>
      <c r="B7150" s="58" t="s">
        <v>13276</v>
      </c>
      <c r="C7150" s="58" t="s">
        <v>73</v>
      </c>
      <c r="D7150" s="60">
        <v>16.920000000000002</v>
      </c>
    </row>
    <row r="7151" spans="1:4" ht="13.5" x14ac:dyDescent="0.25">
      <c r="A7151" s="58">
        <v>88314</v>
      </c>
      <c r="B7151" s="58" t="s">
        <v>13277</v>
      </c>
      <c r="C7151" s="58" t="s">
        <v>73</v>
      </c>
      <c r="D7151" s="60">
        <v>17.43</v>
      </c>
    </row>
    <row r="7152" spans="1:4" ht="13.5" x14ac:dyDescent="0.25">
      <c r="A7152" s="58">
        <v>88315</v>
      </c>
      <c r="B7152" s="58" t="s">
        <v>542</v>
      </c>
      <c r="C7152" s="58" t="s">
        <v>73</v>
      </c>
      <c r="D7152" s="60">
        <v>21.58</v>
      </c>
    </row>
    <row r="7153" spans="1:4" ht="13.5" x14ac:dyDescent="0.25">
      <c r="A7153" s="58">
        <v>88316</v>
      </c>
      <c r="B7153" s="58" t="s">
        <v>106</v>
      </c>
      <c r="C7153" s="58" t="s">
        <v>73</v>
      </c>
      <c r="D7153" s="60">
        <v>17.12</v>
      </c>
    </row>
    <row r="7154" spans="1:4" ht="13.5" x14ac:dyDescent="0.25">
      <c r="A7154" s="58">
        <v>88317</v>
      </c>
      <c r="B7154" s="58" t="s">
        <v>543</v>
      </c>
      <c r="C7154" s="58" t="s">
        <v>73</v>
      </c>
      <c r="D7154" s="60">
        <v>22.42</v>
      </c>
    </row>
    <row r="7155" spans="1:4" ht="13.5" x14ac:dyDescent="0.25">
      <c r="A7155" s="58">
        <v>88318</v>
      </c>
      <c r="B7155" s="58" t="s">
        <v>13278</v>
      </c>
      <c r="C7155" s="58" t="s">
        <v>73</v>
      </c>
      <c r="D7155" s="60">
        <v>25.11</v>
      </c>
    </row>
    <row r="7156" spans="1:4" ht="13.5" x14ac:dyDescent="0.25">
      <c r="A7156" s="58">
        <v>88320</v>
      </c>
      <c r="B7156" s="58" t="s">
        <v>13279</v>
      </c>
      <c r="C7156" s="58" t="s">
        <v>73</v>
      </c>
      <c r="D7156" s="60">
        <v>21.4</v>
      </c>
    </row>
    <row r="7157" spans="1:4" ht="13.5" x14ac:dyDescent="0.25">
      <c r="A7157" s="58">
        <v>88321</v>
      </c>
      <c r="B7157" s="58" t="s">
        <v>13280</v>
      </c>
      <c r="C7157" s="58" t="s">
        <v>73</v>
      </c>
      <c r="D7157" s="60">
        <v>17.53</v>
      </c>
    </row>
    <row r="7158" spans="1:4" ht="13.5" x14ac:dyDescent="0.25">
      <c r="A7158" s="58">
        <v>88322</v>
      </c>
      <c r="B7158" s="58" t="s">
        <v>13281</v>
      </c>
      <c r="C7158" s="58" t="s">
        <v>73</v>
      </c>
      <c r="D7158" s="60">
        <v>23.47</v>
      </c>
    </row>
    <row r="7159" spans="1:4" ht="13.5" x14ac:dyDescent="0.25">
      <c r="A7159" s="58">
        <v>88323</v>
      </c>
      <c r="B7159" s="58" t="s">
        <v>592</v>
      </c>
      <c r="C7159" s="58" t="s">
        <v>73</v>
      </c>
      <c r="D7159" s="60">
        <v>21.22</v>
      </c>
    </row>
    <row r="7160" spans="1:4" ht="13.5" x14ac:dyDescent="0.25">
      <c r="A7160" s="58">
        <v>88324</v>
      </c>
      <c r="B7160" s="58" t="s">
        <v>13282</v>
      </c>
      <c r="C7160" s="58" t="s">
        <v>73</v>
      </c>
      <c r="D7160" s="60">
        <v>25.25</v>
      </c>
    </row>
    <row r="7161" spans="1:4" ht="13.5" x14ac:dyDescent="0.25">
      <c r="A7161" s="58">
        <v>88325</v>
      </c>
      <c r="B7161" s="58" t="s">
        <v>576</v>
      </c>
      <c r="C7161" s="58" t="s">
        <v>73</v>
      </c>
      <c r="D7161" s="60">
        <v>17.920000000000002</v>
      </c>
    </row>
    <row r="7162" spans="1:4" ht="13.5" x14ac:dyDescent="0.25">
      <c r="A7162" s="58">
        <v>88326</v>
      </c>
      <c r="B7162" s="58" t="s">
        <v>72</v>
      </c>
      <c r="C7162" s="58" t="s">
        <v>73</v>
      </c>
      <c r="D7162" s="60">
        <v>21.01</v>
      </c>
    </row>
    <row r="7163" spans="1:4" ht="13.5" x14ac:dyDescent="0.25">
      <c r="A7163" s="58">
        <v>88377</v>
      </c>
      <c r="B7163" s="58" t="s">
        <v>312</v>
      </c>
      <c r="C7163" s="58" t="s">
        <v>73</v>
      </c>
      <c r="D7163" s="60">
        <v>18.77</v>
      </c>
    </row>
    <row r="7164" spans="1:4" ht="13.5" x14ac:dyDescent="0.25">
      <c r="A7164" s="58">
        <v>88441</v>
      </c>
      <c r="B7164" s="58" t="s">
        <v>148</v>
      </c>
      <c r="C7164" s="58" t="s">
        <v>73</v>
      </c>
      <c r="D7164" s="60">
        <v>17.75</v>
      </c>
    </row>
    <row r="7165" spans="1:4" ht="13.5" x14ac:dyDescent="0.25">
      <c r="A7165" s="58">
        <v>88597</v>
      </c>
      <c r="B7165" s="58" t="s">
        <v>1815</v>
      </c>
      <c r="C7165" s="58" t="s">
        <v>73</v>
      </c>
      <c r="D7165" s="60">
        <v>35.11</v>
      </c>
    </row>
    <row r="7166" spans="1:4" ht="13.5" x14ac:dyDescent="0.25">
      <c r="A7166" s="58">
        <v>90766</v>
      </c>
      <c r="B7166" s="58" t="s">
        <v>66</v>
      </c>
      <c r="C7166" s="58" t="s">
        <v>73</v>
      </c>
      <c r="D7166" s="60">
        <v>17.37</v>
      </c>
    </row>
    <row r="7167" spans="1:4" ht="13.5" x14ac:dyDescent="0.25">
      <c r="A7167" s="58">
        <v>90767</v>
      </c>
      <c r="B7167" s="58" t="s">
        <v>13283</v>
      </c>
      <c r="C7167" s="58" t="s">
        <v>73</v>
      </c>
      <c r="D7167" s="60">
        <v>17.62</v>
      </c>
    </row>
    <row r="7168" spans="1:4" ht="13.5" x14ac:dyDescent="0.25">
      <c r="A7168" s="58">
        <v>90768</v>
      </c>
      <c r="B7168" s="58" t="s">
        <v>13284</v>
      </c>
      <c r="C7168" s="58" t="s">
        <v>73</v>
      </c>
      <c r="D7168" s="60">
        <v>70.59</v>
      </c>
    </row>
    <row r="7169" spans="1:4" ht="13.5" x14ac:dyDescent="0.25">
      <c r="A7169" s="58">
        <v>90769</v>
      </c>
      <c r="B7169" s="58" t="s">
        <v>13285</v>
      </c>
      <c r="C7169" s="58" t="s">
        <v>73</v>
      </c>
      <c r="D7169" s="60">
        <v>99.46</v>
      </c>
    </row>
    <row r="7170" spans="1:4" ht="13.5" x14ac:dyDescent="0.25">
      <c r="A7170" s="58">
        <v>90770</v>
      </c>
      <c r="B7170" s="58" t="s">
        <v>13286</v>
      </c>
      <c r="C7170" s="58" t="s">
        <v>73</v>
      </c>
      <c r="D7170" s="60">
        <v>130.86000000000001</v>
      </c>
    </row>
    <row r="7171" spans="1:4" ht="13.5" x14ac:dyDescent="0.25">
      <c r="A7171" s="58">
        <v>90771</v>
      </c>
      <c r="B7171" s="58" t="s">
        <v>13287</v>
      </c>
      <c r="C7171" s="58" t="s">
        <v>73</v>
      </c>
      <c r="D7171" s="60">
        <v>25.46</v>
      </c>
    </row>
    <row r="7172" spans="1:4" ht="13.5" x14ac:dyDescent="0.25">
      <c r="A7172" s="58">
        <v>90772</v>
      </c>
      <c r="B7172" s="58" t="s">
        <v>13288</v>
      </c>
      <c r="C7172" s="58" t="s">
        <v>73</v>
      </c>
      <c r="D7172" s="60">
        <v>16.399999999999999</v>
      </c>
    </row>
    <row r="7173" spans="1:4" ht="13.5" x14ac:dyDescent="0.25">
      <c r="A7173" s="58">
        <v>90773</v>
      </c>
      <c r="B7173" s="58" t="s">
        <v>13289</v>
      </c>
      <c r="C7173" s="58" t="s">
        <v>73</v>
      </c>
      <c r="D7173" s="60">
        <v>20.73</v>
      </c>
    </row>
    <row r="7174" spans="1:4" ht="13.5" x14ac:dyDescent="0.25">
      <c r="A7174" s="58">
        <v>90775</v>
      </c>
      <c r="B7174" s="58" t="s">
        <v>13290</v>
      </c>
      <c r="C7174" s="58" t="s">
        <v>73</v>
      </c>
      <c r="D7174" s="60">
        <v>24.71</v>
      </c>
    </row>
    <row r="7175" spans="1:4" ht="13.5" x14ac:dyDescent="0.25">
      <c r="A7175" s="58">
        <v>90776</v>
      </c>
      <c r="B7175" s="58" t="s">
        <v>13291</v>
      </c>
      <c r="C7175" s="58" t="s">
        <v>73</v>
      </c>
      <c r="D7175" s="60">
        <v>26.95</v>
      </c>
    </row>
    <row r="7176" spans="1:4" ht="13.5" x14ac:dyDescent="0.25">
      <c r="A7176" s="58">
        <v>90777</v>
      </c>
      <c r="B7176" s="58" t="s">
        <v>45</v>
      </c>
      <c r="C7176" s="58" t="s">
        <v>73</v>
      </c>
      <c r="D7176" s="60">
        <v>95.71</v>
      </c>
    </row>
    <row r="7177" spans="1:4" ht="13.5" x14ac:dyDescent="0.25">
      <c r="A7177" s="58">
        <v>90778</v>
      </c>
      <c r="B7177" s="58" t="s">
        <v>13292</v>
      </c>
      <c r="C7177" s="58" t="s">
        <v>73</v>
      </c>
      <c r="D7177" s="60">
        <v>108.66</v>
      </c>
    </row>
    <row r="7178" spans="1:4" ht="13.5" x14ac:dyDescent="0.25">
      <c r="A7178" s="58">
        <v>90779</v>
      </c>
      <c r="B7178" s="58" t="s">
        <v>13293</v>
      </c>
      <c r="C7178" s="58" t="s">
        <v>73</v>
      </c>
      <c r="D7178" s="60">
        <v>147.83000000000001</v>
      </c>
    </row>
    <row r="7179" spans="1:4" ht="13.5" x14ac:dyDescent="0.25">
      <c r="A7179" s="58">
        <v>90780</v>
      </c>
      <c r="B7179" s="58" t="s">
        <v>60</v>
      </c>
      <c r="C7179" s="58" t="s">
        <v>73</v>
      </c>
      <c r="D7179" s="60">
        <v>40.659999999999997</v>
      </c>
    </row>
    <row r="7180" spans="1:4" ht="13.5" x14ac:dyDescent="0.25">
      <c r="A7180" s="58">
        <v>90781</v>
      </c>
      <c r="B7180" s="58" t="s">
        <v>13294</v>
      </c>
      <c r="C7180" s="58" t="s">
        <v>73</v>
      </c>
      <c r="D7180" s="60">
        <v>33.43</v>
      </c>
    </row>
    <row r="7181" spans="1:4" ht="13.5" x14ac:dyDescent="0.25">
      <c r="A7181" s="58">
        <v>91677</v>
      </c>
      <c r="B7181" s="58" t="s">
        <v>13295</v>
      </c>
      <c r="C7181" s="58" t="s">
        <v>73</v>
      </c>
      <c r="D7181" s="60">
        <v>94.41</v>
      </c>
    </row>
    <row r="7182" spans="1:4" ht="13.5" x14ac:dyDescent="0.25">
      <c r="A7182" s="58">
        <v>91678</v>
      </c>
      <c r="B7182" s="58" t="s">
        <v>13296</v>
      </c>
      <c r="C7182" s="58" t="s">
        <v>73</v>
      </c>
      <c r="D7182" s="60">
        <v>89.6</v>
      </c>
    </row>
    <row r="7183" spans="1:4" ht="13.5" x14ac:dyDescent="0.25">
      <c r="A7183" s="58">
        <v>93558</v>
      </c>
      <c r="B7183" s="58" t="s">
        <v>13297</v>
      </c>
      <c r="C7183" s="58" t="s">
        <v>47</v>
      </c>
      <c r="D7183" s="61">
        <v>3726.94</v>
      </c>
    </row>
    <row r="7184" spans="1:4" ht="13.5" x14ac:dyDescent="0.25">
      <c r="A7184" s="58">
        <v>93559</v>
      </c>
      <c r="B7184" s="58" t="s">
        <v>1815</v>
      </c>
      <c r="C7184" s="58" t="s">
        <v>47</v>
      </c>
      <c r="D7184" s="61">
        <v>6215</v>
      </c>
    </row>
    <row r="7185" spans="1:4" ht="13.5" x14ac:dyDescent="0.25">
      <c r="A7185" s="58">
        <v>93560</v>
      </c>
      <c r="B7185" s="58" t="s">
        <v>13289</v>
      </c>
      <c r="C7185" s="58" t="s">
        <v>47</v>
      </c>
      <c r="D7185" s="61">
        <v>3680.27</v>
      </c>
    </row>
    <row r="7186" spans="1:4" ht="13.5" x14ac:dyDescent="0.25">
      <c r="A7186" s="58">
        <v>93561</v>
      </c>
      <c r="B7186" s="58" t="s">
        <v>13290</v>
      </c>
      <c r="C7186" s="58" t="s">
        <v>47</v>
      </c>
      <c r="D7186" s="61">
        <v>4379.54</v>
      </c>
    </row>
    <row r="7187" spans="1:4" ht="13.5" x14ac:dyDescent="0.25">
      <c r="A7187" s="58">
        <v>93562</v>
      </c>
      <c r="B7187" s="58" t="s">
        <v>13287</v>
      </c>
      <c r="C7187" s="58" t="s">
        <v>47</v>
      </c>
      <c r="D7187" s="61">
        <v>4512.92</v>
      </c>
    </row>
    <row r="7188" spans="1:4" ht="13.5" x14ac:dyDescent="0.25">
      <c r="A7188" s="58">
        <v>93563</v>
      </c>
      <c r="B7188" s="58" t="s">
        <v>66</v>
      </c>
      <c r="C7188" s="58" t="s">
        <v>47</v>
      </c>
      <c r="D7188" s="61">
        <v>3084.91</v>
      </c>
    </row>
    <row r="7189" spans="1:4" ht="13.5" x14ac:dyDescent="0.25">
      <c r="A7189" s="58">
        <v>93564</v>
      </c>
      <c r="B7189" s="58" t="s">
        <v>13283</v>
      </c>
      <c r="C7189" s="58" t="s">
        <v>47</v>
      </c>
      <c r="D7189" s="61">
        <v>3119.21</v>
      </c>
    </row>
    <row r="7190" spans="1:4" ht="13.5" x14ac:dyDescent="0.25">
      <c r="A7190" s="58">
        <v>93565</v>
      </c>
      <c r="B7190" s="58" t="s">
        <v>45</v>
      </c>
      <c r="C7190" s="58" t="s">
        <v>47</v>
      </c>
      <c r="D7190" s="61">
        <v>16846.79</v>
      </c>
    </row>
    <row r="7191" spans="1:4" ht="13.5" x14ac:dyDescent="0.25">
      <c r="A7191" s="58">
        <v>93566</v>
      </c>
      <c r="B7191" s="58" t="s">
        <v>13288</v>
      </c>
      <c r="C7191" s="58" t="s">
        <v>47</v>
      </c>
      <c r="D7191" s="61">
        <v>2917.78</v>
      </c>
    </row>
    <row r="7192" spans="1:4" ht="13.5" x14ac:dyDescent="0.25">
      <c r="A7192" s="58">
        <v>93567</v>
      </c>
      <c r="B7192" s="58" t="s">
        <v>13292</v>
      </c>
      <c r="C7192" s="58" t="s">
        <v>47</v>
      </c>
      <c r="D7192" s="61">
        <v>19124.75</v>
      </c>
    </row>
    <row r="7193" spans="1:4" ht="13.5" x14ac:dyDescent="0.25">
      <c r="A7193" s="58">
        <v>93568</v>
      </c>
      <c r="B7193" s="58" t="s">
        <v>13293</v>
      </c>
      <c r="C7193" s="58" t="s">
        <v>47</v>
      </c>
      <c r="D7193" s="61">
        <v>26009.27</v>
      </c>
    </row>
    <row r="7194" spans="1:4" ht="13.5" x14ac:dyDescent="0.25">
      <c r="A7194" s="58">
        <v>93569</v>
      </c>
      <c r="B7194" s="58" t="s">
        <v>13298</v>
      </c>
      <c r="C7194" s="58" t="s">
        <v>47</v>
      </c>
      <c r="D7194" s="61">
        <v>12452.45</v>
      </c>
    </row>
    <row r="7195" spans="1:4" ht="13.5" x14ac:dyDescent="0.25">
      <c r="A7195" s="58">
        <v>93570</v>
      </c>
      <c r="B7195" s="58" t="s">
        <v>13299</v>
      </c>
      <c r="C7195" s="58" t="s">
        <v>47</v>
      </c>
      <c r="D7195" s="61">
        <v>17534.47</v>
      </c>
    </row>
    <row r="7196" spans="1:4" ht="13.5" x14ac:dyDescent="0.25">
      <c r="A7196" s="58">
        <v>93571</v>
      </c>
      <c r="B7196" s="58" t="s">
        <v>13300</v>
      </c>
      <c r="C7196" s="58" t="s">
        <v>47</v>
      </c>
      <c r="D7196" s="61">
        <v>23064.74</v>
      </c>
    </row>
    <row r="7197" spans="1:4" ht="13.5" x14ac:dyDescent="0.25">
      <c r="A7197" s="58">
        <v>93572</v>
      </c>
      <c r="B7197" s="58" t="s">
        <v>13301</v>
      </c>
      <c r="C7197" s="58" t="s">
        <v>47</v>
      </c>
      <c r="D7197" s="61">
        <v>4765.05</v>
      </c>
    </row>
    <row r="7198" spans="1:4" ht="13.5" x14ac:dyDescent="0.25">
      <c r="A7198" s="58">
        <v>94295</v>
      </c>
      <c r="B7198" s="58" t="s">
        <v>60</v>
      </c>
      <c r="C7198" s="58" t="s">
        <v>47</v>
      </c>
      <c r="D7198" s="61">
        <v>7170.77</v>
      </c>
    </row>
    <row r="7199" spans="1:4" ht="13.5" x14ac:dyDescent="0.25">
      <c r="A7199" s="58">
        <v>94296</v>
      </c>
      <c r="B7199" s="58" t="s">
        <v>13294</v>
      </c>
      <c r="C7199" s="58" t="s">
        <v>47</v>
      </c>
      <c r="D7199" s="61">
        <v>5911.77</v>
      </c>
    </row>
    <row r="7200" spans="1:4" ht="13.5" x14ac:dyDescent="0.25">
      <c r="A7200" s="58">
        <v>95308</v>
      </c>
      <c r="B7200" s="58" t="s">
        <v>13302</v>
      </c>
      <c r="C7200" s="58" t="s">
        <v>73</v>
      </c>
      <c r="D7200" s="60">
        <v>0.13</v>
      </c>
    </row>
    <row r="7201" spans="1:4" ht="13.5" x14ac:dyDescent="0.25">
      <c r="A7201" s="58">
        <v>95309</v>
      </c>
      <c r="B7201" s="58" t="s">
        <v>13303</v>
      </c>
      <c r="C7201" s="58" t="s">
        <v>73</v>
      </c>
      <c r="D7201" s="60">
        <v>0.17</v>
      </c>
    </row>
    <row r="7202" spans="1:4" ht="13.5" x14ac:dyDescent="0.25">
      <c r="A7202" s="58">
        <v>95310</v>
      </c>
      <c r="B7202" s="58" t="s">
        <v>13304</v>
      </c>
      <c r="C7202" s="58" t="s">
        <v>73</v>
      </c>
      <c r="D7202" s="60">
        <v>0.13</v>
      </c>
    </row>
    <row r="7203" spans="1:4" ht="13.5" x14ac:dyDescent="0.25">
      <c r="A7203" s="58">
        <v>95311</v>
      </c>
      <c r="B7203" s="58" t="s">
        <v>13305</v>
      </c>
      <c r="C7203" s="58" t="s">
        <v>73</v>
      </c>
      <c r="D7203" s="60">
        <v>0.12</v>
      </c>
    </row>
    <row r="7204" spans="1:4" ht="13.5" x14ac:dyDescent="0.25">
      <c r="A7204" s="58">
        <v>95312</v>
      </c>
      <c r="B7204" s="58" t="s">
        <v>13306</v>
      </c>
      <c r="C7204" s="58" t="s">
        <v>73</v>
      </c>
      <c r="D7204" s="60">
        <v>0.16</v>
      </c>
    </row>
    <row r="7205" spans="1:4" ht="13.5" x14ac:dyDescent="0.25">
      <c r="A7205" s="58">
        <v>95313</v>
      </c>
      <c r="B7205" s="58" t="s">
        <v>13307</v>
      </c>
      <c r="C7205" s="58" t="s">
        <v>73</v>
      </c>
      <c r="D7205" s="60">
        <v>0.14000000000000001</v>
      </c>
    </row>
    <row r="7206" spans="1:4" ht="13.5" x14ac:dyDescent="0.25">
      <c r="A7206" s="58">
        <v>95314</v>
      </c>
      <c r="B7206" s="58" t="s">
        <v>13308</v>
      </c>
      <c r="C7206" s="58" t="s">
        <v>73</v>
      </c>
      <c r="D7206" s="60">
        <v>0.18</v>
      </c>
    </row>
    <row r="7207" spans="1:4" ht="13.5" x14ac:dyDescent="0.25">
      <c r="A7207" s="58">
        <v>95315</v>
      </c>
      <c r="B7207" s="58" t="s">
        <v>13309</v>
      </c>
      <c r="C7207" s="58" t="s">
        <v>73</v>
      </c>
      <c r="D7207" s="60">
        <v>0.26</v>
      </c>
    </row>
    <row r="7208" spans="1:4" ht="13.5" x14ac:dyDescent="0.25">
      <c r="A7208" s="58">
        <v>95316</v>
      </c>
      <c r="B7208" s="58" t="s">
        <v>13310</v>
      </c>
      <c r="C7208" s="58" t="s">
        <v>73</v>
      </c>
      <c r="D7208" s="60">
        <v>0.45</v>
      </c>
    </row>
    <row r="7209" spans="1:4" ht="13.5" x14ac:dyDescent="0.25">
      <c r="A7209" s="58">
        <v>95317</v>
      </c>
      <c r="B7209" s="58" t="s">
        <v>13311</v>
      </c>
      <c r="C7209" s="58" t="s">
        <v>73</v>
      </c>
      <c r="D7209" s="60">
        <v>0.21</v>
      </c>
    </row>
    <row r="7210" spans="1:4" ht="13.5" x14ac:dyDescent="0.25">
      <c r="A7210" s="58">
        <v>95318</v>
      </c>
      <c r="B7210" s="58" t="s">
        <v>13312</v>
      </c>
      <c r="C7210" s="58" t="s">
        <v>73</v>
      </c>
      <c r="D7210" s="60">
        <v>0.2</v>
      </c>
    </row>
    <row r="7211" spans="1:4" ht="13.5" x14ac:dyDescent="0.25">
      <c r="A7211" s="58">
        <v>95319</v>
      </c>
      <c r="B7211" s="58" t="s">
        <v>13313</v>
      </c>
      <c r="C7211" s="58" t="s">
        <v>73</v>
      </c>
      <c r="D7211" s="60">
        <v>0.15</v>
      </c>
    </row>
    <row r="7212" spans="1:4" ht="13.5" x14ac:dyDescent="0.25">
      <c r="A7212" s="58">
        <v>95320</v>
      </c>
      <c r="B7212" s="58" t="s">
        <v>13314</v>
      </c>
      <c r="C7212" s="58" t="s">
        <v>73</v>
      </c>
      <c r="D7212" s="60">
        <v>0.13</v>
      </c>
    </row>
    <row r="7213" spans="1:4" ht="13.5" x14ac:dyDescent="0.25">
      <c r="A7213" s="58">
        <v>95321</v>
      </c>
      <c r="B7213" s="58" t="s">
        <v>13315</v>
      </c>
      <c r="C7213" s="58" t="s">
        <v>73</v>
      </c>
      <c r="D7213" s="60">
        <v>0.13</v>
      </c>
    </row>
    <row r="7214" spans="1:4" ht="13.5" x14ac:dyDescent="0.25">
      <c r="A7214" s="58">
        <v>95322</v>
      </c>
      <c r="B7214" s="58" t="s">
        <v>13316</v>
      </c>
      <c r="C7214" s="58" t="s">
        <v>73</v>
      </c>
      <c r="D7214" s="60">
        <v>0.12</v>
      </c>
    </row>
    <row r="7215" spans="1:4" ht="13.5" x14ac:dyDescent="0.25">
      <c r="A7215" s="58">
        <v>95323</v>
      </c>
      <c r="B7215" s="58" t="s">
        <v>13317</v>
      </c>
      <c r="C7215" s="58" t="s">
        <v>73</v>
      </c>
      <c r="D7215" s="60">
        <v>0.19</v>
      </c>
    </row>
    <row r="7216" spans="1:4" ht="13.5" x14ac:dyDescent="0.25">
      <c r="A7216" s="58">
        <v>95324</v>
      </c>
      <c r="B7216" s="58" t="s">
        <v>13318</v>
      </c>
      <c r="C7216" s="58" t="s">
        <v>73</v>
      </c>
      <c r="D7216" s="60">
        <v>0.23</v>
      </c>
    </row>
    <row r="7217" spans="1:4" ht="13.5" x14ac:dyDescent="0.25">
      <c r="A7217" s="58">
        <v>95325</v>
      </c>
      <c r="B7217" s="58" t="s">
        <v>13319</v>
      </c>
      <c r="C7217" s="58" t="s">
        <v>73</v>
      </c>
      <c r="D7217" s="60">
        <v>0.31</v>
      </c>
    </row>
    <row r="7218" spans="1:4" ht="13.5" x14ac:dyDescent="0.25">
      <c r="A7218" s="58">
        <v>95326</v>
      </c>
      <c r="B7218" s="58" t="s">
        <v>13320</v>
      </c>
      <c r="C7218" s="58" t="s">
        <v>73</v>
      </c>
      <c r="D7218" s="60">
        <v>0.05</v>
      </c>
    </row>
    <row r="7219" spans="1:4" ht="13.5" x14ac:dyDescent="0.25">
      <c r="A7219" s="58">
        <v>95328</v>
      </c>
      <c r="B7219" s="58" t="s">
        <v>13321</v>
      </c>
      <c r="C7219" s="58" t="s">
        <v>73</v>
      </c>
      <c r="D7219" s="60">
        <v>0.18</v>
      </c>
    </row>
    <row r="7220" spans="1:4" ht="13.5" x14ac:dyDescent="0.25">
      <c r="A7220" s="58">
        <v>95329</v>
      </c>
      <c r="B7220" s="58" t="s">
        <v>13322</v>
      </c>
      <c r="C7220" s="58" t="s">
        <v>73</v>
      </c>
      <c r="D7220" s="60">
        <v>0.22</v>
      </c>
    </row>
    <row r="7221" spans="1:4" ht="13.5" x14ac:dyDescent="0.25">
      <c r="A7221" s="58">
        <v>95330</v>
      </c>
      <c r="B7221" s="58" t="s">
        <v>13323</v>
      </c>
      <c r="C7221" s="58" t="s">
        <v>73</v>
      </c>
      <c r="D7221" s="60">
        <v>0.18</v>
      </c>
    </row>
    <row r="7222" spans="1:4" ht="13.5" x14ac:dyDescent="0.25">
      <c r="A7222" s="58">
        <v>95331</v>
      </c>
      <c r="B7222" s="58" t="s">
        <v>13324</v>
      </c>
      <c r="C7222" s="58" t="s">
        <v>73</v>
      </c>
      <c r="D7222" s="60">
        <v>0.17</v>
      </c>
    </row>
    <row r="7223" spans="1:4" ht="13.5" x14ac:dyDescent="0.25">
      <c r="A7223" s="58">
        <v>95332</v>
      </c>
      <c r="B7223" s="58" t="s">
        <v>13325</v>
      </c>
      <c r="C7223" s="58" t="s">
        <v>73</v>
      </c>
      <c r="D7223" s="60">
        <v>0.59</v>
      </c>
    </row>
    <row r="7224" spans="1:4" ht="13.5" x14ac:dyDescent="0.25">
      <c r="A7224" s="58">
        <v>95333</v>
      </c>
      <c r="B7224" s="58" t="s">
        <v>13326</v>
      </c>
      <c r="C7224" s="58" t="s">
        <v>73</v>
      </c>
      <c r="D7224" s="60">
        <v>0.59</v>
      </c>
    </row>
    <row r="7225" spans="1:4" ht="13.5" x14ac:dyDescent="0.25">
      <c r="A7225" s="58">
        <v>95334</v>
      </c>
      <c r="B7225" s="58" t="s">
        <v>13327</v>
      </c>
      <c r="C7225" s="58" t="s">
        <v>73</v>
      </c>
      <c r="D7225" s="60">
        <v>0.68</v>
      </c>
    </row>
    <row r="7226" spans="1:4" ht="13.5" x14ac:dyDescent="0.25">
      <c r="A7226" s="58">
        <v>95335</v>
      </c>
      <c r="B7226" s="58" t="s">
        <v>13328</v>
      </c>
      <c r="C7226" s="58" t="s">
        <v>73</v>
      </c>
      <c r="D7226" s="60">
        <v>0.28000000000000003</v>
      </c>
    </row>
    <row r="7227" spans="1:4" ht="13.5" x14ac:dyDescent="0.25">
      <c r="A7227" s="58">
        <v>95337</v>
      </c>
      <c r="B7227" s="58" t="s">
        <v>13329</v>
      </c>
      <c r="C7227" s="58" t="s">
        <v>73</v>
      </c>
      <c r="D7227" s="60">
        <v>0.17</v>
      </c>
    </row>
    <row r="7228" spans="1:4" ht="13.5" x14ac:dyDescent="0.25">
      <c r="A7228" s="58">
        <v>95338</v>
      </c>
      <c r="B7228" s="58" t="s">
        <v>13330</v>
      </c>
      <c r="C7228" s="58" t="s">
        <v>73</v>
      </c>
      <c r="D7228" s="60">
        <v>0.33</v>
      </c>
    </row>
    <row r="7229" spans="1:4" ht="13.5" x14ac:dyDescent="0.25">
      <c r="A7229" s="58">
        <v>95339</v>
      </c>
      <c r="B7229" s="58" t="s">
        <v>13331</v>
      </c>
      <c r="C7229" s="58" t="s">
        <v>73</v>
      </c>
      <c r="D7229" s="60">
        <v>0.28000000000000003</v>
      </c>
    </row>
    <row r="7230" spans="1:4" ht="13.5" x14ac:dyDescent="0.25">
      <c r="A7230" s="58">
        <v>95340</v>
      </c>
      <c r="B7230" s="58" t="s">
        <v>13332</v>
      </c>
      <c r="C7230" s="58" t="s">
        <v>73</v>
      </c>
      <c r="D7230" s="60">
        <v>0.22</v>
      </c>
    </row>
    <row r="7231" spans="1:4" ht="13.5" x14ac:dyDescent="0.25">
      <c r="A7231" s="58">
        <v>95341</v>
      </c>
      <c r="B7231" s="58" t="s">
        <v>13333</v>
      </c>
      <c r="C7231" s="58" t="s">
        <v>73</v>
      </c>
      <c r="D7231" s="60">
        <v>0.23</v>
      </c>
    </row>
    <row r="7232" spans="1:4" ht="13.5" x14ac:dyDescent="0.25">
      <c r="A7232" s="58">
        <v>95342</v>
      </c>
      <c r="B7232" s="58" t="s">
        <v>13334</v>
      </c>
      <c r="C7232" s="58" t="s">
        <v>73</v>
      </c>
      <c r="D7232" s="60">
        <v>0.18</v>
      </c>
    </row>
    <row r="7233" spans="1:4" ht="13.5" x14ac:dyDescent="0.25">
      <c r="A7233" s="58">
        <v>95343</v>
      </c>
      <c r="B7233" s="58" t="s">
        <v>13335</v>
      </c>
      <c r="C7233" s="58" t="s">
        <v>73</v>
      </c>
      <c r="D7233" s="60">
        <v>0.28000000000000003</v>
      </c>
    </row>
    <row r="7234" spans="1:4" ht="13.5" x14ac:dyDescent="0.25">
      <c r="A7234" s="58">
        <v>95344</v>
      </c>
      <c r="B7234" s="58" t="s">
        <v>13336</v>
      </c>
      <c r="C7234" s="58" t="s">
        <v>73</v>
      </c>
      <c r="D7234" s="60">
        <v>0.17</v>
      </c>
    </row>
    <row r="7235" spans="1:4" ht="13.5" x14ac:dyDescent="0.25">
      <c r="A7235" s="58">
        <v>95345</v>
      </c>
      <c r="B7235" s="58" t="s">
        <v>13337</v>
      </c>
      <c r="C7235" s="58" t="s">
        <v>73</v>
      </c>
      <c r="D7235" s="60">
        <v>0.61</v>
      </c>
    </row>
    <row r="7236" spans="1:4" ht="13.5" x14ac:dyDescent="0.25">
      <c r="A7236" s="58">
        <v>95346</v>
      </c>
      <c r="B7236" s="58" t="s">
        <v>13338</v>
      </c>
      <c r="C7236" s="58" t="s">
        <v>73</v>
      </c>
      <c r="D7236" s="60">
        <v>7.0000000000000007E-2</v>
      </c>
    </row>
    <row r="7237" spans="1:4" ht="13.5" x14ac:dyDescent="0.25">
      <c r="A7237" s="58">
        <v>95347</v>
      </c>
      <c r="B7237" s="58" t="s">
        <v>13339</v>
      </c>
      <c r="C7237" s="58" t="s">
        <v>73</v>
      </c>
      <c r="D7237" s="60">
        <v>0.08</v>
      </c>
    </row>
    <row r="7238" spans="1:4" ht="13.5" x14ac:dyDescent="0.25">
      <c r="A7238" s="58">
        <v>95348</v>
      </c>
      <c r="B7238" s="58" t="s">
        <v>13340</v>
      </c>
      <c r="C7238" s="58" t="s">
        <v>73</v>
      </c>
      <c r="D7238" s="60">
        <v>0.11</v>
      </c>
    </row>
    <row r="7239" spans="1:4" ht="13.5" x14ac:dyDescent="0.25">
      <c r="A7239" s="58">
        <v>95349</v>
      </c>
      <c r="B7239" s="58" t="s">
        <v>13341</v>
      </c>
      <c r="C7239" s="58" t="s">
        <v>73</v>
      </c>
      <c r="D7239" s="60">
        <v>0.08</v>
      </c>
    </row>
    <row r="7240" spans="1:4" ht="13.5" x14ac:dyDescent="0.25">
      <c r="A7240" s="58">
        <v>95350</v>
      </c>
      <c r="B7240" s="58" t="s">
        <v>13342</v>
      </c>
      <c r="C7240" s="58" t="s">
        <v>73</v>
      </c>
      <c r="D7240" s="60">
        <v>0.12</v>
      </c>
    </row>
    <row r="7241" spans="1:4" ht="13.5" x14ac:dyDescent="0.25">
      <c r="A7241" s="58">
        <v>95351</v>
      </c>
      <c r="B7241" s="58" t="s">
        <v>13343</v>
      </c>
      <c r="C7241" s="58" t="s">
        <v>73</v>
      </c>
      <c r="D7241" s="60">
        <v>0.31</v>
      </c>
    </row>
    <row r="7242" spans="1:4" ht="13.5" x14ac:dyDescent="0.25">
      <c r="A7242" s="58">
        <v>95352</v>
      </c>
      <c r="B7242" s="58" t="s">
        <v>13344</v>
      </c>
      <c r="C7242" s="58" t="s">
        <v>73</v>
      </c>
      <c r="D7242" s="60">
        <v>0.15</v>
      </c>
    </row>
    <row r="7243" spans="1:4" ht="13.5" x14ac:dyDescent="0.25">
      <c r="A7243" s="58">
        <v>95354</v>
      </c>
      <c r="B7243" s="58" t="s">
        <v>13345</v>
      </c>
      <c r="C7243" s="58" t="s">
        <v>73</v>
      </c>
      <c r="D7243" s="60">
        <v>0.12</v>
      </c>
    </row>
    <row r="7244" spans="1:4" ht="13.5" x14ac:dyDescent="0.25">
      <c r="A7244" s="58">
        <v>95355</v>
      </c>
      <c r="B7244" s="58" t="s">
        <v>13346</v>
      </c>
      <c r="C7244" s="58" t="s">
        <v>73</v>
      </c>
      <c r="D7244" s="60">
        <v>0.16</v>
      </c>
    </row>
    <row r="7245" spans="1:4" ht="13.5" x14ac:dyDescent="0.25">
      <c r="A7245" s="58">
        <v>95356</v>
      </c>
      <c r="B7245" s="58" t="s">
        <v>13347</v>
      </c>
      <c r="C7245" s="58" t="s">
        <v>73</v>
      </c>
      <c r="D7245" s="60">
        <v>0.15</v>
      </c>
    </row>
    <row r="7246" spans="1:4" ht="13.5" x14ac:dyDescent="0.25">
      <c r="A7246" s="58">
        <v>95357</v>
      </c>
      <c r="B7246" s="58" t="s">
        <v>13348</v>
      </c>
      <c r="C7246" s="58" t="s">
        <v>73</v>
      </c>
      <c r="D7246" s="60">
        <v>0.23</v>
      </c>
    </row>
    <row r="7247" spans="1:4" ht="13.5" x14ac:dyDescent="0.25">
      <c r="A7247" s="58">
        <v>95358</v>
      </c>
      <c r="B7247" s="58" t="s">
        <v>13349</v>
      </c>
      <c r="C7247" s="58" t="s">
        <v>73</v>
      </c>
      <c r="D7247" s="60">
        <v>0.28000000000000003</v>
      </c>
    </row>
    <row r="7248" spans="1:4" ht="13.5" x14ac:dyDescent="0.25">
      <c r="A7248" s="58">
        <v>95359</v>
      </c>
      <c r="B7248" s="58" t="s">
        <v>13350</v>
      </c>
      <c r="C7248" s="58" t="s">
        <v>73</v>
      </c>
      <c r="D7248" s="60">
        <v>0.28999999999999998</v>
      </c>
    </row>
    <row r="7249" spans="1:4" ht="13.5" x14ac:dyDescent="0.25">
      <c r="A7249" s="58">
        <v>95360</v>
      </c>
      <c r="B7249" s="58" t="s">
        <v>13351</v>
      </c>
      <c r="C7249" s="58" t="s">
        <v>73</v>
      </c>
      <c r="D7249" s="60">
        <v>0.22</v>
      </c>
    </row>
    <row r="7250" spans="1:4" ht="13.5" x14ac:dyDescent="0.25">
      <c r="A7250" s="58">
        <v>95361</v>
      </c>
      <c r="B7250" s="58" t="s">
        <v>13352</v>
      </c>
      <c r="C7250" s="58" t="s">
        <v>73</v>
      </c>
      <c r="D7250" s="60">
        <v>0.14000000000000001</v>
      </c>
    </row>
    <row r="7251" spans="1:4" ht="13.5" x14ac:dyDescent="0.25">
      <c r="A7251" s="58">
        <v>95362</v>
      </c>
      <c r="B7251" s="58" t="s">
        <v>13353</v>
      </c>
      <c r="C7251" s="58" t="s">
        <v>73</v>
      </c>
      <c r="D7251" s="60">
        <v>0.15</v>
      </c>
    </row>
    <row r="7252" spans="1:4" ht="13.5" x14ac:dyDescent="0.25">
      <c r="A7252" s="58">
        <v>95363</v>
      </c>
      <c r="B7252" s="58" t="s">
        <v>13354</v>
      </c>
      <c r="C7252" s="58" t="s">
        <v>73</v>
      </c>
      <c r="D7252" s="60">
        <v>0.19</v>
      </c>
    </row>
    <row r="7253" spans="1:4" ht="13.5" x14ac:dyDescent="0.25">
      <c r="A7253" s="58">
        <v>95364</v>
      </c>
      <c r="B7253" s="58" t="s">
        <v>13355</v>
      </c>
      <c r="C7253" s="58" t="s">
        <v>73</v>
      </c>
      <c r="D7253" s="60">
        <v>0.17</v>
      </c>
    </row>
    <row r="7254" spans="1:4" ht="13.5" x14ac:dyDescent="0.25">
      <c r="A7254" s="58">
        <v>95365</v>
      </c>
      <c r="B7254" s="58" t="s">
        <v>13356</v>
      </c>
      <c r="C7254" s="58" t="s">
        <v>73</v>
      </c>
      <c r="D7254" s="60">
        <v>0.16</v>
      </c>
    </row>
    <row r="7255" spans="1:4" ht="13.5" x14ac:dyDescent="0.25">
      <c r="A7255" s="58">
        <v>95366</v>
      </c>
      <c r="B7255" s="58" t="s">
        <v>13357</v>
      </c>
      <c r="C7255" s="58" t="s">
        <v>73</v>
      </c>
      <c r="D7255" s="60">
        <v>0.14000000000000001</v>
      </c>
    </row>
    <row r="7256" spans="1:4" ht="13.5" x14ac:dyDescent="0.25">
      <c r="A7256" s="58">
        <v>95367</v>
      </c>
      <c r="B7256" s="58" t="s">
        <v>13358</v>
      </c>
      <c r="C7256" s="58" t="s">
        <v>73</v>
      </c>
      <c r="D7256" s="60">
        <v>0.13</v>
      </c>
    </row>
    <row r="7257" spans="1:4" ht="13.5" x14ac:dyDescent="0.25">
      <c r="A7257" s="58">
        <v>95368</v>
      </c>
      <c r="B7257" s="58" t="s">
        <v>13359</v>
      </c>
      <c r="C7257" s="58" t="s">
        <v>73</v>
      </c>
      <c r="D7257" s="60">
        <v>0.2</v>
      </c>
    </row>
    <row r="7258" spans="1:4" ht="13.5" x14ac:dyDescent="0.25">
      <c r="A7258" s="58">
        <v>95369</v>
      </c>
      <c r="B7258" s="58" t="s">
        <v>13360</v>
      </c>
      <c r="C7258" s="58" t="s">
        <v>73</v>
      </c>
      <c r="D7258" s="60">
        <v>0.18</v>
      </c>
    </row>
    <row r="7259" spans="1:4" ht="13.5" x14ac:dyDescent="0.25">
      <c r="A7259" s="58">
        <v>95370</v>
      </c>
      <c r="B7259" s="58" t="s">
        <v>13361</v>
      </c>
      <c r="C7259" s="58" t="s">
        <v>73</v>
      </c>
      <c r="D7259" s="60">
        <v>0.23</v>
      </c>
    </row>
    <row r="7260" spans="1:4" ht="13.5" x14ac:dyDescent="0.25">
      <c r="A7260" s="58">
        <v>95371</v>
      </c>
      <c r="B7260" s="58" t="s">
        <v>13362</v>
      </c>
      <c r="C7260" s="58" t="s">
        <v>73</v>
      </c>
      <c r="D7260" s="60">
        <v>0.33</v>
      </c>
    </row>
    <row r="7261" spans="1:4" ht="13.5" x14ac:dyDescent="0.25">
      <c r="A7261" s="58">
        <v>95372</v>
      </c>
      <c r="B7261" s="58" t="s">
        <v>13363</v>
      </c>
      <c r="C7261" s="58" t="s">
        <v>73</v>
      </c>
      <c r="D7261" s="60">
        <v>0.23</v>
      </c>
    </row>
    <row r="7262" spans="1:4" ht="13.5" x14ac:dyDescent="0.25">
      <c r="A7262" s="58">
        <v>95373</v>
      </c>
      <c r="B7262" s="58" t="s">
        <v>13364</v>
      </c>
      <c r="C7262" s="58" t="s">
        <v>73</v>
      </c>
      <c r="D7262" s="60">
        <v>0.22</v>
      </c>
    </row>
    <row r="7263" spans="1:4" ht="13.5" x14ac:dyDescent="0.25">
      <c r="A7263" s="58">
        <v>95374</v>
      </c>
      <c r="B7263" s="58" t="s">
        <v>13365</v>
      </c>
      <c r="C7263" s="58" t="s">
        <v>73</v>
      </c>
      <c r="D7263" s="60">
        <v>0.23</v>
      </c>
    </row>
    <row r="7264" spans="1:4" ht="13.5" x14ac:dyDescent="0.25">
      <c r="A7264" s="58">
        <v>95375</v>
      </c>
      <c r="B7264" s="58" t="s">
        <v>13366</v>
      </c>
      <c r="C7264" s="58" t="s">
        <v>73</v>
      </c>
      <c r="D7264" s="60">
        <v>0.26</v>
      </c>
    </row>
    <row r="7265" spans="1:4" ht="13.5" x14ac:dyDescent="0.25">
      <c r="A7265" s="58">
        <v>95376</v>
      </c>
      <c r="B7265" s="58" t="s">
        <v>13367</v>
      </c>
      <c r="C7265" s="58" t="s">
        <v>73</v>
      </c>
      <c r="D7265" s="60">
        <v>0.06</v>
      </c>
    </row>
    <row r="7266" spans="1:4" ht="13.5" x14ac:dyDescent="0.25">
      <c r="A7266" s="58">
        <v>95377</v>
      </c>
      <c r="B7266" s="58" t="s">
        <v>13368</v>
      </c>
      <c r="C7266" s="58" t="s">
        <v>73</v>
      </c>
      <c r="D7266" s="60">
        <v>0.18</v>
      </c>
    </row>
    <row r="7267" spans="1:4" ht="13.5" x14ac:dyDescent="0.25">
      <c r="A7267" s="58">
        <v>95378</v>
      </c>
      <c r="B7267" s="58" t="s">
        <v>13369</v>
      </c>
      <c r="C7267" s="58" t="s">
        <v>73</v>
      </c>
      <c r="D7267" s="60">
        <v>0.24</v>
      </c>
    </row>
    <row r="7268" spans="1:4" ht="13.5" x14ac:dyDescent="0.25">
      <c r="A7268" s="58">
        <v>95379</v>
      </c>
      <c r="B7268" s="58" t="s">
        <v>13370</v>
      </c>
      <c r="C7268" s="58" t="s">
        <v>73</v>
      </c>
      <c r="D7268" s="60">
        <v>0.18</v>
      </c>
    </row>
    <row r="7269" spans="1:4" ht="13.5" x14ac:dyDescent="0.25">
      <c r="A7269" s="58">
        <v>95380</v>
      </c>
      <c r="B7269" s="58" t="s">
        <v>13371</v>
      </c>
      <c r="C7269" s="58" t="s">
        <v>73</v>
      </c>
      <c r="D7269" s="60">
        <v>0.21</v>
      </c>
    </row>
    <row r="7270" spans="1:4" ht="13.5" x14ac:dyDescent="0.25">
      <c r="A7270" s="58">
        <v>95382</v>
      </c>
      <c r="B7270" s="58" t="s">
        <v>13372</v>
      </c>
      <c r="C7270" s="58" t="s">
        <v>73</v>
      </c>
      <c r="D7270" s="60">
        <v>0.18</v>
      </c>
    </row>
    <row r="7271" spans="1:4" ht="13.5" x14ac:dyDescent="0.25">
      <c r="A7271" s="58">
        <v>95383</v>
      </c>
      <c r="B7271" s="58" t="s">
        <v>13373</v>
      </c>
      <c r="C7271" s="58" t="s">
        <v>73</v>
      </c>
      <c r="D7271" s="60">
        <v>0.13</v>
      </c>
    </row>
    <row r="7272" spans="1:4" ht="13.5" x14ac:dyDescent="0.25">
      <c r="A7272" s="58">
        <v>95384</v>
      </c>
      <c r="B7272" s="58" t="s">
        <v>13374</v>
      </c>
      <c r="C7272" s="58" t="s">
        <v>73</v>
      </c>
      <c r="D7272" s="60">
        <v>0.25</v>
      </c>
    </row>
    <row r="7273" spans="1:4" ht="13.5" x14ac:dyDescent="0.25">
      <c r="A7273" s="58">
        <v>95385</v>
      </c>
      <c r="B7273" s="58" t="s">
        <v>13375</v>
      </c>
      <c r="C7273" s="58" t="s">
        <v>73</v>
      </c>
      <c r="D7273" s="60">
        <v>0.18</v>
      </c>
    </row>
    <row r="7274" spans="1:4" ht="13.5" x14ac:dyDescent="0.25">
      <c r="A7274" s="58">
        <v>95386</v>
      </c>
      <c r="B7274" s="58" t="s">
        <v>13376</v>
      </c>
      <c r="C7274" s="58" t="s">
        <v>73</v>
      </c>
      <c r="D7274" s="60">
        <v>0.24</v>
      </c>
    </row>
    <row r="7275" spans="1:4" ht="13.5" x14ac:dyDescent="0.25">
      <c r="A7275" s="58">
        <v>95387</v>
      </c>
      <c r="B7275" s="58" t="s">
        <v>13377</v>
      </c>
      <c r="C7275" s="58" t="s">
        <v>73</v>
      </c>
      <c r="D7275" s="60">
        <v>0.17</v>
      </c>
    </row>
    <row r="7276" spans="1:4" ht="13.5" x14ac:dyDescent="0.25">
      <c r="A7276" s="58">
        <v>95388</v>
      </c>
      <c r="B7276" s="58" t="s">
        <v>74</v>
      </c>
      <c r="C7276" s="58" t="s">
        <v>73</v>
      </c>
      <c r="D7276" s="60">
        <v>7.0000000000000007E-2</v>
      </c>
    </row>
    <row r="7277" spans="1:4" ht="13.5" x14ac:dyDescent="0.25">
      <c r="A7277" s="58">
        <v>95389</v>
      </c>
      <c r="B7277" s="58" t="s">
        <v>13378</v>
      </c>
      <c r="C7277" s="58" t="s">
        <v>73</v>
      </c>
      <c r="D7277" s="60">
        <v>0.11</v>
      </c>
    </row>
    <row r="7278" spans="1:4" ht="13.5" x14ac:dyDescent="0.25">
      <c r="A7278" s="58">
        <v>95390</v>
      </c>
      <c r="B7278" s="58" t="s">
        <v>13379</v>
      </c>
      <c r="C7278" s="58" t="s">
        <v>73</v>
      </c>
      <c r="D7278" s="60">
        <v>0.06</v>
      </c>
    </row>
    <row r="7279" spans="1:4" ht="13.5" x14ac:dyDescent="0.25">
      <c r="A7279" s="58">
        <v>95391</v>
      </c>
      <c r="B7279" s="58" t="s">
        <v>13380</v>
      </c>
      <c r="C7279" s="58" t="s">
        <v>73</v>
      </c>
      <c r="D7279" s="60">
        <v>0.17</v>
      </c>
    </row>
    <row r="7280" spans="1:4" ht="13.5" x14ac:dyDescent="0.25">
      <c r="A7280" s="58">
        <v>95392</v>
      </c>
      <c r="B7280" s="58" t="s">
        <v>13381</v>
      </c>
      <c r="C7280" s="58" t="s">
        <v>73</v>
      </c>
      <c r="D7280" s="60">
        <v>0.08</v>
      </c>
    </row>
    <row r="7281" spans="1:4" ht="13.5" x14ac:dyDescent="0.25">
      <c r="A7281" s="58">
        <v>95393</v>
      </c>
      <c r="B7281" s="58" t="s">
        <v>13382</v>
      </c>
      <c r="C7281" s="58" t="s">
        <v>73</v>
      </c>
      <c r="D7281" s="60">
        <v>0.33</v>
      </c>
    </row>
    <row r="7282" spans="1:4" ht="13.5" x14ac:dyDescent="0.25">
      <c r="A7282" s="58">
        <v>95394</v>
      </c>
      <c r="B7282" s="58" t="s">
        <v>13383</v>
      </c>
      <c r="C7282" s="58" t="s">
        <v>73</v>
      </c>
      <c r="D7282" s="60">
        <v>0.59</v>
      </c>
    </row>
    <row r="7283" spans="1:4" ht="13.5" x14ac:dyDescent="0.25">
      <c r="A7283" s="58">
        <v>95395</v>
      </c>
      <c r="B7283" s="58" t="s">
        <v>13384</v>
      </c>
      <c r="C7283" s="58" t="s">
        <v>73</v>
      </c>
      <c r="D7283" s="60">
        <v>0.84</v>
      </c>
    </row>
    <row r="7284" spans="1:4" ht="13.5" x14ac:dyDescent="0.25">
      <c r="A7284" s="58">
        <v>95396</v>
      </c>
      <c r="B7284" s="58" t="s">
        <v>13385</v>
      </c>
      <c r="C7284" s="58" t="s">
        <v>73</v>
      </c>
      <c r="D7284" s="60">
        <v>1.1100000000000001</v>
      </c>
    </row>
    <row r="7285" spans="1:4" ht="13.5" x14ac:dyDescent="0.25">
      <c r="A7285" s="58">
        <v>95397</v>
      </c>
      <c r="B7285" s="58" t="s">
        <v>13386</v>
      </c>
      <c r="C7285" s="58" t="s">
        <v>73</v>
      </c>
      <c r="D7285" s="60">
        <v>0.12</v>
      </c>
    </row>
    <row r="7286" spans="1:4" ht="13.5" x14ac:dyDescent="0.25">
      <c r="A7286" s="58">
        <v>95398</v>
      </c>
      <c r="B7286" s="58" t="s">
        <v>13387</v>
      </c>
      <c r="C7286" s="58" t="s">
        <v>73</v>
      </c>
      <c r="D7286" s="60">
        <v>7.0000000000000007E-2</v>
      </c>
    </row>
    <row r="7287" spans="1:4" ht="13.5" x14ac:dyDescent="0.25">
      <c r="A7287" s="58">
        <v>95399</v>
      </c>
      <c r="B7287" s="58" t="s">
        <v>13388</v>
      </c>
      <c r="C7287" s="58" t="s">
        <v>73</v>
      </c>
      <c r="D7287" s="60">
        <v>0.09</v>
      </c>
    </row>
    <row r="7288" spans="1:4" ht="13.5" x14ac:dyDescent="0.25">
      <c r="A7288" s="58">
        <v>95400</v>
      </c>
      <c r="B7288" s="58" t="s">
        <v>13389</v>
      </c>
      <c r="C7288" s="58" t="s">
        <v>73</v>
      </c>
      <c r="D7288" s="60">
        <v>0.12</v>
      </c>
    </row>
    <row r="7289" spans="1:4" ht="13.5" x14ac:dyDescent="0.25">
      <c r="A7289" s="58">
        <v>95401</v>
      </c>
      <c r="B7289" s="58" t="s">
        <v>13390</v>
      </c>
      <c r="C7289" s="58" t="s">
        <v>73</v>
      </c>
      <c r="D7289" s="60">
        <v>0.53</v>
      </c>
    </row>
    <row r="7290" spans="1:4" ht="13.5" x14ac:dyDescent="0.25">
      <c r="A7290" s="58">
        <v>95402</v>
      </c>
      <c r="B7290" s="58" t="s">
        <v>13391</v>
      </c>
      <c r="C7290" s="58" t="s">
        <v>73</v>
      </c>
      <c r="D7290" s="60">
        <v>1.43</v>
      </c>
    </row>
    <row r="7291" spans="1:4" ht="13.5" x14ac:dyDescent="0.25">
      <c r="A7291" s="58">
        <v>95403</v>
      </c>
      <c r="B7291" s="58" t="s">
        <v>13392</v>
      </c>
      <c r="C7291" s="58" t="s">
        <v>73</v>
      </c>
      <c r="D7291" s="60">
        <v>1.62</v>
      </c>
    </row>
    <row r="7292" spans="1:4" ht="13.5" x14ac:dyDescent="0.25">
      <c r="A7292" s="58">
        <v>95404</v>
      </c>
      <c r="B7292" s="58" t="s">
        <v>13393</v>
      </c>
      <c r="C7292" s="58" t="s">
        <v>73</v>
      </c>
      <c r="D7292" s="60">
        <v>2.2200000000000002</v>
      </c>
    </row>
    <row r="7293" spans="1:4" ht="13.5" x14ac:dyDescent="0.25">
      <c r="A7293" s="58">
        <v>95405</v>
      </c>
      <c r="B7293" s="58" t="s">
        <v>13394</v>
      </c>
      <c r="C7293" s="58" t="s">
        <v>73</v>
      </c>
      <c r="D7293" s="60">
        <v>0.83</v>
      </c>
    </row>
    <row r="7294" spans="1:4" ht="13.5" x14ac:dyDescent="0.25">
      <c r="A7294" s="58">
        <v>95406</v>
      </c>
      <c r="B7294" s="58" t="s">
        <v>13395</v>
      </c>
      <c r="C7294" s="58" t="s">
        <v>73</v>
      </c>
      <c r="D7294" s="60">
        <v>0.27</v>
      </c>
    </row>
    <row r="7295" spans="1:4" ht="13.5" x14ac:dyDescent="0.25">
      <c r="A7295" s="58">
        <v>95407</v>
      </c>
      <c r="B7295" s="58" t="s">
        <v>13396</v>
      </c>
      <c r="C7295" s="58" t="s">
        <v>73</v>
      </c>
      <c r="D7295" s="60">
        <v>3.19</v>
      </c>
    </row>
    <row r="7296" spans="1:4" ht="13.5" x14ac:dyDescent="0.25">
      <c r="A7296" s="58">
        <v>95408</v>
      </c>
      <c r="B7296" s="58" t="s">
        <v>13397</v>
      </c>
      <c r="C7296" s="58" t="s">
        <v>47</v>
      </c>
      <c r="D7296" s="60">
        <v>11.19</v>
      </c>
    </row>
    <row r="7297" spans="1:4" ht="13.5" x14ac:dyDescent="0.25">
      <c r="A7297" s="58">
        <v>95409</v>
      </c>
      <c r="B7297" s="58" t="s">
        <v>13398</v>
      </c>
      <c r="C7297" s="58" t="s">
        <v>47</v>
      </c>
      <c r="D7297" s="60">
        <v>23.4</v>
      </c>
    </row>
    <row r="7298" spans="1:4" ht="13.5" x14ac:dyDescent="0.25">
      <c r="A7298" s="58">
        <v>95410</v>
      </c>
      <c r="B7298" s="58" t="s">
        <v>13399</v>
      </c>
      <c r="C7298" s="58" t="s">
        <v>47</v>
      </c>
      <c r="D7298" s="60">
        <v>13.25</v>
      </c>
    </row>
    <row r="7299" spans="1:4" ht="13.5" x14ac:dyDescent="0.25">
      <c r="A7299" s="58">
        <v>95411</v>
      </c>
      <c r="B7299" s="58" t="s">
        <v>13400</v>
      </c>
      <c r="C7299" s="58" t="s">
        <v>47</v>
      </c>
      <c r="D7299" s="60">
        <v>16.05</v>
      </c>
    </row>
    <row r="7300" spans="1:4" ht="13.5" x14ac:dyDescent="0.25">
      <c r="A7300" s="58">
        <v>95412</v>
      </c>
      <c r="B7300" s="58" t="s">
        <v>13401</v>
      </c>
      <c r="C7300" s="58" t="s">
        <v>47</v>
      </c>
      <c r="D7300" s="60">
        <v>16.579999999999998</v>
      </c>
    </row>
    <row r="7301" spans="1:4" ht="13.5" x14ac:dyDescent="0.25">
      <c r="A7301" s="58">
        <v>95413</v>
      </c>
      <c r="B7301" s="58" t="s">
        <v>67</v>
      </c>
      <c r="C7301" s="58" t="s">
        <v>47</v>
      </c>
      <c r="D7301" s="60">
        <v>10.83</v>
      </c>
    </row>
    <row r="7302" spans="1:4" ht="13.5" x14ac:dyDescent="0.25">
      <c r="A7302" s="58">
        <v>95414</v>
      </c>
      <c r="B7302" s="58" t="s">
        <v>13402</v>
      </c>
      <c r="C7302" s="58" t="s">
        <v>47</v>
      </c>
      <c r="D7302" s="60">
        <v>45.13</v>
      </c>
    </row>
    <row r="7303" spans="1:4" ht="13.5" x14ac:dyDescent="0.25">
      <c r="A7303" s="58">
        <v>95415</v>
      </c>
      <c r="B7303" s="58" t="s">
        <v>49</v>
      </c>
      <c r="C7303" s="58" t="s">
        <v>47</v>
      </c>
      <c r="D7303" s="60">
        <v>189.96</v>
      </c>
    </row>
    <row r="7304" spans="1:4" ht="13.5" x14ac:dyDescent="0.25">
      <c r="A7304" s="58">
        <v>95416</v>
      </c>
      <c r="B7304" s="58" t="s">
        <v>13403</v>
      </c>
      <c r="C7304" s="58" t="s">
        <v>47</v>
      </c>
      <c r="D7304" s="60">
        <v>10.16</v>
      </c>
    </row>
    <row r="7305" spans="1:4" ht="13.5" x14ac:dyDescent="0.25">
      <c r="A7305" s="58">
        <v>95417</v>
      </c>
      <c r="B7305" s="58" t="s">
        <v>13404</v>
      </c>
      <c r="C7305" s="58" t="s">
        <v>47</v>
      </c>
      <c r="D7305" s="60">
        <v>216.22</v>
      </c>
    </row>
    <row r="7306" spans="1:4" ht="13.5" x14ac:dyDescent="0.25">
      <c r="A7306" s="58">
        <v>95418</v>
      </c>
      <c r="B7306" s="58" t="s">
        <v>13405</v>
      </c>
      <c r="C7306" s="58" t="s">
        <v>47</v>
      </c>
      <c r="D7306" s="60">
        <v>295.57</v>
      </c>
    </row>
    <row r="7307" spans="1:4" ht="13.5" x14ac:dyDescent="0.25">
      <c r="A7307" s="58">
        <v>95419</v>
      </c>
      <c r="B7307" s="58" t="s">
        <v>13406</v>
      </c>
      <c r="C7307" s="58" t="s">
        <v>47</v>
      </c>
      <c r="D7307" s="60">
        <v>78.89</v>
      </c>
    </row>
    <row r="7308" spans="1:4" ht="13.5" x14ac:dyDescent="0.25">
      <c r="A7308" s="58">
        <v>95420</v>
      </c>
      <c r="B7308" s="58" t="s">
        <v>13407</v>
      </c>
      <c r="C7308" s="58" t="s">
        <v>47</v>
      </c>
      <c r="D7308" s="60">
        <v>112.07</v>
      </c>
    </row>
    <row r="7309" spans="1:4" ht="13.5" x14ac:dyDescent="0.25">
      <c r="A7309" s="58">
        <v>95421</v>
      </c>
      <c r="B7309" s="58" t="s">
        <v>13408</v>
      </c>
      <c r="C7309" s="58" t="s">
        <v>47</v>
      </c>
      <c r="D7309" s="60">
        <v>148.16</v>
      </c>
    </row>
    <row r="7310" spans="1:4" ht="13.5" x14ac:dyDescent="0.25">
      <c r="A7310" s="58">
        <v>95422</v>
      </c>
      <c r="B7310" s="58" t="s">
        <v>13409</v>
      </c>
      <c r="C7310" s="58" t="s">
        <v>47</v>
      </c>
      <c r="D7310" s="60">
        <v>70.73</v>
      </c>
    </row>
    <row r="7311" spans="1:4" ht="13.5" x14ac:dyDescent="0.25">
      <c r="A7311" s="58">
        <v>95423</v>
      </c>
      <c r="B7311" s="58" t="s">
        <v>61</v>
      </c>
      <c r="C7311" s="58" t="s">
        <v>47</v>
      </c>
      <c r="D7311" s="60">
        <v>110.36</v>
      </c>
    </row>
    <row r="7312" spans="1:4" ht="13.5" x14ac:dyDescent="0.25">
      <c r="A7312" s="58">
        <v>95424</v>
      </c>
      <c r="B7312" s="58" t="s">
        <v>13410</v>
      </c>
      <c r="C7312" s="58" t="s">
        <v>47</v>
      </c>
      <c r="D7312" s="60">
        <v>36.159999999999997</v>
      </c>
    </row>
    <row r="7313" spans="1:4" ht="13.5" x14ac:dyDescent="0.25">
      <c r="A7313" s="58">
        <v>100288</v>
      </c>
      <c r="B7313" s="58" t="s">
        <v>13411</v>
      </c>
      <c r="C7313" s="58" t="s">
        <v>73</v>
      </c>
      <c r="D7313" s="60">
        <v>0.05</v>
      </c>
    </row>
    <row r="7314" spans="1:4" ht="13.5" x14ac:dyDescent="0.25">
      <c r="A7314" s="58">
        <v>100289</v>
      </c>
      <c r="B7314" s="58" t="s">
        <v>13412</v>
      </c>
      <c r="C7314" s="58" t="s">
        <v>73</v>
      </c>
      <c r="D7314" s="60">
        <v>16.93</v>
      </c>
    </row>
    <row r="7315" spans="1:4" ht="13.5" x14ac:dyDescent="0.25">
      <c r="A7315" s="58">
        <v>100290</v>
      </c>
      <c r="B7315" s="58" t="s">
        <v>13413</v>
      </c>
      <c r="C7315" s="58" t="s">
        <v>73</v>
      </c>
      <c r="D7315" s="60">
        <v>0.06</v>
      </c>
    </row>
    <row r="7316" spans="1:4" ht="13.5" x14ac:dyDescent="0.25">
      <c r="A7316" s="58">
        <v>100291</v>
      </c>
      <c r="B7316" s="58" t="s">
        <v>13414</v>
      </c>
      <c r="C7316" s="58" t="s">
        <v>73</v>
      </c>
      <c r="D7316" s="60">
        <v>0.17</v>
      </c>
    </row>
    <row r="7317" spans="1:4" ht="13.5" x14ac:dyDescent="0.25">
      <c r="A7317" s="58">
        <v>100292</v>
      </c>
      <c r="B7317" s="58" t="s">
        <v>13415</v>
      </c>
      <c r="C7317" s="58" t="s">
        <v>73</v>
      </c>
      <c r="D7317" s="60">
        <v>0.72</v>
      </c>
    </row>
    <row r="7318" spans="1:4" ht="13.5" x14ac:dyDescent="0.25">
      <c r="A7318" s="58">
        <v>100293</v>
      </c>
      <c r="B7318" s="58" t="s">
        <v>13416</v>
      </c>
      <c r="C7318" s="58" t="s">
        <v>73</v>
      </c>
      <c r="D7318" s="60">
        <v>0.16</v>
      </c>
    </row>
    <row r="7319" spans="1:4" ht="13.5" x14ac:dyDescent="0.25">
      <c r="A7319" s="58">
        <v>100294</v>
      </c>
      <c r="B7319" s="58" t="s">
        <v>13417</v>
      </c>
      <c r="C7319" s="58" t="s">
        <v>73</v>
      </c>
      <c r="D7319" s="60">
        <v>0.34</v>
      </c>
    </row>
    <row r="7320" spans="1:4" ht="13.5" x14ac:dyDescent="0.25">
      <c r="A7320" s="58">
        <v>100295</v>
      </c>
      <c r="B7320" s="58" t="s">
        <v>13418</v>
      </c>
      <c r="C7320" s="58" t="s">
        <v>73</v>
      </c>
      <c r="D7320" s="60">
        <v>0.41</v>
      </c>
    </row>
    <row r="7321" spans="1:4" ht="13.5" x14ac:dyDescent="0.25">
      <c r="A7321" s="58">
        <v>100296</v>
      </c>
      <c r="B7321" s="58" t="s">
        <v>13419</v>
      </c>
      <c r="C7321" s="58" t="s">
        <v>73</v>
      </c>
      <c r="D7321" s="60">
        <v>1.1299999999999999</v>
      </c>
    </row>
    <row r="7322" spans="1:4" ht="13.5" x14ac:dyDescent="0.25">
      <c r="A7322" s="58">
        <v>100297</v>
      </c>
      <c r="B7322" s="58" t="s">
        <v>13420</v>
      </c>
      <c r="C7322" s="58" t="s">
        <v>73</v>
      </c>
      <c r="D7322" s="60">
        <v>1.28</v>
      </c>
    </row>
    <row r="7323" spans="1:4" ht="13.5" x14ac:dyDescent="0.25">
      <c r="A7323" s="58">
        <v>100298</v>
      </c>
      <c r="B7323" s="58" t="s">
        <v>13421</v>
      </c>
      <c r="C7323" s="58" t="s">
        <v>73</v>
      </c>
      <c r="D7323" s="60">
        <v>0.44</v>
      </c>
    </row>
    <row r="7324" spans="1:4" ht="13.5" x14ac:dyDescent="0.25">
      <c r="A7324" s="58">
        <v>100299</v>
      </c>
      <c r="B7324" s="58" t="s">
        <v>13422</v>
      </c>
      <c r="C7324" s="58" t="s">
        <v>73</v>
      </c>
      <c r="D7324" s="60">
        <v>0.35</v>
      </c>
    </row>
    <row r="7325" spans="1:4" ht="13.5" x14ac:dyDescent="0.25">
      <c r="A7325" s="58">
        <v>100300</v>
      </c>
      <c r="B7325" s="58" t="s">
        <v>13423</v>
      </c>
      <c r="C7325" s="58" t="s">
        <v>73</v>
      </c>
      <c r="D7325" s="60">
        <v>13.64</v>
      </c>
    </row>
    <row r="7326" spans="1:4" ht="13.5" x14ac:dyDescent="0.25">
      <c r="A7326" s="58">
        <v>100301</v>
      </c>
      <c r="B7326" s="58" t="s">
        <v>13424</v>
      </c>
      <c r="C7326" s="58" t="s">
        <v>73</v>
      </c>
      <c r="D7326" s="60">
        <v>19.21</v>
      </c>
    </row>
    <row r="7327" spans="1:4" ht="13.5" x14ac:dyDescent="0.25">
      <c r="A7327" s="58">
        <v>100302</v>
      </c>
      <c r="B7327" s="58" t="s">
        <v>13425</v>
      </c>
      <c r="C7327" s="58" t="s">
        <v>73</v>
      </c>
      <c r="D7327" s="60">
        <v>138.02000000000001</v>
      </c>
    </row>
    <row r="7328" spans="1:4" ht="13.5" x14ac:dyDescent="0.25">
      <c r="A7328" s="58">
        <v>100303</v>
      </c>
      <c r="B7328" s="58" t="s">
        <v>13426</v>
      </c>
      <c r="C7328" s="58" t="s">
        <v>73</v>
      </c>
      <c r="D7328" s="60">
        <v>17.12</v>
      </c>
    </row>
    <row r="7329" spans="1:4" ht="13.5" x14ac:dyDescent="0.25">
      <c r="A7329" s="58">
        <v>100304</v>
      </c>
      <c r="B7329" s="58" t="s">
        <v>13427</v>
      </c>
      <c r="C7329" s="58" t="s">
        <v>73</v>
      </c>
      <c r="D7329" s="60">
        <v>66.540000000000006</v>
      </c>
    </row>
    <row r="7330" spans="1:4" ht="13.5" x14ac:dyDescent="0.25">
      <c r="A7330" s="58">
        <v>100305</v>
      </c>
      <c r="B7330" s="58" t="s">
        <v>13428</v>
      </c>
      <c r="C7330" s="58" t="s">
        <v>73</v>
      </c>
      <c r="D7330" s="60">
        <v>96.75</v>
      </c>
    </row>
    <row r="7331" spans="1:4" ht="13.5" x14ac:dyDescent="0.25">
      <c r="A7331" s="58">
        <v>100306</v>
      </c>
      <c r="B7331" s="58" t="s">
        <v>13429</v>
      </c>
      <c r="C7331" s="58" t="s">
        <v>73</v>
      </c>
      <c r="D7331" s="60">
        <v>108.91</v>
      </c>
    </row>
    <row r="7332" spans="1:4" ht="13.5" x14ac:dyDescent="0.25">
      <c r="A7332" s="58">
        <v>100307</v>
      </c>
      <c r="B7332" s="58" t="s">
        <v>13430</v>
      </c>
      <c r="C7332" s="58" t="s">
        <v>73</v>
      </c>
      <c r="D7332" s="60">
        <v>19.45</v>
      </c>
    </row>
    <row r="7333" spans="1:4" ht="13.5" x14ac:dyDescent="0.25">
      <c r="A7333" s="58">
        <v>100308</v>
      </c>
      <c r="B7333" s="58" t="s">
        <v>1516</v>
      </c>
      <c r="C7333" s="58" t="s">
        <v>73</v>
      </c>
      <c r="D7333" s="60">
        <v>21.79</v>
      </c>
    </row>
    <row r="7334" spans="1:4" ht="13.5" x14ac:dyDescent="0.25">
      <c r="A7334" s="58">
        <v>100309</v>
      </c>
      <c r="B7334" s="58" t="s">
        <v>13431</v>
      </c>
      <c r="C7334" s="58" t="s">
        <v>73</v>
      </c>
      <c r="D7334" s="60">
        <v>21</v>
      </c>
    </row>
    <row r="7335" spans="1:4" ht="13.5" x14ac:dyDescent="0.25">
      <c r="A7335" s="58">
        <v>100310</v>
      </c>
      <c r="B7335" s="58" t="s">
        <v>13432</v>
      </c>
      <c r="C7335" s="58" t="s">
        <v>47</v>
      </c>
      <c r="D7335" s="60">
        <v>8.2100000000000009</v>
      </c>
    </row>
    <row r="7336" spans="1:4" ht="13.5" x14ac:dyDescent="0.25">
      <c r="A7336" s="58">
        <v>100311</v>
      </c>
      <c r="B7336" s="58" t="s">
        <v>13433</v>
      </c>
      <c r="C7336" s="58" t="s">
        <v>47</v>
      </c>
      <c r="D7336" s="60">
        <v>96.01</v>
      </c>
    </row>
    <row r="7337" spans="1:4" ht="13.5" x14ac:dyDescent="0.25">
      <c r="A7337" s="58">
        <v>100312</v>
      </c>
      <c r="B7337" s="58" t="s">
        <v>13434</v>
      </c>
      <c r="C7337" s="58" t="s">
        <v>47</v>
      </c>
      <c r="D7337" s="60">
        <v>117.7</v>
      </c>
    </row>
    <row r="7338" spans="1:4" ht="13.5" x14ac:dyDescent="0.25">
      <c r="A7338" s="58">
        <v>100313</v>
      </c>
      <c r="B7338" s="58" t="s">
        <v>13435</v>
      </c>
      <c r="C7338" s="58" t="s">
        <v>47</v>
      </c>
      <c r="D7338" s="60">
        <v>150.58000000000001</v>
      </c>
    </row>
    <row r="7339" spans="1:4" ht="13.5" x14ac:dyDescent="0.25">
      <c r="A7339" s="58">
        <v>100314</v>
      </c>
      <c r="B7339" s="58" t="s">
        <v>13436</v>
      </c>
      <c r="C7339" s="58" t="s">
        <v>47</v>
      </c>
      <c r="D7339" s="60">
        <v>169.89</v>
      </c>
    </row>
    <row r="7340" spans="1:4" ht="13.5" x14ac:dyDescent="0.25">
      <c r="A7340" s="58">
        <v>100315</v>
      </c>
      <c r="B7340" s="58" t="s">
        <v>13437</v>
      </c>
      <c r="C7340" s="58" t="s">
        <v>47</v>
      </c>
      <c r="D7340" s="60">
        <v>46.67</v>
      </c>
    </row>
    <row r="7341" spans="1:4" ht="13.5" x14ac:dyDescent="0.25">
      <c r="A7341" s="58">
        <v>100316</v>
      </c>
      <c r="B7341" s="58" t="s">
        <v>13423</v>
      </c>
      <c r="C7341" s="58" t="s">
        <v>47</v>
      </c>
      <c r="D7341" s="61">
        <v>2430.37</v>
      </c>
    </row>
    <row r="7342" spans="1:4" ht="13.5" x14ac:dyDescent="0.25">
      <c r="A7342" s="58">
        <v>100317</v>
      </c>
      <c r="B7342" s="58" t="s">
        <v>13438</v>
      </c>
      <c r="C7342" s="58" t="s">
        <v>47</v>
      </c>
      <c r="D7342" s="61">
        <v>24343.599999999999</v>
      </c>
    </row>
    <row r="7343" spans="1:4" ht="13.5" x14ac:dyDescent="0.25">
      <c r="A7343" s="58">
        <v>100318</v>
      </c>
      <c r="B7343" s="58" t="s">
        <v>13427</v>
      </c>
      <c r="C7343" s="58" t="s">
        <v>47</v>
      </c>
      <c r="D7343" s="61">
        <v>11821.67</v>
      </c>
    </row>
    <row r="7344" spans="1:4" ht="13.5" x14ac:dyDescent="0.25">
      <c r="A7344" s="58">
        <v>100319</v>
      </c>
      <c r="B7344" s="58" t="s">
        <v>13428</v>
      </c>
      <c r="C7344" s="58" t="s">
        <v>47</v>
      </c>
      <c r="D7344" s="61">
        <v>17045.07</v>
      </c>
    </row>
    <row r="7345" spans="1:4" ht="13.5" x14ac:dyDescent="0.25">
      <c r="A7345" s="58">
        <v>100320</v>
      </c>
      <c r="B7345" s="58" t="s">
        <v>13429</v>
      </c>
      <c r="C7345" s="58" t="s">
        <v>47</v>
      </c>
      <c r="D7345" s="61">
        <v>19183.509999999998</v>
      </c>
    </row>
    <row r="7346" spans="1:4" ht="13.5" x14ac:dyDescent="0.25">
      <c r="A7346" s="58">
        <v>100321</v>
      </c>
      <c r="B7346" s="58" t="s">
        <v>13431</v>
      </c>
      <c r="C7346" s="58" t="s">
        <v>47</v>
      </c>
      <c r="D7346" s="61">
        <v>3713.54</v>
      </c>
    </row>
    <row r="7347" spans="1:4" ht="13.5" x14ac:dyDescent="0.25">
      <c r="A7347" s="58">
        <v>100533</v>
      </c>
      <c r="B7347" s="58" t="s">
        <v>13439</v>
      </c>
      <c r="C7347" s="58" t="s">
        <v>73</v>
      </c>
      <c r="D7347" s="60">
        <v>27.07</v>
      </c>
    </row>
    <row r="7348" spans="1:4" ht="13.5" x14ac:dyDescent="0.25">
      <c r="A7348" s="58">
        <v>100534</v>
      </c>
      <c r="B7348" s="58" t="s">
        <v>13439</v>
      </c>
      <c r="C7348" s="58" t="s">
        <v>47</v>
      </c>
      <c r="D7348" s="61">
        <v>4791.3599999999997</v>
      </c>
    </row>
    <row r="7349" spans="1:4" ht="13.5" x14ac:dyDescent="0.25">
      <c r="A7349" s="58">
        <v>100535</v>
      </c>
      <c r="B7349" s="58" t="s">
        <v>13440</v>
      </c>
      <c r="C7349" s="58" t="s">
        <v>73</v>
      </c>
      <c r="D7349" s="60">
        <v>0.46</v>
      </c>
    </row>
    <row r="7350" spans="1:4" ht="13.5" x14ac:dyDescent="0.25">
      <c r="A7350" s="58">
        <v>100536</v>
      </c>
      <c r="B7350" s="58" t="s">
        <v>13441</v>
      </c>
      <c r="C7350" s="58" t="s">
        <v>47</v>
      </c>
      <c r="D7350" s="60">
        <v>61.76</v>
      </c>
    </row>
    <row r="7351" spans="1:4" ht="13.5" x14ac:dyDescent="0.25">
      <c r="A7351" s="58">
        <v>101284</v>
      </c>
      <c r="B7351" s="58" t="s">
        <v>13442</v>
      </c>
      <c r="C7351" s="58" t="s">
        <v>73</v>
      </c>
      <c r="D7351" s="60">
        <v>1.75</v>
      </c>
    </row>
    <row r="7352" spans="1:4" ht="13.5" x14ac:dyDescent="0.25">
      <c r="A7352" s="58">
        <v>101285</v>
      </c>
      <c r="B7352" s="58" t="s">
        <v>13443</v>
      </c>
      <c r="C7352" s="58" t="s">
        <v>73</v>
      </c>
      <c r="D7352" s="60">
        <v>0.46</v>
      </c>
    </row>
    <row r="7353" spans="1:4" ht="13.5" x14ac:dyDescent="0.25">
      <c r="A7353" s="58">
        <v>101286</v>
      </c>
      <c r="B7353" s="58" t="s">
        <v>13444</v>
      </c>
      <c r="C7353" s="58" t="s">
        <v>47</v>
      </c>
      <c r="D7353" s="60">
        <v>17.43</v>
      </c>
    </row>
    <row r="7354" spans="1:4" ht="13.5" x14ac:dyDescent="0.25">
      <c r="A7354" s="58">
        <v>101287</v>
      </c>
      <c r="B7354" s="58" t="s">
        <v>13445</v>
      </c>
      <c r="C7354" s="58" t="s">
        <v>47</v>
      </c>
      <c r="D7354" s="60">
        <v>60.19</v>
      </c>
    </row>
    <row r="7355" spans="1:4" ht="13.5" x14ac:dyDescent="0.25">
      <c r="A7355" s="58">
        <v>101288</v>
      </c>
      <c r="B7355" s="58" t="s">
        <v>13446</v>
      </c>
      <c r="C7355" s="58" t="s">
        <v>47</v>
      </c>
      <c r="D7355" s="60">
        <v>18.45</v>
      </c>
    </row>
    <row r="7356" spans="1:4" ht="13.5" x14ac:dyDescent="0.25">
      <c r="A7356" s="58">
        <v>101289</v>
      </c>
      <c r="B7356" s="58" t="s">
        <v>13447</v>
      </c>
      <c r="C7356" s="58" t="s">
        <v>47</v>
      </c>
      <c r="D7356" s="60">
        <v>16.45</v>
      </c>
    </row>
    <row r="7357" spans="1:4" ht="13.5" x14ac:dyDescent="0.25">
      <c r="A7357" s="58">
        <v>101290</v>
      </c>
      <c r="B7357" s="58" t="s">
        <v>13448</v>
      </c>
      <c r="C7357" s="58" t="s">
        <v>47</v>
      </c>
      <c r="D7357" s="60">
        <v>23.81</v>
      </c>
    </row>
    <row r="7358" spans="1:4" ht="13.5" x14ac:dyDescent="0.25">
      <c r="A7358" s="58">
        <v>101291</v>
      </c>
      <c r="B7358" s="58" t="s">
        <v>13449</v>
      </c>
      <c r="C7358" s="58" t="s">
        <v>47</v>
      </c>
      <c r="D7358" s="60">
        <v>18.600000000000001</v>
      </c>
    </row>
    <row r="7359" spans="1:4" ht="13.5" x14ac:dyDescent="0.25">
      <c r="A7359" s="58">
        <v>101292</v>
      </c>
      <c r="B7359" s="58" t="s">
        <v>13450</v>
      </c>
      <c r="C7359" s="58" t="s">
        <v>47</v>
      </c>
      <c r="D7359" s="60">
        <v>18.73</v>
      </c>
    </row>
    <row r="7360" spans="1:4" ht="13.5" x14ac:dyDescent="0.25">
      <c r="A7360" s="58">
        <v>101293</v>
      </c>
      <c r="B7360" s="58" t="s">
        <v>13451</v>
      </c>
      <c r="C7360" s="58" t="s">
        <v>47</v>
      </c>
      <c r="D7360" s="60">
        <v>24.54</v>
      </c>
    </row>
    <row r="7361" spans="1:4" ht="13.5" x14ac:dyDescent="0.25">
      <c r="A7361" s="58">
        <v>101294</v>
      </c>
      <c r="B7361" s="58" t="s">
        <v>13452</v>
      </c>
      <c r="C7361" s="58" t="s">
        <v>47</v>
      </c>
      <c r="D7361" s="60">
        <v>34.880000000000003</v>
      </c>
    </row>
    <row r="7362" spans="1:4" ht="13.5" x14ac:dyDescent="0.25">
      <c r="A7362" s="58">
        <v>101295</v>
      </c>
      <c r="B7362" s="58" t="s">
        <v>13453</v>
      </c>
      <c r="C7362" s="58" t="s">
        <v>47</v>
      </c>
      <c r="D7362" s="60">
        <v>22.31</v>
      </c>
    </row>
    <row r="7363" spans="1:4" ht="13.5" x14ac:dyDescent="0.25">
      <c r="A7363" s="58">
        <v>101296</v>
      </c>
      <c r="B7363" s="58" t="s">
        <v>13454</v>
      </c>
      <c r="C7363" s="58" t="s">
        <v>47</v>
      </c>
      <c r="D7363" s="60">
        <v>29</v>
      </c>
    </row>
    <row r="7364" spans="1:4" ht="13.5" x14ac:dyDescent="0.25">
      <c r="A7364" s="58">
        <v>101297</v>
      </c>
      <c r="B7364" s="58" t="s">
        <v>13455</v>
      </c>
      <c r="C7364" s="58" t="s">
        <v>47</v>
      </c>
      <c r="D7364" s="60">
        <v>27.27</v>
      </c>
    </row>
    <row r="7365" spans="1:4" ht="13.5" x14ac:dyDescent="0.25">
      <c r="A7365" s="58">
        <v>101298</v>
      </c>
      <c r="B7365" s="58" t="s">
        <v>13456</v>
      </c>
      <c r="C7365" s="58" t="s">
        <v>47</v>
      </c>
      <c r="D7365" s="60">
        <v>19.98</v>
      </c>
    </row>
    <row r="7366" spans="1:4" ht="13.5" x14ac:dyDescent="0.25">
      <c r="A7366" s="58">
        <v>101299</v>
      </c>
      <c r="B7366" s="58" t="s">
        <v>13457</v>
      </c>
      <c r="C7366" s="58" t="s">
        <v>47</v>
      </c>
      <c r="D7366" s="60">
        <v>22.31</v>
      </c>
    </row>
    <row r="7367" spans="1:4" ht="13.5" x14ac:dyDescent="0.25">
      <c r="A7367" s="58">
        <v>101300</v>
      </c>
      <c r="B7367" s="58" t="s">
        <v>13458</v>
      </c>
      <c r="C7367" s="58" t="s">
        <v>47</v>
      </c>
      <c r="D7367" s="60">
        <v>17.55</v>
      </c>
    </row>
    <row r="7368" spans="1:4" ht="13.5" x14ac:dyDescent="0.25">
      <c r="A7368" s="58">
        <v>101301</v>
      </c>
      <c r="B7368" s="58" t="s">
        <v>13459</v>
      </c>
      <c r="C7368" s="58" t="s">
        <v>47</v>
      </c>
      <c r="D7368" s="60">
        <v>16.27</v>
      </c>
    </row>
    <row r="7369" spans="1:4" ht="13.5" x14ac:dyDescent="0.25">
      <c r="A7369" s="58">
        <v>101302</v>
      </c>
      <c r="B7369" s="58" t="s">
        <v>13460</v>
      </c>
      <c r="C7369" s="58" t="s">
        <v>47</v>
      </c>
      <c r="D7369" s="60">
        <v>26.39</v>
      </c>
    </row>
    <row r="7370" spans="1:4" ht="13.5" x14ac:dyDescent="0.25">
      <c r="A7370" s="58">
        <v>101303</v>
      </c>
      <c r="B7370" s="58" t="s">
        <v>13461</v>
      </c>
      <c r="C7370" s="58" t="s">
        <v>47</v>
      </c>
      <c r="D7370" s="60">
        <v>55.63</v>
      </c>
    </row>
    <row r="7371" spans="1:4" ht="13.5" x14ac:dyDescent="0.25">
      <c r="A7371" s="58">
        <v>101304</v>
      </c>
      <c r="B7371" s="58" t="s">
        <v>13462</v>
      </c>
      <c r="C7371" s="58" t="s">
        <v>47</v>
      </c>
      <c r="D7371" s="60">
        <v>31.41</v>
      </c>
    </row>
    <row r="7372" spans="1:4" ht="13.5" x14ac:dyDescent="0.25">
      <c r="A7372" s="58">
        <v>101305</v>
      </c>
      <c r="B7372" s="58" t="s">
        <v>13463</v>
      </c>
      <c r="C7372" s="58" t="s">
        <v>47</v>
      </c>
      <c r="D7372" s="60">
        <v>42.48</v>
      </c>
    </row>
    <row r="7373" spans="1:4" ht="13.5" x14ac:dyDescent="0.25">
      <c r="A7373" s="58">
        <v>101307</v>
      </c>
      <c r="B7373" s="58" t="s">
        <v>13464</v>
      </c>
      <c r="C7373" s="58" t="s">
        <v>47</v>
      </c>
      <c r="D7373" s="60">
        <v>24.54</v>
      </c>
    </row>
    <row r="7374" spans="1:4" ht="13.5" x14ac:dyDescent="0.25">
      <c r="A7374" s="58">
        <v>101308</v>
      </c>
      <c r="B7374" s="58" t="s">
        <v>13465</v>
      </c>
      <c r="C7374" s="58" t="s">
        <v>47</v>
      </c>
      <c r="D7374" s="60">
        <v>23.32</v>
      </c>
    </row>
    <row r="7375" spans="1:4" ht="13.5" x14ac:dyDescent="0.25">
      <c r="A7375" s="58">
        <v>101309</v>
      </c>
      <c r="B7375" s="58" t="s">
        <v>13466</v>
      </c>
      <c r="C7375" s="58" t="s">
        <v>47</v>
      </c>
      <c r="D7375" s="60">
        <v>23.81</v>
      </c>
    </row>
    <row r="7376" spans="1:4" ht="13.5" x14ac:dyDescent="0.25">
      <c r="A7376" s="58">
        <v>101310</v>
      </c>
      <c r="B7376" s="58" t="s">
        <v>13467</v>
      </c>
      <c r="C7376" s="58" t="s">
        <v>47</v>
      </c>
      <c r="D7376" s="60">
        <v>29.93</v>
      </c>
    </row>
    <row r="7377" spans="1:4" ht="13.5" x14ac:dyDescent="0.25">
      <c r="A7377" s="58">
        <v>101311</v>
      </c>
      <c r="B7377" s="58" t="s">
        <v>13468</v>
      </c>
      <c r="C7377" s="58" t="s">
        <v>47</v>
      </c>
      <c r="D7377" s="60">
        <v>24.54</v>
      </c>
    </row>
    <row r="7378" spans="1:4" ht="13.5" x14ac:dyDescent="0.25">
      <c r="A7378" s="58">
        <v>101312</v>
      </c>
      <c r="B7378" s="58" t="s">
        <v>13469</v>
      </c>
      <c r="C7378" s="58" t="s">
        <v>47</v>
      </c>
      <c r="D7378" s="60">
        <v>23.87</v>
      </c>
    </row>
    <row r="7379" spans="1:4" ht="13.5" x14ac:dyDescent="0.25">
      <c r="A7379" s="58">
        <v>101313</v>
      </c>
      <c r="B7379" s="58" t="s">
        <v>13470</v>
      </c>
      <c r="C7379" s="58" t="s">
        <v>47</v>
      </c>
      <c r="D7379" s="60">
        <v>79.400000000000006</v>
      </c>
    </row>
    <row r="7380" spans="1:4" ht="13.5" x14ac:dyDescent="0.25">
      <c r="A7380" s="58">
        <v>101314</v>
      </c>
      <c r="B7380" s="58" t="s">
        <v>13471</v>
      </c>
      <c r="C7380" s="58" t="s">
        <v>47</v>
      </c>
      <c r="D7380" s="60">
        <v>79.400000000000006</v>
      </c>
    </row>
    <row r="7381" spans="1:4" ht="13.5" x14ac:dyDescent="0.25">
      <c r="A7381" s="58">
        <v>101315</v>
      </c>
      <c r="B7381" s="58" t="s">
        <v>13472</v>
      </c>
      <c r="C7381" s="58" t="s">
        <v>47</v>
      </c>
      <c r="D7381" s="60">
        <v>91.45</v>
      </c>
    </row>
    <row r="7382" spans="1:4" ht="13.5" x14ac:dyDescent="0.25">
      <c r="A7382" s="58">
        <v>101316</v>
      </c>
      <c r="B7382" s="58" t="s">
        <v>13473</v>
      </c>
      <c r="C7382" s="58" t="s">
        <v>47</v>
      </c>
      <c r="D7382" s="60">
        <v>38.25</v>
      </c>
    </row>
    <row r="7383" spans="1:4" ht="13.5" x14ac:dyDescent="0.25">
      <c r="A7383" s="58">
        <v>101317</v>
      </c>
      <c r="B7383" s="58" t="s">
        <v>13474</v>
      </c>
      <c r="C7383" s="58" t="s">
        <v>47</v>
      </c>
      <c r="D7383" s="60">
        <v>232.82</v>
      </c>
    </row>
    <row r="7384" spans="1:4" ht="13.5" x14ac:dyDescent="0.25">
      <c r="A7384" s="58">
        <v>101318</v>
      </c>
      <c r="B7384" s="58" t="s">
        <v>13475</v>
      </c>
      <c r="C7384" s="58" t="s">
        <v>47</v>
      </c>
      <c r="D7384" s="60">
        <v>424.23</v>
      </c>
    </row>
    <row r="7385" spans="1:4" ht="13.5" x14ac:dyDescent="0.25">
      <c r="A7385" s="58">
        <v>101319</v>
      </c>
      <c r="B7385" s="58" t="s">
        <v>13476</v>
      </c>
      <c r="C7385" s="58" t="s">
        <v>47</v>
      </c>
      <c r="D7385" s="60">
        <v>61.85</v>
      </c>
    </row>
    <row r="7386" spans="1:4" ht="13.5" x14ac:dyDescent="0.25">
      <c r="A7386" s="58">
        <v>101320</v>
      </c>
      <c r="B7386" s="58" t="s">
        <v>13477</v>
      </c>
      <c r="C7386" s="58" t="s">
        <v>47</v>
      </c>
      <c r="D7386" s="60">
        <v>21.84</v>
      </c>
    </row>
    <row r="7387" spans="1:4" ht="13.5" x14ac:dyDescent="0.25">
      <c r="A7387" s="58">
        <v>101322</v>
      </c>
      <c r="B7387" s="58" t="s">
        <v>13478</v>
      </c>
      <c r="C7387" s="58" t="s">
        <v>47</v>
      </c>
      <c r="D7387" s="60">
        <v>23.71</v>
      </c>
    </row>
    <row r="7388" spans="1:4" ht="13.5" x14ac:dyDescent="0.25">
      <c r="A7388" s="58">
        <v>101323</v>
      </c>
      <c r="B7388" s="58" t="s">
        <v>13479</v>
      </c>
      <c r="C7388" s="58" t="s">
        <v>47</v>
      </c>
      <c r="D7388" s="60">
        <v>45.13</v>
      </c>
    </row>
    <row r="7389" spans="1:4" ht="13.5" x14ac:dyDescent="0.25">
      <c r="A7389" s="58">
        <v>101324</v>
      </c>
      <c r="B7389" s="58" t="s">
        <v>13480</v>
      </c>
      <c r="C7389" s="58" t="s">
        <v>47</v>
      </c>
      <c r="D7389" s="60">
        <v>10.55</v>
      </c>
    </row>
    <row r="7390" spans="1:4" ht="13.5" x14ac:dyDescent="0.25">
      <c r="A7390" s="58">
        <v>101325</v>
      </c>
      <c r="B7390" s="58" t="s">
        <v>13481</v>
      </c>
      <c r="C7390" s="58" t="s">
        <v>47</v>
      </c>
      <c r="D7390" s="60">
        <v>37.81</v>
      </c>
    </row>
    <row r="7391" spans="1:4" ht="13.5" x14ac:dyDescent="0.25">
      <c r="A7391" s="58">
        <v>101326</v>
      </c>
      <c r="B7391" s="58" t="s">
        <v>13482</v>
      </c>
      <c r="C7391" s="58" t="s">
        <v>47</v>
      </c>
      <c r="D7391" s="60">
        <v>8.2100000000000009</v>
      </c>
    </row>
    <row r="7392" spans="1:4" ht="13.5" x14ac:dyDescent="0.25">
      <c r="A7392" s="58">
        <v>101327</v>
      </c>
      <c r="B7392" s="58" t="s">
        <v>13483</v>
      </c>
      <c r="C7392" s="58" t="s">
        <v>47</v>
      </c>
      <c r="D7392" s="60">
        <v>7.66</v>
      </c>
    </row>
    <row r="7393" spans="1:4" ht="13.5" x14ac:dyDescent="0.25">
      <c r="A7393" s="58">
        <v>101328</v>
      </c>
      <c r="B7393" s="58" t="s">
        <v>13484</v>
      </c>
      <c r="C7393" s="58" t="s">
        <v>47</v>
      </c>
      <c r="D7393" s="60">
        <v>14.94</v>
      </c>
    </row>
    <row r="7394" spans="1:4" ht="13.5" x14ac:dyDescent="0.25">
      <c r="A7394" s="58">
        <v>101329</v>
      </c>
      <c r="B7394" s="58" t="s">
        <v>13485</v>
      </c>
      <c r="C7394" s="58" t="s">
        <v>47</v>
      </c>
      <c r="D7394" s="60">
        <v>37.29</v>
      </c>
    </row>
    <row r="7395" spans="1:4" ht="13.5" x14ac:dyDescent="0.25">
      <c r="A7395" s="58">
        <v>101330</v>
      </c>
      <c r="B7395" s="58" t="s">
        <v>13486</v>
      </c>
      <c r="C7395" s="58" t="s">
        <v>47</v>
      </c>
      <c r="D7395" s="60">
        <v>30.5</v>
      </c>
    </row>
    <row r="7396" spans="1:4" ht="13.5" x14ac:dyDescent="0.25">
      <c r="A7396" s="58">
        <v>101331</v>
      </c>
      <c r="B7396" s="58" t="s">
        <v>13487</v>
      </c>
      <c r="C7396" s="58" t="s">
        <v>47</v>
      </c>
      <c r="D7396" s="60">
        <v>31.33</v>
      </c>
    </row>
    <row r="7397" spans="1:4" ht="13.5" x14ac:dyDescent="0.25">
      <c r="A7397" s="58">
        <v>101332</v>
      </c>
      <c r="B7397" s="58" t="s">
        <v>13488</v>
      </c>
      <c r="C7397" s="58" t="s">
        <v>47</v>
      </c>
      <c r="D7397" s="60">
        <v>11.66</v>
      </c>
    </row>
    <row r="7398" spans="1:4" ht="13.5" x14ac:dyDescent="0.25">
      <c r="A7398" s="58">
        <v>101333</v>
      </c>
      <c r="B7398" s="58" t="s">
        <v>13489</v>
      </c>
      <c r="C7398" s="58" t="s">
        <v>47</v>
      </c>
      <c r="D7398" s="60">
        <v>25.19</v>
      </c>
    </row>
    <row r="7399" spans="1:4" ht="13.5" x14ac:dyDescent="0.25">
      <c r="A7399" s="58">
        <v>101334</v>
      </c>
      <c r="B7399" s="58" t="s">
        <v>13490</v>
      </c>
      <c r="C7399" s="58" t="s">
        <v>47</v>
      </c>
      <c r="D7399" s="60">
        <v>58.71</v>
      </c>
    </row>
    <row r="7400" spans="1:4" ht="13.5" x14ac:dyDescent="0.25">
      <c r="A7400" s="58">
        <v>101335</v>
      </c>
      <c r="B7400" s="58" t="s">
        <v>13491</v>
      </c>
      <c r="C7400" s="58" t="s">
        <v>47</v>
      </c>
      <c r="D7400" s="60">
        <v>16.14</v>
      </c>
    </row>
    <row r="7401" spans="1:4" ht="13.5" x14ac:dyDescent="0.25">
      <c r="A7401" s="58">
        <v>101336</v>
      </c>
      <c r="B7401" s="58" t="s">
        <v>13492</v>
      </c>
      <c r="C7401" s="58" t="s">
        <v>47</v>
      </c>
      <c r="D7401" s="60">
        <v>41.49</v>
      </c>
    </row>
    <row r="7402" spans="1:4" ht="13.5" x14ac:dyDescent="0.25">
      <c r="A7402" s="58">
        <v>101337</v>
      </c>
      <c r="B7402" s="58" t="s">
        <v>13493</v>
      </c>
      <c r="C7402" s="58" t="s">
        <v>47</v>
      </c>
      <c r="D7402" s="60">
        <v>20.76</v>
      </c>
    </row>
    <row r="7403" spans="1:4" ht="13.5" x14ac:dyDescent="0.25">
      <c r="A7403" s="58">
        <v>101338</v>
      </c>
      <c r="B7403" s="58" t="s">
        <v>13494</v>
      </c>
      <c r="C7403" s="58" t="s">
        <v>47</v>
      </c>
      <c r="D7403" s="60">
        <v>24.19</v>
      </c>
    </row>
    <row r="7404" spans="1:4" ht="13.5" x14ac:dyDescent="0.25">
      <c r="A7404" s="58">
        <v>101339</v>
      </c>
      <c r="B7404" s="58" t="s">
        <v>13495</v>
      </c>
      <c r="C7404" s="58" t="s">
        <v>47</v>
      </c>
      <c r="D7404" s="60">
        <v>16.489999999999998</v>
      </c>
    </row>
    <row r="7405" spans="1:4" ht="13.5" x14ac:dyDescent="0.25">
      <c r="A7405" s="58">
        <v>101340</v>
      </c>
      <c r="B7405" s="58" t="s">
        <v>13496</v>
      </c>
      <c r="C7405" s="58" t="s">
        <v>47</v>
      </c>
      <c r="D7405" s="60">
        <v>15.91</v>
      </c>
    </row>
    <row r="7406" spans="1:4" ht="13.5" x14ac:dyDescent="0.25">
      <c r="A7406" s="58">
        <v>101341</v>
      </c>
      <c r="B7406" s="58" t="s">
        <v>13497</v>
      </c>
      <c r="C7406" s="58" t="s">
        <v>47</v>
      </c>
      <c r="D7406" s="60">
        <v>21.82</v>
      </c>
    </row>
    <row r="7407" spans="1:4" ht="13.5" x14ac:dyDescent="0.25">
      <c r="A7407" s="58">
        <v>101342</v>
      </c>
      <c r="B7407" s="58" t="s">
        <v>13498</v>
      </c>
      <c r="C7407" s="58" t="s">
        <v>47</v>
      </c>
      <c r="D7407" s="60">
        <v>20.29</v>
      </c>
    </row>
    <row r="7408" spans="1:4" ht="13.5" x14ac:dyDescent="0.25">
      <c r="A7408" s="58">
        <v>101343</v>
      </c>
      <c r="B7408" s="58" t="s">
        <v>13499</v>
      </c>
      <c r="C7408" s="58" t="s">
        <v>47</v>
      </c>
      <c r="D7408" s="60">
        <v>30.82</v>
      </c>
    </row>
    <row r="7409" spans="1:4" ht="13.5" x14ac:dyDescent="0.25">
      <c r="A7409" s="58">
        <v>101344</v>
      </c>
      <c r="B7409" s="58" t="s">
        <v>13500</v>
      </c>
      <c r="C7409" s="58" t="s">
        <v>47</v>
      </c>
      <c r="D7409" s="60">
        <v>37.53</v>
      </c>
    </row>
    <row r="7410" spans="1:4" ht="13.5" x14ac:dyDescent="0.25">
      <c r="A7410" s="58">
        <v>101345</v>
      </c>
      <c r="B7410" s="58" t="s">
        <v>13501</v>
      </c>
      <c r="C7410" s="58" t="s">
        <v>47</v>
      </c>
      <c r="D7410" s="60">
        <v>38.68</v>
      </c>
    </row>
    <row r="7411" spans="1:4" ht="13.5" x14ac:dyDescent="0.25">
      <c r="A7411" s="58">
        <v>101346</v>
      </c>
      <c r="B7411" s="58" t="s">
        <v>13502</v>
      </c>
      <c r="C7411" s="58" t="s">
        <v>47</v>
      </c>
      <c r="D7411" s="60">
        <v>27.59</v>
      </c>
    </row>
    <row r="7412" spans="1:4" ht="13.5" x14ac:dyDescent="0.25">
      <c r="A7412" s="58">
        <v>101347</v>
      </c>
      <c r="B7412" s="58" t="s">
        <v>13503</v>
      </c>
      <c r="C7412" s="58" t="s">
        <v>47</v>
      </c>
      <c r="D7412" s="60">
        <v>29.22</v>
      </c>
    </row>
    <row r="7413" spans="1:4" ht="13.5" x14ac:dyDescent="0.25">
      <c r="A7413" s="58">
        <v>101348</v>
      </c>
      <c r="B7413" s="58" t="s">
        <v>13504</v>
      </c>
      <c r="C7413" s="58" t="s">
        <v>47</v>
      </c>
      <c r="D7413" s="60">
        <v>19.07</v>
      </c>
    </row>
    <row r="7414" spans="1:4" ht="13.5" x14ac:dyDescent="0.25">
      <c r="A7414" s="58">
        <v>101349</v>
      </c>
      <c r="B7414" s="58" t="s">
        <v>13505</v>
      </c>
      <c r="C7414" s="58" t="s">
        <v>47</v>
      </c>
      <c r="D7414" s="60">
        <v>20.64</v>
      </c>
    </row>
    <row r="7415" spans="1:4" ht="13.5" x14ac:dyDescent="0.25">
      <c r="A7415" s="58">
        <v>101350</v>
      </c>
      <c r="B7415" s="58" t="s">
        <v>13506</v>
      </c>
      <c r="C7415" s="58" t="s">
        <v>47</v>
      </c>
      <c r="D7415" s="60">
        <v>25.32</v>
      </c>
    </row>
    <row r="7416" spans="1:4" ht="13.5" x14ac:dyDescent="0.25">
      <c r="A7416" s="58">
        <v>101351</v>
      </c>
      <c r="B7416" s="58" t="s">
        <v>13507</v>
      </c>
      <c r="C7416" s="58" t="s">
        <v>47</v>
      </c>
      <c r="D7416" s="60">
        <v>23.81</v>
      </c>
    </row>
    <row r="7417" spans="1:4" ht="13.5" x14ac:dyDescent="0.25">
      <c r="A7417" s="58">
        <v>101352</v>
      </c>
      <c r="B7417" s="58" t="s">
        <v>13508</v>
      </c>
      <c r="C7417" s="58" t="s">
        <v>47</v>
      </c>
      <c r="D7417" s="60">
        <v>21.31</v>
      </c>
    </row>
    <row r="7418" spans="1:4" ht="13.5" x14ac:dyDescent="0.25">
      <c r="A7418" s="58">
        <v>101353</v>
      </c>
      <c r="B7418" s="58" t="s">
        <v>13509</v>
      </c>
      <c r="C7418" s="58" t="s">
        <v>47</v>
      </c>
      <c r="D7418" s="60">
        <v>19.07</v>
      </c>
    </row>
    <row r="7419" spans="1:4" ht="13.5" x14ac:dyDescent="0.25">
      <c r="A7419" s="58">
        <v>101354</v>
      </c>
      <c r="B7419" s="58" t="s">
        <v>13510</v>
      </c>
      <c r="C7419" s="58" t="s">
        <v>47</v>
      </c>
      <c r="D7419" s="60">
        <v>32.270000000000003</v>
      </c>
    </row>
    <row r="7420" spans="1:4" ht="13.5" x14ac:dyDescent="0.25">
      <c r="A7420" s="58">
        <v>101355</v>
      </c>
      <c r="B7420" s="58" t="s">
        <v>13511</v>
      </c>
      <c r="C7420" s="58" t="s">
        <v>47</v>
      </c>
      <c r="D7420" s="60">
        <v>18.3</v>
      </c>
    </row>
    <row r="7421" spans="1:4" ht="13.5" x14ac:dyDescent="0.25">
      <c r="A7421" s="58">
        <v>101356</v>
      </c>
      <c r="B7421" s="58" t="s">
        <v>13512</v>
      </c>
      <c r="C7421" s="58" t="s">
        <v>47</v>
      </c>
      <c r="D7421" s="60">
        <v>31.41</v>
      </c>
    </row>
    <row r="7422" spans="1:4" ht="13.5" x14ac:dyDescent="0.25">
      <c r="A7422" s="58">
        <v>101357</v>
      </c>
      <c r="B7422" s="58" t="s">
        <v>13513</v>
      </c>
      <c r="C7422" s="58" t="s">
        <v>47</v>
      </c>
      <c r="D7422" s="60">
        <v>45.13</v>
      </c>
    </row>
    <row r="7423" spans="1:4" ht="13.5" x14ac:dyDescent="0.25">
      <c r="A7423" s="58">
        <v>101358</v>
      </c>
      <c r="B7423" s="58" t="s">
        <v>13514</v>
      </c>
      <c r="C7423" s="58" t="s">
        <v>47</v>
      </c>
      <c r="D7423" s="60">
        <v>31.41</v>
      </c>
    </row>
    <row r="7424" spans="1:4" ht="13.5" x14ac:dyDescent="0.25">
      <c r="A7424" s="58">
        <v>101359</v>
      </c>
      <c r="B7424" s="58" t="s">
        <v>13515</v>
      </c>
      <c r="C7424" s="58" t="s">
        <v>47</v>
      </c>
      <c r="D7424" s="60">
        <v>30.5</v>
      </c>
    </row>
    <row r="7425" spans="1:4" ht="13.5" x14ac:dyDescent="0.25">
      <c r="A7425" s="58">
        <v>101360</v>
      </c>
      <c r="B7425" s="58" t="s">
        <v>13516</v>
      </c>
      <c r="C7425" s="58" t="s">
        <v>47</v>
      </c>
      <c r="D7425" s="60">
        <v>31.41</v>
      </c>
    </row>
    <row r="7426" spans="1:4" ht="13.5" x14ac:dyDescent="0.25">
      <c r="A7426" s="58">
        <v>101361</v>
      </c>
      <c r="B7426" s="58" t="s">
        <v>13517</v>
      </c>
      <c r="C7426" s="58" t="s">
        <v>47</v>
      </c>
      <c r="D7426" s="60">
        <v>34.64</v>
      </c>
    </row>
    <row r="7427" spans="1:4" ht="13.5" x14ac:dyDescent="0.25">
      <c r="A7427" s="58">
        <v>101362</v>
      </c>
      <c r="B7427" s="58" t="s">
        <v>13518</v>
      </c>
      <c r="C7427" s="58" t="s">
        <v>47</v>
      </c>
      <c r="D7427" s="60">
        <v>8.82</v>
      </c>
    </row>
    <row r="7428" spans="1:4" ht="13.5" x14ac:dyDescent="0.25">
      <c r="A7428" s="58">
        <v>101363</v>
      </c>
      <c r="B7428" s="58" t="s">
        <v>13519</v>
      </c>
      <c r="C7428" s="58" t="s">
        <v>47</v>
      </c>
      <c r="D7428" s="60">
        <v>24.54</v>
      </c>
    </row>
    <row r="7429" spans="1:4" ht="13.5" x14ac:dyDescent="0.25">
      <c r="A7429" s="58">
        <v>101364</v>
      </c>
      <c r="B7429" s="58" t="s">
        <v>13520</v>
      </c>
      <c r="C7429" s="58" t="s">
        <v>47</v>
      </c>
      <c r="D7429" s="60">
        <v>32.270000000000003</v>
      </c>
    </row>
    <row r="7430" spans="1:4" ht="13.5" x14ac:dyDescent="0.25">
      <c r="A7430" s="58">
        <v>101365</v>
      </c>
      <c r="B7430" s="58" t="s">
        <v>13521</v>
      </c>
      <c r="C7430" s="58" t="s">
        <v>47</v>
      </c>
      <c r="D7430" s="60">
        <v>24.54</v>
      </c>
    </row>
    <row r="7431" spans="1:4" ht="13.5" x14ac:dyDescent="0.25">
      <c r="A7431" s="58">
        <v>101366</v>
      </c>
      <c r="B7431" s="58" t="s">
        <v>13522</v>
      </c>
      <c r="C7431" s="58" t="s">
        <v>47</v>
      </c>
      <c r="D7431" s="60">
        <v>28.84</v>
      </c>
    </row>
    <row r="7432" spans="1:4" ht="13.5" x14ac:dyDescent="0.25">
      <c r="A7432" s="58">
        <v>101367</v>
      </c>
      <c r="B7432" s="58" t="s">
        <v>13523</v>
      </c>
      <c r="C7432" s="58" t="s">
        <v>47</v>
      </c>
      <c r="D7432" s="60">
        <v>24.54</v>
      </c>
    </row>
    <row r="7433" spans="1:4" ht="13.5" x14ac:dyDescent="0.25">
      <c r="A7433" s="58">
        <v>101368</v>
      </c>
      <c r="B7433" s="58" t="s">
        <v>13524</v>
      </c>
      <c r="C7433" s="58" t="s">
        <v>47</v>
      </c>
      <c r="D7433" s="60">
        <v>17.829999999999998</v>
      </c>
    </row>
    <row r="7434" spans="1:4" ht="13.5" x14ac:dyDescent="0.25">
      <c r="A7434" s="58">
        <v>101369</v>
      </c>
      <c r="B7434" s="58" t="s">
        <v>13525</v>
      </c>
      <c r="C7434" s="58" t="s">
        <v>47</v>
      </c>
      <c r="D7434" s="60">
        <v>34.04</v>
      </c>
    </row>
    <row r="7435" spans="1:4" ht="13.5" x14ac:dyDescent="0.25">
      <c r="A7435" s="58">
        <v>101370</v>
      </c>
      <c r="B7435" s="58" t="s">
        <v>13526</v>
      </c>
      <c r="C7435" s="58" t="s">
        <v>47</v>
      </c>
      <c r="D7435" s="60">
        <v>24.25</v>
      </c>
    </row>
    <row r="7436" spans="1:4" ht="13.5" x14ac:dyDescent="0.25">
      <c r="A7436" s="58">
        <v>101371</v>
      </c>
      <c r="B7436" s="58" t="s">
        <v>13527</v>
      </c>
      <c r="C7436" s="58" t="s">
        <v>47</v>
      </c>
      <c r="D7436" s="60">
        <v>23.9</v>
      </c>
    </row>
    <row r="7437" spans="1:4" ht="13.5" x14ac:dyDescent="0.25">
      <c r="A7437" s="58">
        <v>101372</v>
      </c>
      <c r="B7437" s="58" t="s">
        <v>13528</v>
      </c>
      <c r="C7437" s="58" t="s">
        <v>47</v>
      </c>
      <c r="D7437" s="60">
        <v>7.74</v>
      </c>
    </row>
    <row r="7438" spans="1:4" ht="13.5" x14ac:dyDescent="0.25">
      <c r="A7438" s="58">
        <v>101373</v>
      </c>
      <c r="B7438" s="58" t="s">
        <v>13529</v>
      </c>
      <c r="C7438" s="58" t="s">
        <v>73</v>
      </c>
      <c r="D7438" s="60">
        <v>148.54</v>
      </c>
    </row>
    <row r="7439" spans="1:4" ht="13.5" x14ac:dyDescent="0.25">
      <c r="A7439" s="58">
        <v>101374</v>
      </c>
      <c r="B7439" s="58" t="s">
        <v>320</v>
      </c>
      <c r="C7439" s="58" t="s">
        <v>47</v>
      </c>
      <c r="D7439" s="61">
        <v>3088.04</v>
      </c>
    </row>
    <row r="7440" spans="1:4" ht="13.5" x14ac:dyDescent="0.25">
      <c r="A7440" s="58">
        <v>101375</v>
      </c>
      <c r="B7440" s="58" t="s">
        <v>13530</v>
      </c>
      <c r="C7440" s="58" t="s">
        <v>47</v>
      </c>
      <c r="D7440" s="61">
        <v>3256.2</v>
      </c>
    </row>
    <row r="7441" spans="1:4" ht="13.5" x14ac:dyDescent="0.25">
      <c r="A7441" s="58">
        <v>101376</v>
      </c>
      <c r="B7441" s="58" t="s">
        <v>13531</v>
      </c>
      <c r="C7441" s="58" t="s">
        <v>47</v>
      </c>
      <c r="D7441" s="61">
        <v>2976.55</v>
      </c>
    </row>
    <row r="7442" spans="1:4" ht="13.5" x14ac:dyDescent="0.25">
      <c r="A7442" s="58">
        <v>101377</v>
      </c>
      <c r="B7442" s="58" t="s">
        <v>13231</v>
      </c>
      <c r="C7442" s="58" t="s">
        <v>47</v>
      </c>
      <c r="D7442" s="61">
        <v>2979.68</v>
      </c>
    </row>
    <row r="7443" spans="1:4" ht="13.5" x14ac:dyDescent="0.25">
      <c r="A7443" s="58">
        <v>101378</v>
      </c>
      <c r="B7443" s="58" t="s">
        <v>13424</v>
      </c>
      <c r="C7443" s="58" t="s">
        <v>47</v>
      </c>
      <c r="D7443" s="61">
        <v>3475.76</v>
      </c>
    </row>
    <row r="7444" spans="1:4" ht="13.5" x14ac:dyDescent="0.25">
      <c r="A7444" s="58">
        <v>101379</v>
      </c>
      <c r="B7444" s="58" t="s">
        <v>13532</v>
      </c>
      <c r="C7444" s="58" t="s">
        <v>47</v>
      </c>
      <c r="D7444" s="61">
        <v>3218.05</v>
      </c>
    </row>
    <row r="7445" spans="1:4" ht="13.5" x14ac:dyDescent="0.25">
      <c r="A7445" s="58">
        <v>101380</v>
      </c>
      <c r="B7445" s="58" t="s">
        <v>356</v>
      </c>
      <c r="C7445" s="58" t="s">
        <v>47</v>
      </c>
      <c r="D7445" s="61">
        <v>3198.84</v>
      </c>
    </row>
    <row r="7446" spans="1:4" ht="13.5" x14ac:dyDescent="0.25">
      <c r="A7446" s="58">
        <v>101381</v>
      </c>
      <c r="B7446" s="58" t="s">
        <v>321</v>
      </c>
      <c r="C7446" s="58" t="s">
        <v>47</v>
      </c>
      <c r="D7446" s="61">
        <v>3875.91</v>
      </c>
    </row>
    <row r="7447" spans="1:4" ht="13.5" x14ac:dyDescent="0.25">
      <c r="A7447" s="58">
        <v>101382</v>
      </c>
      <c r="B7447" s="58" t="s">
        <v>13533</v>
      </c>
      <c r="C7447" s="58" t="s">
        <v>47</v>
      </c>
      <c r="D7447" s="61">
        <v>3959.07</v>
      </c>
    </row>
    <row r="7448" spans="1:4" ht="13.5" x14ac:dyDescent="0.25">
      <c r="A7448" s="58">
        <v>101383</v>
      </c>
      <c r="B7448" s="58" t="s">
        <v>13426</v>
      </c>
      <c r="C7448" s="58" t="s">
        <v>47</v>
      </c>
      <c r="D7448" s="61">
        <v>3092.92</v>
      </c>
    </row>
    <row r="7449" spans="1:4" ht="13.5" x14ac:dyDescent="0.25">
      <c r="A7449" s="58">
        <v>101384</v>
      </c>
      <c r="B7449" s="58" t="s">
        <v>754</v>
      </c>
      <c r="C7449" s="58" t="s">
        <v>47</v>
      </c>
      <c r="D7449" s="61">
        <v>3099.1</v>
      </c>
    </row>
    <row r="7450" spans="1:4" ht="13.5" x14ac:dyDescent="0.25">
      <c r="A7450" s="58">
        <v>101385</v>
      </c>
      <c r="B7450" s="58" t="s">
        <v>13534</v>
      </c>
      <c r="C7450" s="58" t="s">
        <v>47</v>
      </c>
      <c r="D7450" s="61">
        <v>4558.38</v>
      </c>
    </row>
    <row r="7451" spans="1:4" ht="13.5" x14ac:dyDescent="0.25">
      <c r="A7451" s="58">
        <v>101386</v>
      </c>
      <c r="B7451" s="58" t="s">
        <v>13235</v>
      </c>
      <c r="C7451" s="58" t="s">
        <v>47</v>
      </c>
      <c r="D7451" s="61">
        <v>3145.98</v>
      </c>
    </row>
    <row r="7452" spans="1:4" ht="13.5" x14ac:dyDescent="0.25">
      <c r="A7452" s="58">
        <v>101387</v>
      </c>
      <c r="B7452" s="58" t="s">
        <v>13535</v>
      </c>
      <c r="C7452" s="58" t="s">
        <v>47</v>
      </c>
      <c r="D7452" s="61">
        <v>3092.92</v>
      </c>
    </row>
    <row r="7453" spans="1:4" ht="13.5" x14ac:dyDescent="0.25">
      <c r="A7453" s="58">
        <v>101388</v>
      </c>
      <c r="B7453" s="58" t="s">
        <v>13237</v>
      </c>
      <c r="C7453" s="58" t="s">
        <v>47</v>
      </c>
      <c r="D7453" s="61">
        <v>3067.93</v>
      </c>
    </row>
    <row r="7454" spans="1:4" ht="13.5" x14ac:dyDescent="0.25">
      <c r="A7454" s="58">
        <v>101389</v>
      </c>
      <c r="B7454" s="58" t="s">
        <v>13238</v>
      </c>
      <c r="C7454" s="58" t="s">
        <v>47</v>
      </c>
      <c r="D7454" s="61">
        <v>2864.13</v>
      </c>
    </row>
    <row r="7455" spans="1:4" ht="13.5" x14ac:dyDescent="0.25">
      <c r="A7455" s="58">
        <v>101390</v>
      </c>
      <c r="B7455" s="58" t="s">
        <v>13536</v>
      </c>
      <c r="C7455" s="58" t="s">
        <v>47</v>
      </c>
      <c r="D7455" s="61">
        <v>4408.37</v>
      </c>
    </row>
    <row r="7456" spans="1:4" ht="13.5" x14ac:dyDescent="0.25">
      <c r="A7456" s="58">
        <v>101391</v>
      </c>
      <c r="B7456" s="58" t="s">
        <v>13537</v>
      </c>
      <c r="C7456" s="58" t="s">
        <v>47</v>
      </c>
      <c r="D7456" s="61">
        <v>3882.78</v>
      </c>
    </row>
    <row r="7457" spans="1:4" ht="13.5" x14ac:dyDescent="0.25">
      <c r="A7457" s="58">
        <v>101392</v>
      </c>
      <c r="B7457" s="58" t="s">
        <v>13538</v>
      </c>
      <c r="C7457" s="58" t="s">
        <v>47</v>
      </c>
      <c r="D7457" s="61">
        <v>3966.67</v>
      </c>
    </row>
    <row r="7458" spans="1:4" ht="13.5" x14ac:dyDescent="0.25">
      <c r="A7458" s="58">
        <v>101394</v>
      </c>
      <c r="B7458" s="58" t="s">
        <v>709</v>
      </c>
      <c r="C7458" s="58" t="s">
        <v>47</v>
      </c>
      <c r="D7458" s="61">
        <v>3875.91</v>
      </c>
    </row>
    <row r="7459" spans="1:4" ht="13.5" x14ac:dyDescent="0.25">
      <c r="A7459" s="58">
        <v>101395</v>
      </c>
      <c r="B7459" s="58" t="s">
        <v>13539</v>
      </c>
      <c r="C7459" s="58" t="s">
        <v>47</v>
      </c>
      <c r="D7459" s="61">
        <v>3189.99</v>
      </c>
    </row>
    <row r="7460" spans="1:4" ht="13.5" x14ac:dyDescent="0.25">
      <c r="A7460" s="58">
        <v>101396</v>
      </c>
      <c r="B7460" s="58" t="s">
        <v>13540</v>
      </c>
      <c r="C7460" s="58" t="s">
        <v>47</v>
      </c>
      <c r="D7460" s="61">
        <v>3720.69</v>
      </c>
    </row>
    <row r="7461" spans="1:4" ht="13.5" x14ac:dyDescent="0.25">
      <c r="A7461" s="58">
        <v>101397</v>
      </c>
      <c r="B7461" s="58" t="s">
        <v>105</v>
      </c>
      <c r="C7461" s="58" t="s">
        <v>47</v>
      </c>
      <c r="D7461" s="61">
        <v>3842.64</v>
      </c>
    </row>
    <row r="7462" spans="1:4" ht="13.5" x14ac:dyDescent="0.25">
      <c r="A7462" s="58">
        <v>101398</v>
      </c>
      <c r="B7462" s="58" t="s">
        <v>13541</v>
      </c>
      <c r="C7462" s="58" t="s">
        <v>47</v>
      </c>
      <c r="D7462" s="61">
        <v>3576.83</v>
      </c>
    </row>
    <row r="7463" spans="1:4" ht="13.5" x14ac:dyDescent="0.25">
      <c r="A7463" s="58">
        <v>101399</v>
      </c>
      <c r="B7463" s="58" t="s">
        <v>564</v>
      </c>
      <c r="C7463" s="58" t="s">
        <v>47</v>
      </c>
      <c r="D7463" s="61">
        <v>3927.33</v>
      </c>
    </row>
    <row r="7464" spans="1:4" ht="13.5" x14ac:dyDescent="0.25">
      <c r="A7464" s="58">
        <v>101400</v>
      </c>
      <c r="B7464" s="58" t="s">
        <v>13542</v>
      </c>
      <c r="C7464" s="58" t="s">
        <v>47</v>
      </c>
      <c r="D7464" s="61">
        <v>3927.33</v>
      </c>
    </row>
    <row r="7465" spans="1:4" ht="13.5" x14ac:dyDescent="0.25">
      <c r="A7465" s="58">
        <v>101401</v>
      </c>
      <c r="B7465" s="58" t="s">
        <v>1410</v>
      </c>
      <c r="C7465" s="58" t="s">
        <v>47</v>
      </c>
      <c r="D7465" s="61">
        <v>4996.37</v>
      </c>
    </row>
    <row r="7466" spans="1:4" ht="13.5" x14ac:dyDescent="0.25">
      <c r="A7466" s="58">
        <v>101402</v>
      </c>
      <c r="B7466" s="58" t="s">
        <v>486</v>
      </c>
      <c r="C7466" s="58" t="s">
        <v>47</v>
      </c>
      <c r="D7466" s="61">
        <v>3760.27</v>
      </c>
    </row>
    <row r="7467" spans="1:4" ht="13.5" x14ac:dyDescent="0.25">
      <c r="A7467" s="58">
        <v>101403</v>
      </c>
      <c r="B7467" s="58" t="s">
        <v>13529</v>
      </c>
      <c r="C7467" s="58" t="s">
        <v>47</v>
      </c>
      <c r="D7467" s="61">
        <v>26154.18</v>
      </c>
    </row>
    <row r="7468" spans="1:4" ht="13.5" x14ac:dyDescent="0.25">
      <c r="A7468" s="58">
        <v>101404</v>
      </c>
      <c r="B7468" s="58" t="s">
        <v>13295</v>
      </c>
      <c r="C7468" s="58" t="s">
        <v>47</v>
      </c>
      <c r="D7468" s="61">
        <v>16542.080000000002</v>
      </c>
    </row>
    <row r="7469" spans="1:4" ht="13.5" x14ac:dyDescent="0.25">
      <c r="A7469" s="58">
        <v>101405</v>
      </c>
      <c r="B7469" s="58" t="s">
        <v>13296</v>
      </c>
      <c r="C7469" s="58" t="s">
        <v>47</v>
      </c>
      <c r="D7469" s="61">
        <v>15813.53</v>
      </c>
    </row>
    <row r="7470" spans="1:4" ht="13.5" x14ac:dyDescent="0.25">
      <c r="A7470" s="58">
        <v>101407</v>
      </c>
      <c r="B7470" s="58" t="s">
        <v>13244</v>
      </c>
      <c r="C7470" s="58" t="s">
        <v>47</v>
      </c>
      <c r="D7470" s="61">
        <v>3783.97</v>
      </c>
    </row>
    <row r="7471" spans="1:4" ht="13.5" x14ac:dyDescent="0.25">
      <c r="A7471" s="58">
        <v>101408</v>
      </c>
      <c r="B7471" s="58" t="s">
        <v>357</v>
      </c>
      <c r="C7471" s="58" t="s">
        <v>47</v>
      </c>
      <c r="D7471" s="61">
        <v>3896.5</v>
      </c>
    </row>
    <row r="7472" spans="1:4" ht="13.5" x14ac:dyDescent="0.25">
      <c r="A7472" s="58">
        <v>101409</v>
      </c>
      <c r="B7472" s="58" t="s">
        <v>13543</v>
      </c>
      <c r="C7472" s="58" t="s">
        <v>47</v>
      </c>
      <c r="D7472" s="61">
        <v>4212.9399999999996</v>
      </c>
    </row>
    <row r="7473" spans="1:4" ht="13.5" x14ac:dyDescent="0.25">
      <c r="A7473" s="58">
        <v>101410</v>
      </c>
      <c r="B7473" s="58" t="s">
        <v>148</v>
      </c>
      <c r="C7473" s="58" t="s">
        <v>47</v>
      </c>
      <c r="D7473" s="61">
        <v>3207.66</v>
      </c>
    </row>
    <row r="7474" spans="1:4" ht="13.5" x14ac:dyDescent="0.25">
      <c r="A7474" s="58">
        <v>101411</v>
      </c>
      <c r="B7474" s="58" t="s">
        <v>13544</v>
      </c>
      <c r="C7474" s="58" t="s">
        <v>47</v>
      </c>
      <c r="D7474" s="61">
        <v>2293.06</v>
      </c>
    </row>
    <row r="7475" spans="1:4" ht="13.5" x14ac:dyDescent="0.25">
      <c r="A7475" s="58">
        <v>101412</v>
      </c>
      <c r="B7475" s="58" t="s">
        <v>13545</v>
      </c>
      <c r="C7475" s="58" t="s">
        <v>47</v>
      </c>
      <c r="D7475" s="61">
        <v>3979.65</v>
      </c>
    </row>
    <row r="7476" spans="1:4" ht="13.5" x14ac:dyDescent="0.25">
      <c r="A7476" s="58">
        <v>101413</v>
      </c>
      <c r="B7476" s="58" t="s">
        <v>13246</v>
      </c>
      <c r="C7476" s="58" t="s">
        <v>47</v>
      </c>
      <c r="D7476" s="61">
        <v>3770.78</v>
      </c>
    </row>
    <row r="7477" spans="1:4" ht="13.5" x14ac:dyDescent="0.25">
      <c r="A7477" s="58">
        <v>101414</v>
      </c>
      <c r="B7477" s="58" t="s">
        <v>13546</v>
      </c>
      <c r="C7477" s="58" t="s">
        <v>47</v>
      </c>
      <c r="D7477" s="61">
        <v>3875.95</v>
      </c>
    </row>
    <row r="7478" spans="1:4" ht="13.5" x14ac:dyDescent="0.25">
      <c r="A7478" s="58">
        <v>101415</v>
      </c>
      <c r="B7478" s="58" t="s">
        <v>13547</v>
      </c>
      <c r="C7478" s="58" t="s">
        <v>47</v>
      </c>
      <c r="D7478" s="61">
        <v>4792.3500000000004</v>
      </c>
    </row>
    <row r="7479" spans="1:4" ht="13.5" x14ac:dyDescent="0.25">
      <c r="A7479" s="58">
        <v>101416</v>
      </c>
      <c r="B7479" s="58" t="s">
        <v>1516</v>
      </c>
      <c r="C7479" s="58" t="s">
        <v>47</v>
      </c>
      <c r="D7479" s="61">
        <v>3900.62</v>
      </c>
    </row>
    <row r="7480" spans="1:4" ht="13.5" x14ac:dyDescent="0.25">
      <c r="A7480" s="58">
        <v>101417</v>
      </c>
      <c r="B7480" s="58" t="s">
        <v>13548</v>
      </c>
      <c r="C7480" s="58" t="s">
        <v>47</v>
      </c>
      <c r="D7480" s="61">
        <v>3491.07</v>
      </c>
    </row>
    <row r="7481" spans="1:4" ht="13.5" x14ac:dyDescent="0.25">
      <c r="A7481" s="58">
        <v>101418</v>
      </c>
      <c r="B7481" s="58" t="s">
        <v>13549</v>
      </c>
      <c r="C7481" s="58" t="s">
        <v>47</v>
      </c>
      <c r="D7481" s="61">
        <v>3515.98</v>
      </c>
    </row>
    <row r="7482" spans="1:4" ht="13.5" x14ac:dyDescent="0.25">
      <c r="A7482" s="58">
        <v>101419</v>
      </c>
      <c r="B7482" s="58" t="s">
        <v>13550</v>
      </c>
      <c r="C7482" s="58" t="s">
        <v>47</v>
      </c>
      <c r="D7482" s="61">
        <v>4500.83</v>
      </c>
    </row>
    <row r="7483" spans="1:4" ht="13.5" x14ac:dyDescent="0.25">
      <c r="A7483" s="58">
        <v>101420</v>
      </c>
      <c r="B7483" s="58" t="s">
        <v>13551</v>
      </c>
      <c r="C7483" s="58" t="s">
        <v>47</v>
      </c>
      <c r="D7483" s="61">
        <v>3568.34</v>
      </c>
    </row>
    <row r="7484" spans="1:4" ht="13.5" x14ac:dyDescent="0.25">
      <c r="A7484" s="58">
        <v>101421</v>
      </c>
      <c r="B7484" s="58" t="s">
        <v>13552</v>
      </c>
      <c r="C7484" s="58" t="s">
        <v>47</v>
      </c>
      <c r="D7484" s="61">
        <v>4664.5</v>
      </c>
    </row>
    <row r="7485" spans="1:4" ht="13.5" x14ac:dyDescent="0.25">
      <c r="A7485" s="58">
        <v>101422</v>
      </c>
      <c r="B7485" s="58" t="s">
        <v>13553</v>
      </c>
      <c r="C7485" s="58" t="s">
        <v>47</v>
      </c>
      <c r="D7485" s="61">
        <v>3846.41</v>
      </c>
    </row>
    <row r="7486" spans="1:4" ht="13.5" x14ac:dyDescent="0.25">
      <c r="A7486" s="58">
        <v>101423</v>
      </c>
      <c r="B7486" s="58" t="s">
        <v>13554</v>
      </c>
      <c r="C7486" s="58" t="s">
        <v>47</v>
      </c>
      <c r="D7486" s="61">
        <v>4964.62</v>
      </c>
    </row>
    <row r="7487" spans="1:4" ht="13.5" x14ac:dyDescent="0.25">
      <c r="A7487" s="58">
        <v>101424</v>
      </c>
      <c r="B7487" s="58" t="s">
        <v>13555</v>
      </c>
      <c r="C7487" s="58" t="s">
        <v>47</v>
      </c>
      <c r="D7487" s="61">
        <v>4182.74</v>
      </c>
    </row>
    <row r="7488" spans="1:4" ht="13.5" x14ac:dyDescent="0.25">
      <c r="A7488" s="58">
        <v>101425</v>
      </c>
      <c r="B7488" s="58" t="s">
        <v>13556</v>
      </c>
      <c r="C7488" s="58" t="s">
        <v>47</v>
      </c>
      <c r="D7488" s="61">
        <v>3552.19</v>
      </c>
    </row>
    <row r="7489" spans="1:4" ht="13.5" x14ac:dyDescent="0.25">
      <c r="A7489" s="58">
        <v>101426</v>
      </c>
      <c r="B7489" s="58" t="s">
        <v>13557</v>
      </c>
      <c r="C7489" s="58" t="s">
        <v>47</v>
      </c>
      <c r="D7489" s="61">
        <v>4639.3</v>
      </c>
    </row>
    <row r="7490" spans="1:4" ht="13.5" x14ac:dyDescent="0.25">
      <c r="A7490" s="58">
        <v>101427</v>
      </c>
      <c r="B7490" s="58" t="s">
        <v>13257</v>
      </c>
      <c r="C7490" s="58" t="s">
        <v>47</v>
      </c>
      <c r="D7490" s="61">
        <v>3458.44</v>
      </c>
    </row>
    <row r="7491" spans="1:4" ht="13.5" x14ac:dyDescent="0.25">
      <c r="A7491" s="58">
        <v>101428</v>
      </c>
      <c r="B7491" s="58" t="s">
        <v>13558</v>
      </c>
      <c r="C7491" s="58" t="s">
        <v>47</v>
      </c>
      <c r="D7491" s="61">
        <v>3370.08</v>
      </c>
    </row>
    <row r="7492" spans="1:4" ht="13.5" x14ac:dyDescent="0.25">
      <c r="A7492" s="58">
        <v>101429</v>
      </c>
      <c r="B7492" s="58" t="s">
        <v>13559</v>
      </c>
      <c r="C7492" s="58" t="s">
        <v>47</v>
      </c>
      <c r="D7492" s="61">
        <v>4275.97</v>
      </c>
    </row>
    <row r="7493" spans="1:4" ht="13.5" x14ac:dyDescent="0.25">
      <c r="A7493" s="58">
        <v>101430</v>
      </c>
      <c r="B7493" s="58" t="s">
        <v>13560</v>
      </c>
      <c r="C7493" s="58" t="s">
        <v>47</v>
      </c>
      <c r="D7493" s="61">
        <v>4041.47</v>
      </c>
    </row>
    <row r="7494" spans="1:4" ht="13.5" x14ac:dyDescent="0.25">
      <c r="A7494" s="58">
        <v>101431</v>
      </c>
      <c r="B7494" s="58" t="s">
        <v>13260</v>
      </c>
      <c r="C7494" s="58" t="s">
        <v>47</v>
      </c>
      <c r="D7494" s="61">
        <v>4346.88</v>
      </c>
    </row>
    <row r="7495" spans="1:4" ht="13.5" x14ac:dyDescent="0.25">
      <c r="A7495" s="58">
        <v>101432</v>
      </c>
      <c r="B7495" s="58" t="s">
        <v>13561</v>
      </c>
      <c r="C7495" s="58" t="s">
        <v>47</v>
      </c>
      <c r="D7495" s="61">
        <v>3872.28</v>
      </c>
    </row>
    <row r="7496" spans="1:4" ht="13.5" x14ac:dyDescent="0.25">
      <c r="A7496" s="58">
        <v>101433</v>
      </c>
      <c r="B7496" s="58" t="s">
        <v>13262</v>
      </c>
      <c r="C7496" s="58" t="s">
        <v>47</v>
      </c>
      <c r="D7496" s="61">
        <v>3962.87</v>
      </c>
    </row>
    <row r="7497" spans="1:4" ht="13.5" x14ac:dyDescent="0.25">
      <c r="A7497" s="58">
        <v>101434</v>
      </c>
      <c r="B7497" s="58" t="s">
        <v>13562</v>
      </c>
      <c r="C7497" s="58" t="s">
        <v>47</v>
      </c>
      <c r="D7497" s="61">
        <v>3989.08</v>
      </c>
    </row>
    <row r="7498" spans="1:4" ht="13.5" x14ac:dyDescent="0.25">
      <c r="A7498" s="58">
        <v>101435</v>
      </c>
      <c r="B7498" s="58" t="s">
        <v>13563</v>
      </c>
      <c r="C7498" s="58" t="s">
        <v>47</v>
      </c>
      <c r="D7498" s="61">
        <v>4169.1000000000004</v>
      </c>
    </row>
    <row r="7499" spans="1:4" ht="13.5" x14ac:dyDescent="0.25">
      <c r="A7499" s="58">
        <v>101436</v>
      </c>
      <c r="B7499" s="58" t="s">
        <v>13264</v>
      </c>
      <c r="C7499" s="58" t="s">
        <v>47</v>
      </c>
      <c r="D7499" s="61">
        <v>3853.82</v>
      </c>
    </row>
    <row r="7500" spans="1:4" ht="13.5" x14ac:dyDescent="0.25">
      <c r="A7500" s="58">
        <v>101437</v>
      </c>
      <c r="B7500" s="58" t="s">
        <v>13564</v>
      </c>
      <c r="C7500" s="58" t="s">
        <v>47</v>
      </c>
      <c r="D7500" s="61">
        <v>4094.47</v>
      </c>
    </row>
    <row r="7501" spans="1:4" ht="13.5" x14ac:dyDescent="0.25">
      <c r="A7501" s="58">
        <v>101438</v>
      </c>
      <c r="B7501" s="58" t="s">
        <v>13266</v>
      </c>
      <c r="C7501" s="58" t="s">
        <v>47</v>
      </c>
      <c r="D7501" s="61">
        <v>4811.79</v>
      </c>
    </row>
    <row r="7502" spans="1:4" ht="13.5" x14ac:dyDescent="0.25">
      <c r="A7502" s="58">
        <v>101439</v>
      </c>
      <c r="B7502" s="58" t="s">
        <v>13267</v>
      </c>
      <c r="C7502" s="58" t="s">
        <v>47</v>
      </c>
      <c r="D7502" s="61">
        <v>4581.28</v>
      </c>
    </row>
    <row r="7503" spans="1:4" ht="13.5" x14ac:dyDescent="0.25">
      <c r="A7503" s="58">
        <v>101440</v>
      </c>
      <c r="B7503" s="58" t="s">
        <v>13565</v>
      </c>
      <c r="C7503" s="58" t="s">
        <v>47</v>
      </c>
      <c r="D7503" s="61">
        <v>4196.9399999999996</v>
      </c>
    </row>
    <row r="7504" spans="1:4" ht="13.5" x14ac:dyDescent="0.25">
      <c r="A7504" s="58">
        <v>101441</v>
      </c>
      <c r="B7504" s="58" t="s">
        <v>13269</v>
      </c>
      <c r="C7504" s="58" t="s">
        <v>47</v>
      </c>
      <c r="D7504" s="61">
        <v>3853.85</v>
      </c>
    </row>
    <row r="7505" spans="1:4" ht="13.5" x14ac:dyDescent="0.25">
      <c r="A7505" s="58">
        <v>101442</v>
      </c>
      <c r="B7505" s="58" t="s">
        <v>13566</v>
      </c>
      <c r="C7505" s="58" t="s">
        <v>47</v>
      </c>
      <c r="D7505" s="61">
        <v>4506.54</v>
      </c>
    </row>
    <row r="7506" spans="1:4" ht="13.5" x14ac:dyDescent="0.25">
      <c r="A7506" s="58">
        <v>101443</v>
      </c>
      <c r="B7506" s="58" t="s">
        <v>13270</v>
      </c>
      <c r="C7506" s="58" t="s">
        <v>47</v>
      </c>
      <c r="D7506" s="61">
        <v>3735.82</v>
      </c>
    </row>
    <row r="7507" spans="1:4" ht="13.5" x14ac:dyDescent="0.25">
      <c r="A7507" s="58">
        <v>101444</v>
      </c>
      <c r="B7507" s="58" t="s">
        <v>13273</v>
      </c>
      <c r="C7507" s="58" t="s">
        <v>47</v>
      </c>
      <c r="D7507" s="61">
        <v>3882.78</v>
      </c>
    </row>
    <row r="7508" spans="1:4" ht="13.5" x14ac:dyDescent="0.25">
      <c r="A7508" s="58">
        <v>101445</v>
      </c>
      <c r="B7508" s="58" t="s">
        <v>273</v>
      </c>
      <c r="C7508" s="58" t="s">
        <v>47</v>
      </c>
      <c r="D7508" s="61">
        <v>3896.5</v>
      </c>
    </row>
    <row r="7509" spans="1:4" ht="13.5" x14ac:dyDescent="0.25">
      <c r="A7509" s="58">
        <v>101446</v>
      </c>
      <c r="B7509" s="58" t="s">
        <v>727</v>
      </c>
      <c r="C7509" s="58" t="s">
        <v>47</v>
      </c>
      <c r="D7509" s="61">
        <v>4135.28</v>
      </c>
    </row>
    <row r="7510" spans="1:4" ht="13.5" x14ac:dyDescent="0.25">
      <c r="A7510" s="58">
        <v>101447</v>
      </c>
      <c r="B7510" s="58" t="s">
        <v>13274</v>
      </c>
      <c r="C7510" s="58" t="s">
        <v>47</v>
      </c>
      <c r="D7510" s="61">
        <v>4056.42</v>
      </c>
    </row>
    <row r="7511" spans="1:4" ht="13.5" x14ac:dyDescent="0.25">
      <c r="A7511" s="58">
        <v>101448</v>
      </c>
      <c r="B7511" s="58" t="s">
        <v>13275</v>
      </c>
      <c r="C7511" s="58" t="s">
        <v>47</v>
      </c>
      <c r="D7511" s="61">
        <v>4135.28</v>
      </c>
    </row>
    <row r="7512" spans="1:4" ht="13.5" x14ac:dyDescent="0.25">
      <c r="A7512" s="58">
        <v>101449</v>
      </c>
      <c r="B7512" s="58" t="s">
        <v>13567</v>
      </c>
      <c r="C7512" s="58" t="s">
        <v>47</v>
      </c>
      <c r="D7512" s="61">
        <v>3034.66</v>
      </c>
    </row>
    <row r="7513" spans="1:4" ht="13.5" x14ac:dyDescent="0.25">
      <c r="A7513" s="58">
        <v>101450</v>
      </c>
      <c r="B7513" s="58" t="s">
        <v>13277</v>
      </c>
      <c r="C7513" s="58" t="s">
        <v>47</v>
      </c>
      <c r="D7513" s="61">
        <v>3134.82</v>
      </c>
    </row>
    <row r="7514" spans="1:4" ht="13.5" x14ac:dyDescent="0.25">
      <c r="A7514" s="58">
        <v>101451</v>
      </c>
      <c r="B7514" s="58" t="s">
        <v>542</v>
      </c>
      <c r="C7514" s="58" t="s">
        <v>47</v>
      </c>
      <c r="D7514" s="61">
        <v>3875.91</v>
      </c>
    </row>
    <row r="7515" spans="1:4" ht="13.5" x14ac:dyDescent="0.25">
      <c r="A7515" s="58">
        <v>101452</v>
      </c>
      <c r="B7515" s="58" t="s">
        <v>13568</v>
      </c>
      <c r="C7515" s="58" t="s">
        <v>47</v>
      </c>
      <c r="D7515" s="61">
        <v>3082.65</v>
      </c>
    </row>
    <row r="7516" spans="1:4" ht="13.5" x14ac:dyDescent="0.25">
      <c r="A7516" s="58">
        <v>101453</v>
      </c>
      <c r="B7516" s="58" t="s">
        <v>543</v>
      </c>
      <c r="C7516" s="58" t="s">
        <v>47</v>
      </c>
      <c r="D7516" s="61">
        <v>4034.7</v>
      </c>
    </row>
    <row r="7517" spans="1:4" ht="13.5" x14ac:dyDescent="0.25">
      <c r="A7517" s="58">
        <v>101454</v>
      </c>
      <c r="B7517" s="58" t="s">
        <v>13569</v>
      </c>
      <c r="C7517" s="58" t="s">
        <v>47</v>
      </c>
      <c r="D7517" s="61">
        <v>4510.8500000000004</v>
      </c>
    </row>
    <row r="7518" spans="1:4" ht="13.5" x14ac:dyDescent="0.25">
      <c r="A7518" s="58">
        <v>101455</v>
      </c>
      <c r="B7518" s="58" t="s">
        <v>13279</v>
      </c>
      <c r="C7518" s="58" t="s">
        <v>47</v>
      </c>
      <c r="D7518" s="61">
        <v>3842.64</v>
      </c>
    </row>
    <row r="7519" spans="1:4" ht="13.5" x14ac:dyDescent="0.25">
      <c r="A7519" s="58">
        <v>101456</v>
      </c>
      <c r="B7519" s="58" t="s">
        <v>13570</v>
      </c>
      <c r="C7519" s="58" t="s">
        <v>47</v>
      </c>
      <c r="D7519" s="61">
        <v>3112.3</v>
      </c>
    </row>
    <row r="7520" spans="1:4" ht="13.5" x14ac:dyDescent="0.25">
      <c r="A7520" s="58">
        <v>101457</v>
      </c>
      <c r="B7520" s="58" t="s">
        <v>13571</v>
      </c>
      <c r="C7520" s="58" t="s">
        <v>47</v>
      </c>
      <c r="D7520" s="61">
        <v>4703.21</v>
      </c>
    </row>
    <row r="7521" spans="1:4" ht="13.5" x14ac:dyDescent="0.25">
      <c r="A7521" s="58">
        <v>101458</v>
      </c>
      <c r="B7521" s="58" t="s">
        <v>13572</v>
      </c>
      <c r="C7521" s="58" t="s">
        <v>47</v>
      </c>
      <c r="D7521" s="61">
        <v>3810.32</v>
      </c>
    </row>
    <row r="7522" spans="1:4" ht="13.5" x14ac:dyDescent="0.25">
      <c r="A7522" s="58">
        <v>101459</v>
      </c>
      <c r="B7522" s="58" t="s">
        <v>576</v>
      </c>
      <c r="C7522" s="58" t="s">
        <v>47</v>
      </c>
      <c r="D7522" s="61">
        <v>3230.96</v>
      </c>
    </row>
    <row r="7523" spans="1:4" ht="13.5" x14ac:dyDescent="0.25">
      <c r="A7523" s="58">
        <v>101460</v>
      </c>
      <c r="B7523" s="58" t="s">
        <v>13412</v>
      </c>
      <c r="C7523" s="58" t="s">
        <v>47</v>
      </c>
      <c r="D7523" s="61">
        <v>3058.12</v>
      </c>
    </row>
  </sheetData>
  <pageMargins left="0.78740157499999996" right="0.78740157499999996" top="0.984251969" bottom="0.984251969" header="0.5" footer="0.5"/>
  <pageSetup orientation="portrait" horizontalDpi="300" verticalDpi="300" copies="0"/>
  <headerFooter alignWithMargins="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Planilhas</vt:lpstr>
      </vt:variant>
      <vt:variant>
        <vt:i4>9</vt:i4>
      </vt:variant>
      <vt:variant>
        <vt:lpstr>Intervalos nomeados</vt:lpstr>
      </vt:variant>
      <vt:variant>
        <vt:i4>11</vt:i4>
      </vt:variant>
    </vt:vector>
  </HeadingPairs>
  <TitlesOfParts>
    <vt:vector size="20" baseType="lpstr">
      <vt:lpstr>Resumo do Orçamento</vt:lpstr>
      <vt:lpstr>Orçamento Sintético</vt:lpstr>
      <vt:lpstr>CPUs</vt:lpstr>
      <vt:lpstr>Cronograma</vt:lpstr>
      <vt:lpstr>BDI </vt:lpstr>
      <vt:lpstr>BDI DIFERENCIADO</vt:lpstr>
      <vt:lpstr>ENCARGOS</vt:lpstr>
      <vt:lpstr>INSUMOS</vt:lpstr>
      <vt:lpstr>SERVIÇOS</vt:lpstr>
      <vt:lpstr>'BDI '!Area_de_impressao</vt:lpstr>
      <vt:lpstr>'BDI DIFERENCIADO'!Area_de_impressao</vt:lpstr>
      <vt:lpstr>CPUs!Area_de_impressao</vt:lpstr>
      <vt:lpstr>Cronograma!Area_de_impressao</vt:lpstr>
      <vt:lpstr>ENCARGOS!Area_de_impressao</vt:lpstr>
      <vt:lpstr>'Orçamento Sintético'!Area_de_impressao</vt:lpstr>
      <vt:lpstr>'Resumo do Orçamento'!Area_de_impressao</vt:lpstr>
      <vt:lpstr>CPUs!Titulos_de_impressao</vt:lpstr>
      <vt:lpstr>Cronograma!Titulos_de_impressao</vt:lpstr>
      <vt:lpstr>'Orçamento Sintético'!Titulos_de_impressao</vt:lpstr>
      <vt:lpstr>'Resumo do Orçamento'!Titulos_de_impressao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TJPI</cp:lastModifiedBy>
  <cp:lastPrinted>2023-12-01T13:01:57Z</cp:lastPrinted>
  <dcterms:created xsi:type="dcterms:W3CDTF">2023-07-23T02:30:41Z</dcterms:created>
  <dcterms:modified xsi:type="dcterms:W3CDTF">2024-02-01T17:59:19Z</dcterms:modified>
</cp:coreProperties>
</file>